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endlegov-my.sharepoint.com/personal/dean_langton_pendle_gov_uk/Documents/Dean Langton/Budget/2026-27/Reports to Executive/"/>
    </mc:Choice>
  </mc:AlternateContent>
  <xr:revisionPtr revIDLastSave="40" documentId="8_{1F14D7F1-9004-4512-943B-2C5FE3780CCF}" xr6:coauthVersionLast="47" xr6:coauthVersionMax="47" xr10:uidLastSave="{381D34DA-4F32-48C1-B782-84D1B979FBCE}"/>
  <bookViews>
    <workbookView xWindow="-120" yWindow="-16320" windowWidth="29040" windowHeight="15720" xr2:uid="{8D69DAE3-D224-435E-8222-DCAC64E32001}"/>
  </bookViews>
  <sheets>
    <sheet name="App C" sheetId="1" r:id="rId1"/>
  </sheets>
  <definedNames>
    <definedName name="BSheet">#REF!</definedName>
    <definedName name="BSheet01">#REF!</definedName>
    <definedName name="BSheet02">#REF!</definedName>
    <definedName name="CBSNotes01">#REF!</definedName>
    <definedName name="CBSNotes02">#REF!</definedName>
    <definedName name="CBSNotes03">#REF!</definedName>
    <definedName name="CBSNotes04">#REF!</definedName>
    <definedName name="CFBands">#REF!</definedName>
    <definedName name="CFFund">#REF!</definedName>
    <definedName name="CFIncExp">#REF!</definedName>
    <definedName name="_xlnm.Print_Area" localSheetId="0">'App C'!$B$1:$U$26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" i="1" l="1"/>
  <c r="R25" i="1"/>
  <c r="H24" i="1"/>
  <c r="K24" i="1" s="1"/>
  <c r="N24" i="1" s="1"/>
  <c r="S24" i="1"/>
  <c r="U24" i="1" s="1"/>
  <c r="S8" i="1"/>
  <c r="U8" i="1" s="1"/>
  <c r="S10" i="1"/>
  <c r="U10" i="1" s="1"/>
  <c r="S11" i="1"/>
  <c r="U11" i="1" s="1"/>
  <c r="S12" i="1"/>
  <c r="U12" i="1" s="1"/>
  <c r="S13" i="1"/>
  <c r="U13" i="1" s="1"/>
  <c r="S14" i="1"/>
  <c r="U14" i="1" s="1"/>
  <c r="S15" i="1"/>
  <c r="U15" i="1" s="1"/>
  <c r="S16" i="1"/>
  <c r="U16" i="1" s="1"/>
  <c r="S17" i="1"/>
  <c r="U17" i="1" s="1"/>
  <c r="S18" i="1"/>
  <c r="U18" i="1" s="1"/>
  <c r="S19" i="1"/>
  <c r="U19" i="1" s="1"/>
  <c r="S20" i="1"/>
  <c r="U20" i="1" s="1"/>
  <c r="S21" i="1"/>
  <c r="U21" i="1" s="1"/>
  <c r="S22" i="1"/>
  <c r="U22" i="1" s="1"/>
  <c r="S23" i="1"/>
  <c r="U23" i="1" s="1"/>
  <c r="P9" i="1" l="1"/>
  <c r="Q9" i="1" s="1"/>
  <c r="S9" i="1" s="1"/>
  <c r="U9" i="1" s="1"/>
  <c r="Q7" i="1" l="1"/>
  <c r="S7" i="1" s="1"/>
  <c r="U7" i="1" s="1"/>
  <c r="U25" i="1" s="1"/>
  <c r="P25" i="1" l="1"/>
  <c r="Q25" i="1"/>
  <c r="S25" i="1"/>
  <c r="M25" i="1"/>
  <c r="I25" i="1"/>
  <c r="G25" i="1"/>
  <c r="F25" i="1"/>
  <c r="E25" i="1"/>
  <c r="H23" i="1"/>
  <c r="K23" i="1" s="1"/>
  <c r="N23" i="1" s="1"/>
  <c r="H22" i="1"/>
  <c r="K22" i="1" s="1"/>
  <c r="N22" i="1" s="1"/>
  <c r="H21" i="1"/>
  <c r="K21" i="1" s="1"/>
  <c r="N21" i="1" s="1"/>
  <c r="H20" i="1"/>
  <c r="K20" i="1" s="1"/>
  <c r="N20" i="1" s="1"/>
  <c r="H19" i="1"/>
  <c r="K19" i="1" s="1"/>
  <c r="N19" i="1" s="1"/>
  <c r="H18" i="1"/>
  <c r="K18" i="1" s="1"/>
  <c r="N18" i="1" s="1"/>
  <c r="H17" i="1"/>
  <c r="K17" i="1" s="1"/>
  <c r="N17" i="1" s="1"/>
  <c r="H16" i="1"/>
  <c r="K16" i="1" s="1"/>
  <c r="N16" i="1" s="1"/>
  <c r="H15" i="1"/>
  <c r="K15" i="1" s="1"/>
  <c r="N15" i="1" s="1"/>
  <c r="H14" i="1"/>
  <c r="K14" i="1" s="1"/>
  <c r="N14" i="1" s="1"/>
  <c r="H13" i="1"/>
  <c r="K13" i="1" s="1"/>
  <c r="N13" i="1" s="1"/>
  <c r="H12" i="1"/>
  <c r="K12" i="1" s="1"/>
  <c r="N12" i="1" s="1"/>
  <c r="H11" i="1"/>
  <c r="K11" i="1" s="1"/>
  <c r="N11" i="1" s="1"/>
  <c r="L10" i="1"/>
  <c r="L25" i="1" s="1"/>
  <c r="H10" i="1"/>
  <c r="K10" i="1" s="1"/>
  <c r="K9" i="1"/>
  <c r="N9" i="1" s="1"/>
  <c r="H8" i="1"/>
  <c r="K8" i="1" s="1"/>
  <c r="N8" i="1" s="1"/>
  <c r="J7" i="1"/>
  <c r="J25" i="1" s="1"/>
  <c r="H7" i="1"/>
  <c r="N10" i="1" l="1"/>
  <c r="H25" i="1"/>
  <c r="K7" i="1"/>
  <c r="K25" i="1" l="1"/>
  <c r="N7" i="1"/>
  <c r="N25" i="1" l="1"/>
  <c r="O25" i="1" l="1"/>
  <c r="S27" i="1" s="1"/>
</calcChain>
</file>

<file path=xl/sharedStrings.xml><?xml version="1.0" encoding="utf-8"?>
<sst xmlns="http://schemas.openxmlformats.org/spreadsheetml/2006/main" count="56" uniqueCount="37">
  <si>
    <t>2020/21</t>
  </si>
  <si>
    <t>2021/22</t>
  </si>
  <si>
    <t>2022/23</t>
  </si>
  <si>
    <t>Balance at   31 March 2020</t>
  </si>
  <si>
    <t>Transfers In</t>
  </si>
  <si>
    <t>Transfers Out</t>
  </si>
  <si>
    <t>Balance at   31 March 2021</t>
  </si>
  <si>
    <t>Balance at   31 March 2022</t>
  </si>
  <si>
    <t>Balance at   31 March 2023</t>
  </si>
  <si>
    <t>Balance at 
31 March 2025</t>
  </si>
  <si>
    <t>Budgeted use for 25/26</t>
  </si>
  <si>
    <t>Q2 Projected Usage</t>
  </si>
  <si>
    <t>Project Balance 31 March 2026</t>
  </si>
  <si>
    <t>£000's</t>
  </si>
  <si>
    <t>Budget Strategy</t>
  </si>
  <si>
    <t>Business Rates Volatility Reserve</t>
  </si>
  <si>
    <t>Revenue Grants Received</t>
  </si>
  <si>
    <t xml:space="preserve">Revenue Expenditure </t>
  </si>
  <si>
    <t>External Funding Receipts</t>
  </si>
  <si>
    <t>One-off Projects Reserve</t>
  </si>
  <si>
    <t>ICT Strategy</t>
  </si>
  <si>
    <t>Future High Streets Reserve</t>
  </si>
  <si>
    <t>Local Development Framework</t>
  </si>
  <si>
    <t>Performance</t>
  </si>
  <si>
    <t>Growth Sites Development</t>
  </si>
  <si>
    <t xml:space="preserve">Developers' Contributions </t>
  </si>
  <si>
    <t>Renewals Reserve</t>
  </si>
  <si>
    <t>Insurance/Risk Management</t>
  </si>
  <si>
    <t>VAT Partial Exemption</t>
  </si>
  <si>
    <t>Community Projects Reserve</t>
  </si>
  <si>
    <t xml:space="preserve">Staff Development/Apprentices </t>
  </si>
  <si>
    <t>Transformation Reserve</t>
  </si>
  <si>
    <t>Forcast Additional Usage</t>
  </si>
  <si>
    <t>Total Specific Reserves</t>
  </si>
  <si>
    <t>Use of Reserves 2026/29</t>
  </si>
  <si>
    <t>Project Balance 31 March 2029</t>
  </si>
  <si>
    <t>Balances and Reserves 2026/29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</si>
</sst>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_);_(* \(#,##0.0\);_(* &quot;-&quot;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BB4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4" fontId="2" fillId="2" borderId="0" xfId="1" applyNumberFormat="1" applyFont="1" applyFill="1"/>
    <xf numFmtId="164" fontId="2" fillId="0" borderId="0" xfId="1" quotePrefix="1" applyNumberFormat="1" applyFont="1" applyAlignment="1">
      <alignment horizontal="right"/>
    </xf>
    <xf numFmtId="164" fontId="2" fillId="3" borderId="0" xfId="1" applyNumberFormat="1" applyFont="1" applyFill="1"/>
    <xf numFmtId="164" fontId="2" fillId="3" borderId="1" xfId="1" applyNumberFormat="1" applyFont="1" applyFill="1" applyBorder="1"/>
    <xf numFmtId="164" fontId="3" fillId="3" borderId="0" xfId="1" quotePrefix="1" applyNumberFormat="1" applyFont="1" applyFill="1" applyAlignment="1">
      <alignment horizontal="center"/>
    </xf>
    <xf numFmtId="164" fontId="2" fillId="3" borderId="2" xfId="1" applyNumberFormat="1" applyFont="1" applyFill="1" applyBorder="1"/>
    <xf numFmtId="164" fontId="3" fillId="3" borderId="1" xfId="1" applyNumberFormat="1" applyFont="1" applyFill="1" applyBorder="1" applyAlignment="1">
      <alignment horizontal="center" vertical="center" textRotation="90" wrapText="1"/>
    </xf>
    <xf numFmtId="164" fontId="3" fillId="3" borderId="0" xfId="1" applyNumberFormat="1" applyFont="1" applyFill="1" applyAlignment="1">
      <alignment horizontal="center" vertical="center" textRotation="90"/>
    </xf>
    <xf numFmtId="164" fontId="3" fillId="3" borderId="2" xfId="1" applyNumberFormat="1" applyFont="1" applyFill="1" applyBorder="1" applyAlignment="1">
      <alignment horizontal="center" vertical="center" textRotation="90" wrapText="1"/>
    </xf>
    <xf numFmtId="164" fontId="3" fillId="3" borderId="0" xfId="1" applyNumberFormat="1" applyFont="1" applyFill="1" applyAlignment="1">
      <alignment horizontal="center" vertical="center" textRotation="90" wrapText="1"/>
    </xf>
    <xf numFmtId="164" fontId="3" fillId="3" borderId="1" xfId="1" applyNumberFormat="1" applyFont="1" applyFill="1" applyBorder="1" applyAlignment="1">
      <alignment horizontal="center"/>
    </xf>
    <xf numFmtId="164" fontId="3" fillId="3" borderId="0" xfId="1" applyNumberFormat="1" applyFont="1" applyFill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5" fontId="3" fillId="0" borderId="5" xfId="1" applyNumberFormat="1" applyFont="1" applyBorder="1"/>
    <xf numFmtId="164" fontId="3" fillId="0" borderId="1" xfId="1" applyNumberFormat="1" applyFont="1" applyBorder="1"/>
    <xf numFmtId="164" fontId="3" fillId="0" borderId="2" xfId="1" applyNumberFormat="1" applyFont="1" applyBorder="1"/>
    <xf numFmtId="164" fontId="3" fillId="4" borderId="1" xfId="1" applyNumberFormat="1" applyFont="1" applyFill="1" applyBorder="1"/>
    <xf numFmtId="164" fontId="2" fillId="4" borderId="0" xfId="1" applyNumberFormat="1" applyFont="1" applyFill="1"/>
    <xf numFmtId="164" fontId="3" fillId="4" borderId="2" xfId="1" applyNumberFormat="1" applyFont="1" applyFill="1" applyBorder="1"/>
    <xf numFmtId="164" fontId="3" fillId="4" borderId="0" xfId="1" applyNumberFormat="1" applyFont="1" applyFill="1"/>
    <xf numFmtId="164" fontId="2" fillId="2" borderId="0" xfId="1" applyNumberFormat="1" applyFont="1" applyFill="1" applyAlignment="1">
      <alignment vertical="center"/>
    </xf>
    <xf numFmtId="165" fontId="3" fillId="0" borderId="6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5" fontId="2" fillId="0" borderId="5" xfId="1" applyNumberFormat="1" applyFont="1" applyBorder="1"/>
  </cellXfs>
  <cellStyles count="2">
    <cellStyle name="Normal" xfId="0" builtinId="0"/>
    <cellStyle name="Normal 2" xfId="1" xr:uid="{79AFCB82-57C0-4711-82EA-C717F21FF8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746F-72BE-4D2C-92FB-C7505898FD99}">
  <sheetPr>
    <tabColor rgb="FFFFC000"/>
    <pageSetUpPr fitToPage="1"/>
  </sheetPr>
  <dimension ref="A2:X27"/>
  <sheetViews>
    <sheetView showGridLines="0" tabSelected="1" zoomScale="90" zoomScaleNormal="90" workbookViewId="0">
      <selection activeCell="P35" sqref="O35:P35"/>
    </sheetView>
  </sheetViews>
  <sheetFormatPr defaultColWidth="9.33203125" defaultRowHeight="11.7" customHeight="1" x14ac:dyDescent="0.3"/>
  <cols>
    <col min="1" max="1" width="2.6640625" style="1" customWidth="1"/>
    <col min="2" max="2" width="0.6640625" style="1" customWidth="1"/>
    <col min="3" max="3" width="1" style="2" customWidth="1"/>
    <col min="4" max="4" width="37.88671875" style="1" customWidth="1"/>
    <col min="5" max="5" width="7.33203125" style="1" hidden="1" customWidth="1"/>
    <col min="6" max="6" width="7" style="1" hidden="1" customWidth="1"/>
    <col min="7" max="7" width="13.5546875" style="1" hidden="1" customWidth="1"/>
    <col min="8" max="8" width="7.6640625" style="1" hidden="1" customWidth="1"/>
    <col min="9" max="9" width="9" style="1" hidden="1" customWidth="1"/>
    <col min="10" max="10" width="13.5546875" style="1" hidden="1" customWidth="1"/>
    <col min="11" max="11" width="7.6640625" style="1" hidden="1" customWidth="1"/>
    <col min="12" max="12" width="9" style="1" hidden="1" customWidth="1"/>
    <col min="13" max="13" width="13.5546875" style="1" hidden="1" customWidth="1"/>
    <col min="14" max="14" width="7.6640625" style="1" hidden="1" customWidth="1"/>
    <col min="15" max="15" width="11.21875" style="1" bestFit="1" customWidth="1"/>
    <col min="16" max="16" width="10" style="3" bestFit="1" customWidth="1"/>
    <col min="17" max="18" width="13.33203125" style="3" customWidth="1"/>
    <col min="19" max="21" width="10.88671875" style="3" bestFit="1" customWidth="1"/>
    <col min="22" max="22" width="9.6640625" style="3" bestFit="1" customWidth="1"/>
    <col min="23" max="16384" width="9.33203125" style="3"/>
  </cols>
  <sheetData>
    <row r="2" spans="1:21" ht="16.2" customHeight="1" x14ac:dyDescent="0.3">
      <c r="A2" s="4"/>
      <c r="D2" s="2" t="s">
        <v>36</v>
      </c>
    </row>
    <row r="4" spans="1:21" ht="11.7" customHeight="1" x14ac:dyDescent="0.3">
      <c r="D4" s="5"/>
      <c r="E4" s="6"/>
      <c r="F4" s="7" t="s">
        <v>0</v>
      </c>
      <c r="G4" s="7"/>
      <c r="H4" s="8"/>
      <c r="I4" s="7" t="s">
        <v>1</v>
      </c>
      <c r="J4" s="7"/>
      <c r="K4" s="5"/>
      <c r="L4" s="7" t="s">
        <v>2</v>
      </c>
      <c r="M4" s="7"/>
      <c r="N4" s="5"/>
      <c r="O4" s="5"/>
      <c r="P4" s="5"/>
      <c r="Q4" s="5"/>
      <c r="R4" s="5"/>
      <c r="S4" s="5"/>
      <c r="T4" s="5"/>
      <c r="U4" s="5"/>
    </row>
    <row r="5" spans="1:21" ht="84.6" customHeight="1" x14ac:dyDescent="0.3">
      <c r="D5" s="5"/>
      <c r="E5" s="9" t="s">
        <v>3</v>
      </c>
      <c r="F5" s="10" t="s">
        <v>4</v>
      </c>
      <c r="G5" s="10" t="s">
        <v>5</v>
      </c>
      <c r="H5" s="11" t="s">
        <v>6</v>
      </c>
      <c r="I5" s="10" t="s">
        <v>4</v>
      </c>
      <c r="J5" s="10" t="s">
        <v>5</v>
      </c>
      <c r="K5" s="12" t="s">
        <v>7</v>
      </c>
      <c r="L5" s="10" t="s">
        <v>4</v>
      </c>
      <c r="M5" s="10" t="s">
        <v>5</v>
      </c>
      <c r="N5" s="12" t="s">
        <v>8</v>
      </c>
      <c r="O5" s="12" t="s">
        <v>9</v>
      </c>
      <c r="P5" s="12" t="s">
        <v>10</v>
      </c>
      <c r="Q5" s="12" t="s">
        <v>11</v>
      </c>
      <c r="R5" s="12" t="s">
        <v>32</v>
      </c>
      <c r="S5" s="12" t="s">
        <v>12</v>
      </c>
      <c r="T5" s="12" t="s">
        <v>34</v>
      </c>
      <c r="U5" s="12" t="s">
        <v>35</v>
      </c>
    </row>
    <row r="6" spans="1:21" ht="15.6" x14ac:dyDescent="0.3">
      <c r="C6" s="1"/>
      <c r="D6" s="5"/>
      <c r="E6" s="13" t="s">
        <v>13</v>
      </c>
      <c r="F6" s="14" t="s">
        <v>13</v>
      </c>
      <c r="G6" s="14" t="s">
        <v>13</v>
      </c>
      <c r="H6" s="15" t="s">
        <v>13</v>
      </c>
      <c r="I6" s="14" t="s">
        <v>13</v>
      </c>
      <c r="J6" s="14" t="s">
        <v>13</v>
      </c>
      <c r="K6" s="14" t="s">
        <v>13</v>
      </c>
      <c r="L6" s="14" t="s">
        <v>13</v>
      </c>
      <c r="M6" s="14" t="s">
        <v>13</v>
      </c>
      <c r="N6" s="14" t="s">
        <v>13</v>
      </c>
      <c r="O6" s="14" t="s">
        <v>13</v>
      </c>
      <c r="P6" s="14" t="s">
        <v>13</v>
      </c>
      <c r="Q6" s="14" t="s">
        <v>13</v>
      </c>
      <c r="R6" s="14" t="s">
        <v>13</v>
      </c>
      <c r="S6" s="14" t="s">
        <v>13</v>
      </c>
      <c r="T6" s="14"/>
      <c r="U6" s="14" t="s">
        <v>13</v>
      </c>
    </row>
    <row r="7" spans="1:21" ht="15.6" x14ac:dyDescent="0.3">
      <c r="C7" s="1"/>
      <c r="D7" s="29" t="s">
        <v>14</v>
      </c>
      <c r="E7" s="17">
        <v>2564</v>
      </c>
      <c r="F7" s="1">
        <v>1529</v>
      </c>
      <c r="G7" s="1">
        <v>-1706</v>
      </c>
      <c r="H7" s="18">
        <f>SUM(E7:G7)</f>
        <v>2387</v>
      </c>
      <c r="I7" s="1">
        <v>1358.96182</v>
      </c>
      <c r="J7" s="1">
        <f>-1798.28-424-10</f>
        <v>-2232.2799999999997</v>
      </c>
      <c r="K7" s="18">
        <f t="shared" ref="K7:K24" si="0">SUM(H7:J7)</f>
        <v>1513.6818200000002</v>
      </c>
      <c r="L7" s="1">
        <v>89.405000000000001</v>
      </c>
      <c r="M7" s="1">
        <v>-876.7</v>
      </c>
      <c r="N7" s="2">
        <f t="shared" ref="N7:N24" si="1">SUM(K7:M7)</f>
        <v>726.38682000000017</v>
      </c>
      <c r="O7" s="16">
        <v>4943.2968199999996</v>
      </c>
      <c r="P7" s="29">
        <v>497</v>
      </c>
      <c r="Q7" s="29">
        <f>P7+742</f>
        <v>1239</v>
      </c>
      <c r="R7" s="29"/>
      <c r="S7" s="16">
        <f>O7-Q7-R7</f>
        <v>3704.2968199999996</v>
      </c>
      <c r="T7" s="29">
        <v>-1500</v>
      </c>
      <c r="U7" s="16">
        <f>S7+T7</f>
        <v>2204.2968199999996</v>
      </c>
    </row>
    <row r="8" spans="1:21" ht="15.6" x14ac:dyDescent="0.3">
      <c r="C8" s="1"/>
      <c r="D8" s="29" t="s">
        <v>15</v>
      </c>
      <c r="E8" s="17">
        <v>0</v>
      </c>
      <c r="F8" s="1">
        <v>1301</v>
      </c>
      <c r="G8" s="1">
        <v>0</v>
      </c>
      <c r="H8" s="18">
        <f>SUM(E8:G8)</f>
        <v>1301</v>
      </c>
      <c r="I8" s="1">
        <v>1560.874</v>
      </c>
      <c r="J8" s="1">
        <v>0</v>
      </c>
      <c r="K8" s="18">
        <f t="shared" si="0"/>
        <v>2861.8739999999998</v>
      </c>
      <c r="L8" s="1">
        <v>0</v>
      </c>
      <c r="M8" s="1">
        <v>-309.56</v>
      </c>
      <c r="N8" s="2">
        <f t="shared" si="1"/>
        <v>2552.3139999999999</v>
      </c>
      <c r="O8" s="16">
        <v>2603.3139999999999</v>
      </c>
      <c r="P8" s="29"/>
      <c r="Q8" s="29"/>
      <c r="R8" s="29"/>
      <c r="S8" s="16">
        <f t="shared" ref="S8:S24" si="2">O8-Q8-R8</f>
        <v>2603.3139999999999</v>
      </c>
      <c r="T8" s="29"/>
      <c r="U8" s="16">
        <f t="shared" ref="U8:U24" si="3">S8+T8</f>
        <v>2603.3139999999999</v>
      </c>
    </row>
    <row r="9" spans="1:21" ht="15.6" x14ac:dyDescent="0.3">
      <c r="C9" s="1"/>
      <c r="D9" s="29" t="s">
        <v>16</v>
      </c>
      <c r="E9" s="17"/>
      <c r="H9" s="18"/>
      <c r="I9" s="1">
        <v>0</v>
      </c>
      <c r="J9" s="1">
        <v>0</v>
      </c>
      <c r="K9" s="18">
        <f t="shared" si="0"/>
        <v>0</v>
      </c>
      <c r="L9" s="1">
        <v>981.96</v>
      </c>
      <c r="M9" s="1">
        <v>0</v>
      </c>
      <c r="N9" s="2">
        <f t="shared" si="1"/>
        <v>981.96</v>
      </c>
      <c r="O9" s="16">
        <v>1900.96</v>
      </c>
      <c r="P9" s="29">
        <f>O9</f>
        <v>1900.96</v>
      </c>
      <c r="Q9" s="29">
        <f>P9</f>
        <v>1900.96</v>
      </c>
      <c r="R9" s="29"/>
      <c r="S9" s="16">
        <f t="shared" si="2"/>
        <v>0</v>
      </c>
      <c r="T9" s="29"/>
      <c r="U9" s="16">
        <f t="shared" si="3"/>
        <v>0</v>
      </c>
    </row>
    <row r="10" spans="1:21" ht="15.6" x14ac:dyDescent="0.3">
      <c r="C10" s="1"/>
      <c r="D10" s="29" t="s">
        <v>17</v>
      </c>
      <c r="E10" s="17">
        <v>816</v>
      </c>
      <c r="F10" s="1">
        <v>1323</v>
      </c>
      <c r="G10" s="1">
        <v>-217</v>
      </c>
      <c r="H10" s="18">
        <f t="shared" ref="H10:H24" si="4">SUM(E10:G10)</f>
        <v>1922</v>
      </c>
      <c r="I10" s="1">
        <v>0</v>
      </c>
      <c r="J10" s="1">
        <v>-497.08</v>
      </c>
      <c r="K10" s="18">
        <f t="shared" si="0"/>
        <v>1424.92</v>
      </c>
      <c r="L10" s="1">
        <f>170.51+444.329</f>
        <v>614.83899999999994</v>
      </c>
      <c r="M10" s="1">
        <v>-189.04</v>
      </c>
      <c r="N10" s="2">
        <f t="shared" si="1"/>
        <v>1850.7190000000001</v>
      </c>
      <c r="O10" s="16">
        <v>791.71900000000005</v>
      </c>
      <c r="P10" s="29">
        <v>292</v>
      </c>
      <c r="Q10" s="29">
        <v>292</v>
      </c>
      <c r="R10" s="29"/>
      <c r="S10" s="16">
        <f t="shared" si="2"/>
        <v>499.71900000000005</v>
      </c>
      <c r="T10" s="29"/>
      <c r="U10" s="16">
        <f t="shared" si="3"/>
        <v>499.71900000000005</v>
      </c>
    </row>
    <row r="11" spans="1:21" ht="15.6" x14ac:dyDescent="0.3">
      <c r="C11" s="1"/>
      <c r="D11" s="29" t="s">
        <v>18</v>
      </c>
      <c r="E11" s="17">
        <v>193</v>
      </c>
      <c r="F11" s="1">
        <v>0</v>
      </c>
      <c r="G11" s="1">
        <v>-23</v>
      </c>
      <c r="H11" s="18">
        <f t="shared" si="4"/>
        <v>170</v>
      </c>
      <c r="I11" s="1">
        <v>77.074439999999996</v>
      </c>
      <c r="J11" s="1">
        <v>-81.263249999999999</v>
      </c>
      <c r="K11" s="18">
        <f t="shared" si="0"/>
        <v>165.81118999999998</v>
      </c>
      <c r="L11" s="1">
        <v>112</v>
      </c>
      <c r="M11" s="1">
        <v>-22.36</v>
      </c>
      <c r="N11" s="2">
        <f t="shared" si="1"/>
        <v>255.45119</v>
      </c>
      <c r="O11" s="16">
        <v>774.45119</v>
      </c>
      <c r="P11" s="29"/>
      <c r="Q11" s="29"/>
      <c r="R11" s="29"/>
      <c r="S11" s="16">
        <f t="shared" si="2"/>
        <v>774.45119</v>
      </c>
      <c r="T11" s="29"/>
      <c r="U11" s="16">
        <f t="shared" si="3"/>
        <v>774.45119</v>
      </c>
    </row>
    <row r="12" spans="1:21" ht="15.6" x14ac:dyDescent="0.3">
      <c r="C12" s="1"/>
      <c r="D12" s="29" t="s">
        <v>19</v>
      </c>
      <c r="E12" s="17"/>
      <c r="F12" s="1">
        <v>0</v>
      </c>
      <c r="G12" s="1">
        <v>0</v>
      </c>
      <c r="H12" s="18">
        <f t="shared" si="4"/>
        <v>0</v>
      </c>
      <c r="I12" s="1">
        <v>500</v>
      </c>
      <c r="J12" s="1">
        <v>0</v>
      </c>
      <c r="K12" s="18">
        <f t="shared" si="0"/>
        <v>500</v>
      </c>
      <c r="L12" s="1">
        <v>0</v>
      </c>
      <c r="M12" s="1">
        <v>0</v>
      </c>
      <c r="N12" s="2">
        <f t="shared" si="1"/>
        <v>500</v>
      </c>
      <c r="O12" s="16">
        <v>500</v>
      </c>
      <c r="P12" s="29"/>
      <c r="Q12" s="29"/>
      <c r="R12" s="29"/>
      <c r="S12" s="16">
        <f t="shared" si="2"/>
        <v>500</v>
      </c>
      <c r="T12" s="29"/>
      <c r="U12" s="16">
        <f t="shared" si="3"/>
        <v>500</v>
      </c>
    </row>
    <row r="13" spans="1:21" ht="15.6" x14ac:dyDescent="0.3">
      <c r="C13" s="1"/>
      <c r="D13" s="29" t="s">
        <v>20</v>
      </c>
      <c r="E13" s="17">
        <v>222</v>
      </c>
      <c r="F13" s="1">
        <v>149</v>
      </c>
      <c r="G13" s="1">
        <v>0</v>
      </c>
      <c r="H13" s="18">
        <f t="shared" si="4"/>
        <v>371</v>
      </c>
      <c r="I13" s="1">
        <v>55.78</v>
      </c>
      <c r="J13" s="1">
        <v>-200</v>
      </c>
      <c r="K13" s="18">
        <f t="shared" si="0"/>
        <v>226.77999999999997</v>
      </c>
      <c r="L13" s="1">
        <v>0</v>
      </c>
      <c r="M13" s="1">
        <v>0</v>
      </c>
      <c r="N13" s="2">
        <f t="shared" si="1"/>
        <v>226.77999999999997</v>
      </c>
      <c r="O13" s="16">
        <v>158.77999999999997</v>
      </c>
      <c r="P13" s="29"/>
      <c r="Q13" s="29"/>
      <c r="R13" s="29"/>
      <c r="S13" s="16">
        <f t="shared" si="2"/>
        <v>158.77999999999997</v>
      </c>
      <c r="T13" s="29"/>
      <c r="U13" s="16">
        <f t="shared" si="3"/>
        <v>158.77999999999997</v>
      </c>
    </row>
    <row r="14" spans="1:21" ht="15.6" x14ac:dyDescent="0.3">
      <c r="C14" s="1"/>
      <c r="D14" s="29" t="s">
        <v>21</v>
      </c>
      <c r="E14" s="17">
        <v>138</v>
      </c>
      <c r="F14" s="1">
        <v>0</v>
      </c>
      <c r="G14" s="1">
        <v>0</v>
      </c>
      <c r="H14" s="18">
        <f t="shared" si="4"/>
        <v>138</v>
      </c>
      <c r="I14" s="1">
        <v>0</v>
      </c>
      <c r="J14" s="1">
        <v>0</v>
      </c>
      <c r="K14" s="18">
        <f t="shared" si="0"/>
        <v>138</v>
      </c>
      <c r="L14" s="1">
        <v>0</v>
      </c>
      <c r="M14" s="1">
        <v>0</v>
      </c>
      <c r="N14" s="2">
        <f t="shared" si="1"/>
        <v>138</v>
      </c>
      <c r="O14" s="16">
        <v>138</v>
      </c>
      <c r="P14" s="29"/>
      <c r="Q14" s="29"/>
      <c r="R14" s="29"/>
      <c r="S14" s="16">
        <f t="shared" si="2"/>
        <v>138</v>
      </c>
      <c r="T14" s="29"/>
      <c r="U14" s="16">
        <f t="shared" si="3"/>
        <v>138</v>
      </c>
    </row>
    <row r="15" spans="1:21" ht="15.6" x14ac:dyDescent="0.3">
      <c r="C15" s="1"/>
      <c r="D15" s="29" t="s">
        <v>22</v>
      </c>
      <c r="E15" s="17">
        <v>165</v>
      </c>
      <c r="F15" s="1">
        <v>0</v>
      </c>
      <c r="G15" s="1">
        <v>-16</v>
      </c>
      <c r="H15" s="18">
        <f t="shared" si="4"/>
        <v>149</v>
      </c>
      <c r="I15" s="1">
        <v>0</v>
      </c>
      <c r="J15" s="1">
        <v>-33.68</v>
      </c>
      <c r="K15" s="18">
        <f t="shared" si="0"/>
        <v>115.32</v>
      </c>
      <c r="L15" s="1">
        <v>0</v>
      </c>
      <c r="M15" s="1">
        <v>-43.12</v>
      </c>
      <c r="N15" s="2">
        <f t="shared" si="1"/>
        <v>72.199999999999989</v>
      </c>
      <c r="O15" s="16">
        <v>92.199999999999989</v>
      </c>
      <c r="P15" s="29"/>
      <c r="Q15" s="29"/>
      <c r="R15" s="29">
        <v>26</v>
      </c>
      <c r="S15" s="16">
        <f t="shared" si="2"/>
        <v>66.199999999999989</v>
      </c>
      <c r="T15" s="29"/>
      <c r="U15" s="16">
        <f t="shared" si="3"/>
        <v>66.199999999999989</v>
      </c>
    </row>
    <row r="16" spans="1:21" ht="15.6" x14ac:dyDescent="0.3">
      <c r="C16" s="1"/>
      <c r="D16" s="29" t="s">
        <v>23</v>
      </c>
      <c r="E16" s="17">
        <v>135</v>
      </c>
      <c r="F16" s="1">
        <v>0</v>
      </c>
      <c r="G16" s="1">
        <v>0</v>
      </c>
      <c r="H16" s="18">
        <f t="shared" si="4"/>
        <v>135</v>
      </c>
      <c r="I16" s="1">
        <v>0</v>
      </c>
      <c r="J16" s="1">
        <v>-37.46</v>
      </c>
      <c r="K16" s="18">
        <f t="shared" si="0"/>
        <v>97.539999999999992</v>
      </c>
      <c r="L16" s="1">
        <v>0</v>
      </c>
      <c r="M16" s="1">
        <v>0</v>
      </c>
      <c r="N16" s="2">
        <f t="shared" si="1"/>
        <v>97.539999999999992</v>
      </c>
      <c r="O16" s="16">
        <v>97.539999999999992</v>
      </c>
      <c r="P16" s="29"/>
      <c r="Q16" s="29"/>
      <c r="R16" s="29"/>
      <c r="S16" s="16">
        <f t="shared" si="2"/>
        <v>97.539999999999992</v>
      </c>
      <c r="T16" s="29"/>
      <c r="U16" s="16">
        <f t="shared" si="3"/>
        <v>97.539999999999992</v>
      </c>
    </row>
    <row r="17" spans="1:24" ht="15.6" x14ac:dyDescent="0.3">
      <c r="C17" s="1"/>
      <c r="D17" s="29" t="s">
        <v>24</v>
      </c>
      <c r="E17" s="17">
        <v>216</v>
      </c>
      <c r="F17" s="1">
        <v>0</v>
      </c>
      <c r="G17" s="1">
        <v>0</v>
      </c>
      <c r="H17" s="18">
        <f t="shared" si="4"/>
        <v>216</v>
      </c>
      <c r="I17" s="1">
        <v>0</v>
      </c>
      <c r="J17" s="1">
        <v>-20</v>
      </c>
      <c r="K17" s="18">
        <f t="shared" si="0"/>
        <v>196</v>
      </c>
      <c r="L17" s="1">
        <v>0</v>
      </c>
      <c r="M17" s="1">
        <v>0</v>
      </c>
      <c r="N17" s="2">
        <f t="shared" si="1"/>
        <v>196</v>
      </c>
      <c r="O17" s="16">
        <v>85</v>
      </c>
      <c r="P17" s="29"/>
      <c r="Q17" s="29"/>
      <c r="R17" s="29"/>
      <c r="S17" s="16">
        <f t="shared" si="2"/>
        <v>85</v>
      </c>
      <c r="T17" s="29"/>
      <c r="U17" s="16">
        <f t="shared" si="3"/>
        <v>85</v>
      </c>
    </row>
    <row r="18" spans="1:24" ht="15.6" x14ac:dyDescent="0.3">
      <c r="C18" s="1"/>
      <c r="D18" s="29" t="s">
        <v>25</v>
      </c>
      <c r="E18" s="17">
        <v>78</v>
      </c>
      <c r="F18" s="1">
        <v>0</v>
      </c>
      <c r="G18" s="1">
        <v>0</v>
      </c>
      <c r="H18" s="18">
        <f t="shared" si="4"/>
        <v>78</v>
      </c>
      <c r="I18" s="1">
        <v>0</v>
      </c>
      <c r="J18" s="1">
        <v>-7.4363100000000006</v>
      </c>
      <c r="K18" s="18">
        <f t="shared" si="0"/>
        <v>70.563689999999994</v>
      </c>
      <c r="L18" s="1">
        <v>0</v>
      </c>
      <c r="M18" s="1">
        <v>0</v>
      </c>
      <c r="N18" s="2">
        <f t="shared" si="1"/>
        <v>70.563689999999994</v>
      </c>
      <c r="O18" s="16">
        <v>70.563689999999994</v>
      </c>
      <c r="P18" s="29"/>
      <c r="Q18" s="29"/>
      <c r="R18" s="29"/>
      <c r="S18" s="16">
        <f t="shared" si="2"/>
        <v>70.563689999999994</v>
      </c>
      <c r="T18" s="29"/>
      <c r="U18" s="16">
        <f t="shared" si="3"/>
        <v>70.563689999999994</v>
      </c>
    </row>
    <row r="19" spans="1:24" ht="15.6" x14ac:dyDescent="0.3">
      <c r="C19" s="1"/>
      <c r="D19" s="29" t="s">
        <v>26</v>
      </c>
      <c r="E19" s="17">
        <v>118</v>
      </c>
      <c r="F19" s="1">
        <v>0</v>
      </c>
      <c r="G19" s="1">
        <v>-50</v>
      </c>
      <c r="H19" s="18">
        <f t="shared" si="4"/>
        <v>68</v>
      </c>
      <c r="I19" s="1">
        <v>0</v>
      </c>
      <c r="J19" s="1">
        <v>0</v>
      </c>
      <c r="K19" s="18">
        <f t="shared" si="0"/>
        <v>68</v>
      </c>
      <c r="L19" s="1">
        <v>0</v>
      </c>
      <c r="M19" s="1">
        <v>0</v>
      </c>
      <c r="N19" s="2">
        <f t="shared" si="1"/>
        <v>68</v>
      </c>
      <c r="O19" s="16">
        <v>68</v>
      </c>
      <c r="P19" s="29"/>
      <c r="Q19" s="29"/>
      <c r="R19" s="29"/>
      <c r="S19" s="16">
        <f t="shared" si="2"/>
        <v>68</v>
      </c>
      <c r="T19" s="29"/>
      <c r="U19" s="16">
        <f t="shared" si="3"/>
        <v>68</v>
      </c>
    </row>
    <row r="20" spans="1:24" ht="15.6" x14ac:dyDescent="0.3">
      <c r="C20" s="1"/>
      <c r="D20" s="29" t="s">
        <v>27</v>
      </c>
      <c r="E20" s="17">
        <v>73</v>
      </c>
      <c r="F20" s="1">
        <v>0</v>
      </c>
      <c r="G20" s="1">
        <v>-7</v>
      </c>
      <c r="H20" s="18">
        <f t="shared" si="4"/>
        <v>66</v>
      </c>
      <c r="I20" s="1">
        <v>0</v>
      </c>
      <c r="J20" s="1">
        <v>0</v>
      </c>
      <c r="K20" s="18">
        <f t="shared" si="0"/>
        <v>66</v>
      </c>
      <c r="L20" s="1">
        <v>0</v>
      </c>
      <c r="M20" s="1">
        <v>0</v>
      </c>
      <c r="N20" s="2">
        <f t="shared" si="1"/>
        <v>66</v>
      </c>
      <c r="O20" s="16">
        <v>66</v>
      </c>
      <c r="P20" s="29"/>
      <c r="Q20" s="29"/>
      <c r="R20" s="29"/>
      <c r="S20" s="16">
        <f t="shared" si="2"/>
        <v>66</v>
      </c>
      <c r="T20" s="29"/>
      <c r="U20" s="16">
        <f t="shared" si="3"/>
        <v>66</v>
      </c>
    </row>
    <row r="21" spans="1:24" ht="15.6" x14ac:dyDescent="0.3">
      <c r="C21" s="1"/>
      <c r="D21" s="29" t="s">
        <v>28</v>
      </c>
      <c r="E21" s="17">
        <v>50</v>
      </c>
      <c r="F21" s="1">
        <v>0</v>
      </c>
      <c r="G21" s="1">
        <v>0</v>
      </c>
      <c r="H21" s="18">
        <f t="shared" si="4"/>
        <v>50</v>
      </c>
      <c r="I21" s="1">
        <v>0</v>
      </c>
      <c r="J21" s="1">
        <v>0</v>
      </c>
      <c r="K21" s="18">
        <f t="shared" si="0"/>
        <v>50</v>
      </c>
      <c r="L21" s="1">
        <v>0</v>
      </c>
      <c r="M21" s="1">
        <v>0</v>
      </c>
      <c r="N21" s="2">
        <f t="shared" si="1"/>
        <v>50</v>
      </c>
      <c r="O21" s="16">
        <v>50</v>
      </c>
      <c r="P21" s="29"/>
      <c r="Q21" s="29"/>
      <c r="R21" s="29"/>
      <c r="S21" s="16">
        <f t="shared" si="2"/>
        <v>50</v>
      </c>
      <c r="T21" s="29"/>
      <c r="U21" s="16">
        <f t="shared" si="3"/>
        <v>50</v>
      </c>
    </row>
    <row r="22" spans="1:24" ht="15.6" x14ac:dyDescent="0.3">
      <c r="C22" s="1"/>
      <c r="D22" s="29" t="s">
        <v>29</v>
      </c>
      <c r="E22" s="17">
        <v>52</v>
      </c>
      <c r="F22" s="1">
        <v>0</v>
      </c>
      <c r="G22" s="1">
        <v>-30</v>
      </c>
      <c r="H22" s="18">
        <f t="shared" si="4"/>
        <v>22</v>
      </c>
      <c r="I22" s="1">
        <v>0</v>
      </c>
      <c r="J22" s="1">
        <v>0</v>
      </c>
      <c r="K22" s="18">
        <f t="shared" si="0"/>
        <v>22</v>
      </c>
      <c r="L22" s="1">
        <v>0</v>
      </c>
      <c r="M22" s="1">
        <v>0</v>
      </c>
      <c r="N22" s="2">
        <f t="shared" si="1"/>
        <v>22</v>
      </c>
      <c r="O22" s="16">
        <v>12</v>
      </c>
      <c r="P22" s="29"/>
      <c r="Q22" s="29"/>
      <c r="R22" s="29"/>
      <c r="S22" s="16">
        <f t="shared" si="2"/>
        <v>12</v>
      </c>
      <c r="T22" s="29"/>
      <c r="U22" s="16">
        <f t="shared" si="3"/>
        <v>12</v>
      </c>
    </row>
    <row r="23" spans="1:24" ht="15.6" x14ac:dyDescent="0.3">
      <c r="C23" s="1"/>
      <c r="D23" s="29" t="s">
        <v>30</v>
      </c>
      <c r="E23" s="19">
        <v>160</v>
      </c>
      <c r="F23" s="20">
        <v>28</v>
      </c>
      <c r="G23" s="20">
        <v>0</v>
      </c>
      <c r="H23" s="21">
        <f t="shared" si="4"/>
        <v>188</v>
      </c>
      <c r="I23" s="20">
        <v>0</v>
      </c>
      <c r="J23" s="20">
        <v>-65.099999999999994</v>
      </c>
      <c r="K23" s="21">
        <f t="shared" si="0"/>
        <v>122.9</v>
      </c>
      <c r="L23" s="20">
        <v>0</v>
      </c>
      <c r="M23" s="20">
        <v>0</v>
      </c>
      <c r="N23" s="22">
        <f t="shared" si="1"/>
        <v>122.9</v>
      </c>
      <c r="O23" s="16">
        <v>123</v>
      </c>
      <c r="P23" s="29"/>
      <c r="Q23" s="29"/>
      <c r="R23" s="29"/>
      <c r="S23" s="16">
        <f t="shared" si="2"/>
        <v>123</v>
      </c>
      <c r="T23" s="29"/>
      <c r="U23" s="16">
        <f t="shared" si="3"/>
        <v>123</v>
      </c>
    </row>
    <row r="24" spans="1:24" s="23" customFormat="1" ht="15.6" x14ac:dyDescent="0.3">
      <c r="A24" s="1"/>
      <c r="B24" s="1"/>
      <c r="C24" s="1"/>
      <c r="D24" s="29" t="s">
        <v>31</v>
      </c>
      <c r="E24" s="17"/>
      <c r="F24" s="1">
        <v>0</v>
      </c>
      <c r="G24" s="1">
        <v>0</v>
      </c>
      <c r="H24" s="18">
        <f t="shared" si="4"/>
        <v>0</v>
      </c>
      <c r="I24" s="1">
        <v>250</v>
      </c>
      <c r="J24" s="1">
        <v>0</v>
      </c>
      <c r="K24" s="18">
        <f t="shared" si="0"/>
        <v>250</v>
      </c>
      <c r="L24" s="1">
        <v>0</v>
      </c>
      <c r="M24" s="1">
        <v>-234.38</v>
      </c>
      <c r="N24" s="2">
        <f t="shared" si="1"/>
        <v>15.620000000000005</v>
      </c>
      <c r="O24" s="16">
        <v>-0.37999999999999545</v>
      </c>
      <c r="P24" s="29"/>
      <c r="Q24" s="29"/>
      <c r="R24" s="29"/>
      <c r="S24" s="16">
        <f t="shared" si="2"/>
        <v>-0.37999999999999545</v>
      </c>
      <c r="T24" s="29"/>
      <c r="U24" s="16">
        <f t="shared" si="3"/>
        <v>-0.37999999999999545</v>
      </c>
      <c r="V24" s="3"/>
      <c r="W24" s="3"/>
      <c r="X24" s="3"/>
    </row>
    <row r="25" spans="1:24" ht="17.399999999999999" customHeight="1" thickBot="1" x14ac:dyDescent="0.35">
      <c r="D25" s="24" t="s">
        <v>33</v>
      </c>
      <c r="E25" s="25">
        <f t="shared" ref="E25:R25" si="5">SUM(E7:E24)</f>
        <v>4980</v>
      </c>
      <c r="F25" s="26">
        <f t="shared" si="5"/>
        <v>4330</v>
      </c>
      <c r="G25" s="26">
        <f t="shared" si="5"/>
        <v>-2049</v>
      </c>
      <c r="H25" s="26">
        <f t="shared" si="5"/>
        <v>7261</v>
      </c>
      <c r="I25" s="26">
        <f t="shared" si="5"/>
        <v>3802.6902600000003</v>
      </c>
      <c r="J25" s="26">
        <f t="shared" si="5"/>
        <v>-3174.2995599999995</v>
      </c>
      <c r="K25" s="26">
        <f t="shared" si="5"/>
        <v>7889.390699999999</v>
      </c>
      <c r="L25" s="26">
        <f t="shared" si="5"/>
        <v>1798.204</v>
      </c>
      <c r="M25" s="26">
        <f t="shared" si="5"/>
        <v>-1675.1599999999999</v>
      </c>
      <c r="N25" s="26">
        <f t="shared" si="5"/>
        <v>8012.4346999999989</v>
      </c>
      <c r="O25" s="24">
        <f t="shared" si="5"/>
        <v>12474.444700000005</v>
      </c>
      <c r="P25" s="24">
        <f t="shared" si="5"/>
        <v>2689.96</v>
      </c>
      <c r="Q25" s="24">
        <f t="shared" si="5"/>
        <v>3431.96</v>
      </c>
      <c r="R25" s="24">
        <f t="shared" si="5"/>
        <v>26</v>
      </c>
      <c r="S25" s="24">
        <f>SUM(S7:S24)</f>
        <v>9016.4847000000027</v>
      </c>
      <c r="T25" s="24">
        <f t="shared" ref="T25:U25" si="6">SUM(T7:T24)</f>
        <v>-1500</v>
      </c>
      <c r="U25" s="24">
        <f t="shared" si="6"/>
        <v>7516.4846999999991</v>
      </c>
    </row>
    <row r="26" spans="1:24" ht="11.7" customHeight="1" x14ac:dyDescent="0.3"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7"/>
      <c r="P26" s="27"/>
      <c r="Q26" s="27"/>
      <c r="R26" s="27"/>
      <c r="S26" s="27"/>
      <c r="T26" s="27"/>
      <c r="U26" s="27"/>
    </row>
    <row r="27" spans="1:24" ht="11.7" customHeight="1" x14ac:dyDescent="0.3">
      <c r="S27" s="3">
        <f>O25-Q25-R25</f>
        <v>9016.4847000000045</v>
      </c>
    </row>
  </sheetData>
  <mergeCells count="3">
    <mergeCell ref="F4:G4"/>
    <mergeCell ref="I4:J4"/>
    <mergeCell ref="L4:M4"/>
  </mergeCells>
  <printOptions horizontalCentered="1"/>
  <pageMargins left="0.59055118110236227" right="0.47244094488188981" top="0.39370078740157483" bottom="0.78740157480314965" header="0" footer="0.39370078740157483"/>
  <pageSetup paperSize="9" firstPageNumber="26" orientation="landscape" useFirstPageNumber="1" r:id="rId1"/>
  <headerFooter alignWithMargins="0">
    <oddHeader>&amp;R&amp;"Arial,Bold"&amp;12Appendix 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 C</vt:lpstr>
      <vt:lpstr>'App 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Gemma-Louise Wells</dc:creator>
  <cp:keywords/>
  <dc:description/>
  <cp:lastModifiedBy>Dean Langton</cp:lastModifiedBy>
  <cp:revision/>
  <cp:lastPrinted>2025-11-05T09:18:05Z</cp:lastPrinted>
  <dcterms:created xsi:type="dcterms:W3CDTF">2025-11-04T12:44:23Z</dcterms:created>
  <dcterms:modified xsi:type="dcterms:W3CDTF">2025-11-05T09:18:25Z</dcterms:modified>
  <cp:category/>
  <cp:contentStatus/>
</cp:coreProperties>
</file>