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Z:\PPreston\Council\Reports\2025\2025 02 27 Sp Budget\Group budgets\"/>
    </mc:Choice>
  </mc:AlternateContent>
  <xr:revisionPtr revIDLastSave="0" documentId="13_ncr:1_{AE08B059-BB34-412F-A4A9-68098B654BB3}" xr6:coauthVersionLast="47" xr6:coauthVersionMax="47" xr10:uidLastSave="{00000000-0000-0000-0000-000000000000}"/>
  <bookViews>
    <workbookView xWindow="-108" yWindow="-108" windowWidth="23256" windowHeight="12576" xr2:uid="{00000000-000D-0000-FFFF-FFFF00000000}"/>
  </bookViews>
  <sheets>
    <sheet name="Budget Model" sheetId="11" r:id="rId1"/>
    <sheet name="Sheet1" sheetId="12" r:id="rId2"/>
  </sheets>
  <definedNames>
    <definedName name="_xlnm.Print_Area" localSheetId="0">'Budget Model'!$A$1:$G$81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 l="1"/>
  <c r="G25" i="11"/>
  <c r="C26" i="11"/>
  <c r="C14" i="11" l="1"/>
  <c r="G12" i="11"/>
  <c r="G13" i="11"/>
  <c r="G23" i="11"/>
  <c r="G74" i="11"/>
  <c r="G10" i="11" l="1"/>
  <c r="G11" i="11"/>
  <c r="G15" i="11"/>
  <c r="G16" i="11"/>
  <c r="G17" i="11"/>
  <c r="G18" i="11"/>
  <c r="G19" i="11"/>
  <c r="G20" i="11"/>
  <c r="G21" i="11"/>
  <c r="G22" i="11"/>
  <c r="G24" i="11"/>
  <c r="G26" i="11"/>
  <c r="G27" i="11"/>
  <c r="G28" i="11"/>
  <c r="G29" i="11"/>
  <c r="G30" i="11"/>
  <c r="G31" i="11"/>
  <c r="G32" i="11"/>
  <c r="G33" i="11"/>
  <c r="G42" i="11"/>
  <c r="G43" i="11"/>
  <c r="G44" i="11"/>
  <c r="C9" i="11" l="1"/>
  <c r="G14" i="11"/>
  <c r="G77" i="11" l="1"/>
  <c r="C79" i="11"/>
  <c r="G79" i="11" s="1"/>
  <c r="G78" i="11"/>
  <c r="E74" i="11"/>
  <c r="G9" i="11"/>
  <c r="G6" i="11"/>
  <c r="C71" i="11" l="1"/>
  <c r="G71" i="11"/>
  <c r="G81" i="11" s="1"/>
  <c r="C81" i="11" l="1"/>
</calcChain>
</file>

<file path=xl/sharedStrings.xml><?xml version="1.0" encoding="utf-8"?>
<sst xmlns="http://schemas.openxmlformats.org/spreadsheetml/2006/main" count="123" uniqueCount="91">
  <si>
    <t>Pendle Borough Council</t>
  </si>
  <si>
    <t>Funding</t>
  </si>
  <si>
    <t>Revenue Support Grant</t>
  </si>
  <si>
    <t>Business Rates Retained, Collection Fund Surplus &amp; S31 Grant</t>
  </si>
  <si>
    <t>Council Tax Income</t>
  </si>
  <si>
    <t>Assumed Increase in Council Tax</t>
  </si>
  <si>
    <t>Savings</t>
  </si>
  <si>
    <t>£'000</t>
  </si>
  <si>
    <t>Core Government Grant (Inc Minimum Funding)</t>
  </si>
  <si>
    <t>Yes</t>
  </si>
  <si>
    <t>Net Revenue Expenditure</t>
  </si>
  <si>
    <t>Add Pay Award (3%)</t>
  </si>
  <si>
    <t>Pendle Rise and Relocation Properties</t>
  </si>
  <si>
    <t>General Fund Revenue Budget 2025/26</t>
  </si>
  <si>
    <t>Housing Stock Modelling Survey</t>
  </si>
  <si>
    <t>New Post - Empty Homes Officer</t>
  </si>
  <si>
    <t>Teams Licenses - Budget had been removed under telephony savings for 24/25</t>
  </si>
  <si>
    <t>Increase in Employers NIC rate - Net of Government Grant</t>
  </si>
  <si>
    <t>Liberata Loss of profit Year 2 (Final Payment)</t>
  </si>
  <si>
    <t>PLT Management Fee Increase</t>
  </si>
  <si>
    <t>Temporary accomodation - Net of increased Government Grant</t>
  </si>
  <si>
    <t>Colne Market Relocation Properties</t>
  </si>
  <si>
    <t>Increase in Interest Payable</t>
  </si>
  <si>
    <t>External Audit Fee Increase</t>
  </si>
  <si>
    <t>Dangerous Tree Annual Survey &amp; Works</t>
  </si>
  <si>
    <t>Marsden Golf Course - PLT Management</t>
  </si>
  <si>
    <t>EPR Grant (60%)</t>
  </si>
  <si>
    <t>Street Cleansing Arrangement Changes</t>
  </si>
  <si>
    <t>Increased charges for Land Charge Searches</t>
  </si>
  <si>
    <t>2 New Posts to protect EPR levels with Recycling Action</t>
  </si>
  <si>
    <t>Increase Fees &amp; Charges (Net of Volume changes)</t>
  </si>
  <si>
    <t>Increased Investment Income Budget</t>
  </si>
  <si>
    <t>Contract Indexation on Fleet Vehicle Hire</t>
  </si>
  <si>
    <t>Contract Maintenance on Fleet Vehicle</t>
  </si>
  <si>
    <t>2025/26
Budget</t>
  </si>
  <si>
    <t>Loss of Income - Sough Park, Earby</t>
  </si>
  <si>
    <t>Net Revenue Expenditure Budget Carried Forward 24/25</t>
  </si>
  <si>
    <t>Growth</t>
  </si>
  <si>
    <t>Recruitment Costs Chief Executive Post</t>
  </si>
  <si>
    <t>Chief Executive Interim Cover (net of post savings)</t>
  </si>
  <si>
    <t>Fleet Vehicle Fuel Costs (Includes HVO)</t>
  </si>
  <si>
    <t>Insurance Increases</t>
  </si>
  <si>
    <t>Liberata Contract Inflation 2025-26 (average rate 6% inc Emp NIC)</t>
  </si>
  <si>
    <t>NOTES FROM EXECUTIVE REPORT</t>
  </si>
  <si>
    <t xml:space="preserve">The 2025/26 Pay Award is not yet set but employee unions are pushing for increases in excess of the 2024/25 agreement. </t>
  </si>
  <si>
    <t>1 new Empty Homes Officer (Housing &amp; Environmental Health) - Separate Report</t>
  </si>
  <si>
    <t>NI contributions will increase from 13.8% to 15%, from April 2025.</t>
  </si>
  <si>
    <t xml:space="preserve">The expected inflationary increase for 2025/26 is 6.4%, this includes the adjustment for the increase in employers NI. </t>
  </si>
  <si>
    <t xml:space="preserve">Local Authorities are required to understand the condition of their housing stock and to develop strategies/approaches to address issues of concern. </t>
  </si>
  <si>
    <t>Insurance for 2024/25 rose by more than budget increases. 10% added at this time (Insurance Tender Results not yet compiled)</t>
  </si>
  <si>
    <t>Revenue impact of Major Capital Schemes</t>
  </si>
  <si>
    <t>Contributions removed</t>
  </si>
  <si>
    <t xml:space="preserve">HVO costs track Diesel </t>
  </si>
  <si>
    <t>New provider contract does not include for lower level repairs</t>
  </si>
  <si>
    <t>Per report from PLT Chief Executive</t>
  </si>
  <si>
    <t>Operational Services are set to received EPR grant, of which £538k has been recognised in the MTFP, to help fund current recycling initiatives and the two new posts mentioned above.</t>
  </si>
  <si>
    <t>Investment Income remains healthy, and the target for income in 2025/26 is now set at £1.000m</t>
  </si>
  <si>
    <t>Effects of uplifts agreed by Council December 2024</t>
  </si>
  <si>
    <t>As instructed by PSAA</t>
  </si>
  <si>
    <t>See EPR Grant Income Note</t>
  </si>
  <si>
    <t>Separate report to Council 27th Feb 2025</t>
  </si>
  <si>
    <t>Agreed on in-sourcing of property services</t>
  </si>
  <si>
    <t>The additional impact on pay differentials that the National living Wage and the Employers NI increase brings is c£270k during 2025/26 results. PLT have requested an increase to the Management Fee of £150k towards this increase.</t>
  </si>
  <si>
    <t>CONSERVATIVE GROUP ITEMS</t>
  </si>
  <si>
    <t>Investing &amp; Sustainably Developing the Borough</t>
  </si>
  <si>
    <t>Retain Brownfield Development Fund (£1,173k) reinstated last year to assist delivery of marginally unviable sites supported by the Corporate Plan / Local Plan / Neighbourhood Plans - any investment is recovered on completion &amp; realisation of the development site, then reinvested</t>
  </si>
  <si>
    <t>Expenditure Savings / Income Enhancements</t>
  </si>
  <si>
    <t>More robust approach to debt collection to boost % collected and release excess provision</t>
  </si>
  <si>
    <t>Review of Assets, incl Disposals/Transfers &amp; Maintenance</t>
  </si>
  <si>
    <t>TBC</t>
  </si>
  <si>
    <t>Leisure Services &amp; PLT</t>
  </si>
  <si>
    <t>Absorb PLT Accounts, HR &amp; Marketing/Comms Teams into PBC</t>
  </si>
  <si>
    <t>Further Work Required</t>
  </si>
  <si>
    <t>PEARL JVs - investigate and plan for opportunities to extract capital or revenue</t>
  </si>
  <si>
    <t>Consider investing in a crematorium</t>
  </si>
  <si>
    <t>Reduce discretionary allocations to Area Committee Budgets to £3k per Cllr (total £99k, currently £170k), retain spending flexibility</t>
  </si>
  <si>
    <t>Deliver the originally targeted growth in pre-application advice by the Planning Dept having provided the extra resources they requested</t>
  </si>
  <si>
    <t>Share of profits generated by a new, more accountable "Clean Streets Contract" aligned to Corporate Plan to address litter and dog mess</t>
  </si>
  <si>
    <t>Enact the Asset Management Plan ASAP to address priority items and consider commercial reasons for retention/realisation, with net receipts supporting the capital programme and boosting the revenue budget by reducing maintenance costs</t>
  </si>
  <si>
    <r>
      <t xml:space="preserve">New Post - part-time Conservation Officer to replace outsourced contract to Growth Lancashire and to help with </t>
    </r>
    <r>
      <rPr>
        <u/>
        <sz val="11"/>
        <rFont val="Calibri"/>
        <family val="2"/>
        <scheme val="minor"/>
      </rPr>
      <t>mandatory</t>
    </r>
    <r>
      <rPr>
        <sz val="11"/>
        <rFont val="Calibri"/>
        <family val="2"/>
        <scheme val="minor"/>
      </rPr>
      <t xml:space="preserve"> heritage assessments and advice around the Borough's rich portfolio of Listed and Non-Designated Heritage Assets and to address the best practice need to review and update our many Conservation Area Appraisals every 5-10 years</t>
    </r>
  </si>
  <si>
    <t>Bulky Waste charging structure, as recommended unanimously by Overview &amp; Scrutiny and by Operational Services Officers, for all collections given the value it offers to residents and the proven lack of a link to increased fly-tipping</t>
  </si>
  <si>
    <t>Replacement bin charging structure, as recommended unanimously by Overview &amp; Scrutiny and by Operational Services Officers in line with the PBC Corporate Plan, to cover grey bins only (recycling bins will continue to be free) and an admin fee for all.</t>
  </si>
  <si>
    <t>Fair charge for facilities and services provided for Nelson Town Council e.g. use of rooms, to bring into line with costs borne by other Town/Parish Councils</t>
  </si>
  <si>
    <t>Per O&amp;S report to Exec 30th Jan 2025, to be followed by significant savings in 26/27 and beyond</t>
  </si>
  <si>
    <t>Revisit and re-cost/re-price cemetery fees and the extensive list of options/add-ons to factor in appropriate land values, people costs and material costs</t>
  </si>
  <si>
    <t>Sign up again to the Lancashire Archaeology service, given we have used the service 28 times in 2 years, we value our industrial heritage, and we are the only Borough in Lancashire who does not subscribe</t>
  </si>
  <si>
    <t>Climate grants applied for by new Climate Change Officer (thankfully now appointed using staff savings and monies secured by the Conservative head of the Working Group) which would be used to deliver savings on utility costs for PBC and PLT and help to target Climate Change / Net Zero</t>
  </si>
  <si>
    <t>Consolidate Nelson Town Hall &amp; 1 Market Street to save running costs and to generate an income or a capital receipt, initial estimate</t>
  </si>
  <si>
    <t>For Colne, initial savings from tfr of the Muni, the cemetery and the car parks (post maint works) in 25/26, initial estimate and rising in future</t>
  </si>
  <si>
    <t>Conservative Group 2025/26 Budget</t>
  </si>
  <si>
    <r>
      <t xml:space="preserve">Budget Gap to be met by / </t>
    </r>
    <r>
      <rPr>
        <b/>
        <sz val="11"/>
        <color rgb="FFFF0000"/>
        <rFont val="Calibri"/>
        <family val="2"/>
        <scheme val="minor"/>
      </rPr>
      <t>(Surplus to support)</t>
    </r>
    <r>
      <rPr>
        <b/>
        <sz val="11"/>
        <rFont val="Calibri"/>
        <family val="2"/>
        <scheme val="minor"/>
      </rPr>
      <t xml:space="preserve"> General Reserves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</si>
</sst>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Red]\(#,##0\);&quot;-&quot;???"/>
    <numFmt numFmtId="165" formatCode="_-* #,##0_-;\(#,##0\);_-* &quot;-&quot;??_-;_-@_-"/>
    <numFmt numFmtId="166" formatCode="#,##0;[Red]\(#,##0\)"/>
  </numFmts>
  <fonts count="15" x14ac:knownFonts="1">
    <font>
      <sz val="11"/>
      <color theme="1"/>
      <name val="Calibri"/>
      <family val="2"/>
      <scheme val="minor"/>
    </font>
    <font>
      <sz val="11"/>
      <color theme="1"/>
      <name val="Calibri"/>
      <family val="2"/>
      <scheme val="minor"/>
    </font>
    <font>
      <sz val="8"/>
      <name val="Arial"/>
      <family val="2"/>
    </font>
    <font>
      <b/>
      <sz val="11"/>
      <name val="Calibri"/>
      <family val="2"/>
      <scheme val="minor"/>
    </font>
    <font>
      <sz val="11"/>
      <name val="Calibri"/>
      <family val="2"/>
      <scheme val="minor"/>
    </font>
    <font>
      <i/>
      <sz val="11"/>
      <name val="Calibri"/>
      <family val="2"/>
      <scheme val="minor"/>
    </font>
    <font>
      <b/>
      <sz val="11"/>
      <color theme="1"/>
      <name val="Calibri"/>
      <family val="2"/>
      <scheme val="minor"/>
    </font>
    <font>
      <b/>
      <i/>
      <sz val="11"/>
      <color rgb="FFFF0000"/>
      <name val="Calibri"/>
      <family val="2"/>
      <scheme val="minor"/>
    </font>
    <font>
      <b/>
      <i/>
      <sz val="12"/>
      <color rgb="FFFF0000"/>
      <name val="Calibri"/>
      <family val="2"/>
      <scheme val="minor"/>
    </font>
    <font>
      <b/>
      <i/>
      <u/>
      <sz val="12"/>
      <name val="Calibri"/>
      <family val="2"/>
      <scheme val="minor"/>
    </font>
    <font>
      <b/>
      <i/>
      <sz val="11"/>
      <name val="Calibri"/>
      <family val="2"/>
      <scheme val="minor"/>
    </font>
    <font>
      <u/>
      <sz val="11"/>
      <name val="Calibri"/>
      <family val="2"/>
      <scheme val="minor"/>
    </font>
    <font>
      <b/>
      <sz val="12"/>
      <name val="Calibri"/>
      <family val="2"/>
      <scheme val="minor"/>
    </font>
    <font>
      <b/>
      <sz val="14"/>
      <name val="Calibri"/>
      <family val="2"/>
      <scheme val="minor"/>
    </font>
    <font>
      <b/>
      <sz val="11"/>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9" tint="0.59999389629810485"/>
        <bgColor indexed="64"/>
      </patternFill>
    </fill>
  </fills>
  <borders count="22">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right style="medium">
        <color indexed="64"/>
      </right>
      <top/>
      <bottom style="hair">
        <color theme="0" tint="-0.24994659260841701"/>
      </bottom>
      <diagonal/>
    </border>
    <border>
      <left style="medium">
        <color indexed="64"/>
      </left>
      <right/>
      <top/>
      <bottom style="hair">
        <color theme="0" tint="-0.24994659260841701"/>
      </bottom>
      <diagonal/>
    </border>
    <border>
      <left/>
      <right/>
      <top style="hair">
        <color theme="0" tint="-0.24994659260841701"/>
      </top>
      <bottom style="hair">
        <color theme="0" tint="-0.24994659260841701"/>
      </bottom>
      <diagonal/>
    </border>
    <border>
      <left style="medium">
        <color indexed="64"/>
      </left>
      <right/>
      <top style="hair">
        <color theme="0" tint="-0.24994659260841701"/>
      </top>
      <bottom style="hair">
        <color theme="0" tint="-0.24994659260841701"/>
      </bottom>
      <diagonal/>
    </border>
    <border>
      <left/>
      <right style="medium">
        <color indexed="64"/>
      </right>
      <top style="hair">
        <color theme="0" tint="-0.24994659260841701"/>
      </top>
      <bottom style="hair">
        <color theme="0" tint="-0.2499465926084170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hair">
        <color auto="1"/>
      </top>
      <bottom style="hair">
        <color auto="1"/>
      </bottom>
      <diagonal/>
    </border>
    <border>
      <left style="medium">
        <color indexed="64"/>
      </left>
      <right/>
      <top style="hair">
        <color auto="1"/>
      </top>
      <bottom style="hair">
        <color auto="1"/>
      </bottom>
      <diagonal/>
    </border>
    <border>
      <left/>
      <right style="medium">
        <color indexed="64"/>
      </right>
      <top style="hair">
        <color indexed="64"/>
      </top>
      <bottom style="hair">
        <color indexed="64"/>
      </bottom>
      <diagonal/>
    </border>
  </borders>
  <cellStyleXfs count="4">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cellStyleXfs>
  <cellXfs count="7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0" fillId="0" borderId="2" xfId="0" applyBorder="1" applyAlignment="1">
      <alignment vertical="center"/>
    </xf>
    <xf numFmtId="0" fontId="4" fillId="0" borderId="3" xfId="0" applyFont="1" applyBorder="1" applyAlignment="1">
      <alignment vertical="center"/>
    </xf>
    <xf numFmtId="164" fontId="3" fillId="0" borderId="3" xfId="0" applyNumberFormat="1" applyFont="1" applyBorder="1" applyAlignment="1">
      <alignment vertical="center"/>
    </xf>
    <xf numFmtId="164" fontId="4" fillId="0" borderId="3" xfId="0" applyNumberFormat="1" applyFont="1" applyBorder="1" applyAlignment="1">
      <alignment vertical="center"/>
    </xf>
    <xf numFmtId="0" fontId="5" fillId="0" borderId="0" xfId="0" applyFont="1" applyAlignment="1">
      <alignment vertical="center"/>
    </xf>
    <xf numFmtId="0" fontId="4" fillId="0" borderId="0" xfId="2" applyFont="1" applyAlignment="1">
      <alignment vertical="center"/>
    </xf>
    <xf numFmtId="10" fontId="0" fillId="0" borderId="0" xfId="0" applyNumberFormat="1" applyAlignment="1">
      <alignment vertical="center"/>
    </xf>
    <xf numFmtId="165" fontId="3" fillId="0" borderId="0" xfId="1" applyNumberFormat="1" applyFont="1" applyFill="1" applyBorder="1" applyAlignment="1">
      <alignment vertical="center"/>
    </xf>
    <xf numFmtId="165" fontId="4" fillId="0" borderId="0" xfId="1" applyNumberFormat="1" applyFont="1" applyFill="1" applyBorder="1" applyAlignment="1">
      <alignment vertical="center"/>
    </xf>
    <xf numFmtId="0" fontId="3" fillId="3" borderId="4" xfId="0" applyFont="1" applyFill="1" applyBorder="1" applyAlignment="1">
      <alignment vertical="center"/>
    </xf>
    <xf numFmtId="0" fontId="3" fillId="3" borderId="5" xfId="0" applyFont="1" applyFill="1" applyBorder="1" applyAlignment="1">
      <alignment vertical="center"/>
    </xf>
    <xf numFmtId="166" fontId="0" fillId="0" borderId="0" xfId="0" applyNumberFormat="1" applyAlignment="1">
      <alignment vertical="center"/>
    </xf>
    <xf numFmtId="10" fontId="6" fillId="2" borderId="7" xfId="3" applyNumberFormat="1" applyFont="1" applyFill="1" applyBorder="1" applyAlignment="1" applyProtection="1">
      <alignment vertical="center"/>
      <protection locked="0"/>
    </xf>
    <xf numFmtId="164" fontId="4" fillId="0" borderId="8" xfId="0" applyNumberFormat="1" applyFont="1" applyBorder="1" applyAlignment="1">
      <alignment vertical="center"/>
    </xf>
    <xf numFmtId="0" fontId="0" fillId="0" borderId="3" xfId="0" applyBorder="1" applyAlignment="1">
      <alignment vertical="center"/>
    </xf>
    <xf numFmtId="0" fontId="0" fillId="2" borderId="10" xfId="0" applyFill="1" applyBorder="1" applyAlignment="1" applyProtection="1">
      <alignment vertical="center"/>
      <protection locked="0"/>
    </xf>
    <xf numFmtId="164" fontId="4" fillId="0" borderId="9" xfId="0" applyNumberFormat="1" applyFont="1" applyBorder="1" applyAlignment="1" applyProtection="1">
      <alignment vertical="center"/>
      <protection locked="0"/>
    </xf>
    <xf numFmtId="0" fontId="5" fillId="0" borderId="11" xfId="0" applyFont="1"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4" fillId="4" borderId="1" xfId="0" applyFont="1" applyFill="1" applyBorder="1" applyAlignment="1">
      <alignment vertical="center"/>
    </xf>
    <xf numFmtId="166" fontId="3" fillId="4" borderId="1" xfId="0" applyNumberFormat="1" applyFont="1" applyFill="1" applyBorder="1" applyAlignment="1">
      <alignment vertical="center"/>
    </xf>
    <xf numFmtId="166" fontId="4" fillId="4" borderId="1" xfId="0" applyNumberFormat="1" applyFont="1" applyFill="1" applyBorder="1" applyAlignment="1">
      <alignment vertical="center"/>
    </xf>
    <xf numFmtId="164" fontId="4" fillId="4" borderId="1" xfId="0" applyNumberFormat="1" applyFont="1" applyFill="1" applyBorder="1" applyAlignment="1">
      <alignment vertical="center"/>
    </xf>
    <xf numFmtId="0" fontId="0" fillId="0" borderId="9" xfId="0" applyBorder="1" applyAlignment="1">
      <alignment vertical="center"/>
    </xf>
    <xf numFmtId="0" fontId="0" fillId="0" borderId="13" xfId="0" applyBorder="1" applyAlignment="1">
      <alignment vertical="center"/>
    </xf>
    <xf numFmtId="10" fontId="6" fillId="2" borderId="15" xfId="3" applyNumberFormat="1" applyFont="1" applyFill="1" applyBorder="1" applyAlignment="1" applyProtection="1">
      <alignment vertical="center"/>
      <protection locked="0"/>
    </xf>
    <xf numFmtId="0" fontId="3" fillId="3" borderId="6" xfId="0" applyFont="1" applyFill="1" applyBorder="1" applyAlignment="1">
      <alignment vertical="center"/>
    </xf>
    <xf numFmtId="164" fontId="3" fillId="5" borderId="3" xfId="0" applyNumberFormat="1" applyFont="1" applyFill="1" applyBorder="1" applyAlignment="1">
      <alignment vertical="center"/>
    </xf>
    <xf numFmtId="0" fontId="6" fillId="5" borderId="2" xfId="0" applyFont="1" applyFill="1" applyBorder="1" applyAlignment="1">
      <alignment vertical="center"/>
    </xf>
    <xf numFmtId="0" fontId="6" fillId="5" borderId="3" xfId="0" applyFont="1" applyFill="1" applyBorder="1" applyAlignment="1">
      <alignment vertical="center"/>
    </xf>
    <xf numFmtId="0" fontId="4" fillId="0" borderId="2" xfId="0" applyFont="1" applyBorder="1" applyAlignment="1">
      <alignment vertical="center"/>
    </xf>
    <xf numFmtId="0" fontId="3" fillId="0" borderId="2" xfId="0" applyFont="1" applyBorder="1" applyAlignment="1">
      <alignment vertical="center"/>
    </xf>
    <xf numFmtId="0" fontId="4" fillId="0" borderId="12" xfId="0" applyFont="1" applyBorder="1" applyAlignment="1">
      <alignment vertical="center"/>
    </xf>
    <xf numFmtId="0" fontId="3" fillId="5" borderId="2" xfId="0" applyFont="1" applyFill="1" applyBorder="1" applyAlignment="1">
      <alignment vertical="center"/>
    </xf>
    <xf numFmtId="0" fontId="3" fillId="5" borderId="0" xfId="0" applyFont="1" applyFill="1" applyAlignment="1">
      <alignment vertical="center"/>
    </xf>
    <xf numFmtId="0" fontId="3" fillId="0" borderId="2" xfId="1" applyNumberFormat="1" applyFont="1" applyFill="1" applyBorder="1" applyAlignment="1">
      <alignment vertical="center"/>
    </xf>
    <xf numFmtId="165" fontId="3" fillId="0" borderId="2" xfId="1" applyNumberFormat="1" applyFont="1" applyFill="1" applyBorder="1" applyAlignment="1">
      <alignment vertical="center"/>
    </xf>
    <xf numFmtId="165" fontId="4" fillId="0" borderId="2" xfId="1" applyNumberFormat="1" applyFont="1" applyFill="1" applyBorder="1" applyAlignment="1">
      <alignment vertical="center"/>
    </xf>
    <xf numFmtId="0" fontId="4" fillId="0" borderId="17" xfId="0" applyFont="1" applyBorder="1" applyAlignment="1">
      <alignment vertical="center"/>
    </xf>
    <xf numFmtId="0" fontId="4" fillId="0" borderId="16" xfId="0" applyFont="1" applyBorder="1" applyAlignment="1">
      <alignment vertical="center"/>
    </xf>
    <xf numFmtId="164" fontId="4" fillId="4" borderId="18" xfId="0" applyNumberFormat="1" applyFont="1" applyFill="1" applyBorder="1" applyAlignment="1">
      <alignment vertical="center"/>
    </xf>
    <xf numFmtId="164" fontId="0" fillId="0" borderId="0" xfId="0" applyNumberFormat="1" applyAlignment="1">
      <alignment vertical="center"/>
    </xf>
    <xf numFmtId="0" fontId="9" fillId="0" borderId="2" xfId="2" applyFont="1" applyBorder="1" applyAlignment="1">
      <alignment vertical="center"/>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3" fillId="3" borderId="14" xfId="0" applyFont="1" applyFill="1" applyBorder="1" applyAlignment="1">
      <alignment horizontal="center" vertical="center" wrapText="1"/>
    </xf>
    <xf numFmtId="0" fontId="5" fillId="0" borderId="3" xfId="0" applyFont="1" applyBorder="1" applyAlignment="1">
      <alignment vertical="center"/>
    </xf>
    <xf numFmtId="0" fontId="0" fillId="0" borderId="0" xfId="0" applyAlignment="1">
      <alignment horizontal="left" vertical="center"/>
    </xf>
    <xf numFmtId="0" fontId="3" fillId="0" borderId="0" xfId="0" applyFont="1"/>
    <xf numFmtId="0" fontId="10" fillId="0" borderId="0" xfId="0" applyFont="1"/>
    <xf numFmtId="0" fontId="0" fillId="2" borderId="2" xfId="0" applyFill="1" applyBorder="1" applyAlignment="1" applyProtection="1">
      <alignment vertical="center"/>
      <protection locked="0"/>
    </xf>
    <xf numFmtId="164" fontId="4" fillId="0" borderId="3" xfId="0" applyNumberFormat="1" applyFont="1" applyBorder="1" applyAlignment="1" applyProtection="1">
      <alignment vertical="center"/>
      <protection locked="0"/>
    </xf>
    <xf numFmtId="0" fontId="4" fillId="0" borderId="0" xfId="2" applyFont="1" applyAlignment="1">
      <alignment vertical="center" wrapText="1"/>
    </xf>
    <xf numFmtId="0" fontId="10" fillId="0" borderId="0" xfId="2" applyFont="1" applyAlignment="1">
      <alignment vertical="center"/>
    </xf>
    <xf numFmtId="0" fontId="10" fillId="0" borderId="0" xfId="2" applyFont="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5" fillId="0" borderId="21" xfId="0" applyFont="1" applyBorder="1" applyAlignment="1">
      <alignment vertical="center"/>
    </xf>
    <xf numFmtId="0" fontId="4" fillId="0" borderId="19" xfId="0" applyFont="1" applyBorder="1" applyAlignment="1">
      <alignment wrapText="1"/>
    </xf>
    <xf numFmtId="0" fontId="4" fillId="0" borderId="19" xfId="2" applyFont="1" applyBorder="1" applyAlignment="1">
      <alignment vertical="center" wrapText="1"/>
    </xf>
    <xf numFmtId="0" fontId="0" fillId="2" borderId="20" xfId="0" applyFill="1" applyBorder="1" applyAlignment="1" applyProtection="1">
      <alignment vertical="center"/>
      <protection locked="0"/>
    </xf>
    <xf numFmtId="164" fontId="4" fillId="0" borderId="21" xfId="0" applyNumberFormat="1" applyFont="1" applyBorder="1" applyAlignment="1" applyProtection="1">
      <alignment vertical="center"/>
      <protection locked="0"/>
    </xf>
    <xf numFmtId="164" fontId="4" fillId="0" borderId="21" xfId="0" applyNumberFormat="1" applyFont="1" applyBorder="1" applyAlignment="1" applyProtection="1">
      <alignment horizontal="right" vertical="center"/>
      <protection locked="0"/>
    </xf>
    <xf numFmtId="166" fontId="12" fillId="3" borderId="14" xfId="0" applyNumberFormat="1" applyFont="1" applyFill="1" applyBorder="1" applyAlignment="1">
      <alignment vertical="center"/>
    </xf>
    <xf numFmtId="166" fontId="12" fillId="3" borderId="6" xfId="0" applyNumberFormat="1" applyFont="1" applyFill="1" applyBorder="1" applyAlignment="1">
      <alignment vertical="center"/>
    </xf>
    <xf numFmtId="0" fontId="13" fillId="0" borderId="0" xfId="0" applyFont="1" applyAlignment="1">
      <alignment vertical="center"/>
    </xf>
    <xf numFmtId="0" fontId="3" fillId="3" borderId="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cellXfs>
  <cellStyles count="4">
    <cellStyle name="Comma" xfId="1" builtinId="3"/>
    <cellStyle name="Normal" xfId="0" builtinId="0"/>
    <cellStyle name="Normal_CTax Leaflet resolution" xfId="2" xr:uid="{00000000-0005-0000-0000-000002000000}"/>
    <cellStyle name="Percent" xfId="3" builtinId="5"/>
  </cellStyles>
  <dxfs count="3">
    <dxf>
      <font>
        <b/>
        <i val="0"/>
        <condense val="0"/>
        <extend val="0"/>
        <color indexed="9"/>
      </font>
      <fill>
        <patternFill>
          <bgColor indexed="10"/>
        </patternFill>
      </fill>
    </dxf>
    <dxf>
      <font>
        <b/>
        <i val="0"/>
        <condense val="0"/>
        <extend val="0"/>
      </font>
      <fill>
        <patternFill>
          <bgColor indexed="11"/>
        </patternFill>
      </fill>
    </dxf>
    <dxf>
      <font>
        <b/>
        <i val="0"/>
        <condense val="0"/>
        <extend val="0"/>
        <color indexed="9"/>
      </font>
      <fill>
        <patternFill>
          <bgColor indexed="5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E4534-BFD8-4D4F-944F-6C9CC8CDBB39}">
  <sheetPr>
    <tabColor rgb="FFFFFF00"/>
    <pageSetUpPr fitToPage="1"/>
  </sheetPr>
  <dimension ref="A1:J83"/>
  <sheetViews>
    <sheetView tabSelected="1" zoomScaleNormal="100" workbookViewId="0">
      <pane ySplit="5" topLeftCell="A6" activePane="bottomLeft" state="frozen"/>
      <selection pane="bottomLeft"/>
    </sheetView>
  </sheetViews>
  <sheetFormatPr defaultRowHeight="14.4" x14ac:dyDescent="0.3"/>
  <cols>
    <col min="1" max="1" width="79.109375" style="3" bestFit="1" customWidth="1"/>
    <col min="2" max="2" width="8.109375" style="3" customWidth="1"/>
    <col min="3" max="3" width="23.88671875" style="3" customWidth="1"/>
    <col min="4" max="4" width="2.5546875" style="3" customWidth="1"/>
    <col min="5" max="5" width="6.109375" style="3" hidden="1" customWidth="1"/>
    <col min="6" max="6" width="8.77734375" style="3" customWidth="1"/>
    <col min="7" max="7" width="12.77734375" style="3" customWidth="1"/>
    <col min="8" max="8" width="4.44140625" style="3" customWidth="1"/>
    <col min="9" max="9" width="68.77734375" style="3" customWidth="1"/>
    <col min="10" max="234" width="8.88671875" style="3"/>
    <col min="235" max="235" width="7.44140625" style="3" customWidth="1"/>
    <col min="236" max="236" width="73.77734375" style="3" customWidth="1"/>
    <col min="237" max="237" width="16.88671875" style="3" customWidth="1"/>
    <col min="238" max="238" width="5.109375" style="3" customWidth="1"/>
    <col min="239" max="239" width="16.88671875" style="3" bestFit="1" customWidth="1"/>
    <col min="240" max="490" width="8.88671875" style="3"/>
    <col min="491" max="491" width="7.44140625" style="3" customWidth="1"/>
    <col min="492" max="492" width="73.77734375" style="3" customWidth="1"/>
    <col min="493" max="493" width="16.88671875" style="3" customWidth="1"/>
    <col min="494" max="494" width="5.109375" style="3" customWidth="1"/>
    <col min="495" max="495" width="16.88671875" style="3" bestFit="1" customWidth="1"/>
    <col min="496" max="746" width="8.88671875" style="3"/>
    <col min="747" max="747" width="7.44140625" style="3" customWidth="1"/>
    <col min="748" max="748" width="73.77734375" style="3" customWidth="1"/>
    <col min="749" max="749" width="16.88671875" style="3" customWidth="1"/>
    <col min="750" max="750" width="5.109375" style="3" customWidth="1"/>
    <col min="751" max="751" width="16.88671875" style="3" bestFit="1" customWidth="1"/>
    <col min="752" max="1002" width="8.88671875" style="3"/>
    <col min="1003" max="1003" width="7.44140625" style="3" customWidth="1"/>
    <col min="1004" max="1004" width="73.77734375" style="3" customWidth="1"/>
    <col min="1005" max="1005" width="16.88671875" style="3" customWidth="1"/>
    <col min="1006" max="1006" width="5.109375" style="3" customWidth="1"/>
    <col min="1007" max="1007" width="16.88671875" style="3" bestFit="1" customWidth="1"/>
    <col min="1008" max="1258" width="8.88671875" style="3"/>
    <col min="1259" max="1259" width="7.44140625" style="3" customWidth="1"/>
    <col min="1260" max="1260" width="73.77734375" style="3" customWidth="1"/>
    <col min="1261" max="1261" width="16.88671875" style="3" customWidth="1"/>
    <col min="1262" max="1262" width="5.109375" style="3" customWidth="1"/>
    <col min="1263" max="1263" width="16.88671875" style="3" bestFit="1" customWidth="1"/>
    <col min="1264" max="1514" width="8.88671875" style="3"/>
    <col min="1515" max="1515" width="7.44140625" style="3" customWidth="1"/>
    <col min="1516" max="1516" width="73.77734375" style="3" customWidth="1"/>
    <col min="1517" max="1517" width="16.88671875" style="3" customWidth="1"/>
    <col min="1518" max="1518" width="5.109375" style="3" customWidth="1"/>
    <col min="1519" max="1519" width="16.88671875" style="3" bestFit="1" customWidth="1"/>
    <col min="1520" max="1770" width="8.88671875" style="3"/>
    <col min="1771" max="1771" width="7.44140625" style="3" customWidth="1"/>
    <col min="1772" max="1772" width="73.77734375" style="3" customWidth="1"/>
    <col min="1773" max="1773" width="16.88671875" style="3" customWidth="1"/>
    <col min="1774" max="1774" width="5.109375" style="3" customWidth="1"/>
    <col min="1775" max="1775" width="16.88671875" style="3" bestFit="1" customWidth="1"/>
    <col min="1776" max="2026" width="8.88671875" style="3"/>
    <col min="2027" max="2027" width="7.44140625" style="3" customWidth="1"/>
    <col min="2028" max="2028" width="73.77734375" style="3" customWidth="1"/>
    <col min="2029" max="2029" width="16.88671875" style="3" customWidth="1"/>
    <col min="2030" max="2030" width="5.109375" style="3" customWidth="1"/>
    <col min="2031" max="2031" width="16.88671875" style="3" bestFit="1" customWidth="1"/>
    <col min="2032" max="2282" width="8.88671875" style="3"/>
    <col min="2283" max="2283" width="7.44140625" style="3" customWidth="1"/>
    <col min="2284" max="2284" width="73.77734375" style="3" customWidth="1"/>
    <col min="2285" max="2285" width="16.88671875" style="3" customWidth="1"/>
    <col min="2286" max="2286" width="5.109375" style="3" customWidth="1"/>
    <col min="2287" max="2287" width="16.88671875" style="3" bestFit="1" customWidth="1"/>
    <col min="2288" max="2538" width="8.88671875" style="3"/>
    <col min="2539" max="2539" width="7.44140625" style="3" customWidth="1"/>
    <col min="2540" max="2540" width="73.77734375" style="3" customWidth="1"/>
    <col min="2541" max="2541" width="16.88671875" style="3" customWidth="1"/>
    <col min="2542" max="2542" width="5.109375" style="3" customWidth="1"/>
    <col min="2543" max="2543" width="16.88671875" style="3" bestFit="1" customWidth="1"/>
    <col min="2544" max="2794" width="8.88671875" style="3"/>
    <col min="2795" max="2795" width="7.44140625" style="3" customWidth="1"/>
    <col min="2796" max="2796" width="73.77734375" style="3" customWidth="1"/>
    <col min="2797" max="2797" width="16.88671875" style="3" customWidth="1"/>
    <col min="2798" max="2798" width="5.109375" style="3" customWidth="1"/>
    <col min="2799" max="2799" width="16.88671875" style="3" bestFit="1" customWidth="1"/>
    <col min="2800" max="3050" width="8.88671875" style="3"/>
    <col min="3051" max="3051" width="7.44140625" style="3" customWidth="1"/>
    <col min="3052" max="3052" width="73.77734375" style="3" customWidth="1"/>
    <col min="3053" max="3053" width="16.88671875" style="3" customWidth="1"/>
    <col min="3054" max="3054" width="5.109375" style="3" customWidth="1"/>
    <col min="3055" max="3055" width="16.88671875" style="3" bestFit="1" customWidth="1"/>
    <col min="3056" max="3306" width="8.88671875" style="3"/>
    <col min="3307" max="3307" width="7.44140625" style="3" customWidth="1"/>
    <col min="3308" max="3308" width="73.77734375" style="3" customWidth="1"/>
    <col min="3309" max="3309" width="16.88671875" style="3" customWidth="1"/>
    <col min="3310" max="3310" width="5.109375" style="3" customWidth="1"/>
    <col min="3311" max="3311" width="16.88671875" style="3" bestFit="1" customWidth="1"/>
    <col min="3312" max="3562" width="8.88671875" style="3"/>
    <col min="3563" max="3563" width="7.44140625" style="3" customWidth="1"/>
    <col min="3564" max="3564" width="73.77734375" style="3" customWidth="1"/>
    <col min="3565" max="3565" width="16.88671875" style="3" customWidth="1"/>
    <col min="3566" max="3566" width="5.109375" style="3" customWidth="1"/>
    <col min="3567" max="3567" width="16.88671875" style="3" bestFit="1" customWidth="1"/>
    <col min="3568" max="3818" width="8.88671875" style="3"/>
    <col min="3819" max="3819" width="7.44140625" style="3" customWidth="1"/>
    <col min="3820" max="3820" width="73.77734375" style="3" customWidth="1"/>
    <col min="3821" max="3821" width="16.88671875" style="3" customWidth="1"/>
    <col min="3822" max="3822" width="5.109375" style="3" customWidth="1"/>
    <col min="3823" max="3823" width="16.88671875" style="3" bestFit="1" customWidth="1"/>
    <col min="3824" max="4074" width="8.88671875" style="3"/>
    <col min="4075" max="4075" width="7.44140625" style="3" customWidth="1"/>
    <col min="4076" max="4076" width="73.77734375" style="3" customWidth="1"/>
    <col min="4077" max="4077" width="16.88671875" style="3" customWidth="1"/>
    <col min="4078" max="4078" width="5.109375" style="3" customWidth="1"/>
    <col min="4079" max="4079" width="16.88671875" style="3" bestFit="1" customWidth="1"/>
    <col min="4080" max="4330" width="8.88671875" style="3"/>
    <col min="4331" max="4331" width="7.44140625" style="3" customWidth="1"/>
    <col min="4332" max="4332" width="73.77734375" style="3" customWidth="1"/>
    <col min="4333" max="4333" width="16.88671875" style="3" customWidth="1"/>
    <col min="4334" max="4334" width="5.109375" style="3" customWidth="1"/>
    <col min="4335" max="4335" width="16.88671875" style="3" bestFit="1" customWidth="1"/>
    <col min="4336" max="4586" width="8.88671875" style="3"/>
    <col min="4587" max="4587" width="7.44140625" style="3" customWidth="1"/>
    <col min="4588" max="4588" width="73.77734375" style="3" customWidth="1"/>
    <col min="4589" max="4589" width="16.88671875" style="3" customWidth="1"/>
    <col min="4590" max="4590" width="5.109375" style="3" customWidth="1"/>
    <col min="4591" max="4591" width="16.88671875" style="3" bestFit="1" customWidth="1"/>
    <col min="4592" max="4842" width="8.88671875" style="3"/>
    <col min="4843" max="4843" width="7.44140625" style="3" customWidth="1"/>
    <col min="4844" max="4844" width="73.77734375" style="3" customWidth="1"/>
    <col min="4845" max="4845" width="16.88671875" style="3" customWidth="1"/>
    <col min="4846" max="4846" width="5.109375" style="3" customWidth="1"/>
    <col min="4847" max="4847" width="16.88671875" style="3" bestFit="1" customWidth="1"/>
    <col min="4848" max="5098" width="8.88671875" style="3"/>
    <col min="5099" max="5099" width="7.44140625" style="3" customWidth="1"/>
    <col min="5100" max="5100" width="73.77734375" style="3" customWidth="1"/>
    <col min="5101" max="5101" width="16.88671875" style="3" customWidth="1"/>
    <col min="5102" max="5102" width="5.109375" style="3" customWidth="1"/>
    <col min="5103" max="5103" width="16.88671875" style="3" bestFit="1" customWidth="1"/>
    <col min="5104" max="5354" width="8.88671875" style="3"/>
    <col min="5355" max="5355" width="7.44140625" style="3" customWidth="1"/>
    <col min="5356" max="5356" width="73.77734375" style="3" customWidth="1"/>
    <col min="5357" max="5357" width="16.88671875" style="3" customWidth="1"/>
    <col min="5358" max="5358" width="5.109375" style="3" customWidth="1"/>
    <col min="5359" max="5359" width="16.88671875" style="3" bestFit="1" customWidth="1"/>
    <col min="5360" max="5610" width="8.88671875" style="3"/>
    <col min="5611" max="5611" width="7.44140625" style="3" customWidth="1"/>
    <col min="5612" max="5612" width="73.77734375" style="3" customWidth="1"/>
    <col min="5613" max="5613" width="16.88671875" style="3" customWidth="1"/>
    <col min="5614" max="5614" width="5.109375" style="3" customWidth="1"/>
    <col min="5615" max="5615" width="16.88671875" style="3" bestFit="1" customWidth="1"/>
    <col min="5616" max="5866" width="8.88671875" style="3"/>
    <col min="5867" max="5867" width="7.44140625" style="3" customWidth="1"/>
    <col min="5868" max="5868" width="73.77734375" style="3" customWidth="1"/>
    <col min="5869" max="5869" width="16.88671875" style="3" customWidth="1"/>
    <col min="5870" max="5870" width="5.109375" style="3" customWidth="1"/>
    <col min="5871" max="5871" width="16.88671875" style="3" bestFit="1" customWidth="1"/>
    <col min="5872" max="6122" width="8.88671875" style="3"/>
    <col min="6123" max="6123" width="7.44140625" style="3" customWidth="1"/>
    <col min="6124" max="6124" width="73.77734375" style="3" customWidth="1"/>
    <col min="6125" max="6125" width="16.88671875" style="3" customWidth="1"/>
    <col min="6126" max="6126" width="5.109375" style="3" customWidth="1"/>
    <col min="6127" max="6127" width="16.88671875" style="3" bestFit="1" customWidth="1"/>
    <col min="6128" max="6378" width="8.88671875" style="3"/>
    <col min="6379" max="6379" width="7.44140625" style="3" customWidth="1"/>
    <col min="6380" max="6380" width="73.77734375" style="3" customWidth="1"/>
    <col min="6381" max="6381" width="16.88671875" style="3" customWidth="1"/>
    <col min="6382" max="6382" width="5.109375" style="3" customWidth="1"/>
    <col min="6383" max="6383" width="16.88671875" style="3" bestFit="1" customWidth="1"/>
    <col min="6384" max="6634" width="8.88671875" style="3"/>
    <col min="6635" max="6635" width="7.44140625" style="3" customWidth="1"/>
    <col min="6636" max="6636" width="73.77734375" style="3" customWidth="1"/>
    <col min="6637" max="6637" width="16.88671875" style="3" customWidth="1"/>
    <col min="6638" max="6638" width="5.109375" style="3" customWidth="1"/>
    <col min="6639" max="6639" width="16.88671875" style="3" bestFit="1" customWidth="1"/>
    <col min="6640" max="6890" width="8.88671875" style="3"/>
    <col min="6891" max="6891" width="7.44140625" style="3" customWidth="1"/>
    <col min="6892" max="6892" width="73.77734375" style="3" customWidth="1"/>
    <col min="6893" max="6893" width="16.88671875" style="3" customWidth="1"/>
    <col min="6894" max="6894" width="5.109375" style="3" customWidth="1"/>
    <col min="6895" max="6895" width="16.88671875" style="3" bestFit="1" customWidth="1"/>
    <col min="6896" max="7146" width="8.88671875" style="3"/>
    <col min="7147" max="7147" width="7.44140625" style="3" customWidth="1"/>
    <col min="7148" max="7148" width="73.77734375" style="3" customWidth="1"/>
    <col min="7149" max="7149" width="16.88671875" style="3" customWidth="1"/>
    <col min="7150" max="7150" width="5.109375" style="3" customWidth="1"/>
    <col min="7151" max="7151" width="16.88671875" style="3" bestFit="1" customWidth="1"/>
    <col min="7152" max="7402" width="8.88671875" style="3"/>
    <col min="7403" max="7403" width="7.44140625" style="3" customWidth="1"/>
    <col min="7404" max="7404" width="73.77734375" style="3" customWidth="1"/>
    <col min="7405" max="7405" width="16.88671875" style="3" customWidth="1"/>
    <col min="7406" max="7406" width="5.109375" style="3" customWidth="1"/>
    <col min="7407" max="7407" width="16.88671875" style="3" bestFit="1" customWidth="1"/>
    <col min="7408" max="7658" width="8.88671875" style="3"/>
    <col min="7659" max="7659" width="7.44140625" style="3" customWidth="1"/>
    <col min="7660" max="7660" width="73.77734375" style="3" customWidth="1"/>
    <col min="7661" max="7661" width="16.88671875" style="3" customWidth="1"/>
    <col min="7662" max="7662" width="5.109375" style="3" customWidth="1"/>
    <col min="7663" max="7663" width="16.88671875" style="3" bestFit="1" customWidth="1"/>
    <col min="7664" max="7914" width="8.88671875" style="3"/>
    <col min="7915" max="7915" width="7.44140625" style="3" customWidth="1"/>
    <col min="7916" max="7916" width="73.77734375" style="3" customWidth="1"/>
    <col min="7917" max="7917" width="16.88671875" style="3" customWidth="1"/>
    <col min="7918" max="7918" width="5.109375" style="3" customWidth="1"/>
    <col min="7919" max="7919" width="16.88671875" style="3" bestFit="1" customWidth="1"/>
    <col min="7920" max="8170" width="8.88671875" style="3"/>
    <col min="8171" max="8171" width="7.44140625" style="3" customWidth="1"/>
    <col min="8172" max="8172" width="73.77734375" style="3" customWidth="1"/>
    <col min="8173" max="8173" width="16.88671875" style="3" customWidth="1"/>
    <col min="8174" max="8174" width="5.109375" style="3" customWidth="1"/>
    <col min="8175" max="8175" width="16.88671875" style="3" bestFit="1" customWidth="1"/>
    <col min="8176" max="8426" width="8.88671875" style="3"/>
    <col min="8427" max="8427" width="7.44140625" style="3" customWidth="1"/>
    <col min="8428" max="8428" width="73.77734375" style="3" customWidth="1"/>
    <col min="8429" max="8429" width="16.88671875" style="3" customWidth="1"/>
    <col min="8430" max="8430" width="5.109375" style="3" customWidth="1"/>
    <col min="8431" max="8431" width="16.88671875" style="3" bestFit="1" customWidth="1"/>
    <col min="8432" max="8682" width="8.88671875" style="3"/>
    <col min="8683" max="8683" width="7.44140625" style="3" customWidth="1"/>
    <col min="8684" max="8684" width="73.77734375" style="3" customWidth="1"/>
    <col min="8685" max="8685" width="16.88671875" style="3" customWidth="1"/>
    <col min="8686" max="8686" width="5.109375" style="3" customWidth="1"/>
    <col min="8687" max="8687" width="16.88671875" style="3" bestFit="1" customWidth="1"/>
    <col min="8688" max="8938" width="8.88671875" style="3"/>
    <col min="8939" max="8939" width="7.44140625" style="3" customWidth="1"/>
    <col min="8940" max="8940" width="73.77734375" style="3" customWidth="1"/>
    <col min="8941" max="8941" width="16.88671875" style="3" customWidth="1"/>
    <col min="8942" max="8942" width="5.109375" style="3" customWidth="1"/>
    <col min="8943" max="8943" width="16.88671875" style="3" bestFit="1" customWidth="1"/>
    <col min="8944" max="9194" width="8.88671875" style="3"/>
    <col min="9195" max="9195" width="7.44140625" style="3" customWidth="1"/>
    <col min="9196" max="9196" width="73.77734375" style="3" customWidth="1"/>
    <col min="9197" max="9197" width="16.88671875" style="3" customWidth="1"/>
    <col min="9198" max="9198" width="5.109375" style="3" customWidth="1"/>
    <col min="9199" max="9199" width="16.88671875" style="3" bestFit="1" customWidth="1"/>
    <col min="9200" max="9450" width="8.88671875" style="3"/>
    <col min="9451" max="9451" width="7.44140625" style="3" customWidth="1"/>
    <col min="9452" max="9452" width="73.77734375" style="3" customWidth="1"/>
    <col min="9453" max="9453" width="16.88671875" style="3" customWidth="1"/>
    <col min="9454" max="9454" width="5.109375" style="3" customWidth="1"/>
    <col min="9455" max="9455" width="16.88671875" style="3" bestFit="1" customWidth="1"/>
    <col min="9456" max="9706" width="8.88671875" style="3"/>
    <col min="9707" max="9707" width="7.44140625" style="3" customWidth="1"/>
    <col min="9708" max="9708" width="73.77734375" style="3" customWidth="1"/>
    <col min="9709" max="9709" width="16.88671875" style="3" customWidth="1"/>
    <col min="9710" max="9710" width="5.109375" style="3" customWidth="1"/>
    <col min="9711" max="9711" width="16.88671875" style="3" bestFit="1" customWidth="1"/>
    <col min="9712" max="9962" width="8.88671875" style="3"/>
    <col min="9963" max="9963" width="7.44140625" style="3" customWidth="1"/>
    <col min="9964" max="9964" width="73.77734375" style="3" customWidth="1"/>
    <col min="9965" max="9965" width="16.88671875" style="3" customWidth="1"/>
    <col min="9966" max="9966" width="5.109375" style="3" customWidth="1"/>
    <col min="9967" max="9967" width="16.88671875" style="3" bestFit="1" customWidth="1"/>
    <col min="9968" max="10218" width="8.88671875" style="3"/>
    <col min="10219" max="10219" width="7.44140625" style="3" customWidth="1"/>
    <col min="10220" max="10220" width="73.77734375" style="3" customWidth="1"/>
    <col min="10221" max="10221" width="16.88671875" style="3" customWidth="1"/>
    <col min="10222" max="10222" width="5.109375" style="3" customWidth="1"/>
    <col min="10223" max="10223" width="16.88671875" style="3" bestFit="1" customWidth="1"/>
    <col min="10224" max="10474" width="8.88671875" style="3"/>
    <col min="10475" max="10475" width="7.44140625" style="3" customWidth="1"/>
    <col min="10476" max="10476" width="73.77734375" style="3" customWidth="1"/>
    <col min="10477" max="10477" width="16.88671875" style="3" customWidth="1"/>
    <col min="10478" max="10478" width="5.109375" style="3" customWidth="1"/>
    <col min="10479" max="10479" width="16.88671875" style="3" bestFit="1" customWidth="1"/>
    <col min="10480" max="10730" width="8.88671875" style="3"/>
    <col min="10731" max="10731" width="7.44140625" style="3" customWidth="1"/>
    <col min="10732" max="10732" width="73.77734375" style="3" customWidth="1"/>
    <col min="10733" max="10733" width="16.88671875" style="3" customWidth="1"/>
    <col min="10734" max="10734" width="5.109375" style="3" customWidth="1"/>
    <col min="10735" max="10735" width="16.88671875" style="3" bestFit="1" customWidth="1"/>
    <col min="10736" max="10986" width="8.88671875" style="3"/>
    <col min="10987" max="10987" width="7.44140625" style="3" customWidth="1"/>
    <col min="10988" max="10988" width="73.77734375" style="3" customWidth="1"/>
    <col min="10989" max="10989" width="16.88671875" style="3" customWidth="1"/>
    <col min="10990" max="10990" width="5.109375" style="3" customWidth="1"/>
    <col min="10991" max="10991" width="16.88671875" style="3" bestFit="1" customWidth="1"/>
    <col min="10992" max="11242" width="8.88671875" style="3"/>
    <col min="11243" max="11243" width="7.44140625" style="3" customWidth="1"/>
    <col min="11244" max="11244" width="73.77734375" style="3" customWidth="1"/>
    <col min="11245" max="11245" width="16.88671875" style="3" customWidth="1"/>
    <col min="11246" max="11246" width="5.109375" style="3" customWidth="1"/>
    <col min="11247" max="11247" width="16.88671875" style="3" bestFit="1" customWidth="1"/>
    <col min="11248" max="11498" width="8.88671875" style="3"/>
    <col min="11499" max="11499" width="7.44140625" style="3" customWidth="1"/>
    <col min="11500" max="11500" width="73.77734375" style="3" customWidth="1"/>
    <col min="11501" max="11501" width="16.88671875" style="3" customWidth="1"/>
    <col min="11502" max="11502" width="5.109375" style="3" customWidth="1"/>
    <col min="11503" max="11503" width="16.88671875" style="3" bestFit="1" customWidth="1"/>
    <col min="11504" max="11754" width="8.88671875" style="3"/>
    <col min="11755" max="11755" width="7.44140625" style="3" customWidth="1"/>
    <col min="11756" max="11756" width="73.77734375" style="3" customWidth="1"/>
    <col min="11757" max="11757" width="16.88671875" style="3" customWidth="1"/>
    <col min="11758" max="11758" width="5.109375" style="3" customWidth="1"/>
    <col min="11759" max="11759" width="16.88671875" style="3" bestFit="1" customWidth="1"/>
    <col min="11760" max="12010" width="8.88671875" style="3"/>
    <col min="12011" max="12011" width="7.44140625" style="3" customWidth="1"/>
    <col min="12012" max="12012" width="73.77734375" style="3" customWidth="1"/>
    <col min="12013" max="12013" width="16.88671875" style="3" customWidth="1"/>
    <col min="12014" max="12014" width="5.109375" style="3" customWidth="1"/>
    <col min="12015" max="12015" width="16.88671875" style="3" bestFit="1" customWidth="1"/>
    <col min="12016" max="12266" width="8.88671875" style="3"/>
    <col min="12267" max="12267" width="7.44140625" style="3" customWidth="1"/>
    <col min="12268" max="12268" width="73.77734375" style="3" customWidth="1"/>
    <col min="12269" max="12269" width="16.88671875" style="3" customWidth="1"/>
    <col min="12270" max="12270" width="5.109375" style="3" customWidth="1"/>
    <col min="12271" max="12271" width="16.88671875" style="3" bestFit="1" customWidth="1"/>
    <col min="12272" max="12522" width="8.88671875" style="3"/>
    <col min="12523" max="12523" width="7.44140625" style="3" customWidth="1"/>
    <col min="12524" max="12524" width="73.77734375" style="3" customWidth="1"/>
    <col min="12525" max="12525" width="16.88671875" style="3" customWidth="1"/>
    <col min="12526" max="12526" width="5.109375" style="3" customWidth="1"/>
    <col min="12527" max="12527" width="16.88671875" style="3" bestFit="1" customWidth="1"/>
    <col min="12528" max="12778" width="8.88671875" style="3"/>
    <col min="12779" max="12779" width="7.44140625" style="3" customWidth="1"/>
    <col min="12780" max="12780" width="73.77734375" style="3" customWidth="1"/>
    <col min="12781" max="12781" width="16.88671875" style="3" customWidth="1"/>
    <col min="12782" max="12782" width="5.109375" style="3" customWidth="1"/>
    <col min="12783" max="12783" width="16.88671875" style="3" bestFit="1" customWidth="1"/>
    <col min="12784" max="13034" width="8.88671875" style="3"/>
    <col min="13035" max="13035" width="7.44140625" style="3" customWidth="1"/>
    <col min="13036" max="13036" width="73.77734375" style="3" customWidth="1"/>
    <col min="13037" max="13037" width="16.88671875" style="3" customWidth="1"/>
    <col min="13038" max="13038" width="5.109375" style="3" customWidth="1"/>
    <col min="13039" max="13039" width="16.88671875" style="3" bestFit="1" customWidth="1"/>
    <col min="13040" max="13290" width="8.88671875" style="3"/>
    <col min="13291" max="13291" width="7.44140625" style="3" customWidth="1"/>
    <col min="13292" max="13292" width="73.77734375" style="3" customWidth="1"/>
    <col min="13293" max="13293" width="16.88671875" style="3" customWidth="1"/>
    <col min="13294" max="13294" width="5.109375" style="3" customWidth="1"/>
    <col min="13295" max="13295" width="16.88671875" style="3" bestFit="1" customWidth="1"/>
    <col min="13296" max="13546" width="8.88671875" style="3"/>
    <col min="13547" max="13547" width="7.44140625" style="3" customWidth="1"/>
    <col min="13548" max="13548" width="73.77734375" style="3" customWidth="1"/>
    <col min="13549" max="13549" width="16.88671875" style="3" customWidth="1"/>
    <col min="13550" max="13550" width="5.109375" style="3" customWidth="1"/>
    <col min="13551" max="13551" width="16.88671875" style="3" bestFit="1" customWidth="1"/>
    <col min="13552" max="13802" width="8.88671875" style="3"/>
    <col min="13803" max="13803" width="7.44140625" style="3" customWidth="1"/>
    <col min="13804" max="13804" width="73.77734375" style="3" customWidth="1"/>
    <col min="13805" max="13805" width="16.88671875" style="3" customWidth="1"/>
    <col min="13806" max="13806" width="5.109375" style="3" customWidth="1"/>
    <col min="13807" max="13807" width="16.88671875" style="3" bestFit="1" customWidth="1"/>
    <col min="13808" max="14058" width="8.88671875" style="3"/>
    <col min="14059" max="14059" width="7.44140625" style="3" customWidth="1"/>
    <col min="14060" max="14060" width="73.77734375" style="3" customWidth="1"/>
    <col min="14061" max="14061" width="16.88671875" style="3" customWidth="1"/>
    <col min="14062" max="14062" width="5.109375" style="3" customWidth="1"/>
    <col min="14063" max="14063" width="16.88671875" style="3" bestFit="1" customWidth="1"/>
    <col min="14064" max="14314" width="8.88671875" style="3"/>
    <col min="14315" max="14315" width="7.44140625" style="3" customWidth="1"/>
    <col min="14316" max="14316" width="73.77734375" style="3" customWidth="1"/>
    <col min="14317" max="14317" width="16.88671875" style="3" customWidth="1"/>
    <col min="14318" max="14318" width="5.109375" style="3" customWidth="1"/>
    <col min="14319" max="14319" width="16.88671875" style="3" bestFit="1" customWidth="1"/>
    <col min="14320" max="14570" width="8.88671875" style="3"/>
    <col min="14571" max="14571" width="7.44140625" style="3" customWidth="1"/>
    <col min="14572" max="14572" width="73.77734375" style="3" customWidth="1"/>
    <col min="14573" max="14573" width="16.88671875" style="3" customWidth="1"/>
    <col min="14574" max="14574" width="5.109375" style="3" customWidth="1"/>
    <col min="14575" max="14575" width="16.88671875" style="3" bestFit="1" customWidth="1"/>
    <col min="14576" max="14826" width="8.88671875" style="3"/>
    <col min="14827" max="14827" width="7.44140625" style="3" customWidth="1"/>
    <col min="14828" max="14828" width="73.77734375" style="3" customWidth="1"/>
    <col min="14829" max="14829" width="16.88671875" style="3" customWidth="1"/>
    <col min="14830" max="14830" width="5.109375" style="3" customWidth="1"/>
    <col min="14831" max="14831" width="16.88671875" style="3" bestFit="1" customWidth="1"/>
    <col min="14832" max="15082" width="8.88671875" style="3"/>
    <col min="15083" max="15083" width="7.44140625" style="3" customWidth="1"/>
    <col min="15084" max="15084" width="73.77734375" style="3" customWidth="1"/>
    <col min="15085" max="15085" width="16.88671875" style="3" customWidth="1"/>
    <col min="15086" max="15086" width="5.109375" style="3" customWidth="1"/>
    <col min="15087" max="15087" width="16.88671875" style="3" bestFit="1" customWidth="1"/>
    <col min="15088" max="15338" width="8.88671875" style="3"/>
    <col min="15339" max="15339" width="7.44140625" style="3" customWidth="1"/>
    <col min="15340" max="15340" width="73.77734375" style="3" customWidth="1"/>
    <col min="15341" max="15341" width="16.88671875" style="3" customWidth="1"/>
    <col min="15342" max="15342" width="5.109375" style="3" customWidth="1"/>
    <col min="15343" max="15343" width="16.88671875" style="3" bestFit="1" customWidth="1"/>
    <col min="15344" max="15594" width="8.88671875" style="3"/>
    <col min="15595" max="15595" width="7.44140625" style="3" customWidth="1"/>
    <col min="15596" max="15596" width="73.77734375" style="3" customWidth="1"/>
    <col min="15597" max="15597" width="16.88671875" style="3" customWidth="1"/>
    <col min="15598" max="15598" width="5.109375" style="3" customWidth="1"/>
    <col min="15599" max="15599" width="16.88671875" style="3" bestFit="1" customWidth="1"/>
    <col min="15600" max="15850" width="8.88671875" style="3"/>
    <col min="15851" max="15851" width="7.44140625" style="3" customWidth="1"/>
    <col min="15852" max="15852" width="73.77734375" style="3" customWidth="1"/>
    <col min="15853" max="15853" width="16.88671875" style="3" customWidth="1"/>
    <col min="15854" max="15854" width="5.109375" style="3" customWidth="1"/>
    <col min="15855" max="15855" width="16.88671875" style="3" bestFit="1" customWidth="1"/>
    <col min="15856" max="16106" width="8.88671875" style="3"/>
    <col min="16107" max="16107" width="7.44140625" style="3" customWidth="1"/>
    <col min="16108" max="16108" width="73.77734375" style="3" customWidth="1"/>
    <col min="16109" max="16109" width="16.88671875" style="3" customWidth="1"/>
    <col min="16110" max="16110" width="5.109375" style="3" customWidth="1"/>
    <col min="16111" max="16111" width="16.88671875" style="3" bestFit="1" customWidth="1"/>
    <col min="16112" max="16366" width="8.88671875" style="3"/>
    <col min="16367" max="16384" width="8.88671875" style="3" customWidth="1"/>
  </cols>
  <sheetData>
    <row r="1" spans="1:9" ht="18" x14ac:dyDescent="0.3">
      <c r="A1" s="73" t="s">
        <v>0</v>
      </c>
      <c r="B1" s="1"/>
      <c r="C1" s="2"/>
      <c r="G1" s="2"/>
    </row>
    <row r="2" spans="1:9" ht="18" x14ac:dyDescent="0.3">
      <c r="A2" s="73" t="s">
        <v>13</v>
      </c>
      <c r="B2" s="1"/>
      <c r="C2" s="4"/>
      <c r="D2" s="5"/>
      <c r="E2" s="5"/>
      <c r="F2" s="5"/>
      <c r="G2" s="5"/>
    </row>
    <row r="3" spans="1:9" ht="15" thickBot="1" x14ac:dyDescent="0.35">
      <c r="A3" s="6"/>
      <c r="B3" s="6"/>
      <c r="C3" s="2"/>
      <c r="G3" s="2"/>
    </row>
    <row r="4" spans="1:9" ht="30" customHeight="1" thickBot="1" x14ac:dyDescent="0.35">
      <c r="A4" s="51" t="s">
        <v>7</v>
      </c>
      <c r="B4" s="52"/>
      <c r="C4" s="53" t="s">
        <v>34</v>
      </c>
      <c r="D4" s="7"/>
      <c r="E4" s="21"/>
      <c r="F4" s="74" t="s">
        <v>89</v>
      </c>
      <c r="G4" s="75"/>
      <c r="I4" s="53" t="s">
        <v>43</v>
      </c>
    </row>
    <row r="5" spans="1:9" x14ac:dyDescent="0.3">
      <c r="A5" s="38"/>
      <c r="B5" s="6"/>
      <c r="C5" s="27"/>
      <c r="D5" s="7"/>
      <c r="E5" s="21"/>
      <c r="F5" s="7"/>
      <c r="G5" s="8"/>
    </row>
    <row r="6" spans="1:9" x14ac:dyDescent="0.3">
      <c r="A6" s="39" t="s">
        <v>36</v>
      </c>
      <c r="B6" s="1"/>
      <c r="C6" s="28">
        <v>16160</v>
      </c>
      <c r="D6" s="7"/>
      <c r="E6" s="21"/>
      <c r="F6" s="7"/>
      <c r="G6" s="9">
        <f>C6</f>
        <v>16160</v>
      </c>
    </row>
    <row r="7" spans="1:9" x14ac:dyDescent="0.3">
      <c r="A7" s="38"/>
      <c r="B7" s="6"/>
      <c r="C7" s="29"/>
      <c r="D7" s="7"/>
      <c r="E7" s="21"/>
      <c r="F7" s="7"/>
      <c r="G7" s="10"/>
    </row>
    <row r="8" spans="1:9" ht="15.6" x14ac:dyDescent="0.3">
      <c r="A8" s="50" t="s">
        <v>37</v>
      </c>
      <c r="B8" s="11"/>
      <c r="C8" s="29"/>
      <c r="D8" s="7"/>
      <c r="E8" s="21"/>
      <c r="F8" s="7"/>
      <c r="G8" s="10"/>
    </row>
    <row r="9" spans="1:9" x14ac:dyDescent="0.3">
      <c r="A9" s="38" t="s">
        <v>11</v>
      </c>
      <c r="B9" s="54"/>
      <c r="C9" s="29">
        <f>268+53</f>
        <v>321</v>
      </c>
      <c r="D9" s="25"/>
      <c r="E9" s="31"/>
      <c r="F9" s="22" t="s">
        <v>9</v>
      </c>
      <c r="G9" s="23">
        <f t="shared" ref="G9" si="0">IF(F9="Yes",C9,0)</f>
        <v>321</v>
      </c>
      <c r="I9" t="s">
        <v>44</v>
      </c>
    </row>
    <row r="10" spans="1:9" x14ac:dyDescent="0.3">
      <c r="A10" s="38" t="s">
        <v>15</v>
      </c>
      <c r="B10" s="54"/>
      <c r="C10" s="29">
        <v>52</v>
      </c>
      <c r="D10" s="25"/>
      <c r="E10" s="31"/>
      <c r="F10" s="22" t="s">
        <v>9</v>
      </c>
      <c r="G10" s="23">
        <f t="shared" ref="G10:G44" si="1">IF(F10="Yes",C10,0)</f>
        <v>52</v>
      </c>
      <c r="I10" t="s">
        <v>45</v>
      </c>
    </row>
    <row r="11" spans="1:9" x14ac:dyDescent="0.3">
      <c r="A11" s="38" t="s">
        <v>29</v>
      </c>
      <c r="B11" s="54"/>
      <c r="C11" s="29">
        <v>65</v>
      </c>
      <c r="D11" s="25"/>
      <c r="E11" s="31"/>
      <c r="F11" s="22" t="s">
        <v>9</v>
      </c>
      <c r="G11" s="23">
        <f t="shared" si="1"/>
        <v>65</v>
      </c>
      <c r="I11" s="3" t="s">
        <v>59</v>
      </c>
    </row>
    <row r="12" spans="1:9" x14ac:dyDescent="0.3">
      <c r="A12" s="38" t="s">
        <v>39</v>
      </c>
      <c r="B12" s="54"/>
      <c r="C12" s="29">
        <v>73</v>
      </c>
      <c r="D12" s="25"/>
      <c r="E12" s="31"/>
      <c r="F12" s="22" t="s">
        <v>9</v>
      </c>
      <c r="G12" s="23">
        <f t="shared" ref="G12:G13" si="2">IF(F12="Yes",C12,0)</f>
        <v>73</v>
      </c>
      <c r="I12" s="3" t="s">
        <v>60</v>
      </c>
    </row>
    <row r="13" spans="1:9" x14ac:dyDescent="0.3">
      <c r="A13" s="38" t="s">
        <v>38</v>
      </c>
      <c r="B13" s="54"/>
      <c r="C13" s="29">
        <v>22</v>
      </c>
      <c r="D13" s="25"/>
      <c r="E13" s="31"/>
      <c r="F13" s="22" t="s">
        <v>9</v>
      </c>
      <c r="G13" s="23">
        <f t="shared" si="2"/>
        <v>22</v>
      </c>
      <c r="I13" s="3" t="s">
        <v>60</v>
      </c>
    </row>
    <row r="14" spans="1:9" x14ac:dyDescent="0.3">
      <c r="A14" s="38" t="s">
        <v>17</v>
      </c>
      <c r="B14" s="54"/>
      <c r="C14" s="29">
        <f>227-112</f>
        <v>115</v>
      </c>
      <c r="D14" s="26"/>
      <c r="E14" s="32"/>
      <c r="F14" s="22" t="s">
        <v>9</v>
      </c>
      <c r="G14" s="23">
        <f t="shared" si="1"/>
        <v>115</v>
      </c>
      <c r="I14" t="s">
        <v>46</v>
      </c>
    </row>
    <row r="15" spans="1:9" x14ac:dyDescent="0.3">
      <c r="A15" s="38" t="s">
        <v>42</v>
      </c>
      <c r="B15" s="54"/>
      <c r="C15" s="29">
        <v>182</v>
      </c>
      <c r="D15" s="26"/>
      <c r="E15" s="32"/>
      <c r="F15" s="22" t="s">
        <v>9</v>
      </c>
      <c r="G15" s="23">
        <f t="shared" si="1"/>
        <v>182</v>
      </c>
      <c r="I15" t="s">
        <v>47</v>
      </c>
    </row>
    <row r="16" spans="1:9" x14ac:dyDescent="0.3">
      <c r="A16" s="38" t="s">
        <v>18</v>
      </c>
      <c r="B16" s="54"/>
      <c r="C16" s="29">
        <v>97</v>
      </c>
      <c r="D16" s="7"/>
      <c r="E16" s="21"/>
      <c r="F16" s="22" t="s">
        <v>9</v>
      </c>
      <c r="G16" s="23">
        <f t="shared" si="1"/>
        <v>97</v>
      </c>
      <c r="I16" s="3" t="s">
        <v>61</v>
      </c>
    </row>
    <row r="17" spans="1:9" x14ac:dyDescent="0.3">
      <c r="A17" s="38" t="s">
        <v>19</v>
      </c>
      <c r="B17" s="54"/>
      <c r="C17" s="29">
        <v>150</v>
      </c>
      <c r="D17" s="7"/>
      <c r="E17" s="21"/>
      <c r="F17" s="22" t="s">
        <v>9</v>
      </c>
      <c r="G17" s="23">
        <f t="shared" si="1"/>
        <v>150</v>
      </c>
      <c r="I17" s="3" t="s">
        <v>62</v>
      </c>
    </row>
    <row r="18" spans="1:9" x14ac:dyDescent="0.3">
      <c r="A18" s="38" t="s">
        <v>41</v>
      </c>
      <c r="B18" s="54"/>
      <c r="C18" s="29">
        <f>68+34</f>
        <v>102</v>
      </c>
      <c r="D18" s="7"/>
      <c r="E18" s="21"/>
      <c r="F18" s="22" t="s">
        <v>9</v>
      </c>
      <c r="G18" s="23">
        <f t="shared" si="1"/>
        <v>102</v>
      </c>
      <c r="I18" s="3" t="s">
        <v>49</v>
      </c>
    </row>
    <row r="19" spans="1:9" x14ac:dyDescent="0.3">
      <c r="A19" s="38" t="s">
        <v>20</v>
      </c>
      <c r="B19" s="11"/>
      <c r="C19" s="29">
        <v>89</v>
      </c>
      <c r="D19" s="7"/>
      <c r="E19" s="21"/>
      <c r="F19" s="22" t="s">
        <v>9</v>
      </c>
      <c r="G19" s="23">
        <f t="shared" si="1"/>
        <v>89</v>
      </c>
    </row>
    <row r="20" spans="1:9" x14ac:dyDescent="0.3">
      <c r="A20" s="38" t="s">
        <v>12</v>
      </c>
      <c r="B20" s="11"/>
      <c r="C20" s="29">
        <v>248</v>
      </c>
      <c r="D20" s="7"/>
      <c r="E20" s="21"/>
      <c r="F20" s="22" t="s">
        <v>9</v>
      </c>
      <c r="G20" s="23">
        <f t="shared" si="1"/>
        <v>248</v>
      </c>
      <c r="I20" t="s">
        <v>50</v>
      </c>
    </row>
    <row r="21" spans="1:9" x14ac:dyDescent="0.3">
      <c r="A21" s="38" t="s">
        <v>21</v>
      </c>
      <c r="B21" s="11"/>
      <c r="C21" s="29">
        <v>132</v>
      </c>
      <c r="D21" s="7"/>
      <c r="E21" s="21"/>
      <c r="F21" s="22" t="s">
        <v>9</v>
      </c>
      <c r="G21" s="23">
        <f t="shared" si="1"/>
        <v>132</v>
      </c>
      <c r="I21" t="s">
        <v>50</v>
      </c>
    </row>
    <row r="22" spans="1:9" x14ac:dyDescent="0.3">
      <c r="A22" s="38" t="s">
        <v>22</v>
      </c>
      <c r="B22" s="11"/>
      <c r="C22" s="29">
        <v>40</v>
      </c>
      <c r="D22" s="7"/>
      <c r="E22" s="21"/>
      <c r="F22" s="22" t="s">
        <v>9</v>
      </c>
      <c r="G22" s="23">
        <f t="shared" si="1"/>
        <v>40</v>
      </c>
    </row>
    <row r="23" spans="1:9" x14ac:dyDescent="0.3">
      <c r="A23" s="38" t="s">
        <v>35</v>
      </c>
      <c r="B23" s="11"/>
      <c r="C23" s="29">
        <v>12</v>
      </c>
      <c r="D23" s="7"/>
      <c r="E23" s="21"/>
      <c r="F23" s="22" t="s">
        <v>9</v>
      </c>
      <c r="G23" s="23">
        <f t="shared" ref="G23" si="3">IF(F23="Yes",C23,0)</f>
        <v>12</v>
      </c>
      <c r="I23" s="3" t="s">
        <v>51</v>
      </c>
    </row>
    <row r="24" spans="1:9" x14ac:dyDescent="0.3">
      <c r="A24" s="38" t="s">
        <v>28</v>
      </c>
      <c r="B24" s="11"/>
      <c r="C24" s="29">
        <v>5</v>
      </c>
      <c r="D24" s="7"/>
      <c r="E24" s="21"/>
      <c r="F24" s="22" t="s">
        <v>9</v>
      </c>
      <c r="G24" s="23">
        <f t="shared" si="1"/>
        <v>5</v>
      </c>
    </row>
    <row r="25" spans="1:9" x14ac:dyDescent="0.3">
      <c r="A25" s="38" t="s">
        <v>40</v>
      </c>
      <c r="B25" s="54"/>
      <c r="C25" s="29">
        <v>18</v>
      </c>
      <c r="D25" s="7"/>
      <c r="E25" s="21"/>
      <c r="F25" s="22" t="s">
        <v>9</v>
      </c>
      <c r="G25" s="23">
        <f t="shared" ref="G25" si="4">IF(F25="Yes",C25,0)</f>
        <v>18</v>
      </c>
      <c r="I25" s="3" t="s">
        <v>52</v>
      </c>
    </row>
    <row r="26" spans="1:9" x14ac:dyDescent="0.3">
      <c r="A26" s="38" t="s">
        <v>32</v>
      </c>
      <c r="B26" s="54"/>
      <c r="C26" s="29">
        <f>952-908</f>
        <v>44</v>
      </c>
      <c r="D26" s="7"/>
      <c r="E26" s="21"/>
      <c r="F26" s="22" t="s">
        <v>9</v>
      </c>
      <c r="G26" s="23">
        <f t="shared" si="1"/>
        <v>44</v>
      </c>
    </row>
    <row r="27" spans="1:9" x14ac:dyDescent="0.3">
      <c r="A27" s="38" t="s">
        <v>33</v>
      </c>
      <c r="B27" s="54"/>
      <c r="C27" s="29">
        <v>30</v>
      </c>
      <c r="D27" s="7"/>
      <c r="E27" s="21"/>
      <c r="F27" s="22" t="s">
        <v>9</v>
      </c>
      <c r="G27" s="23">
        <f t="shared" si="1"/>
        <v>30</v>
      </c>
      <c r="I27" s="3" t="s">
        <v>53</v>
      </c>
    </row>
    <row r="28" spans="1:9" x14ac:dyDescent="0.3">
      <c r="A28" s="38" t="s">
        <v>27</v>
      </c>
      <c r="B28" s="54"/>
      <c r="C28" s="29">
        <v>6</v>
      </c>
      <c r="D28" s="7"/>
      <c r="E28" s="21"/>
      <c r="F28" s="22" t="s">
        <v>9</v>
      </c>
      <c r="G28" s="23">
        <f t="shared" si="1"/>
        <v>6</v>
      </c>
      <c r="I28" s="3" t="s">
        <v>83</v>
      </c>
    </row>
    <row r="29" spans="1:9" x14ac:dyDescent="0.3">
      <c r="A29" s="38" t="s">
        <v>23</v>
      </c>
      <c r="B29" s="11"/>
      <c r="C29" s="29">
        <v>20</v>
      </c>
      <c r="D29" s="7"/>
      <c r="E29" s="21"/>
      <c r="F29" s="22" t="s">
        <v>9</v>
      </c>
      <c r="G29" s="23">
        <f t="shared" si="1"/>
        <v>20</v>
      </c>
      <c r="I29" s="3" t="s">
        <v>58</v>
      </c>
    </row>
    <row r="30" spans="1:9" x14ac:dyDescent="0.3">
      <c r="A30" s="38" t="s">
        <v>14</v>
      </c>
      <c r="B30" s="11"/>
      <c r="C30" s="29">
        <v>45</v>
      </c>
      <c r="D30" s="7"/>
      <c r="E30" s="21"/>
      <c r="F30" s="22" t="s">
        <v>9</v>
      </c>
      <c r="G30" s="23">
        <f t="shared" si="1"/>
        <v>45</v>
      </c>
      <c r="I30" t="s">
        <v>48</v>
      </c>
    </row>
    <row r="31" spans="1:9" x14ac:dyDescent="0.3">
      <c r="A31" s="38" t="s">
        <v>24</v>
      </c>
      <c r="B31" s="11"/>
      <c r="C31" s="29">
        <v>16</v>
      </c>
      <c r="D31" s="7"/>
      <c r="E31" s="21"/>
      <c r="F31" s="22" t="s">
        <v>9</v>
      </c>
      <c r="G31" s="23">
        <f t="shared" si="1"/>
        <v>16</v>
      </c>
    </row>
    <row r="32" spans="1:9" x14ac:dyDescent="0.3">
      <c r="A32" s="38" t="s">
        <v>16</v>
      </c>
      <c r="B32" s="11"/>
      <c r="C32" s="29">
        <v>16</v>
      </c>
      <c r="D32" s="7"/>
      <c r="E32" s="21"/>
      <c r="F32" s="22" t="s">
        <v>9</v>
      </c>
      <c r="G32" s="23">
        <f t="shared" si="1"/>
        <v>16</v>
      </c>
    </row>
    <row r="33" spans="1:9" x14ac:dyDescent="0.3">
      <c r="A33" s="38" t="s">
        <v>25</v>
      </c>
      <c r="B33" s="11"/>
      <c r="C33" s="29">
        <v>100</v>
      </c>
      <c r="D33" s="7"/>
      <c r="E33" s="21"/>
      <c r="F33" s="22" t="s">
        <v>9</v>
      </c>
      <c r="G33" s="23">
        <f t="shared" si="1"/>
        <v>100</v>
      </c>
      <c r="I33" s="3" t="s">
        <v>54</v>
      </c>
    </row>
    <row r="34" spans="1:9" x14ac:dyDescent="0.3">
      <c r="A34" s="38"/>
      <c r="B34" s="11"/>
      <c r="C34" s="29"/>
      <c r="D34" s="7"/>
      <c r="E34" s="21"/>
      <c r="F34" s="22"/>
      <c r="G34" s="23"/>
    </row>
    <row r="35" spans="1:9" x14ac:dyDescent="0.3">
      <c r="A35" s="56" t="s">
        <v>63</v>
      </c>
      <c r="B35" s="11"/>
      <c r="C35" s="29"/>
      <c r="D35" s="7"/>
      <c r="E35" s="21"/>
      <c r="F35" s="22"/>
      <c r="G35" s="23"/>
    </row>
    <row r="36" spans="1:9" x14ac:dyDescent="0.3">
      <c r="A36" s="57" t="s">
        <v>64</v>
      </c>
      <c r="B36" s="11"/>
      <c r="C36" s="29"/>
      <c r="D36" s="7"/>
      <c r="E36" s="21"/>
      <c r="F36" s="22"/>
      <c r="G36" s="23"/>
    </row>
    <row r="37" spans="1:9" ht="43.2" customHeight="1" x14ac:dyDescent="0.3">
      <c r="A37" s="63" t="s">
        <v>65</v>
      </c>
      <c r="B37" s="65"/>
      <c r="C37" s="29"/>
      <c r="D37" s="7"/>
      <c r="E37" s="21"/>
      <c r="F37" s="22"/>
      <c r="G37" s="23">
        <v>47</v>
      </c>
    </row>
    <row r="38" spans="1:9" ht="57.6" x14ac:dyDescent="0.3">
      <c r="A38" s="63" t="s">
        <v>79</v>
      </c>
      <c r="B38" s="65"/>
      <c r="C38" s="29"/>
      <c r="D38" s="7"/>
      <c r="E38" s="21"/>
      <c r="F38" s="22"/>
      <c r="G38" s="23">
        <v>25</v>
      </c>
    </row>
    <row r="39" spans="1:9" ht="43.2" x14ac:dyDescent="0.3">
      <c r="A39" s="64" t="s">
        <v>85</v>
      </c>
      <c r="B39" s="65"/>
      <c r="C39" s="29"/>
      <c r="D39" s="7"/>
      <c r="E39" s="21"/>
      <c r="F39" s="22"/>
      <c r="G39" s="23">
        <v>5</v>
      </c>
    </row>
    <row r="40" spans="1:9" x14ac:dyDescent="0.3">
      <c r="A40" s="38"/>
      <c r="B40" s="11"/>
      <c r="C40" s="29"/>
      <c r="D40" s="7"/>
      <c r="E40" s="21"/>
      <c r="F40" s="22"/>
      <c r="G40" s="23"/>
    </row>
    <row r="41" spans="1:9" ht="15.6" x14ac:dyDescent="0.3">
      <c r="A41" s="50" t="s">
        <v>6</v>
      </c>
      <c r="B41" s="12"/>
      <c r="C41" s="29"/>
      <c r="D41" s="7"/>
      <c r="E41" s="21"/>
      <c r="F41" s="22"/>
      <c r="G41" s="23"/>
    </row>
    <row r="42" spans="1:9" x14ac:dyDescent="0.3">
      <c r="A42" s="40" t="s">
        <v>30</v>
      </c>
      <c r="B42" s="24"/>
      <c r="C42" s="29">
        <v>-52</v>
      </c>
      <c r="D42" s="26"/>
      <c r="E42" s="32"/>
      <c r="F42" s="22" t="s">
        <v>9</v>
      </c>
      <c r="G42" s="23">
        <f t="shared" si="1"/>
        <v>-52</v>
      </c>
      <c r="I42" s="3" t="s">
        <v>57</v>
      </c>
    </row>
    <row r="43" spans="1:9" x14ac:dyDescent="0.3">
      <c r="A43" s="40" t="s">
        <v>31</v>
      </c>
      <c r="B43" s="11"/>
      <c r="C43" s="29">
        <v>-250</v>
      </c>
      <c r="D43" s="7"/>
      <c r="E43" s="21"/>
      <c r="F43" s="22" t="s">
        <v>9</v>
      </c>
      <c r="G43" s="23">
        <f t="shared" si="1"/>
        <v>-250</v>
      </c>
      <c r="I43" s="55" t="s">
        <v>56</v>
      </c>
    </row>
    <row r="44" spans="1:9" x14ac:dyDescent="0.3">
      <c r="A44" s="38" t="s">
        <v>26</v>
      </c>
      <c r="B44" s="11"/>
      <c r="C44" s="29">
        <v>-538</v>
      </c>
      <c r="D44" s="7"/>
      <c r="E44" s="21"/>
      <c r="F44" s="58" t="s">
        <v>9</v>
      </c>
      <c r="G44" s="59">
        <f t="shared" si="1"/>
        <v>-538</v>
      </c>
      <c r="I44" s="3" t="s">
        <v>55</v>
      </c>
    </row>
    <row r="45" spans="1:9" x14ac:dyDescent="0.3">
      <c r="A45" s="38"/>
      <c r="B45" s="11"/>
      <c r="C45" s="29"/>
      <c r="D45" s="7"/>
      <c r="E45" s="21"/>
      <c r="F45" s="68"/>
      <c r="G45" s="69"/>
    </row>
    <row r="46" spans="1:9" x14ac:dyDescent="0.3">
      <c r="A46" s="56" t="s">
        <v>63</v>
      </c>
      <c r="B46" s="11"/>
      <c r="C46" s="29"/>
      <c r="D46" s="7"/>
      <c r="E46" s="21"/>
      <c r="F46" s="68"/>
      <c r="G46" s="69"/>
    </row>
    <row r="47" spans="1:9" x14ac:dyDescent="0.3">
      <c r="A47" s="57" t="s">
        <v>66</v>
      </c>
      <c r="B47" s="11"/>
      <c r="C47" s="29"/>
      <c r="D47" s="7"/>
      <c r="E47" s="21"/>
      <c r="F47" s="68"/>
      <c r="G47" s="69"/>
    </row>
    <row r="48" spans="1:9" ht="28.8" x14ac:dyDescent="0.3">
      <c r="A48" s="66" t="s">
        <v>75</v>
      </c>
      <c r="B48" s="65"/>
      <c r="C48" s="29"/>
      <c r="D48" s="7"/>
      <c r="E48" s="21"/>
      <c r="F48" s="68"/>
      <c r="G48" s="69">
        <v>-71</v>
      </c>
    </row>
    <row r="49" spans="1:7" ht="28.8" x14ac:dyDescent="0.3">
      <c r="A49" s="66" t="s">
        <v>76</v>
      </c>
      <c r="B49" s="65"/>
      <c r="C49" s="29"/>
      <c r="D49" s="7"/>
      <c r="E49" s="21"/>
      <c r="F49" s="68"/>
      <c r="G49" s="69">
        <v>-30</v>
      </c>
    </row>
    <row r="50" spans="1:7" ht="28.8" x14ac:dyDescent="0.3">
      <c r="A50" s="67" t="s">
        <v>77</v>
      </c>
      <c r="B50" s="65"/>
      <c r="C50" s="29"/>
      <c r="D50" s="7"/>
      <c r="E50" s="21"/>
      <c r="F50" s="68"/>
      <c r="G50" s="69">
        <v>-30</v>
      </c>
    </row>
    <row r="51" spans="1:7" ht="57.6" x14ac:dyDescent="0.3">
      <c r="A51" s="67" t="s">
        <v>86</v>
      </c>
      <c r="B51" s="65"/>
      <c r="C51" s="29"/>
      <c r="D51" s="7"/>
      <c r="E51" s="21"/>
      <c r="F51" s="68"/>
      <c r="G51" s="69">
        <v>-150</v>
      </c>
    </row>
    <row r="52" spans="1:7" x14ac:dyDescent="0.3">
      <c r="A52" s="67" t="s">
        <v>67</v>
      </c>
      <c r="B52" s="65"/>
      <c r="C52" s="29"/>
      <c r="D52" s="7"/>
      <c r="E52" s="21"/>
      <c r="F52" s="68"/>
      <c r="G52" s="69">
        <v>-50</v>
      </c>
    </row>
    <row r="53" spans="1:7" ht="28.8" x14ac:dyDescent="0.3">
      <c r="A53" s="67" t="s">
        <v>82</v>
      </c>
      <c r="B53" s="65"/>
      <c r="C53" s="29"/>
      <c r="D53" s="7"/>
      <c r="E53" s="21"/>
      <c r="F53" s="68"/>
      <c r="G53" s="69">
        <v>-25</v>
      </c>
    </row>
    <row r="54" spans="1:7" ht="43.2" x14ac:dyDescent="0.3">
      <c r="A54" s="67" t="s">
        <v>80</v>
      </c>
      <c r="B54" s="65"/>
      <c r="C54" s="29"/>
      <c r="D54" s="7"/>
      <c r="E54" s="21"/>
      <c r="F54" s="68"/>
      <c r="G54" s="69">
        <v>-50</v>
      </c>
    </row>
    <row r="55" spans="1:7" ht="43.2" x14ac:dyDescent="0.3">
      <c r="A55" s="67" t="s">
        <v>81</v>
      </c>
      <c r="B55" s="65"/>
      <c r="C55" s="29"/>
      <c r="D55" s="7"/>
      <c r="E55" s="21"/>
      <c r="F55" s="68"/>
      <c r="G55" s="69">
        <v>-50</v>
      </c>
    </row>
    <row r="56" spans="1:7" ht="28.8" x14ac:dyDescent="0.3">
      <c r="A56" s="67" t="s">
        <v>84</v>
      </c>
      <c r="B56" s="65"/>
      <c r="C56" s="29"/>
      <c r="D56" s="7"/>
      <c r="E56" s="21"/>
      <c r="F56" s="68"/>
      <c r="G56" s="70" t="s">
        <v>69</v>
      </c>
    </row>
    <row r="57" spans="1:7" x14ac:dyDescent="0.3">
      <c r="A57" s="60"/>
      <c r="B57" s="11"/>
      <c r="C57" s="29"/>
      <c r="D57" s="7"/>
      <c r="E57" s="21"/>
      <c r="F57" s="68"/>
      <c r="G57" s="69"/>
    </row>
    <row r="58" spans="1:7" x14ac:dyDescent="0.3">
      <c r="A58" s="61" t="s">
        <v>68</v>
      </c>
      <c r="B58" s="11"/>
      <c r="C58" s="29"/>
      <c r="D58" s="7"/>
      <c r="E58" s="21"/>
      <c r="F58" s="68"/>
      <c r="G58" s="69"/>
    </row>
    <row r="59" spans="1:7" ht="43.2" x14ac:dyDescent="0.3">
      <c r="A59" s="67" t="s">
        <v>78</v>
      </c>
      <c r="B59" s="65"/>
      <c r="C59" s="29"/>
      <c r="D59" s="7"/>
      <c r="E59" s="21"/>
      <c r="F59" s="68"/>
      <c r="G59" s="69">
        <v>-25</v>
      </c>
    </row>
    <row r="60" spans="1:7" ht="28.8" x14ac:dyDescent="0.3">
      <c r="A60" s="67" t="s">
        <v>87</v>
      </c>
      <c r="B60" s="65"/>
      <c r="C60" s="29"/>
      <c r="D60" s="7"/>
      <c r="E60" s="21"/>
      <c r="F60" s="68"/>
      <c r="G60" s="69">
        <v>-25</v>
      </c>
    </row>
    <row r="61" spans="1:7" ht="28.8" x14ac:dyDescent="0.3">
      <c r="A61" s="67" t="s">
        <v>88</v>
      </c>
      <c r="B61" s="65"/>
      <c r="C61" s="29"/>
      <c r="D61" s="7"/>
      <c r="E61" s="21"/>
      <c r="F61" s="68"/>
      <c r="G61" s="69">
        <v>-25</v>
      </c>
    </row>
    <row r="62" spans="1:7" x14ac:dyDescent="0.3">
      <c r="A62" s="60"/>
      <c r="B62" s="11"/>
      <c r="C62" s="29"/>
      <c r="D62" s="7"/>
      <c r="E62" s="21"/>
      <c r="F62" s="68"/>
      <c r="G62" s="69"/>
    </row>
    <row r="63" spans="1:7" x14ac:dyDescent="0.3">
      <c r="A63" s="62" t="s">
        <v>70</v>
      </c>
      <c r="B63" s="11"/>
      <c r="C63" s="29"/>
      <c r="D63" s="7"/>
      <c r="E63" s="21"/>
      <c r="F63" s="68"/>
      <c r="G63" s="69"/>
    </row>
    <row r="64" spans="1:7" x14ac:dyDescent="0.3">
      <c r="A64" s="67" t="s">
        <v>71</v>
      </c>
      <c r="B64" s="65"/>
      <c r="C64" s="29"/>
      <c r="D64" s="7"/>
      <c r="E64" s="21"/>
      <c r="F64" s="68"/>
      <c r="G64" s="69">
        <v>-10</v>
      </c>
    </row>
    <row r="65" spans="1:10" x14ac:dyDescent="0.3">
      <c r="A65" s="60"/>
      <c r="B65" s="11"/>
      <c r="C65" s="29"/>
      <c r="D65" s="7"/>
      <c r="E65" s="21"/>
      <c r="F65" s="68"/>
      <c r="G65" s="69"/>
    </row>
    <row r="66" spans="1:10" x14ac:dyDescent="0.3">
      <c r="A66" s="62" t="s">
        <v>72</v>
      </c>
      <c r="B66" s="11"/>
      <c r="C66" s="29"/>
      <c r="D66" s="7"/>
      <c r="E66" s="21"/>
      <c r="F66" s="68"/>
      <c r="G66" s="69"/>
    </row>
    <row r="67" spans="1:10" x14ac:dyDescent="0.3">
      <c r="A67" s="67" t="s">
        <v>73</v>
      </c>
      <c r="B67" s="65"/>
      <c r="C67" s="29"/>
      <c r="D67" s="7"/>
      <c r="E67" s="21"/>
      <c r="F67" s="68"/>
      <c r="G67" s="70" t="s">
        <v>69</v>
      </c>
    </row>
    <row r="68" spans="1:10" x14ac:dyDescent="0.3">
      <c r="A68" s="67" t="s">
        <v>74</v>
      </c>
      <c r="B68" s="65"/>
      <c r="C68" s="29"/>
      <c r="D68" s="7"/>
      <c r="E68" s="21"/>
      <c r="F68" s="68"/>
      <c r="G68" s="70" t="s">
        <v>69</v>
      </c>
    </row>
    <row r="69" spans="1:10" x14ac:dyDescent="0.3">
      <c r="A69" s="38"/>
      <c r="B69" s="11"/>
      <c r="C69" s="29"/>
      <c r="D69" s="7"/>
      <c r="E69" s="21"/>
      <c r="F69" s="58"/>
      <c r="G69" s="59"/>
    </row>
    <row r="70" spans="1:10" x14ac:dyDescent="0.3">
      <c r="A70" s="38"/>
      <c r="B70" s="6"/>
      <c r="C70" s="30"/>
      <c r="D70" s="7"/>
      <c r="E70" s="21"/>
      <c r="F70" s="7"/>
      <c r="G70" s="10"/>
    </row>
    <row r="71" spans="1:10" x14ac:dyDescent="0.3">
      <c r="A71" s="41" t="s">
        <v>10</v>
      </c>
      <c r="B71" s="42"/>
      <c r="C71" s="35">
        <f>SUM(C6:C70)</f>
        <v>17320</v>
      </c>
      <c r="D71" s="36"/>
      <c r="E71" s="37"/>
      <c r="F71" s="36"/>
      <c r="G71" s="35">
        <f>SUM(G6:G70)</f>
        <v>16856</v>
      </c>
      <c r="J71" s="49"/>
    </row>
    <row r="72" spans="1:10" x14ac:dyDescent="0.3">
      <c r="A72" s="38"/>
      <c r="B72" s="6"/>
      <c r="C72" s="30"/>
      <c r="D72" s="7"/>
      <c r="E72" s="21"/>
      <c r="F72" s="7"/>
      <c r="G72" s="10"/>
    </row>
    <row r="73" spans="1:10" x14ac:dyDescent="0.3">
      <c r="A73" s="43" t="s">
        <v>5</v>
      </c>
      <c r="B73" s="6"/>
      <c r="C73" s="30"/>
      <c r="D73" s="7"/>
      <c r="E73" s="21"/>
      <c r="F73" s="7"/>
      <c r="G73" s="10"/>
    </row>
    <row r="74" spans="1:10" x14ac:dyDescent="0.3">
      <c r="A74" s="43" t="s">
        <v>4</v>
      </c>
      <c r="B74" s="13">
        <v>2.9899999999999999E-2</v>
      </c>
      <c r="C74" s="30">
        <v>-7724</v>
      </c>
      <c r="D74" s="7"/>
      <c r="E74" s="33">
        <f>F74</f>
        <v>2.9899999999999999E-2</v>
      </c>
      <c r="F74" s="19">
        <v>2.9899999999999999E-2</v>
      </c>
      <c r="G74" s="20">
        <f>-298.59*(1+F74)*25118/1000</f>
        <v>-7724.2331302379989</v>
      </c>
    </row>
    <row r="75" spans="1:10" x14ac:dyDescent="0.3">
      <c r="A75" s="38"/>
      <c r="B75" s="6"/>
      <c r="C75" s="30"/>
      <c r="D75" s="7"/>
      <c r="E75" s="21"/>
      <c r="F75" s="7"/>
      <c r="G75" s="10"/>
    </row>
    <row r="76" spans="1:10" x14ac:dyDescent="0.3">
      <c r="A76" s="44" t="s">
        <v>1</v>
      </c>
      <c r="B76" s="14"/>
      <c r="C76" s="30"/>
      <c r="D76" s="7"/>
      <c r="E76" s="21"/>
      <c r="F76" s="7"/>
      <c r="G76" s="10"/>
    </row>
    <row r="77" spans="1:10" x14ac:dyDescent="0.3">
      <c r="A77" s="45" t="s">
        <v>3</v>
      </c>
      <c r="B77" s="15"/>
      <c r="C77" s="30">
        <v>-6958</v>
      </c>
      <c r="D77" s="7"/>
      <c r="E77" s="21"/>
      <c r="F77" s="7"/>
      <c r="G77" s="10">
        <f>C77</f>
        <v>-6958</v>
      </c>
    </row>
    <row r="78" spans="1:10" x14ac:dyDescent="0.3">
      <c r="A78" s="45" t="s">
        <v>2</v>
      </c>
      <c r="B78" s="15"/>
      <c r="C78" s="30">
        <v>-1601</v>
      </c>
      <c r="D78" s="7"/>
      <c r="E78" s="21"/>
      <c r="F78" s="7"/>
      <c r="G78" s="10">
        <f t="shared" ref="G78:G79" si="5">C78</f>
        <v>-1601</v>
      </c>
    </row>
    <row r="79" spans="1:10" x14ac:dyDescent="0.3">
      <c r="A79" s="45" t="s">
        <v>8</v>
      </c>
      <c r="B79" s="15"/>
      <c r="C79" s="30">
        <f>-(453+135)</f>
        <v>-588</v>
      </c>
      <c r="D79" s="7"/>
      <c r="E79" s="21"/>
      <c r="F79" s="7"/>
      <c r="G79" s="10">
        <f t="shared" si="5"/>
        <v>-588</v>
      </c>
    </row>
    <row r="80" spans="1:10" ht="15" thickBot="1" x14ac:dyDescent="0.35">
      <c r="A80" s="46"/>
      <c r="B80" s="47"/>
      <c r="C80" s="48"/>
      <c r="D80" s="7"/>
      <c r="E80" s="21"/>
      <c r="F80" s="7"/>
      <c r="G80" s="10"/>
    </row>
    <row r="81" spans="1:7" ht="23.7" customHeight="1" thickBot="1" x14ac:dyDescent="0.35">
      <c r="A81" s="16" t="s">
        <v>90</v>
      </c>
      <c r="B81" s="17"/>
      <c r="C81" s="71">
        <f>SUM(C71:C80)</f>
        <v>449</v>
      </c>
      <c r="D81" s="16"/>
      <c r="E81" s="34"/>
      <c r="F81" s="16"/>
      <c r="G81" s="72">
        <f>SUM(G71:G80)</f>
        <v>-15.233130237998921</v>
      </c>
    </row>
    <row r="83" spans="1:7" x14ac:dyDescent="0.3">
      <c r="C83" s="18"/>
    </row>
  </sheetData>
  <protectedRanges>
    <protectedRange sqref="C40:C41" name="Range1"/>
    <protectedRange sqref="B40:B41 C42 A8 A19:A34 A39:A45 C44:C69 A69" name="Range1_1"/>
    <protectedRange sqref="G9:G45 G69" name="Range1_2"/>
    <protectedRange sqref="A50:A53 A67:A68 A57:A65" name="Range1_1_2_3"/>
    <protectedRange sqref="A54:A56" name="Range1_1_2_1_2"/>
    <protectedRange sqref="G46:G68" name="Range1_2_2_2"/>
  </protectedRanges>
  <mergeCells count="1">
    <mergeCell ref="F4:G4"/>
  </mergeCells>
  <conditionalFormatting sqref="C1 G1">
    <cfRule type="cellIs" dxfId="2" priority="1" stopIfTrue="1" operator="equal">
      <formula>#REF!</formula>
    </cfRule>
    <cfRule type="cellIs" dxfId="1" priority="2" stopIfTrue="1" operator="equal">
      <formula>#REF!</formula>
    </cfRule>
    <cfRule type="cellIs" dxfId="0" priority="3" stopIfTrue="1" operator="equal">
      <formula>#REF!</formula>
    </cfRule>
  </conditionalFormatting>
  <dataValidations count="3">
    <dataValidation type="decimal" operator="lessThanOrEqual" allowBlank="1" showInputMessage="1" showErrorMessage="1" errorTitle="Council Tax Increase" error="A Council Tax Increase of more than 1.99% would breach the Council Tax Referendum Limits set by the Government" promptTitle="Enter Prposed Council Tax Rise" sqref="F74" xr:uid="{5F71F03D-0E4C-4F92-8491-3B24F0647B90}">
      <formula1>0.0299</formula1>
    </dataValidation>
    <dataValidation type="decimal" allowBlank="1" showInputMessage="1" showErrorMessage="1" errorTitle="Council Tax Increase" error="A Council Tax Increase of more than 1.99% would breach the Council Tax Referendum Limits set by the Government" sqref="C65587 IC65587 RY65587 ABU65587 ALQ65587 AVM65587 BFI65587 BPE65587 BZA65587 CIW65587 CSS65587 DCO65587 DMK65587 DWG65587 EGC65587 EPY65587 EZU65587 FJQ65587 FTM65587 GDI65587 GNE65587 GXA65587 HGW65587 HQS65587 IAO65587 IKK65587 IUG65587 JEC65587 JNY65587 JXU65587 KHQ65587 KRM65587 LBI65587 LLE65587 LVA65587 MEW65587 MOS65587 MYO65587 NIK65587 NSG65587 OCC65587 OLY65587 OVU65587 PFQ65587 PPM65587 PZI65587 QJE65587 QTA65587 RCW65587 RMS65587 RWO65587 SGK65587 SQG65587 TAC65587 TJY65587 TTU65587 UDQ65587 UNM65587 UXI65587 VHE65587 VRA65587 WAW65587 WKS65587 WUO65587 C131123 IC131123 RY131123 ABU131123 ALQ131123 AVM131123 BFI131123 BPE131123 BZA131123 CIW131123 CSS131123 DCO131123 DMK131123 DWG131123 EGC131123 EPY131123 EZU131123 FJQ131123 FTM131123 GDI131123 GNE131123 GXA131123 HGW131123 HQS131123 IAO131123 IKK131123 IUG131123 JEC131123 JNY131123 JXU131123 KHQ131123 KRM131123 LBI131123 LLE131123 LVA131123 MEW131123 MOS131123 MYO131123 NIK131123 NSG131123 OCC131123 OLY131123 OVU131123 PFQ131123 PPM131123 PZI131123 QJE131123 QTA131123 RCW131123 RMS131123 RWO131123 SGK131123 SQG131123 TAC131123 TJY131123 TTU131123 UDQ131123 UNM131123 UXI131123 VHE131123 VRA131123 WAW131123 WKS131123 WUO131123 C196659 IC196659 RY196659 ABU196659 ALQ196659 AVM196659 BFI196659 BPE196659 BZA196659 CIW196659 CSS196659 DCO196659 DMK196659 DWG196659 EGC196659 EPY196659 EZU196659 FJQ196659 FTM196659 GDI196659 GNE196659 GXA196659 HGW196659 HQS196659 IAO196659 IKK196659 IUG196659 JEC196659 JNY196659 JXU196659 KHQ196659 KRM196659 LBI196659 LLE196659 LVA196659 MEW196659 MOS196659 MYO196659 NIK196659 NSG196659 OCC196659 OLY196659 OVU196659 PFQ196659 PPM196659 PZI196659 QJE196659 QTA196659 RCW196659 RMS196659 RWO196659 SGK196659 SQG196659 TAC196659 TJY196659 TTU196659 UDQ196659 UNM196659 UXI196659 VHE196659 VRA196659 WAW196659 WKS196659 WUO196659 C262195 IC262195 RY262195 ABU262195 ALQ262195 AVM262195 BFI262195 BPE262195 BZA262195 CIW262195 CSS262195 DCO262195 DMK262195 DWG262195 EGC262195 EPY262195 EZU262195 FJQ262195 FTM262195 GDI262195 GNE262195 GXA262195 HGW262195 HQS262195 IAO262195 IKK262195 IUG262195 JEC262195 JNY262195 JXU262195 KHQ262195 KRM262195 LBI262195 LLE262195 LVA262195 MEW262195 MOS262195 MYO262195 NIK262195 NSG262195 OCC262195 OLY262195 OVU262195 PFQ262195 PPM262195 PZI262195 QJE262195 QTA262195 RCW262195 RMS262195 RWO262195 SGK262195 SQG262195 TAC262195 TJY262195 TTU262195 UDQ262195 UNM262195 UXI262195 VHE262195 VRA262195 WAW262195 WKS262195 WUO262195 C327731 IC327731 RY327731 ABU327731 ALQ327731 AVM327731 BFI327731 BPE327731 BZA327731 CIW327731 CSS327731 DCO327731 DMK327731 DWG327731 EGC327731 EPY327731 EZU327731 FJQ327731 FTM327731 GDI327731 GNE327731 GXA327731 HGW327731 HQS327731 IAO327731 IKK327731 IUG327731 JEC327731 JNY327731 JXU327731 KHQ327731 KRM327731 LBI327731 LLE327731 LVA327731 MEW327731 MOS327731 MYO327731 NIK327731 NSG327731 OCC327731 OLY327731 OVU327731 PFQ327731 PPM327731 PZI327731 QJE327731 QTA327731 RCW327731 RMS327731 RWO327731 SGK327731 SQG327731 TAC327731 TJY327731 TTU327731 UDQ327731 UNM327731 UXI327731 VHE327731 VRA327731 WAW327731 WKS327731 WUO327731 C393267 IC393267 RY393267 ABU393267 ALQ393267 AVM393267 BFI393267 BPE393267 BZA393267 CIW393267 CSS393267 DCO393267 DMK393267 DWG393267 EGC393267 EPY393267 EZU393267 FJQ393267 FTM393267 GDI393267 GNE393267 GXA393267 HGW393267 HQS393267 IAO393267 IKK393267 IUG393267 JEC393267 JNY393267 JXU393267 KHQ393267 KRM393267 LBI393267 LLE393267 LVA393267 MEW393267 MOS393267 MYO393267 NIK393267 NSG393267 OCC393267 OLY393267 OVU393267 PFQ393267 PPM393267 PZI393267 QJE393267 QTA393267 RCW393267 RMS393267 RWO393267 SGK393267 SQG393267 TAC393267 TJY393267 TTU393267 UDQ393267 UNM393267 UXI393267 VHE393267 VRA393267 WAW393267 WKS393267 WUO393267 C458803 IC458803 RY458803 ABU458803 ALQ458803 AVM458803 BFI458803 BPE458803 BZA458803 CIW458803 CSS458803 DCO458803 DMK458803 DWG458803 EGC458803 EPY458803 EZU458803 FJQ458803 FTM458803 GDI458803 GNE458803 GXA458803 HGW458803 HQS458803 IAO458803 IKK458803 IUG458803 JEC458803 JNY458803 JXU458803 KHQ458803 KRM458803 LBI458803 LLE458803 LVA458803 MEW458803 MOS458803 MYO458803 NIK458803 NSG458803 OCC458803 OLY458803 OVU458803 PFQ458803 PPM458803 PZI458803 QJE458803 QTA458803 RCW458803 RMS458803 RWO458803 SGK458803 SQG458803 TAC458803 TJY458803 TTU458803 UDQ458803 UNM458803 UXI458803 VHE458803 VRA458803 WAW458803 WKS458803 WUO458803 C524339 IC524339 RY524339 ABU524339 ALQ524339 AVM524339 BFI524339 BPE524339 BZA524339 CIW524339 CSS524339 DCO524339 DMK524339 DWG524339 EGC524339 EPY524339 EZU524339 FJQ524339 FTM524339 GDI524339 GNE524339 GXA524339 HGW524339 HQS524339 IAO524339 IKK524339 IUG524339 JEC524339 JNY524339 JXU524339 KHQ524339 KRM524339 LBI524339 LLE524339 LVA524339 MEW524339 MOS524339 MYO524339 NIK524339 NSG524339 OCC524339 OLY524339 OVU524339 PFQ524339 PPM524339 PZI524339 QJE524339 QTA524339 RCW524339 RMS524339 RWO524339 SGK524339 SQG524339 TAC524339 TJY524339 TTU524339 UDQ524339 UNM524339 UXI524339 VHE524339 VRA524339 WAW524339 WKS524339 WUO524339 C589875 IC589875 RY589875 ABU589875 ALQ589875 AVM589875 BFI589875 BPE589875 BZA589875 CIW589875 CSS589875 DCO589875 DMK589875 DWG589875 EGC589875 EPY589875 EZU589875 FJQ589875 FTM589875 GDI589875 GNE589875 GXA589875 HGW589875 HQS589875 IAO589875 IKK589875 IUG589875 JEC589875 JNY589875 JXU589875 KHQ589875 KRM589875 LBI589875 LLE589875 LVA589875 MEW589875 MOS589875 MYO589875 NIK589875 NSG589875 OCC589875 OLY589875 OVU589875 PFQ589875 PPM589875 PZI589875 QJE589875 QTA589875 RCW589875 RMS589875 RWO589875 SGK589875 SQG589875 TAC589875 TJY589875 TTU589875 UDQ589875 UNM589875 UXI589875 VHE589875 VRA589875 WAW589875 WKS589875 WUO589875 C655411 IC655411 RY655411 ABU655411 ALQ655411 AVM655411 BFI655411 BPE655411 BZA655411 CIW655411 CSS655411 DCO655411 DMK655411 DWG655411 EGC655411 EPY655411 EZU655411 FJQ655411 FTM655411 GDI655411 GNE655411 GXA655411 HGW655411 HQS655411 IAO655411 IKK655411 IUG655411 JEC655411 JNY655411 JXU655411 KHQ655411 KRM655411 LBI655411 LLE655411 LVA655411 MEW655411 MOS655411 MYO655411 NIK655411 NSG655411 OCC655411 OLY655411 OVU655411 PFQ655411 PPM655411 PZI655411 QJE655411 QTA655411 RCW655411 RMS655411 RWO655411 SGK655411 SQG655411 TAC655411 TJY655411 TTU655411 UDQ655411 UNM655411 UXI655411 VHE655411 VRA655411 WAW655411 WKS655411 WUO655411 C720947 IC720947 RY720947 ABU720947 ALQ720947 AVM720947 BFI720947 BPE720947 BZA720947 CIW720947 CSS720947 DCO720947 DMK720947 DWG720947 EGC720947 EPY720947 EZU720947 FJQ720947 FTM720947 GDI720947 GNE720947 GXA720947 HGW720947 HQS720947 IAO720947 IKK720947 IUG720947 JEC720947 JNY720947 JXU720947 KHQ720947 KRM720947 LBI720947 LLE720947 LVA720947 MEW720947 MOS720947 MYO720947 NIK720947 NSG720947 OCC720947 OLY720947 OVU720947 PFQ720947 PPM720947 PZI720947 QJE720947 QTA720947 RCW720947 RMS720947 RWO720947 SGK720947 SQG720947 TAC720947 TJY720947 TTU720947 UDQ720947 UNM720947 UXI720947 VHE720947 VRA720947 WAW720947 WKS720947 WUO720947 C786483 IC786483 RY786483 ABU786483 ALQ786483 AVM786483 BFI786483 BPE786483 BZA786483 CIW786483 CSS786483 DCO786483 DMK786483 DWG786483 EGC786483 EPY786483 EZU786483 FJQ786483 FTM786483 GDI786483 GNE786483 GXA786483 HGW786483 HQS786483 IAO786483 IKK786483 IUG786483 JEC786483 JNY786483 JXU786483 KHQ786483 KRM786483 LBI786483 LLE786483 LVA786483 MEW786483 MOS786483 MYO786483 NIK786483 NSG786483 OCC786483 OLY786483 OVU786483 PFQ786483 PPM786483 PZI786483 QJE786483 QTA786483 RCW786483 RMS786483 RWO786483 SGK786483 SQG786483 TAC786483 TJY786483 TTU786483 UDQ786483 UNM786483 UXI786483 VHE786483 VRA786483 WAW786483 WKS786483 WUO786483 C852019 IC852019 RY852019 ABU852019 ALQ852019 AVM852019 BFI852019 BPE852019 BZA852019 CIW852019 CSS852019 DCO852019 DMK852019 DWG852019 EGC852019 EPY852019 EZU852019 FJQ852019 FTM852019 GDI852019 GNE852019 GXA852019 HGW852019 HQS852019 IAO852019 IKK852019 IUG852019 JEC852019 JNY852019 JXU852019 KHQ852019 KRM852019 LBI852019 LLE852019 LVA852019 MEW852019 MOS852019 MYO852019 NIK852019 NSG852019 OCC852019 OLY852019 OVU852019 PFQ852019 PPM852019 PZI852019 QJE852019 QTA852019 RCW852019 RMS852019 RWO852019 SGK852019 SQG852019 TAC852019 TJY852019 TTU852019 UDQ852019 UNM852019 UXI852019 VHE852019 VRA852019 WAW852019 WKS852019 WUO852019 C917555 IC917555 RY917555 ABU917555 ALQ917555 AVM917555 BFI917555 BPE917555 BZA917555 CIW917555 CSS917555 DCO917555 DMK917555 DWG917555 EGC917555 EPY917555 EZU917555 FJQ917555 FTM917555 GDI917555 GNE917555 GXA917555 HGW917555 HQS917555 IAO917555 IKK917555 IUG917555 JEC917555 JNY917555 JXU917555 KHQ917555 KRM917555 LBI917555 LLE917555 LVA917555 MEW917555 MOS917555 MYO917555 NIK917555 NSG917555 OCC917555 OLY917555 OVU917555 PFQ917555 PPM917555 PZI917555 QJE917555 QTA917555 RCW917555 RMS917555 RWO917555 SGK917555 SQG917555 TAC917555 TJY917555 TTU917555 UDQ917555 UNM917555 UXI917555 VHE917555 VRA917555 WAW917555 WKS917555 WUO917555 C983091 IC983091 RY983091 ABU983091 ALQ983091 AVM983091 BFI983091 BPE983091 BZA983091 CIW983091 CSS983091 DCO983091 DMK983091 DWG983091 EGC983091 EPY983091 EZU983091 FJQ983091 FTM983091 GDI983091 GNE983091 GXA983091 HGW983091 HQS983091 IAO983091 IKK983091 IUG983091 JEC983091 JNY983091 JXU983091 KHQ983091 KRM983091 LBI983091 LLE983091 LVA983091 MEW983091 MOS983091 MYO983091 NIK983091 NSG983091 OCC983091 OLY983091 OVU983091 PFQ983091 PPM983091 PZI983091 QJE983091 QTA983091 RCW983091 RMS983091 RWO983091 SGK983091 SQG983091 TAC983091 TJY983091 TTU983091 UDQ983091 UNM983091 UXI983091 VHE983091 VRA983091 WAW983091 WKS983091 WUO983091 WUQ983091 G65587 IE65587 SA65587 ABW65587 ALS65587 AVO65587 BFK65587 BPG65587 BZC65587 CIY65587 CSU65587 DCQ65587 DMM65587 DWI65587 EGE65587 EQA65587 EZW65587 FJS65587 FTO65587 GDK65587 GNG65587 GXC65587 HGY65587 HQU65587 IAQ65587 IKM65587 IUI65587 JEE65587 JOA65587 JXW65587 KHS65587 KRO65587 LBK65587 LLG65587 LVC65587 MEY65587 MOU65587 MYQ65587 NIM65587 NSI65587 OCE65587 OMA65587 OVW65587 PFS65587 PPO65587 PZK65587 QJG65587 QTC65587 RCY65587 RMU65587 RWQ65587 SGM65587 SQI65587 TAE65587 TKA65587 TTW65587 UDS65587 UNO65587 UXK65587 VHG65587 VRC65587 WAY65587 WKU65587 WUQ65587 G131123 IE131123 SA131123 ABW131123 ALS131123 AVO131123 BFK131123 BPG131123 BZC131123 CIY131123 CSU131123 DCQ131123 DMM131123 DWI131123 EGE131123 EQA131123 EZW131123 FJS131123 FTO131123 GDK131123 GNG131123 GXC131123 HGY131123 HQU131123 IAQ131123 IKM131123 IUI131123 JEE131123 JOA131123 JXW131123 KHS131123 KRO131123 LBK131123 LLG131123 LVC131123 MEY131123 MOU131123 MYQ131123 NIM131123 NSI131123 OCE131123 OMA131123 OVW131123 PFS131123 PPO131123 PZK131123 QJG131123 QTC131123 RCY131123 RMU131123 RWQ131123 SGM131123 SQI131123 TAE131123 TKA131123 TTW131123 UDS131123 UNO131123 UXK131123 VHG131123 VRC131123 WAY131123 WKU131123 WUQ131123 G196659 IE196659 SA196659 ABW196659 ALS196659 AVO196659 BFK196659 BPG196659 BZC196659 CIY196659 CSU196659 DCQ196659 DMM196659 DWI196659 EGE196659 EQA196659 EZW196659 FJS196659 FTO196659 GDK196659 GNG196659 GXC196659 HGY196659 HQU196659 IAQ196659 IKM196659 IUI196659 JEE196659 JOA196659 JXW196659 KHS196659 KRO196659 LBK196659 LLG196659 LVC196659 MEY196659 MOU196659 MYQ196659 NIM196659 NSI196659 OCE196659 OMA196659 OVW196659 PFS196659 PPO196659 PZK196659 QJG196659 QTC196659 RCY196659 RMU196659 RWQ196659 SGM196659 SQI196659 TAE196659 TKA196659 TTW196659 UDS196659 UNO196659 UXK196659 VHG196659 VRC196659 WAY196659 WKU196659 WUQ196659 G262195 IE262195 SA262195 ABW262195 ALS262195 AVO262195 BFK262195 BPG262195 BZC262195 CIY262195 CSU262195 DCQ262195 DMM262195 DWI262195 EGE262195 EQA262195 EZW262195 FJS262195 FTO262195 GDK262195 GNG262195 GXC262195 HGY262195 HQU262195 IAQ262195 IKM262195 IUI262195 JEE262195 JOA262195 JXW262195 KHS262195 KRO262195 LBK262195 LLG262195 LVC262195 MEY262195 MOU262195 MYQ262195 NIM262195 NSI262195 OCE262195 OMA262195 OVW262195 PFS262195 PPO262195 PZK262195 QJG262195 QTC262195 RCY262195 RMU262195 RWQ262195 SGM262195 SQI262195 TAE262195 TKA262195 TTW262195 UDS262195 UNO262195 UXK262195 VHG262195 VRC262195 WAY262195 WKU262195 WUQ262195 G327731 IE327731 SA327731 ABW327731 ALS327731 AVO327731 BFK327731 BPG327731 BZC327731 CIY327731 CSU327731 DCQ327731 DMM327731 DWI327731 EGE327731 EQA327731 EZW327731 FJS327731 FTO327731 GDK327731 GNG327731 GXC327731 HGY327731 HQU327731 IAQ327731 IKM327731 IUI327731 JEE327731 JOA327731 JXW327731 KHS327731 KRO327731 LBK327731 LLG327731 LVC327731 MEY327731 MOU327731 MYQ327731 NIM327731 NSI327731 OCE327731 OMA327731 OVW327731 PFS327731 PPO327731 PZK327731 QJG327731 QTC327731 RCY327731 RMU327731 RWQ327731 SGM327731 SQI327731 TAE327731 TKA327731 TTW327731 UDS327731 UNO327731 UXK327731 VHG327731 VRC327731 WAY327731 WKU327731 WUQ327731 G393267 IE393267 SA393267 ABW393267 ALS393267 AVO393267 BFK393267 BPG393267 BZC393267 CIY393267 CSU393267 DCQ393267 DMM393267 DWI393267 EGE393267 EQA393267 EZW393267 FJS393267 FTO393267 GDK393267 GNG393267 GXC393267 HGY393267 HQU393267 IAQ393267 IKM393267 IUI393267 JEE393267 JOA393267 JXW393267 KHS393267 KRO393267 LBK393267 LLG393267 LVC393267 MEY393267 MOU393267 MYQ393267 NIM393267 NSI393267 OCE393267 OMA393267 OVW393267 PFS393267 PPO393267 PZK393267 QJG393267 QTC393267 RCY393267 RMU393267 RWQ393267 SGM393267 SQI393267 TAE393267 TKA393267 TTW393267 UDS393267 UNO393267 UXK393267 VHG393267 VRC393267 WAY393267 WKU393267 WUQ393267 G458803 IE458803 SA458803 ABW458803 ALS458803 AVO458803 BFK458803 BPG458803 BZC458803 CIY458803 CSU458803 DCQ458803 DMM458803 DWI458803 EGE458803 EQA458803 EZW458803 FJS458803 FTO458803 GDK458803 GNG458803 GXC458803 HGY458803 HQU458803 IAQ458803 IKM458803 IUI458803 JEE458803 JOA458803 JXW458803 KHS458803 KRO458803 LBK458803 LLG458803 LVC458803 MEY458803 MOU458803 MYQ458803 NIM458803 NSI458803 OCE458803 OMA458803 OVW458803 PFS458803 PPO458803 PZK458803 QJG458803 QTC458803 RCY458803 RMU458803 RWQ458803 SGM458803 SQI458803 TAE458803 TKA458803 TTW458803 UDS458803 UNO458803 UXK458803 VHG458803 VRC458803 WAY458803 WKU458803 WUQ458803 G524339 IE524339 SA524339 ABW524339 ALS524339 AVO524339 BFK524339 BPG524339 BZC524339 CIY524339 CSU524339 DCQ524339 DMM524339 DWI524339 EGE524339 EQA524339 EZW524339 FJS524339 FTO524339 GDK524339 GNG524339 GXC524339 HGY524339 HQU524339 IAQ524339 IKM524339 IUI524339 JEE524339 JOA524339 JXW524339 KHS524339 KRO524339 LBK524339 LLG524339 LVC524339 MEY524339 MOU524339 MYQ524339 NIM524339 NSI524339 OCE524339 OMA524339 OVW524339 PFS524339 PPO524339 PZK524339 QJG524339 QTC524339 RCY524339 RMU524339 RWQ524339 SGM524339 SQI524339 TAE524339 TKA524339 TTW524339 UDS524339 UNO524339 UXK524339 VHG524339 VRC524339 WAY524339 WKU524339 WUQ524339 G589875 IE589875 SA589875 ABW589875 ALS589875 AVO589875 BFK589875 BPG589875 BZC589875 CIY589875 CSU589875 DCQ589875 DMM589875 DWI589875 EGE589875 EQA589875 EZW589875 FJS589875 FTO589875 GDK589875 GNG589875 GXC589875 HGY589875 HQU589875 IAQ589875 IKM589875 IUI589875 JEE589875 JOA589875 JXW589875 KHS589875 KRO589875 LBK589875 LLG589875 LVC589875 MEY589875 MOU589875 MYQ589875 NIM589875 NSI589875 OCE589875 OMA589875 OVW589875 PFS589875 PPO589875 PZK589875 QJG589875 QTC589875 RCY589875 RMU589875 RWQ589875 SGM589875 SQI589875 TAE589875 TKA589875 TTW589875 UDS589875 UNO589875 UXK589875 VHG589875 VRC589875 WAY589875 WKU589875 WUQ589875 G655411 IE655411 SA655411 ABW655411 ALS655411 AVO655411 BFK655411 BPG655411 BZC655411 CIY655411 CSU655411 DCQ655411 DMM655411 DWI655411 EGE655411 EQA655411 EZW655411 FJS655411 FTO655411 GDK655411 GNG655411 GXC655411 HGY655411 HQU655411 IAQ655411 IKM655411 IUI655411 JEE655411 JOA655411 JXW655411 KHS655411 KRO655411 LBK655411 LLG655411 LVC655411 MEY655411 MOU655411 MYQ655411 NIM655411 NSI655411 OCE655411 OMA655411 OVW655411 PFS655411 PPO655411 PZK655411 QJG655411 QTC655411 RCY655411 RMU655411 RWQ655411 SGM655411 SQI655411 TAE655411 TKA655411 TTW655411 UDS655411 UNO655411 UXK655411 VHG655411 VRC655411 WAY655411 WKU655411 WUQ655411 G720947 IE720947 SA720947 ABW720947 ALS720947 AVO720947 BFK720947 BPG720947 BZC720947 CIY720947 CSU720947 DCQ720947 DMM720947 DWI720947 EGE720947 EQA720947 EZW720947 FJS720947 FTO720947 GDK720947 GNG720947 GXC720947 HGY720947 HQU720947 IAQ720947 IKM720947 IUI720947 JEE720947 JOA720947 JXW720947 KHS720947 KRO720947 LBK720947 LLG720947 LVC720947 MEY720947 MOU720947 MYQ720947 NIM720947 NSI720947 OCE720947 OMA720947 OVW720947 PFS720947 PPO720947 PZK720947 QJG720947 QTC720947 RCY720947 RMU720947 RWQ720947 SGM720947 SQI720947 TAE720947 TKA720947 TTW720947 UDS720947 UNO720947 UXK720947 VHG720947 VRC720947 WAY720947 WKU720947 WUQ720947 G786483 IE786483 SA786483 ABW786483 ALS786483 AVO786483 BFK786483 BPG786483 BZC786483 CIY786483 CSU786483 DCQ786483 DMM786483 DWI786483 EGE786483 EQA786483 EZW786483 FJS786483 FTO786483 GDK786483 GNG786483 GXC786483 HGY786483 HQU786483 IAQ786483 IKM786483 IUI786483 JEE786483 JOA786483 JXW786483 KHS786483 KRO786483 LBK786483 LLG786483 LVC786483 MEY786483 MOU786483 MYQ786483 NIM786483 NSI786483 OCE786483 OMA786483 OVW786483 PFS786483 PPO786483 PZK786483 QJG786483 QTC786483 RCY786483 RMU786483 RWQ786483 SGM786483 SQI786483 TAE786483 TKA786483 TTW786483 UDS786483 UNO786483 UXK786483 VHG786483 VRC786483 WAY786483 WKU786483 WUQ786483 G852019 IE852019 SA852019 ABW852019 ALS852019 AVO852019 BFK852019 BPG852019 BZC852019 CIY852019 CSU852019 DCQ852019 DMM852019 DWI852019 EGE852019 EQA852019 EZW852019 FJS852019 FTO852019 GDK852019 GNG852019 GXC852019 HGY852019 HQU852019 IAQ852019 IKM852019 IUI852019 JEE852019 JOA852019 JXW852019 KHS852019 KRO852019 LBK852019 LLG852019 LVC852019 MEY852019 MOU852019 MYQ852019 NIM852019 NSI852019 OCE852019 OMA852019 OVW852019 PFS852019 PPO852019 PZK852019 QJG852019 QTC852019 RCY852019 RMU852019 RWQ852019 SGM852019 SQI852019 TAE852019 TKA852019 TTW852019 UDS852019 UNO852019 UXK852019 VHG852019 VRC852019 WAY852019 WKU852019 WUQ852019 G917555 IE917555 SA917555 ABW917555 ALS917555 AVO917555 BFK917555 BPG917555 BZC917555 CIY917555 CSU917555 DCQ917555 DMM917555 DWI917555 EGE917555 EQA917555 EZW917555 FJS917555 FTO917555 GDK917555 GNG917555 GXC917555 HGY917555 HQU917555 IAQ917555 IKM917555 IUI917555 JEE917555 JOA917555 JXW917555 KHS917555 KRO917555 LBK917555 LLG917555 LVC917555 MEY917555 MOU917555 MYQ917555 NIM917555 NSI917555 OCE917555 OMA917555 OVW917555 PFS917555 PPO917555 PZK917555 QJG917555 QTC917555 RCY917555 RMU917555 RWQ917555 SGM917555 SQI917555 TAE917555 TKA917555 TTW917555 UDS917555 UNO917555 UXK917555 VHG917555 VRC917555 WAY917555 WKU917555 WUQ917555 G983091 IE983091 SA983091 ABW983091 ALS983091 AVO983091 BFK983091 BPG983091 BZC983091 CIY983091 CSU983091 DCQ983091 DMM983091 DWI983091 EGE983091 EQA983091 EZW983091 FJS983091 FTO983091 GDK983091 GNG983091 GXC983091 HGY983091 HQU983091 IAQ983091 IKM983091 IUI983091 JEE983091 JOA983091 JXW983091 KHS983091 KRO983091 LBK983091 LLG983091 LVC983091 MEY983091 MOU983091 MYQ983091 NIM983091 NSI983091 OCE983091 OMA983091 OVW983091 PFS983091 PPO983091 PZK983091 QJG983091 QTC983091 RCY983091 RMU983091 RWQ983091 SGM983091 SQI983091 TAE983091 TKA983091 TTW983091 UDS983091 UNO983091 UXK983091 VHG983091 VRC983091 WAY983091 WKU983091" xr:uid="{A8E3D23F-63BF-43E4-8C95-222616174DF6}">
      <formula1>-10</formula1>
      <formula2>0.0199</formula2>
    </dataValidation>
    <dataValidation type="list" allowBlank="1" showInputMessage="1" showErrorMessage="1" promptTitle="Confirm Decision" prompt="Use Dropdown to Select Yes or No" sqref="F9:F69" xr:uid="{890BC897-45DF-4461-A6E7-50409053DF6C}">
      <formula1>"Yes, No"</formula1>
    </dataValidation>
  </dataValidations>
  <pageMargins left="0.70866141732283472" right="0.70866141732283472" top="0.74803149606299213" bottom="0.74803149606299213" header="0.31496062992125984" footer="0.31496062992125984"/>
  <pageSetup paperSize="9" scale="47" orientation="portrait" r:id="rId1"/>
  <headerFooter>
    <oddHeader>&amp;R&amp;A Budget</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8F27-7F88-4775-BDEE-8260AE5D194B}">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Model</vt:lpstr>
      <vt:lpstr>Sheet1</vt:lpstr>
      <vt:lpstr>'Budget Model'!Print_Area</vt:lpstr>
    </vt:vector>
  </TitlesOfParts>
  <Company>LiberataIT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Gibson</dc:creator>
  <cp:lastModifiedBy>Paul Preston</cp:lastModifiedBy>
  <cp:lastPrinted>2025-02-27T16:54:01Z</cp:lastPrinted>
  <dcterms:created xsi:type="dcterms:W3CDTF">2022-01-18T10:36:47Z</dcterms:created>
  <dcterms:modified xsi:type="dcterms:W3CDTF">2025-02-27T16:54:20Z</dcterms:modified>
</cp:coreProperties>
</file>