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Goode\R and M\"/>
    </mc:Choice>
  </mc:AlternateContent>
  <bookViews>
    <workbookView xWindow="0" yWindow="0" windowWidth="19200" windowHeight="10995" activeTab="1"/>
  </bookViews>
  <sheets>
    <sheet name="Sep 2021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E24" i="2" l="1"/>
  <c r="D24" i="2"/>
  <c r="C24" i="2"/>
  <c r="F37" i="1" l="1"/>
  <c r="E37" i="1"/>
  <c r="D37" i="1"/>
  <c r="E36" i="1" l="1"/>
  <c r="F36" i="1"/>
  <c r="D36" i="1"/>
  <c r="E10" i="1" l="1"/>
  <c r="F10" i="1" s="1"/>
  <c r="E9" i="1"/>
  <c r="E12" i="1" l="1"/>
  <c r="F12" i="1" s="1"/>
  <c r="E27" i="1"/>
  <c r="F27" i="1" s="1"/>
  <c r="E26" i="1"/>
  <c r="F26" i="1" s="1"/>
  <c r="E21" i="1"/>
  <c r="F21" i="1" s="1"/>
  <c r="E31" i="1"/>
  <c r="E33" i="1" l="1"/>
  <c r="F33" i="1" s="1"/>
  <c r="E24" i="1"/>
  <c r="F24" i="1" s="1"/>
  <c r="E20" i="1"/>
  <c r="F20" i="1" s="1"/>
  <c r="E19" i="1"/>
  <c r="F19" i="1" s="1"/>
  <c r="E18" i="1"/>
  <c r="F18" i="1" s="1"/>
  <c r="E13" i="1"/>
  <c r="F13" i="1" s="1"/>
  <c r="E11" i="1"/>
  <c r="F11" i="1" s="1"/>
  <c r="E8" i="1"/>
  <c r="F9" i="1"/>
  <c r="E17" i="1"/>
  <c r="F17" i="1" s="1"/>
  <c r="E25" i="1"/>
  <c r="F25" i="1" s="1"/>
  <c r="E29" i="1"/>
  <c r="F29" i="1" s="1"/>
  <c r="E30" i="1"/>
  <c r="F30" i="1" s="1"/>
  <c r="F8" i="1" l="1"/>
</calcChain>
</file>

<file path=xl/sharedStrings.xml><?xml version="1.0" encoding="utf-8"?>
<sst xmlns="http://schemas.openxmlformats.org/spreadsheetml/2006/main" count="141" uniqueCount="91">
  <si>
    <t>Site</t>
  </si>
  <si>
    <t>Works</t>
  </si>
  <si>
    <t>Pendle Leisure Centre</t>
  </si>
  <si>
    <t>Wavelengths</t>
  </si>
  <si>
    <t>Comments</t>
  </si>
  <si>
    <t>West Craven Leisure Centre</t>
  </si>
  <si>
    <t>Municipal Hall</t>
  </si>
  <si>
    <t>13% fee charged  £0 - £4999</t>
  </si>
  <si>
    <t>12% fee charged £5000 - £25000</t>
  </si>
  <si>
    <t>£75 fee for inspection / sign off and submission of paper work  H and S. etc</t>
  </si>
  <si>
    <t>Control Panel Replacement</t>
  </si>
  <si>
    <t>Progress</t>
  </si>
  <si>
    <t>AHU installations  - where no design input 10%</t>
  </si>
  <si>
    <t>Control Panel Works - where no design input 10%</t>
  </si>
  <si>
    <t>Costs</t>
  </si>
  <si>
    <t>LPS Fee £</t>
  </si>
  <si>
    <t>Total Project Cost £</t>
  </si>
  <si>
    <t>C2B14CD14</t>
  </si>
  <si>
    <t>Emergency Lighting- 10% -where  no design input</t>
  </si>
  <si>
    <t>Works over £ 25k  TBC</t>
  </si>
  <si>
    <t>Fee Charge</t>
  </si>
  <si>
    <t>Alarm Installations / Battery Renewals/Emergency Lighting / Pump replacements etc</t>
  </si>
  <si>
    <t>on hold - review with Trend / PLT</t>
  </si>
  <si>
    <t>on hold - review with Trend/ PLT</t>
  </si>
  <si>
    <t xml:space="preserve">Works to tower structure and roof </t>
  </si>
  <si>
    <t>Inner quadrangle - re-render and associated repairs</t>
  </si>
  <si>
    <t>Pendle Leisure Trust Capital Works 2021 / 2022</t>
  </si>
  <si>
    <t>Minor works to car park surface and forecourt pavers</t>
  </si>
  <si>
    <t>surveyed awaiting price</t>
  </si>
  <si>
    <t>Rebuild wall / fence and barrier to parapet boundary wall in service car park</t>
  </si>
  <si>
    <t>Replace wet side boilers</t>
  </si>
  <si>
    <t>Marsden Golf Club</t>
  </si>
  <si>
    <t xml:space="preserve">sports hall roof is priority due to age and condition and can be completed in isolation </t>
  </si>
  <si>
    <t>Emergency Lighting failure to pool side - replace CBU</t>
  </si>
  <si>
    <t>Central Battery unit failed due to obsolscence - building is non compliant</t>
  </si>
  <si>
    <t>awaiting price</t>
  </si>
  <si>
    <t>Works approved</t>
  </si>
  <si>
    <t>feasibility completed</t>
  </si>
  <si>
    <t>Condensation and water ingress issues to roof void over gym area</t>
  </si>
  <si>
    <t>Catchpoint report</t>
  </si>
  <si>
    <t>Roof replacement - phased ?? Phase 1 £80k  Phase 2 £ 100k</t>
  </si>
  <si>
    <t>access driveway is severely pot holed - surface breaking up. Health and safety issue - slips, trips and falls</t>
  </si>
  <si>
    <t>possible air source heat pump solution?? - awaiting ENGIE survey cost</t>
  </si>
  <si>
    <t>Health and safety - slips, trips and falls</t>
  </si>
  <si>
    <t>Health and Safety - trip hazards / pot holes / surface degredation</t>
  </si>
  <si>
    <t xml:space="preserve">Service car park - re- surface entrance area </t>
  </si>
  <si>
    <t>surface has failed and requires concrete apron re-casting</t>
  </si>
  <si>
    <t xml:space="preserve">Minor works to car park / entrance pathway </t>
  </si>
  <si>
    <t>Entrance driveway - minor works to road surface</t>
  </si>
  <si>
    <t>Replace cladding to gym dormer frontage + installation of input / extract to roof void to alleviate condensation issue</t>
  </si>
  <si>
    <t>DRAFT PROPOSALS</t>
  </si>
  <si>
    <r>
      <t xml:space="preserve">Health and Safety - wall is overturning and may fall into back street . </t>
    </r>
    <r>
      <rPr>
        <sz val="12"/>
        <color rgb="FFFF0000"/>
        <rFont val="Calibri"/>
        <family val="2"/>
        <scheme val="minor"/>
      </rPr>
      <t>This is in dangerous condition.</t>
    </r>
  </si>
  <si>
    <t>Additional CBU works for above</t>
  </si>
  <si>
    <t xml:space="preserve">additional works </t>
  </si>
  <si>
    <t>Dry Rot works</t>
  </si>
  <si>
    <t>Stoneaoak</t>
  </si>
  <si>
    <t>Wetside boiler replacement</t>
  </si>
  <si>
    <t>reported on service / temp repair completed</t>
  </si>
  <si>
    <t>temp repair completed - no guarantee</t>
  </si>
  <si>
    <t>on site</t>
  </si>
  <si>
    <t>price confirmed</t>
  </si>
  <si>
    <t>damp / mould / failing ceiling tiles - tiles no longer available - new / altered grid required</t>
  </si>
  <si>
    <t>Learner pool  - ceiling replacement</t>
  </si>
  <si>
    <t>Dry side changing - ceiling replacement</t>
  </si>
  <si>
    <t>damaged / failing tiles  - tiles no longer available - new / altered grid required</t>
  </si>
  <si>
    <t>Phase 2</t>
  </si>
  <si>
    <t xml:space="preserve">phase 2 </t>
  </si>
  <si>
    <t>Committed</t>
  </si>
  <si>
    <t>Proposed</t>
  </si>
  <si>
    <t>Works ordered due to dry rot outbreak - awaiting confirmation of capital</t>
  </si>
  <si>
    <t>****</t>
  </si>
  <si>
    <t>20202021 Committed works</t>
  </si>
  <si>
    <t>Additional priority works</t>
  </si>
  <si>
    <t>Roof Replacement Phase 2</t>
  </si>
  <si>
    <t>Additional Priority Works</t>
  </si>
  <si>
    <t>Reasoning behind investment required</t>
  </si>
  <si>
    <t>At the end of their useful life. If they fail then the Pools cannot open</t>
  </si>
  <si>
    <t>Benefit</t>
  </si>
  <si>
    <t>Prevent any injury / damge and potential claims</t>
  </si>
  <si>
    <t xml:space="preserve">Project Cost </t>
  </si>
  <si>
    <t>Total</t>
  </si>
  <si>
    <t>Facility can remain open/operate and the plant remains operational</t>
  </si>
  <si>
    <t>To protect and maintain the fabric of the building and extend the lifespan of the building</t>
  </si>
  <si>
    <t>plus it's a health and safety issue and there is ongoing damage to the fabric of the building</t>
  </si>
  <si>
    <t>Surface has failed and requires concrete apron re-casting. Dangerous. Not fit for purpose</t>
  </si>
  <si>
    <t xml:space="preserve">Temp repair completed - no guarantee. If the boliers fail then the pool cannot open </t>
  </si>
  <si>
    <t>Works required to stop the spread to other parts of the building and mitigate any further damage to the structure and fabric of the building</t>
  </si>
  <si>
    <t>Water ingress as render has fallen off. Deterirotion of the structure and fabric of the building. Scaffolding already in place for work to be carried out</t>
  </si>
  <si>
    <t xml:space="preserve">If the panel fails then the facility cannot operate as the contol panel controls the plant </t>
  </si>
  <si>
    <t>Damp/mould/failing ceiling tiles.  Tiles no longer available new/altered grid required. Ceiling is deteriorating. Potential for collapse of ceiling. Potential claim</t>
  </si>
  <si>
    <t xml:space="preserve">Roof leaking across all parts of the facility. PLT investing money in new equipment and actviities and ensuring inside is fit for purpose. Landlord responsibility. Potential claims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</si>
</sst>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left" vertical="top" wrapText="1"/>
    </xf>
    <xf numFmtId="2" fontId="2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2" fontId="4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2" fontId="5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2" fontId="6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2" fontId="4" fillId="0" borderId="0" xfId="0" applyNumberFormat="1" applyFont="1" applyFill="1" applyBorder="1" applyAlignment="1">
      <alignment horizontal="left" vertical="top" wrapText="1"/>
    </xf>
    <xf numFmtId="2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2" fontId="5" fillId="3" borderId="0" xfId="0" applyNumberFormat="1" applyFont="1" applyFill="1" applyAlignment="1">
      <alignment horizontal="left" vertical="top" wrapText="1"/>
    </xf>
    <xf numFmtId="2" fontId="5" fillId="2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horizontal="left" vertical="top" wrapText="1"/>
    </xf>
    <xf numFmtId="2" fontId="6" fillId="3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2" fontId="6" fillId="2" borderId="0" xfId="0" applyNumberFormat="1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17" fontId="3" fillId="0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vertical="top" wrapText="1"/>
    </xf>
    <xf numFmtId="0" fontId="9" fillId="0" borderId="0" xfId="0" applyFont="1"/>
    <xf numFmtId="44" fontId="0" fillId="0" borderId="0" xfId="1" applyFont="1"/>
    <xf numFmtId="0" fontId="1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zoomScale="66" zoomScaleNormal="66" workbookViewId="0">
      <pane ySplit="6" topLeftCell="A7" activePane="bottomLeft" state="frozen"/>
      <selection activeCell="D1" sqref="D1"/>
      <selection pane="bottomLeft" activeCell="A2" sqref="A2:G33"/>
    </sheetView>
  </sheetViews>
  <sheetFormatPr defaultColWidth="9.140625" defaultRowHeight="15.75" x14ac:dyDescent="0.25"/>
  <cols>
    <col min="1" max="1" width="32.28515625" style="19" customWidth="1"/>
    <col min="2" max="2" width="66.85546875" style="19" customWidth="1"/>
    <col min="3" max="3" width="27.5703125" style="12" customWidth="1"/>
    <col min="4" max="4" width="24.42578125" style="13" customWidth="1"/>
    <col min="5" max="5" width="16.7109375" style="13" customWidth="1"/>
    <col min="6" max="6" width="20.85546875" style="14" customWidth="1"/>
    <col min="7" max="7" width="64.85546875" style="21" customWidth="1"/>
    <col min="8" max="16384" width="9.140625" style="12"/>
  </cols>
  <sheetData>
    <row r="1" spans="1:7" x14ac:dyDescent="0.25">
      <c r="A1" s="18"/>
      <c r="B1" s="18"/>
      <c r="C1" s="1"/>
      <c r="D1" s="2"/>
      <c r="E1" s="2"/>
      <c r="F1" s="1"/>
    </row>
    <row r="2" spans="1:7" ht="15.75" customHeight="1" x14ac:dyDescent="0.25">
      <c r="A2" s="29">
        <v>44440</v>
      </c>
      <c r="B2" s="3" t="s">
        <v>26</v>
      </c>
      <c r="C2" s="5" t="s">
        <v>50</v>
      </c>
      <c r="D2" s="2"/>
      <c r="E2" s="2"/>
      <c r="F2" s="1"/>
    </row>
    <row r="3" spans="1:7" x14ac:dyDescent="0.25">
      <c r="A3" s="18"/>
      <c r="B3" s="18" t="s">
        <v>17</v>
      </c>
      <c r="C3" s="1"/>
      <c r="D3" s="2"/>
      <c r="E3" s="2"/>
      <c r="F3" s="1"/>
    </row>
    <row r="4" spans="1:7" x14ac:dyDescent="0.25">
      <c r="A4" s="18"/>
      <c r="B4" s="18"/>
      <c r="C4" s="1"/>
      <c r="D4" s="4" t="s">
        <v>14</v>
      </c>
      <c r="E4" s="2"/>
      <c r="F4" s="1"/>
    </row>
    <row r="5" spans="1:7" ht="31.5" x14ac:dyDescent="0.25">
      <c r="A5" s="3" t="s">
        <v>0</v>
      </c>
      <c r="B5" s="3" t="s">
        <v>1</v>
      </c>
      <c r="C5" s="5" t="s">
        <v>11</v>
      </c>
      <c r="D5" s="16" t="s">
        <v>67</v>
      </c>
      <c r="E5" s="6" t="s">
        <v>15</v>
      </c>
      <c r="F5" s="7" t="s">
        <v>16</v>
      </c>
      <c r="G5" s="20" t="s">
        <v>4</v>
      </c>
    </row>
    <row r="6" spans="1:7" x14ac:dyDescent="0.25">
      <c r="A6" s="3"/>
      <c r="B6" s="3"/>
      <c r="C6" s="5"/>
      <c r="D6" s="15" t="s">
        <v>68</v>
      </c>
      <c r="E6" s="6"/>
      <c r="F6" s="7"/>
    </row>
    <row r="7" spans="1:7" x14ac:dyDescent="0.25">
      <c r="A7" s="1"/>
      <c r="B7" s="1"/>
      <c r="C7" s="1"/>
      <c r="D7" s="8"/>
      <c r="E7" s="8"/>
      <c r="F7" s="9"/>
    </row>
    <row r="8" spans="1:7" x14ac:dyDescent="0.25">
      <c r="A8" s="23" t="s">
        <v>2</v>
      </c>
      <c r="B8" s="23" t="s">
        <v>10</v>
      </c>
      <c r="C8" s="23" t="s">
        <v>28</v>
      </c>
      <c r="D8" s="24">
        <v>40000</v>
      </c>
      <c r="E8" s="24">
        <f>D8*10%</f>
        <v>4000</v>
      </c>
      <c r="F8" s="24">
        <f>D8+E8</f>
        <v>44000</v>
      </c>
      <c r="G8" s="25" t="s">
        <v>23</v>
      </c>
    </row>
    <row r="9" spans="1:7" s="22" customFormat="1" ht="31.5" x14ac:dyDescent="0.25">
      <c r="A9" s="26" t="s">
        <v>2</v>
      </c>
      <c r="B9" s="26" t="s">
        <v>40</v>
      </c>
      <c r="C9" s="26"/>
      <c r="D9" s="27">
        <v>80000</v>
      </c>
      <c r="E9" s="27">
        <f>D9*10%</f>
        <v>8000</v>
      </c>
      <c r="F9" s="27">
        <f t="shared" ref="F9:F33" si="0">D9+E9</f>
        <v>88000</v>
      </c>
      <c r="G9" s="28" t="s">
        <v>32</v>
      </c>
    </row>
    <row r="10" spans="1:7" s="22" customFormat="1" x14ac:dyDescent="0.25">
      <c r="A10" s="23"/>
      <c r="B10" s="23" t="s">
        <v>65</v>
      </c>
      <c r="C10" s="23"/>
      <c r="D10" s="24">
        <v>100000</v>
      </c>
      <c r="E10" s="24">
        <f>D10*10%</f>
        <v>10000</v>
      </c>
      <c r="F10" s="24">
        <f t="shared" si="0"/>
        <v>110000</v>
      </c>
      <c r="G10" s="25" t="s">
        <v>66</v>
      </c>
    </row>
    <row r="11" spans="1:7" s="22" customFormat="1" ht="31.5" x14ac:dyDescent="0.25">
      <c r="A11" s="26" t="s">
        <v>2</v>
      </c>
      <c r="B11" s="26" t="s">
        <v>33</v>
      </c>
      <c r="C11" s="26" t="s">
        <v>39</v>
      </c>
      <c r="D11" s="27">
        <v>2627.25</v>
      </c>
      <c r="E11" s="27">
        <f>D11*13%</f>
        <v>341.54250000000002</v>
      </c>
      <c r="F11" s="27">
        <f t="shared" si="0"/>
        <v>2968.7925</v>
      </c>
      <c r="G11" s="28" t="s">
        <v>34</v>
      </c>
    </row>
    <row r="12" spans="1:7" s="22" customFormat="1" x14ac:dyDescent="0.25">
      <c r="A12" s="26"/>
      <c r="B12" s="26" t="s">
        <v>52</v>
      </c>
      <c r="C12" s="26" t="s">
        <v>39</v>
      </c>
      <c r="D12" s="27">
        <v>1871</v>
      </c>
      <c r="E12" s="27">
        <f>D12*13%</f>
        <v>243.23000000000002</v>
      </c>
      <c r="F12" s="27">
        <f t="shared" si="0"/>
        <v>2114.23</v>
      </c>
      <c r="G12" s="28" t="s">
        <v>53</v>
      </c>
    </row>
    <row r="13" spans="1:7" x14ac:dyDescent="0.25">
      <c r="A13" s="26" t="s">
        <v>2</v>
      </c>
      <c r="B13" s="26" t="s">
        <v>47</v>
      </c>
      <c r="C13" s="26"/>
      <c r="D13" s="27">
        <v>3500</v>
      </c>
      <c r="E13" s="27">
        <f>D13*13%</f>
        <v>455</v>
      </c>
      <c r="F13" s="27">
        <f t="shared" si="0"/>
        <v>3955</v>
      </c>
      <c r="G13" s="28" t="s">
        <v>43</v>
      </c>
    </row>
    <row r="14" spans="1:7" x14ac:dyDescent="0.25">
      <c r="A14" s="1"/>
      <c r="B14" s="1"/>
      <c r="C14" s="1"/>
      <c r="D14" s="8"/>
      <c r="E14" s="8"/>
      <c r="F14" s="8"/>
      <c r="G14" s="17"/>
    </row>
    <row r="15" spans="1:7" x14ac:dyDescent="0.25">
      <c r="A15" s="1"/>
      <c r="B15" s="1"/>
      <c r="C15" s="1"/>
      <c r="D15" s="8"/>
      <c r="E15" s="8"/>
      <c r="F15" s="8"/>
      <c r="G15" s="17"/>
    </row>
    <row r="16" spans="1:7" x14ac:dyDescent="0.25">
      <c r="A16" s="1"/>
      <c r="B16" s="1"/>
      <c r="C16" s="1"/>
      <c r="D16" s="8"/>
      <c r="E16" s="8"/>
      <c r="F16" s="8"/>
    </row>
    <row r="17" spans="1:8" x14ac:dyDescent="0.25">
      <c r="A17" s="23" t="s">
        <v>3</v>
      </c>
      <c r="B17" s="23" t="s">
        <v>10</v>
      </c>
      <c r="C17" s="23" t="s">
        <v>28</v>
      </c>
      <c r="D17" s="24">
        <v>40000</v>
      </c>
      <c r="E17" s="24">
        <f t="shared" ref="E17:E30" si="1">D17*10%</f>
        <v>4000</v>
      </c>
      <c r="F17" s="24">
        <f t="shared" si="0"/>
        <v>44000</v>
      </c>
      <c r="G17" s="25" t="s">
        <v>22</v>
      </c>
    </row>
    <row r="18" spans="1:8" x14ac:dyDescent="0.25">
      <c r="A18" s="26" t="s">
        <v>3</v>
      </c>
      <c r="B18" s="26" t="s">
        <v>27</v>
      </c>
      <c r="C18" s="26"/>
      <c r="D18" s="27">
        <v>2000</v>
      </c>
      <c r="E18" s="27">
        <f>D18*13%</f>
        <v>260</v>
      </c>
      <c r="F18" s="27">
        <f t="shared" si="0"/>
        <v>2260</v>
      </c>
      <c r="G18" s="28" t="s">
        <v>44</v>
      </c>
    </row>
    <row r="19" spans="1:8" ht="31.5" x14ac:dyDescent="0.25">
      <c r="A19" s="26" t="s">
        <v>3</v>
      </c>
      <c r="B19" s="26" t="s">
        <v>29</v>
      </c>
      <c r="C19" s="26"/>
      <c r="D19" s="27">
        <v>19000</v>
      </c>
      <c r="E19" s="27">
        <f>D19*12%</f>
        <v>2280</v>
      </c>
      <c r="F19" s="27">
        <f t="shared" si="0"/>
        <v>21280</v>
      </c>
      <c r="G19" s="28" t="s">
        <v>51</v>
      </c>
    </row>
    <row r="20" spans="1:8" x14ac:dyDescent="0.25">
      <c r="A20" s="23" t="s">
        <v>3</v>
      </c>
      <c r="B20" s="23" t="s">
        <v>45</v>
      </c>
      <c r="C20" s="23"/>
      <c r="D20" s="24">
        <v>11000</v>
      </c>
      <c r="E20" s="24">
        <f>D20*12%</f>
        <v>1320</v>
      </c>
      <c r="F20" s="24">
        <f t="shared" si="0"/>
        <v>12320</v>
      </c>
      <c r="G20" s="25" t="s">
        <v>46</v>
      </c>
    </row>
    <row r="21" spans="1:8" ht="31.5" x14ac:dyDescent="0.25">
      <c r="A21" s="23" t="s">
        <v>3</v>
      </c>
      <c r="B21" s="23" t="s">
        <v>56</v>
      </c>
      <c r="C21" s="23" t="s">
        <v>57</v>
      </c>
      <c r="D21" s="24">
        <v>18000</v>
      </c>
      <c r="E21" s="24">
        <f>D21*12%</f>
        <v>2160</v>
      </c>
      <c r="F21" s="24">
        <f t="shared" si="0"/>
        <v>20160</v>
      </c>
      <c r="G21" s="25" t="s">
        <v>58</v>
      </c>
    </row>
    <row r="22" spans="1:8" x14ac:dyDescent="0.25">
      <c r="A22" s="1"/>
      <c r="B22" s="1"/>
      <c r="C22" s="1"/>
      <c r="D22" s="8"/>
      <c r="E22" s="8"/>
      <c r="F22" s="8"/>
      <c r="G22" s="17"/>
    </row>
    <row r="23" spans="1:8" x14ac:dyDescent="0.25">
      <c r="A23" s="1"/>
      <c r="B23" s="1"/>
      <c r="C23" s="1"/>
      <c r="D23" s="8"/>
      <c r="E23" s="8"/>
      <c r="F23" s="8"/>
      <c r="G23" s="17"/>
    </row>
    <row r="24" spans="1:8" ht="36.75" customHeight="1" x14ac:dyDescent="0.25">
      <c r="A24" s="26" t="s">
        <v>5</v>
      </c>
      <c r="B24" s="26" t="s">
        <v>49</v>
      </c>
      <c r="C24" s="26"/>
      <c r="D24" s="27">
        <v>10000</v>
      </c>
      <c r="E24" s="27">
        <f>D24*12%</f>
        <v>1200</v>
      </c>
      <c r="F24" s="27">
        <f t="shared" si="0"/>
        <v>11200</v>
      </c>
      <c r="G24" s="26" t="s">
        <v>38</v>
      </c>
    </row>
    <row r="25" spans="1:8" ht="31.5" x14ac:dyDescent="0.25">
      <c r="A25" s="23" t="s">
        <v>5</v>
      </c>
      <c r="B25" s="23" t="s">
        <v>30</v>
      </c>
      <c r="C25" s="23" t="s">
        <v>37</v>
      </c>
      <c r="D25" s="24">
        <v>35000</v>
      </c>
      <c r="E25" s="24">
        <f t="shared" si="1"/>
        <v>3500</v>
      </c>
      <c r="F25" s="24">
        <f t="shared" si="0"/>
        <v>38500</v>
      </c>
      <c r="G25" s="23" t="s">
        <v>42</v>
      </c>
    </row>
    <row r="26" spans="1:8" ht="31.5" x14ac:dyDescent="0.25">
      <c r="A26" s="23" t="s">
        <v>5</v>
      </c>
      <c r="B26" s="23" t="s">
        <v>62</v>
      </c>
      <c r="C26" s="23"/>
      <c r="D26" s="24">
        <v>45000</v>
      </c>
      <c r="E26" s="24">
        <f t="shared" si="1"/>
        <v>4500</v>
      </c>
      <c r="F26" s="24">
        <f t="shared" si="0"/>
        <v>49500</v>
      </c>
      <c r="G26" s="23" t="s">
        <v>61</v>
      </c>
    </row>
    <row r="27" spans="1:8" ht="31.5" x14ac:dyDescent="0.25">
      <c r="A27" s="23" t="s">
        <v>5</v>
      </c>
      <c r="B27" s="23" t="s">
        <v>63</v>
      </c>
      <c r="C27" s="23"/>
      <c r="D27" s="24">
        <v>10000</v>
      </c>
      <c r="E27" s="24">
        <f>D27*12%</f>
        <v>1200</v>
      </c>
      <c r="F27" s="24">
        <f t="shared" si="0"/>
        <v>11200</v>
      </c>
      <c r="G27" s="23" t="s">
        <v>64</v>
      </c>
    </row>
    <row r="28" spans="1:8" x14ac:dyDescent="0.25">
      <c r="A28" s="1"/>
      <c r="B28" s="1"/>
      <c r="C28" s="1"/>
      <c r="D28" s="8"/>
      <c r="E28" s="8"/>
      <c r="F28" s="8"/>
      <c r="G28" s="17"/>
    </row>
    <row r="29" spans="1:8" s="22" customFormat="1" x14ac:dyDescent="0.25">
      <c r="A29" s="26" t="s">
        <v>6</v>
      </c>
      <c r="B29" s="26" t="s">
        <v>24</v>
      </c>
      <c r="C29" s="26" t="s">
        <v>36</v>
      </c>
      <c r="D29" s="27">
        <v>55000</v>
      </c>
      <c r="E29" s="27">
        <f t="shared" si="1"/>
        <v>5500</v>
      </c>
      <c r="F29" s="27">
        <f t="shared" si="0"/>
        <v>60500</v>
      </c>
      <c r="G29" s="28" t="s">
        <v>59</v>
      </c>
    </row>
    <row r="30" spans="1:8" x14ac:dyDescent="0.25">
      <c r="A30" s="23" t="s">
        <v>6</v>
      </c>
      <c r="B30" s="23" t="s">
        <v>25</v>
      </c>
      <c r="C30" s="23" t="s">
        <v>35</v>
      </c>
      <c r="D30" s="24">
        <v>29193.75</v>
      </c>
      <c r="E30" s="24">
        <f t="shared" si="1"/>
        <v>2919.375</v>
      </c>
      <c r="F30" s="24">
        <f t="shared" si="0"/>
        <v>32113.125</v>
      </c>
      <c r="G30" s="25" t="s">
        <v>60</v>
      </c>
    </row>
    <row r="31" spans="1:8" ht="31.5" x14ac:dyDescent="0.25">
      <c r="A31" s="23" t="s">
        <v>6</v>
      </c>
      <c r="B31" s="23" t="s">
        <v>54</v>
      </c>
      <c r="C31" s="23" t="s">
        <v>55</v>
      </c>
      <c r="D31" s="24">
        <v>7000</v>
      </c>
      <c r="E31" s="24">
        <f>D31*12%</f>
        <v>840</v>
      </c>
      <c r="F31" s="24"/>
      <c r="G31" s="25" t="s">
        <v>69</v>
      </c>
      <c r="H31" s="12" t="s">
        <v>70</v>
      </c>
    </row>
    <row r="32" spans="1:8" x14ac:dyDescent="0.25">
      <c r="A32" s="1"/>
      <c r="B32" s="1"/>
      <c r="C32" s="1"/>
      <c r="D32" s="8"/>
      <c r="E32" s="8"/>
      <c r="F32" s="8"/>
      <c r="G32" s="17"/>
    </row>
    <row r="33" spans="1:7" ht="31.5" x14ac:dyDescent="0.25">
      <c r="A33" s="26" t="s">
        <v>31</v>
      </c>
      <c r="B33" s="26" t="s">
        <v>48</v>
      </c>
      <c r="C33" s="26"/>
      <c r="D33" s="27">
        <v>2500</v>
      </c>
      <c r="E33" s="27">
        <f>D33*13%</f>
        <v>325</v>
      </c>
      <c r="F33" s="27">
        <f t="shared" si="0"/>
        <v>2825</v>
      </c>
      <c r="G33" s="28" t="s">
        <v>41</v>
      </c>
    </row>
    <row r="34" spans="1:7" s="22" customFormat="1" x14ac:dyDescent="0.25">
      <c r="A34" s="1"/>
      <c r="B34" s="1"/>
      <c r="C34" s="1"/>
      <c r="D34" s="8"/>
      <c r="E34" s="8"/>
      <c r="F34" s="8"/>
      <c r="G34" s="17"/>
    </row>
    <row r="35" spans="1:7" x14ac:dyDescent="0.25">
      <c r="A35" s="1"/>
      <c r="B35" s="1"/>
      <c r="C35" s="1"/>
      <c r="D35" s="8"/>
      <c r="E35" s="8"/>
      <c r="F35" s="8"/>
    </row>
    <row r="36" spans="1:7" ht="31.5" x14ac:dyDescent="0.25">
      <c r="A36" s="1"/>
      <c r="B36" s="1"/>
      <c r="C36" s="30" t="s">
        <v>71</v>
      </c>
      <c r="D36" s="27">
        <f>SUM(D9+D11+D12+D13+D18+D19+D24+D29+D33)</f>
        <v>176498.25</v>
      </c>
      <c r="E36" s="27">
        <f t="shared" ref="E36:F36" si="2">SUM(E9+E11+E12+E13+E18+E19+E24+E29+E33)</f>
        <v>18604.772499999999</v>
      </c>
      <c r="F36" s="27">
        <f t="shared" si="2"/>
        <v>195103.02249999999</v>
      </c>
    </row>
    <row r="37" spans="1:7" ht="33.75" customHeight="1" x14ac:dyDescent="0.25">
      <c r="A37" s="1"/>
      <c r="B37" s="1"/>
      <c r="C37" s="31" t="s">
        <v>72</v>
      </c>
      <c r="D37" s="24">
        <f>SUM(D8+D10+D17+D20+D21+D25+D26+D27+D30+D31)</f>
        <v>335193.75</v>
      </c>
      <c r="E37" s="24">
        <f t="shared" ref="E37:F37" si="3">SUM(E8+E10+E17+E20+E21+E25+E26+E27+E30+E31)</f>
        <v>34439.375</v>
      </c>
      <c r="F37" s="24">
        <f t="shared" si="3"/>
        <v>361793.125</v>
      </c>
    </row>
    <row r="38" spans="1:7" x14ac:dyDescent="0.25">
      <c r="A38" s="1"/>
      <c r="B38" s="1" t="s">
        <v>20</v>
      </c>
      <c r="C38" s="5"/>
      <c r="D38" s="5"/>
      <c r="E38" s="10"/>
      <c r="F38" s="2"/>
    </row>
    <row r="39" spans="1:7" x14ac:dyDescent="0.25">
      <c r="A39" s="1"/>
      <c r="B39" s="1" t="s">
        <v>7</v>
      </c>
      <c r="C39" s="1"/>
      <c r="D39" s="1"/>
      <c r="E39" s="1"/>
      <c r="F39" s="10"/>
    </row>
    <row r="40" spans="1:7" x14ac:dyDescent="0.25">
      <c r="A40" s="1"/>
      <c r="B40" s="1" t="s">
        <v>8</v>
      </c>
      <c r="C40" s="1"/>
      <c r="D40" s="2"/>
      <c r="E40" s="2"/>
      <c r="F40" s="1"/>
    </row>
    <row r="41" spans="1:7" x14ac:dyDescent="0.25">
      <c r="A41" s="1"/>
      <c r="B41" s="1"/>
      <c r="C41" s="1"/>
      <c r="D41" s="2"/>
      <c r="E41" s="2"/>
      <c r="F41" s="1"/>
    </row>
    <row r="42" spans="1:7" ht="31.5" x14ac:dyDescent="0.25">
      <c r="A42" s="1"/>
      <c r="B42" s="1" t="s">
        <v>21</v>
      </c>
      <c r="C42" s="1"/>
      <c r="D42" s="2"/>
      <c r="E42" s="2"/>
      <c r="F42" s="1"/>
    </row>
    <row r="43" spans="1:7" ht="31.5" x14ac:dyDescent="0.25">
      <c r="A43" s="1"/>
      <c r="B43" s="1" t="s">
        <v>9</v>
      </c>
      <c r="C43" s="1"/>
      <c r="D43" s="2"/>
      <c r="E43" s="2"/>
      <c r="F43" s="1"/>
    </row>
    <row r="44" spans="1:7" x14ac:dyDescent="0.25">
      <c r="C44" s="19"/>
      <c r="D44" s="11"/>
      <c r="E44" s="11"/>
      <c r="F44" s="19"/>
    </row>
    <row r="45" spans="1:7" x14ac:dyDescent="0.25">
      <c r="B45" s="19" t="s">
        <v>12</v>
      </c>
    </row>
    <row r="46" spans="1:7" x14ac:dyDescent="0.25">
      <c r="B46" s="19" t="s">
        <v>13</v>
      </c>
    </row>
    <row r="47" spans="1:7" x14ac:dyDescent="0.25">
      <c r="B47" s="19" t="s">
        <v>18</v>
      </c>
    </row>
    <row r="48" spans="1:7" x14ac:dyDescent="0.25">
      <c r="B48" s="19" t="s">
        <v>19</v>
      </c>
    </row>
    <row r="51" spans="3:3" x14ac:dyDescent="0.25">
      <c r="C51" s="13"/>
    </row>
  </sheetData>
  <pageMargins left="0.7" right="0.7" top="0.75" bottom="0.75" header="0.3" footer="0.3"/>
  <pageSetup paperSize="8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topLeftCell="E1" workbookViewId="0">
      <selection activeCell="J25" sqref="J25"/>
    </sheetView>
  </sheetViews>
  <sheetFormatPr defaultRowHeight="15" x14ac:dyDescent="0.25"/>
  <cols>
    <col min="1" max="1" width="25.7109375" customWidth="1"/>
    <col min="2" max="2" width="45.7109375" customWidth="1"/>
    <col min="3" max="5" width="12.7109375" customWidth="1"/>
    <col min="6" max="6" width="2.7109375" customWidth="1"/>
    <col min="7" max="12" width="25.7109375" customWidth="1"/>
    <col min="13" max="13" width="2.7109375" customWidth="1"/>
  </cols>
  <sheetData>
    <row r="3" spans="1:14" x14ac:dyDescent="0.25">
      <c r="B3" s="32" t="s">
        <v>26</v>
      </c>
      <c r="C3" s="32"/>
      <c r="D3" s="32"/>
      <c r="E3" s="32"/>
      <c r="F3" s="32"/>
      <c r="G3" s="32"/>
      <c r="H3" s="32"/>
    </row>
    <row r="4" spans="1:14" x14ac:dyDescent="0.25">
      <c r="B4" s="32" t="s">
        <v>17</v>
      </c>
      <c r="C4" s="32"/>
      <c r="D4" s="32"/>
      <c r="E4" s="32"/>
      <c r="F4" s="32"/>
      <c r="G4" s="32"/>
      <c r="H4" s="32"/>
    </row>
    <row r="5" spans="1:14" x14ac:dyDescent="0.25">
      <c r="B5" s="32"/>
      <c r="C5" s="32" t="s">
        <v>14</v>
      </c>
      <c r="D5" s="32"/>
      <c r="E5" s="32" t="s">
        <v>80</v>
      </c>
      <c r="F5" s="32"/>
      <c r="G5" s="32"/>
      <c r="H5" s="32"/>
    </row>
    <row r="6" spans="1:14" x14ac:dyDescent="0.25">
      <c r="A6" t="s">
        <v>0</v>
      </c>
      <c r="B6" s="32" t="s">
        <v>1</v>
      </c>
      <c r="C6" s="32" t="s">
        <v>68</v>
      </c>
      <c r="D6" s="32" t="s">
        <v>15</v>
      </c>
      <c r="E6" s="32" t="s">
        <v>79</v>
      </c>
      <c r="F6" s="32"/>
      <c r="G6" s="32" t="s">
        <v>75</v>
      </c>
      <c r="H6" s="32"/>
      <c r="N6" s="32" t="s">
        <v>77</v>
      </c>
    </row>
    <row r="7" spans="1:14" x14ac:dyDescent="0.25">
      <c r="B7" s="32"/>
      <c r="D7" s="32"/>
      <c r="E7" s="32"/>
      <c r="F7" s="32"/>
      <c r="G7" s="32"/>
      <c r="H7" s="32"/>
      <c r="N7" s="32"/>
    </row>
    <row r="9" spans="1:14" x14ac:dyDescent="0.25">
      <c r="A9" t="s">
        <v>2</v>
      </c>
      <c r="B9" t="s">
        <v>10</v>
      </c>
      <c r="C9">
        <v>40000</v>
      </c>
      <c r="D9">
        <v>4000</v>
      </c>
      <c r="E9">
        <v>44000</v>
      </c>
      <c r="G9" t="s">
        <v>88</v>
      </c>
      <c r="N9" t="s">
        <v>81</v>
      </c>
    </row>
    <row r="10" spans="1:14" x14ac:dyDescent="0.25">
      <c r="A10" t="s">
        <v>2</v>
      </c>
      <c r="B10" t="s">
        <v>73</v>
      </c>
      <c r="C10">
        <v>100000</v>
      </c>
      <c r="D10">
        <v>10000</v>
      </c>
      <c r="E10">
        <v>110000</v>
      </c>
      <c r="G10" s="34" t="s">
        <v>90</v>
      </c>
      <c r="N10" t="s">
        <v>82</v>
      </c>
    </row>
    <row r="11" spans="1:14" x14ac:dyDescent="0.25">
      <c r="G11" s="34" t="s">
        <v>83</v>
      </c>
    </row>
    <row r="13" spans="1:14" x14ac:dyDescent="0.25">
      <c r="A13" t="s">
        <v>3</v>
      </c>
      <c r="B13" t="s">
        <v>10</v>
      </c>
      <c r="C13">
        <v>40000</v>
      </c>
      <c r="D13">
        <v>4000</v>
      </c>
      <c r="E13">
        <v>44000</v>
      </c>
      <c r="G13" t="s">
        <v>88</v>
      </c>
      <c r="N13" t="s">
        <v>81</v>
      </c>
    </row>
    <row r="14" spans="1:14" x14ac:dyDescent="0.25">
      <c r="A14" t="s">
        <v>3</v>
      </c>
      <c r="B14" t="s">
        <v>45</v>
      </c>
      <c r="C14">
        <v>11000</v>
      </c>
      <c r="D14">
        <v>1320</v>
      </c>
      <c r="E14">
        <v>12320</v>
      </c>
      <c r="G14" s="34" t="s">
        <v>84</v>
      </c>
      <c r="N14" t="s">
        <v>78</v>
      </c>
    </row>
    <row r="15" spans="1:14" x14ac:dyDescent="0.25">
      <c r="A15" t="s">
        <v>3</v>
      </c>
      <c r="B15" t="s">
        <v>56</v>
      </c>
      <c r="C15">
        <v>18000</v>
      </c>
      <c r="D15">
        <v>2160</v>
      </c>
      <c r="E15">
        <v>20160</v>
      </c>
      <c r="G15" s="34" t="s">
        <v>85</v>
      </c>
      <c r="N15" t="s">
        <v>81</v>
      </c>
    </row>
    <row r="17" spans="1:14" x14ac:dyDescent="0.25">
      <c r="A17" t="s">
        <v>5</v>
      </c>
      <c r="B17" t="s">
        <v>30</v>
      </c>
      <c r="C17">
        <v>35000</v>
      </c>
      <c r="D17">
        <v>3500</v>
      </c>
      <c r="E17">
        <v>38500</v>
      </c>
      <c r="G17" s="34" t="s">
        <v>76</v>
      </c>
      <c r="N17" t="s">
        <v>81</v>
      </c>
    </row>
    <row r="18" spans="1:14" x14ac:dyDescent="0.25">
      <c r="A18" t="s">
        <v>5</v>
      </c>
      <c r="B18" t="s">
        <v>62</v>
      </c>
      <c r="C18">
        <v>45000</v>
      </c>
      <c r="D18">
        <v>4500</v>
      </c>
      <c r="E18">
        <v>49500</v>
      </c>
      <c r="G18" s="34" t="s">
        <v>89</v>
      </c>
      <c r="N18" t="s">
        <v>82</v>
      </c>
    </row>
    <row r="19" spans="1:14" x14ac:dyDescent="0.25">
      <c r="A19" t="s">
        <v>5</v>
      </c>
      <c r="B19" t="s">
        <v>63</v>
      </c>
      <c r="C19">
        <v>10000</v>
      </c>
      <c r="D19">
        <v>1200</v>
      </c>
      <c r="E19">
        <v>11200</v>
      </c>
      <c r="G19" s="34" t="s">
        <v>89</v>
      </c>
      <c r="N19" t="s">
        <v>82</v>
      </c>
    </row>
    <row r="21" spans="1:14" x14ac:dyDescent="0.25">
      <c r="A21" t="s">
        <v>6</v>
      </c>
      <c r="B21" t="s">
        <v>25</v>
      </c>
      <c r="C21">
        <v>29193</v>
      </c>
      <c r="D21">
        <v>2919</v>
      </c>
      <c r="E21">
        <v>32113</v>
      </c>
      <c r="G21" s="34" t="s">
        <v>87</v>
      </c>
      <c r="N21" t="s">
        <v>82</v>
      </c>
    </row>
    <row r="22" spans="1:14" x14ac:dyDescent="0.25">
      <c r="A22" t="s">
        <v>6</v>
      </c>
      <c r="B22" t="s">
        <v>54</v>
      </c>
      <c r="C22">
        <v>7000</v>
      </c>
      <c r="D22">
        <v>840</v>
      </c>
      <c r="E22">
        <v>7840</v>
      </c>
      <c r="G22" s="34" t="s">
        <v>86</v>
      </c>
      <c r="N22" t="s">
        <v>82</v>
      </c>
    </row>
    <row r="24" spans="1:14" x14ac:dyDescent="0.25">
      <c r="B24" t="s">
        <v>74</v>
      </c>
      <c r="C24" s="33">
        <f>SUM(C9:C22)</f>
        <v>335193</v>
      </c>
      <c r="D24" s="33">
        <f t="shared" ref="D24:E24" si="0">SUM(D9:D22)</f>
        <v>34439</v>
      </c>
      <c r="E24" s="33">
        <f t="shared" si="0"/>
        <v>369633</v>
      </c>
      <c r="F24" s="3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 2021</vt:lpstr>
      <vt:lpstr>Sheet1</vt:lpstr>
    </vt:vector>
  </TitlesOfParts>
  <Company>Liberata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Corden, Bruce</dc:creator>
  <cp:lastModifiedBy>GoodeAlison</cp:lastModifiedBy>
  <cp:lastPrinted>2021-10-01T08:47:28Z</cp:lastPrinted>
  <dcterms:created xsi:type="dcterms:W3CDTF">2016-07-20T10:02:43Z</dcterms:created>
  <dcterms:modified xsi:type="dcterms:W3CDTF">2021-10-08T08:44:04Z</dcterms:modified>
</cp:coreProperties>
</file>