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s &amp; Policy Section\HOUSING\Affordable Housing\"/>
    </mc:Choice>
  </mc:AlternateContent>
  <xr:revisionPtr revIDLastSave="0" documentId="13_ncr:1_{4DED9834-6A53-46B7-A173-51C7EB656113}" xr6:coauthVersionLast="47" xr6:coauthVersionMax="47" xr10:uidLastSave="{00000000-0000-0000-0000-000000000000}"/>
  <bookViews>
    <workbookView xWindow="-15735" yWindow="-16320" windowWidth="29040" windowHeight="15720" xr2:uid="{00000000-000D-0000-FFFF-FFFF00000000}"/>
  </bookViews>
  <sheets>
    <sheet name="Commuted Sum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H20" i="1" l="1"/>
  <c r="H25" i="1" s="1"/>
  <c r="H16" i="1"/>
  <c r="H14" i="1"/>
  <c r="H18" i="1" l="1"/>
  <c r="I20" i="1"/>
  <c r="I25" i="1" s="1"/>
  <c r="I16" i="1"/>
  <c r="I14" i="1"/>
  <c r="I18" i="1" l="1"/>
  <c r="F20" i="1"/>
  <c r="F25" i="1" s="1"/>
  <c r="G20" i="1"/>
  <c r="G25" i="1" s="1"/>
  <c r="J20" i="1"/>
  <c r="J25" i="1" s="1"/>
  <c r="F14" i="1"/>
  <c r="E7" i="1"/>
  <c r="E20" i="1" l="1"/>
  <c r="G14" i="1"/>
  <c r="J14" i="1"/>
  <c r="G16" i="1" l="1"/>
  <c r="G18" i="1" s="1"/>
  <c r="J16" i="1"/>
  <c r="J18" i="1" s="1"/>
  <c r="F16" i="1"/>
  <c r="F18" i="1" s="1"/>
  <c r="E12" i="1"/>
  <c r="E14" i="1" l="1"/>
  <c r="E18" i="1" l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Halton</author>
  </authors>
  <commentList>
    <comment ref="F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 xml:space="preserve">DETACHED </t>
        </r>
        <r>
          <rPr>
            <sz val="9"/>
            <color indexed="81"/>
            <rFont val="Tahoma"/>
            <family val="2"/>
          </rPr>
          <t xml:space="preserve">units to be delivered on-site and sold at market value.
</t>
        </r>
      </text>
    </comment>
    <comment ref="G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 xml:space="preserve">SEMI-DETACHED </t>
        </r>
        <r>
          <rPr>
            <sz val="9"/>
            <color indexed="81"/>
            <rFont val="Tahoma"/>
            <family val="2"/>
          </rPr>
          <t xml:space="preserve">units to be delivered on-site and sold at market value.
</t>
        </r>
      </text>
    </comment>
    <comment ref="H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>TERRACED / TOWN HOUSES</t>
        </r>
        <r>
          <rPr>
            <sz val="9"/>
            <color indexed="81"/>
            <rFont val="Tahoma"/>
            <family val="2"/>
          </rPr>
          <t xml:space="preserve"> to be delivered on-site and sold at market value.
</t>
        </r>
      </text>
    </comment>
    <comment ref="J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 xml:space="preserve">FLATS / MAISONETTES </t>
        </r>
        <r>
          <rPr>
            <sz val="9"/>
            <color indexed="81"/>
            <rFont val="Tahoma"/>
            <family val="2"/>
          </rPr>
          <t xml:space="preserve">to be delivered on-site and sold at market value
</t>
        </r>
      </text>
    </comment>
    <comment ref="F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 xml:space="preserve">DETACHED </t>
        </r>
        <r>
          <rPr>
            <sz val="9"/>
            <color indexed="81"/>
            <rFont val="Tahoma"/>
            <family val="2"/>
          </rPr>
          <t>units to be delivered on-site and made available as affordable houusing.</t>
        </r>
      </text>
    </comment>
    <comment ref="G1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>SEMI-DETACHED</t>
        </r>
        <r>
          <rPr>
            <sz val="9"/>
            <color indexed="81"/>
            <rFont val="Tahoma"/>
            <family val="2"/>
          </rPr>
          <t xml:space="preserve"> units to be delivered on-site and made available as affordable houusing.
</t>
        </r>
      </text>
    </comment>
    <comment ref="H1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>TERRACED / TOWN HOUSES</t>
        </r>
        <r>
          <rPr>
            <sz val="9"/>
            <color indexed="81"/>
            <rFont val="Tahoma"/>
            <family val="2"/>
          </rPr>
          <t xml:space="preserve">  to be delivered on-site and made available as affordable houusing.
</t>
        </r>
      </text>
    </comment>
    <comment ref="J12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the number of </t>
        </r>
        <r>
          <rPr>
            <b/>
            <sz val="9"/>
            <color indexed="81"/>
            <rFont val="Tahoma"/>
            <family val="2"/>
          </rPr>
          <t>FLATS / MAISONETTES</t>
        </r>
        <r>
          <rPr>
            <sz val="9"/>
            <color indexed="81"/>
            <rFont val="Tahoma"/>
            <family val="2"/>
          </rPr>
          <t xml:space="preserve">  to be delivered on-site and made available as affordable housing.
</t>
        </r>
      </text>
    </comment>
  </commentList>
</comments>
</file>

<file path=xl/sharedStrings.xml><?xml version="1.0" encoding="utf-8"?>
<sst xmlns="http://schemas.openxmlformats.org/spreadsheetml/2006/main" count="42" uniqueCount="41">
  <si>
    <t>Calculator</t>
  </si>
  <si>
    <t>Type of dwelling</t>
  </si>
  <si>
    <t>Detached</t>
  </si>
  <si>
    <t>Semi-detached</t>
  </si>
  <si>
    <t>Total</t>
  </si>
  <si>
    <t>Flat or Maisonette</t>
  </si>
  <si>
    <t>A</t>
  </si>
  <si>
    <t>B</t>
  </si>
  <si>
    <t>C</t>
  </si>
  <si>
    <t>D</t>
  </si>
  <si>
    <t>E</t>
  </si>
  <si>
    <t>Adjustment factor</t>
  </si>
  <si>
    <t>F</t>
  </si>
  <si>
    <t>G</t>
  </si>
  <si>
    <t>Notes</t>
  </si>
  <si>
    <t>Commuted sum required</t>
  </si>
  <si>
    <t>Commuted Sums for Affordable Housing in Pendle</t>
  </si>
  <si>
    <t xml:space="preserve">The adjustment factor represents the cost of land purchase and servicing incurred by Pendle Council or a Registered Housing Provider. Land costs typically represent 40% of the open market value of housing. Servicing and professional fees are calculated at 10% of the land value (i.e. 4% of the total cost). Any commuted sum will, therefore, be equivalent to 44% of the open market value of the residential units to be delivered through the relevant planning permission. </t>
  </si>
  <si>
    <t>Please enter a value into all unshaded cells</t>
  </si>
  <si>
    <t>Developer</t>
  </si>
  <si>
    <t>Source</t>
  </si>
  <si>
    <t>Local Authority</t>
  </si>
  <si>
    <t>H</t>
  </si>
  <si>
    <t>average sales price for postcode in previous calendar year</t>
  </si>
  <si>
    <t>I</t>
  </si>
  <si>
    <t xml:space="preserve">Market value of dwelling type (i.e. sale price) or </t>
  </si>
  <si>
    <t>Developer / VOA</t>
  </si>
  <si>
    <r>
      <t>115m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</si>
  <si>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t>Terraced</t>
  </si>
  <si>
    <t>Townhouse</t>
  </si>
  <si>
    <r>
      <t>90m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</si>
  <si>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r>
      <t>50m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</si>
  <si>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t>MHCLG</t>
  </si>
  <si>
    <r>
      <t>93m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</si>
  <si>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r>
      <t>79m</t>
    </r>
    <r>
      <rPr>
        <b/>
        <vertAlign val="superscript"/>
        <sz val="11"/>
        <color theme="8" tint="-0.499984740745262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</si>
  <si>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 xml:space="preserve">Number of </t>
    </r>
    <r>
      <rPr>
        <b/>
        <sz val="11"/>
        <color theme="1"/>
        <rFont val="Calibri"/>
        <family val="2"/>
        <scheme val="minor"/>
      </rPr>
      <t xml:space="preserve">market value dwellings </t>
    </r>
    <r>
      <rPr>
        <sz val="11"/>
        <color theme="1"/>
        <rFont val="Calibri"/>
        <family val="2"/>
        <scheme val="minor"/>
      </rPr>
      <t>to be provided on-site</t>
    </r>
  </si>
  <si>
    <r>
      <t>Number of</t>
    </r>
    <r>
      <rPr>
        <b/>
        <sz val="11"/>
        <color theme="1"/>
        <rFont val="Calibri"/>
        <family val="2"/>
        <scheme val="minor"/>
      </rPr>
      <t xml:space="preserve"> affordable dwellings</t>
    </r>
    <r>
      <rPr>
        <sz val="11"/>
        <color theme="1"/>
        <rFont val="Calibri"/>
        <family val="2"/>
        <scheme val="minor"/>
      </rPr>
      <t xml:space="preserve"> to be provided on-site</t>
    </r>
  </si>
  <si>
    <r>
      <rPr>
        <b/>
        <sz val="11"/>
        <color theme="1"/>
        <rFont val="Calibri"/>
        <family val="2"/>
        <scheme val="minor"/>
      </rPr>
      <t>Total number of dwellings</t>
    </r>
    <r>
      <rPr>
        <sz val="11"/>
        <color theme="1"/>
        <rFont val="Calibri"/>
        <family val="2"/>
        <scheme val="minor"/>
      </rPr>
      <t xml:space="preserve"> to be built on site  [A+C]</t>
    </r>
  </si>
  <si>
    <t>Percentage of affordable housing required by Policy DM23</t>
  </si>
  <si>
    <t>Number of affordable dwellings required on-site by Policy DM23 [DxE]</t>
  </si>
  <si>
    <t>Number of affordable dwellings required off-site to maintain the overall ratio of affordable housing to market housing required by Policy DM23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</si>
</sst>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164" formatCode="#,##0.0_ ;\-#,##0.0\ "/>
    <numFmt numFmtId="165" formatCode="#,##0_ ;\-#,##0\ 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color theme="8" tint="-0.499984740745262"/>
      <name val="Webdings"/>
      <family val="1"/>
      <charset val="2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42" fontId="0" fillId="2" borderId="4" xfId="0" applyNumberFormat="1" applyFill="1" applyBorder="1" applyAlignment="1">
      <alignment vertical="top" wrapText="1"/>
    </xf>
    <xf numFmtId="165" fontId="0" fillId="2" borderId="4" xfId="0" applyNumberFormat="1" applyFill="1" applyBorder="1" applyAlignment="1">
      <alignment vertical="top" wrapText="1"/>
    </xf>
    <xf numFmtId="9" fontId="0" fillId="2" borderId="4" xfId="0" applyNumberFormat="1" applyFill="1" applyBorder="1" applyAlignment="1">
      <alignment vertical="top" wrapText="1"/>
    </xf>
    <xf numFmtId="42" fontId="1" fillId="3" borderId="4" xfId="0" applyNumberFormat="1" applyFont="1" applyFill="1" applyBorder="1" applyAlignment="1">
      <alignment vertical="top" wrapText="1"/>
    </xf>
    <xf numFmtId="42" fontId="3" fillId="2" borderId="4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42" fontId="2" fillId="0" borderId="4" xfId="0" applyNumberFormat="1" applyFont="1" applyBorder="1" applyAlignment="1" applyProtection="1">
      <alignment vertical="top" wrapText="1"/>
      <protection locked="0"/>
    </xf>
    <xf numFmtId="9" fontId="2" fillId="0" borderId="4" xfId="0" applyNumberFormat="1" applyFont="1" applyBorder="1" applyAlignment="1" applyProtection="1">
      <alignment vertical="top" wrapText="1"/>
      <protection locked="0"/>
    </xf>
    <xf numFmtId="164" fontId="0" fillId="2" borderId="0" xfId="0" applyNumberFormat="1" applyFill="1" applyAlignment="1">
      <alignment vertical="top" wrapText="1"/>
    </xf>
    <xf numFmtId="166" fontId="0" fillId="2" borderId="0" xfId="0" applyNumberFormat="1" applyFill="1" applyAlignment="1">
      <alignment vertical="top" wrapText="1"/>
    </xf>
    <xf numFmtId="166" fontId="0" fillId="2" borderId="5" xfId="0" applyNumberFormat="1" applyFill="1" applyBorder="1" applyAlignment="1">
      <alignment vertical="top" wrapText="1"/>
    </xf>
    <xf numFmtId="0" fontId="0" fillId="2" borderId="7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2" fontId="0" fillId="2" borderId="4" xfId="0" applyNumberFormat="1" applyFill="1" applyBorder="1" applyAlignment="1">
      <alignment vertical="top" wrapText="1"/>
    </xf>
    <xf numFmtId="2" fontId="0" fillId="2" borderId="0" xfId="0" applyNumberFormat="1" applyFill="1" applyAlignment="1">
      <alignment vertical="top"/>
    </xf>
    <xf numFmtId="0" fontId="0" fillId="2" borderId="6" xfId="0" applyFill="1" applyBorder="1" applyAlignment="1">
      <alignment vertical="top"/>
    </xf>
    <xf numFmtId="0" fontId="1" fillId="3" borderId="9" xfId="0" applyFont="1" applyFill="1" applyBorder="1" applyAlignment="1">
      <alignment horizontal="center" vertical="top"/>
    </xf>
    <xf numFmtId="0" fontId="0" fillId="2" borderId="8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11" fillId="2" borderId="0" xfId="0" applyFont="1" applyFill="1" applyAlignment="1">
      <alignment horizontal="right" vertical="top"/>
    </xf>
    <xf numFmtId="0" fontId="10" fillId="2" borderId="1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C24" sqref="C24"/>
    </sheetView>
  </sheetViews>
  <sheetFormatPr defaultColWidth="9.109375" defaultRowHeight="14.4" x14ac:dyDescent="0.3"/>
  <cols>
    <col min="1" max="1" width="3.109375" style="1" customWidth="1"/>
    <col min="2" max="2" width="3.33203125" style="7" bestFit="1" customWidth="1"/>
    <col min="3" max="3" width="67.44140625" style="1" bestFit="1" customWidth="1"/>
    <col min="4" max="4" width="3.6640625" style="2" bestFit="1" customWidth="1"/>
    <col min="5" max="10" width="12.88671875" style="2" customWidth="1"/>
    <col min="11" max="11" width="3.6640625" style="2" bestFit="1" customWidth="1"/>
    <col min="12" max="12" width="16.109375" style="1" bestFit="1" customWidth="1"/>
    <col min="13" max="13" width="3.109375" style="1" customWidth="1"/>
    <col min="14" max="16384" width="9.109375" style="1"/>
  </cols>
  <sheetData>
    <row r="1" spans="1:13" x14ac:dyDescent="0.3">
      <c r="A1" s="3"/>
      <c r="B1" s="6"/>
      <c r="C1" s="3"/>
      <c r="D1" s="4"/>
      <c r="E1" s="4"/>
      <c r="F1" s="4"/>
      <c r="G1" s="4"/>
      <c r="H1" s="4"/>
      <c r="I1" s="4"/>
      <c r="J1" s="4"/>
      <c r="K1" s="4"/>
      <c r="L1" s="3"/>
      <c r="M1" s="3"/>
    </row>
    <row r="2" spans="1:13" ht="21" x14ac:dyDescent="0.3">
      <c r="A2" s="3"/>
      <c r="B2" s="8" t="s">
        <v>0</v>
      </c>
      <c r="C2" s="8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21" x14ac:dyDescent="0.3">
      <c r="A3" s="3"/>
      <c r="B3" s="8" t="s">
        <v>16</v>
      </c>
      <c r="C3" s="8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ht="34.5" customHeight="1" x14ac:dyDescent="0.3">
      <c r="A4" s="3"/>
      <c r="B4" s="19" t="s">
        <v>18</v>
      </c>
      <c r="C4" s="3"/>
      <c r="D4" s="4"/>
      <c r="E4" s="4"/>
      <c r="F4" s="4"/>
      <c r="G4" s="4"/>
      <c r="H4" s="4"/>
      <c r="I4" s="4"/>
      <c r="J4" s="4"/>
      <c r="K4" s="4"/>
      <c r="L4" s="3"/>
      <c r="M4" s="3"/>
    </row>
    <row r="5" spans="1:13" ht="28.8" x14ac:dyDescent="0.3">
      <c r="A5" s="3"/>
      <c r="B5" s="9" t="s">
        <v>1</v>
      </c>
      <c r="C5" s="9"/>
      <c r="D5" s="4"/>
      <c r="E5" s="10" t="s">
        <v>4</v>
      </c>
      <c r="F5" s="10" t="s">
        <v>2</v>
      </c>
      <c r="G5" s="10" t="s">
        <v>3</v>
      </c>
      <c r="H5" s="40" t="s">
        <v>29</v>
      </c>
      <c r="I5" s="11" t="s">
        <v>28</v>
      </c>
      <c r="J5" s="12" t="s">
        <v>5</v>
      </c>
      <c r="K5" s="4"/>
      <c r="L5" s="20" t="s">
        <v>20</v>
      </c>
      <c r="M5" s="3"/>
    </row>
    <row r="6" spans="1:13" ht="16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6.5" customHeight="1" x14ac:dyDescent="0.3">
      <c r="A7" s="3"/>
      <c r="B7" s="34" t="s">
        <v>6</v>
      </c>
      <c r="C7" s="33" t="s">
        <v>35</v>
      </c>
      <c r="D7" s="22">
        <v>4</v>
      </c>
      <c r="E7" s="13">
        <f>SUM(F7:J7)</f>
        <v>20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2">
        <v>3</v>
      </c>
      <c r="L7" s="41" t="s">
        <v>19</v>
      </c>
      <c r="M7" s="3"/>
    </row>
    <row r="8" spans="1:13" ht="16.5" customHeight="1" x14ac:dyDescent="0.3">
      <c r="A8" s="3"/>
      <c r="B8" s="3"/>
      <c r="C8" s="3"/>
      <c r="D8" s="22"/>
      <c r="E8" s="3"/>
      <c r="F8" s="3"/>
      <c r="G8" s="3"/>
      <c r="H8" s="3"/>
      <c r="I8" s="3"/>
      <c r="J8" s="3"/>
      <c r="K8" s="22"/>
      <c r="L8" s="42"/>
      <c r="M8" s="3"/>
    </row>
    <row r="9" spans="1:13" ht="16.5" customHeight="1" x14ac:dyDescent="0.3">
      <c r="A9" s="3"/>
      <c r="B9" s="47" t="s">
        <v>7</v>
      </c>
      <c r="C9" s="35" t="s">
        <v>25</v>
      </c>
      <c r="D9" s="22">
        <v>4</v>
      </c>
      <c r="E9" s="14">
        <f>(F9*F7)+(G9*G7)+(H9*H7)+(I9*I7)+(J9*J7)</f>
        <v>3000000</v>
      </c>
      <c r="F9" s="24">
        <v>200000</v>
      </c>
      <c r="G9" s="24">
        <v>175000</v>
      </c>
      <c r="H9" s="24">
        <v>150000</v>
      </c>
      <c r="I9" s="24">
        <v>125000</v>
      </c>
      <c r="J9" s="24">
        <v>100000</v>
      </c>
      <c r="K9" s="22">
        <v>3</v>
      </c>
      <c r="L9" s="41" t="s">
        <v>26</v>
      </c>
      <c r="M9" s="3"/>
    </row>
    <row r="10" spans="1:13" ht="16.5" customHeight="1" x14ac:dyDescent="0.3">
      <c r="A10" s="3"/>
      <c r="B10" s="48"/>
      <c r="C10" s="36" t="s">
        <v>23</v>
      </c>
      <c r="D10" s="3"/>
      <c r="E10" s="37"/>
      <c r="F10" s="38" t="s">
        <v>27</v>
      </c>
      <c r="G10" s="38" t="s">
        <v>33</v>
      </c>
      <c r="H10" s="38" t="s">
        <v>30</v>
      </c>
      <c r="I10" s="38" t="s">
        <v>34</v>
      </c>
      <c r="J10" s="39" t="s">
        <v>31</v>
      </c>
      <c r="K10" s="22">
        <v>3</v>
      </c>
      <c r="L10" s="41" t="s">
        <v>32</v>
      </c>
      <c r="M10" s="3"/>
    </row>
    <row r="11" spans="1:13" ht="16.5" customHeight="1" x14ac:dyDescent="0.3">
      <c r="A11" s="3"/>
      <c r="B11" s="3"/>
      <c r="C11" s="3"/>
      <c r="D11" s="4"/>
      <c r="E11" s="26"/>
      <c r="F11" s="26"/>
      <c r="G11" s="26"/>
      <c r="H11" s="26"/>
      <c r="I11" s="26"/>
      <c r="J11" s="26"/>
      <c r="K11" s="4"/>
      <c r="L11" s="43"/>
      <c r="M11" s="3"/>
    </row>
    <row r="12" spans="1:13" ht="16.5" customHeight="1" x14ac:dyDescent="0.3">
      <c r="A12" s="3"/>
      <c r="B12" s="34" t="s">
        <v>8</v>
      </c>
      <c r="C12" s="33" t="s">
        <v>36</v>
      </c>
      <c r="D12" s="22">
        <v>4</v>
      </c>
      <c r="E12" s="15">
        <f>SUM(F12:J12)</f>
        <v>5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2">
        <v>3</v>
      </c>
      <c r="L12" s="41" t="s">
        <v>19</v>
      </c>
      <c r="M12" s="3"/>
    </row>
    <row r="13" spans="1:13" ht="16.5" customHeight="1" x14ac:dyDescent="0.3">
      <c r="A13" s="3"/>
      <c r="B13" s="3"/>
      <c r="C13" s="30"/>
      <c r="D13" s="21"/>
      <c r="E13" s="3"/>
      <c r="F13" s="3"/>
      <c r="G13" s="3"/>
      <c r="H13" s="3"/>
      <c r="I13" s="3"/>
      <c r="J13" s="3"/>
      <c r="K13" s="21"/>
      <c r="L13" s="43"/>
      <c r="M13" s="3"/>
    </row>
    <row r="14" spans="1:13" ht="16.5" customHeight="1" x14ac:dyDescent="0.3">
      <c r="A14" s="3"/>
      <c r="B14" s="34" t="s">
        <v>9</v>
      </c>
      <c r="C14" s="33" t="s">
        <v>37</v>
      </c>
      <c r="D14" s="22">
        <v>4</v>
      </c>
      <c r="E14" s="13">
        <f>SUM(F14:J14)</f>
        <v>25</v>
      </c>
      <c r="F14" s="13">
        <f>F7+F12</f>
        <v>5</v>
      </c>
      <c r="G14" s="13">
        <f>G7+G12</f>
        <v>5</v>
      </c>
      <c r="H14" s="13">
        <f>H7+H12</f>
        <v>5</v>
      </c>
      <c r="I14" s="13">
        <f>I7+I12</f>
        <v>5</v>
      </c>
      <c r="J14" s="13">
        <f>J7+J12</f>
        <v>5</v>
      </c>
      <c r="K14" s="4"/>
      <c r="L14" s="43"/>
      <c r="M14" s="3"/>
    </row>
    <row r="15" spans="1:13" ht="16.5" customHeight="1" x14ac:dyDescent="0.3">
      <c r="A15" s="3"/>
      <c r="B15" s="3"/>
      <c r="C15" s="3"/>
      <c r="D15" s="22"/>
      <c r="E15" s="3"/>
      <c r="F15" s="3"/>
      <c r="G15" s="3"/>
      <c r="H15" s="3"/>
      <c r="I15" s="3"/>
      <c r="J15" s="3"/>
      <c r="K15" s="22"/>
      <c r="L15" s="42"/>
      <c r="M15" s="3"/>
    </row>
    <row r="16" spans="1:13" ht="16.5" customHeight="1" x14ac:dyDescent="0.3">
      <c r="A16" s="3"/>
      <c r="B16" s="34" t="s">
        <v>10</v>
      </c>
      <c r="C16" s="33" t="s">
        <v>38</v>
      </c>
      <c r="D16" s="22">
        <v>4</v>
      </c>
      <c r="E16" s="25">
        <v>0.3</v>
      </c>
      <c r="F16" s="16">
        <f>$E$16</f>
        <v>0.3</v>
      </c>
      <c r="G16" s="16">
        <f>$E$16</f>
        <v>0.3</v>
      </c>
      <c r="H16" s="16">
        <f>$E$16</f>
        <v>0.3</v>
      </c>
      <c r="I16" s="16">
        <f>$E$16</f>
        <v>0.3</v>
      </c>
      <c r="J16" s="16">
        <f>$E$16</f>
        <v>0.3</v>
      </c>
      <c r="K16" s="22">
        <v>3</v>
      </c>
      <c r="L16" s="41" t="s">
        <v>21</v>
      </c>
      <c r="M16" s="3"/>
    </row>
    <row r="17" spans="1:13" ht="16.5" customHeight="1" x14ac:dyDescent="0.3">
      <c r="A17" s="3"/>
      <c r="B17" s="3"/>
      <c r="C17" s="30"/>
      <c r="D17" s="21"/>
      <c r="E17" s="3"/>
      <c r="F17" s="3"/>
      <c r="G17" s="3"/>
      <c r="H17" s="3"/>
      <c r="I17" s="3"/>
      <c r="J17" s="3"/>
      <c r="K17" s="21"/>
      <c r="L17" s="3"/>
      <c r="M17" s="3"/>
    </row>
    <row r="18" spans="1:13" ht="16.5" customHeight="1" x14ac:dyDescent="0.3">
      <c r="A18" s="3"/>
      <c r="B18" s="34" t="s">
        <v>12</v>
      </c>
      <c r="C18" s="33" t="s">
        <v>39</v>
      </c>
      <c r="D18" s="22">
        <v>4</v>
      </c>
      <c r="E18" s="31">
        <f>SUM(F18:J18)</f>
        <v>7.5</v>
      </c>
      <c r="F18" s="31">
        <f>(F$14*F$16)</f>
        <v>1.5</v>
      </c>
      <c r="G18" s="31">
        <f>(G$14*G$16)</f>
        <v>1.5</v>
      </c>
      <c r="H18" s="31">
        <f>(H$14*H$16)</f>
        <v>1.5</v>
      </c>
      <c r="I18" s="31">
        <f>(I$14*I$16)</f>
        <v>1.5</v>
      </c>
      <c r="J18" s="31">
        <f>(J$14*J$16)</f>
        <v>1.5</v>
      </c>
      <c r="K18" s="4"/>
      <c r="L18" s="3"/>
      <c r="M18" s="3"/>
    </row>
    <row r="19" spans="1:13" ht="16.5" customHeight="1" x14ac:dyDescent="0.3">
      <c r="A19" s="3"/>
      <c r="B19" s="3"/>
      <c r="C19" s="3"/>
      <c r="D19" s="3"/>
      <c r="E19" s="32"/>
      <c r="F19" s="32"/>
      <c r="G19" s="32"/>
      <c r="H19" s="32"/>
      <c r="I19" s="32"/>
      <c r="J19" s="32"/>
      <c r="K19" s="3"/>
      <c r="L19" s="3"/>
      <c r="M19" s="3"/>
    </row>
    <row r="20" spans="1:13" ht="16.5" customHeight="1" x14ac:dyDescent="0.3">
      <c r="A20" s="3"/>
      <c r="B20" s="47" t="s">
        <v>13</v>
      </c>
      <c r="C20" s="45" t="s">
        <v>40</v>
      </c>
      <c r="D20" s="22">
        <v>4</v>
      </c>
      <c r="E20" s="31">
        <f>SUM(F20:J20)</f>
        <v>3.5714285714285721</v>
      </c>
      <c r="F20" s="31">
        <f>((F7/(1-$E$16))-(F7+F12))</f>
        <v>0.71428571428571441</v>
      </c>
      <c r="G20" s="31">
        <f>((G7/(1-$E$16))-(G7+G12))</f>
        <v>0.71428571428571441</v>
      </c>
      <c r="H20" s="31">
        <f>((H7/(1-$E$16))-(H7+H12))</f>
        <v>0.71428571428571441</v>
      </c>
      <c r="I20" s="31">
        <f>((I7/(1-$E$16))-(I7+I12))</f>
        <v>0.71428571428571441</v>
      </c>
      <c r="J20" s="31">
        <f>((J7/(1-$E$16))-(J7+J12))</f>
        <v>0.71428571428571441</v>
      </c>
      <c r="K20" s="4"/>
      <c r="L20" s="3"/>
      <c r="M20" s="3"/>
    </row>
    <row r="21" spans="1:13" ht="16.5" customHeight="1" x14ac:dyDescent="0.3">
      <c r="A21" s="3"/>
      <c r="B21" s="48"/>
      <c r="C21" s="46"/>
      <c r="D21" s="4"/>
      <c r="E21" s="28"/>
      <c r="F21" s="27"/>
      <c r="G21" s="27"/>
      <c r="H21" s="27"/>
      <c r="I21" s="27"/>
      <c r="J21" s="27"/>
      <c r="K21" s="4"/>
      <c r="L21" s="3"/>
      <c r="M21" s="3"/>
    </row>
    <row r="22" spans="1:13" ht="16.5" customHeight="1" x14ac:dyDescent="0.3">
      <c r="A22" s="3"/>
      <c r="B22" s="3"/>
      <c r="C22" s="29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6.5" customHeight="1" x14ac:dyDescent="0.3">
      <c r="A23" s="3"/>
      <c r="B23" s="34" t="s">
        <v>22</v>
      </c>
      <c r="C23" s="33" t="s">
        <v>11</v>
      </c>
      <c r="D23" s="22">
        <v>4</v>
      </c>
      <c r="E23" s="13">
        <v>0.44</v>
      </c>
      <c r="F23" s="4"/>
      <c r="G23" s="4"/>
      <c r="H23" s="4"/>
      <c r="I23" s="4"/>
      <c r="J23" s="4"/>
      <c r="K23" s="4"/>
      <c r="L23" s="3"/>
      <c r="M23" s="3"/>
    </row>
    <row r="24" spans="1:13" ht="16.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6.5" customHeight="1" x14ac:dyDescent="0.3">
      <c r="A25" s="3"/>
      <c r="B25" s="34" t="s">
        <v>24</v>
      </c>
      <c r="C25" s="33" t="s">
        <v>15</v>
      </c>
      <c r="D25" s="22">
        <v>4</v>
      </c>
      <c r="E25" s="17">
        <f>SUM(F25:J25)</f>
        <v>235714.28571428574</v>
      </c>
      <c r="F25" s="18">
        <f>(F$20*(F$9*$E$23))</f>
        <v>62857.14285714287</v>
      </c>
      <c r="G25" s="18">
        <f>(G$20*(G$9*$E$23))</f>
        <v>55000.000000000007</v>
      </c>
      <c r="H25" s="18">
        <f>(H$20*(H$9*$E$23))</f>
        <v>47142.857142857152</v>
      </c>
      <c r="I25" s="18">
        <f>(I$20*(I$9*$E$23))</f>
        <v>39285.71428571429</v>
      </c>
      <c r="J25" s="18">
        <f>(J$20*(J$9*$E$23))</f>
        <v>31428.571428571435</v>
      </c>
      <c r="K25" s="4"/>
      <c r="L25" s="3"/>
      <c r="M25" s="3"/>
    </row>
    <row r="26" spans="1:13" ht="16.5" customHeight="1" x14ac:dyDescent="0.3">
      <c r="A26" s="3"/>
      <c r="B26" s="6"/>
      <c r="C26" s="3"/>
      <c r="D26" s="4"/>
      <c r="E26" s="4"/>
      <c r="F26" s="4"/>
      <c r="G26" s="4"/>
      <c r="H26" s="4"/>
      <c r="I26" s="4"/>
      <c r="J26" s="4"/>
      <c r="K26" s="4"/>
      <c r="L26" s="3"/>
      <c r="M26" s="3"/>
    </row>
    <row r="27" spans="1:13" ht="16.5" customHeight="1" x14ac:dyDescent="0.3">
      <c r="A27" s="3"/>
      <c r="B27" s="6"/>
      <c r="C27" s="5" t="s">
        <v>14</v>
      </c>
      <c r="D27" s="4"/>
      <c r="E27" s="4"/>
      <c r="F27" s="4"/>
      <c r="G27" s="4"/>
      <c r="H27" s="4"/>
      <c r="I27" s="4"/>
      <c r="J27" s="4"/>
      <c r="K27" s="4"/>
      <c r="L27" s="3"/>
      <c r="M27" s="3"/>
    </row>
    <row r="28" spans="1:13" ht="49.5" customHeight="1" x14ac:dyDescent="0.3">
      <c r="A28" s="3"/>
      <c r="B28" s="6"/>
      <c r="C28" s="44" t="s">
        <v>17</v>
      </c>
      <c r="D28" s="44"/>
      <c r="E28" s="44"/>
      <c r="F28" s="44"/>
      <c r="G28" s="44"/>
      <c r="H28" s="44"/>
      <c r="I28" s="44"/>
      <c r="J28" s="44"/>
      <c r="K28" s="4"/>
      <c r="L28" s="3"/>
      <c r="M28" s="3"/>
    </row>
    <row r="29" spans="1:13" ht="16.5" customHeight="1" x14ac:dyDescent="0.3">
      <c r="A29" s="3"/>
      <c r="B29" s="6"/>
      <c r="C29" s="3"/>
      <c r="D29" s="4"/>
      <c r="E29" s="4"/>
      <c r="F29" s="4"/>
      <c r="G29" s="4"/>
      <c r="H29" s="4"/>
      <c r="I29" s="4"/>
      <c r="J29" s="4"/>
      <c r="K29" s="4"/>
      <c r="L29" s="3"/>
      <c r="M29" s="3"/>
    </row>
  </sheetData>
  <sheetProtection algorithmName="SHA-512" hashValue="cpMMIHD+BAOfh3DwoQ/6cbpef0yoK09fiobXLszBOtaoMpQiNKo8/g88RQDMm2rV/miBlabQ4cYBFidLfZgy0w==" saltValue="ciV4kmGhADSGqDw4EX7sEg==" spinCount="100000" sheet="1" objects="1" scenarios="1"/>
  <mergeCells count="4">
    <mergeCell ref="C28:J28"/>
    <mergeCell ref="C20:C21"/>
    <mergeCell ref="B20:B21"/>
    <mergeCell ref="B9:B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Commuted Sums Calculator</vt:lpstr>
    </vt:vector>
  </TitlesOfParts>
  <Company>PBC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Halton</dc:creator>
  <cp:lastModifiedBy>John Halton</cp:lastModifiedBy>
  <cp:lastPrinted>2019-05-28T11:18:46Z</cp:lastPrinted>
  <dcterms:created xsi:type="dcterms:W3CDTF">2019-03-18T17:46:13Z</dcterms:created>
  <dcterms:modified xsi:type="dcterms:W3CDTF">2026-01-20T10:43:18Z</dcterms:modified>
</cp:coreProperties>
</file>