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lans &amp; Policy Section\LOCAL DEVELOPMENT FRAMEWORK (LDF)\DPDs\Local Plan Part 2\Site Assessment\"/>
    </mc:Choice>
  </mc:AlternateContent>
  <workbookProtection workbookAlgorithmName="SHA-512" workbookHashValue="W/CNaZOyhXVtsemUI8VW8uMqLAUxqnqIv9YVSFq4reIAGRMRmv3untAMpsoIWSAjH10WJbZVuVdtWFH4yDdXPg==" workbookSaltValue="bgPp1S4aQanxbL7PiMVJ0A==" workbookSpinCount="100000" lockStructure="1"/>
  <bookViews>
    <workbookView xWindow="0" yWindow="0" windowWidth="19200" windowHeight="5300" tabRatio="676"/>
  </bookViews>
  <sheets>
    <sheet name="Scoring Criteria" sheetId="11" r:id="rId1"/>
    <sheet name="Stage 1 - Sites Removed" sheetId="14" r:id="rId2"/>
    <sheet name="Stage 2 - Site Information" sheetId="13" r:id="rId3"/>
    <sheet name="Scoring Matrix - All Sites" sheetId="8" state="hidden" r:id="rId4"/>
    <sheet name="Scoring - Housing Sites" sheetId="18" r:id="rId5"/>
    <sheet name="Housing Allocations &amp; Alts" sheetId="24" state="hidden" r:id="rId6"/>
    <sheet name="Scoring - Employment Sites" sheetId="19" r:id="rId7"/>
    <sheet name="Employment Allocations &amp; Alts" sheetId="25" state="hidden" r:id="rId8"/>
    <sheet name="Other Designations" sheetId="20" state="hidden" r:id="rId9"/>
    <sheet name="Drop Down Lists" sheetId="22" state="hidden" r:id="rId10"/>
  </sheets>
  <definedNames>
    <definedName name="_xlnm._FilterDatabase" localSheetId="7" hidden="1">'Employment Allocations &amp; Alts'!$D$1:$D$29</definedName>
    <definedName name="_xlnm._FilterDatabase" localSheetId="6" hidden="1">'Scoring - Employment Sites'!$D$1:$D$67</definedName>
    <definedName name="_xlnm._FilterDatabase" localSheetId="4" hidden="1">'Scoring - Housing Sites'!$D$1:$D$285</definedName>
    <definedName name="_xlnm._FilterDatabase" localSheetId="3" hidden="1">'Scoring Matrix - All Sites'!$BU$1:$BU$513</definedName>
    <definedName name="_xlnm._FilterDatabase" localSheetId="2" hidden="1">'Stage 2 - Site Information'!$AP$1:$AP$543</definedName>
    <definedName name="_xlnm.Print_Titles" localSheetId="7">'Employment Allocations &amp; Alts'!$1:$1</definedName>
    <definedName name="_xlnm.Print_Titles" localSheetId="6">'Scoring - Employment Sites'!$1:$7</definedName>
    <definedName name="_xlnm.Print_Titles" localSheetId="4">'Scoring - Housing Sites'!$1:$7</definedName>
    <definedName name="_xlnm.Print_Titles" localSheetId="0">'Scoring Criteria'!$3:$6</definedName>
    <definedName name="_xlnm.Print_Titles" localSheetId="3">'Scoring Matrix - All Sites'!$1:$7</definedName>
    <definedName name="_xlnm.Print_Titles" localSheetId="2">'Stage 2 - Site Information'!$1:$7</definedName>
  </definedNames>
  <calcPr calcId="152511"/>
</workbook>
</file>

<file path=xl/calcChain.xml><?xml version="1.0" encoding="utf-8"?>
<calcChain xmlns="http://schemas.openxmlformats.org/spreadsheetml/2006/main">
  <c r="M10" i="19" l="1"/>
  <c r="I29" i="19"/>
  <c r="M29" i="19" s="1"/>
  <c r="R8" i="18" l="1"/>
  <c r="I33" i="25" l="1"/>
  <c r="I32" i="25"/>
  <c r="I31" i="25"/>
  <c r="F36" i="25"/>
  <c r="F35" i="25"/>
  <c r="E33" i="25"/>
  <c r="E32" i="25"/>
  <c r="E31" i="25"/>
  <c r="F156" i="24"/>
  <c r="F155" i="24"/>
  <c r="G152" i="24"/>
  <c r="G151" i="24"/>
  <c r="G150" i="24"/>
  <c r="I152" i="24"/>
  <c r="I151" i="24"/>
  <c r="I150" i="24"/>
  <c r="E151" i="24"/>
  <c r="E152" i="24"/>
  <c r="E150" i="24"/>
  <c r="CV45" i="19"/>
  <c r="CW45" i="19" s="1"/>
  <c r="CX45" i="19" s="1"/>
  <c r="CS45" i="19"/>
  <c r="CT45" i="19" s="1"/>
  <c r="CP45" i="19"/>
  <c r="CQ45" i="19" s="1"/>
  <c r="CM45" i="19"/>
  <c r="CN45" i="19" s="1"/>
  <c r="I45" i="19"/>
  <c r="M45" i="19" s="1"/>
  <c r="G45" i="19"/>
  <c r="CV43" i="19"/>
  <c r="CW43" i="19" s="1"/>
  <c r="CX43" i="19" s="1"/>
  <c r="CS43" i="19"/>
  <c r="CT43" i="19" s="1"/>
  <c r="CP43" i="19"/>
  <c r="CQ43" i="19" s="1"/>
  <c r="CM43" i="19"/>
  <c r="CN43" i="19" s="1"/>
  <c r="I43" i="19"/>
  <c r="M43" i="19" s="1"/>
  <c r="G43" i="19"/>
  <c r="CV36" i="19"/>
  <c r="CW36" i="19" s="1"/>
  <c r="CX36" i="19" s="1"/>
  <c r="CS36" i="19"/>
  <c r="CT36" i="19" s="1"/>
  <c r="CP36" i="19"/>
  <c r="CQ36" i="19" s="1"/>
  <c r="CM36" i="19"/>
  <c r="CN36" i="19" s="1"/>
  <c r="I36" i="19"/>
  <c r="M36" i="19" s="1"/>
  <c r="G36" i="19"/>
  <c r="CV35" i="19"/>
  <c r="CW35" i="19" s="1"/>
  <c r="CX35" i="19" s="1"/>
  <c r="CS35" i="19"/>
  <c r="CT35" i="19" s="1"/>
  <c r="CQ35" i="19"/>
  <c r="CP35" i="19"/>
  <c r="CM35" i="19"/>
  <c r="CN35" i="19" s="1"/>
  <c r="I35" i="19"/>
  <c r="M35" i="19" s="1"/>
  <c r="G35" i="19"/>
  <c r="CV34" i="19"/>
  <c r="CW34" i="19" s="1"/>
  <c r="CX34" i="19" s="1"/>
  <c r="CS34" i="19"/>
  <c r="CT34" i="19" s="1"/>
  <c r="CP34" i="19"/>
  <c r="CQ34" i="19" s="1"/>
  <c r="CM34" i="19"/>
  <c r="CN34" i="19" s="1"/>
  <c r="I34" i="19"/>
  <c r="M34" i="19" s="1"/>
  <c r="G34" i="19"/>
  <c r="CV33" i="19"/>
  <c r="CW33" i="19" s="1"/>
  <c r="CX33" i="19" s="1"/>
  <c r="CS33" i="19"/>
  <c r="CT33" i="19" s="1"/>
  <c r="CP33" i="19"/>
  <c r="CQ33" i="19" s="1"/>
  <c r="CM33" i="19"/>
  <c r="CN33" i="19" s="1"/>
  <c r="I33" i="19"/>
  <c r="M33" i="19" s="1"/>
  <c r="G33" i="19"/>
  <c r="CV32" i="19"/>
  <c r="CW32" i="19" s="1"/>
  <c r="CX32" i="19" s="1"/>
  <c r="CS32" i="19"/>
  <c r="CT32" i="19" s="1"/>
  <c r="CP32" i="19"/>
  <c r="CQ32" i="19" s="1"/>
  <c r="CM32" i="19"/>
  <c r="CN32" i="19" s="1"/>
  <c r="I32" i="19"/>
  <c r="M32" i="19" s="1"/>
  <c r="G32" i="19"/>
  <c r="CV31" i="19"/>
  <c r="CW31" i="19" s="1"/>
  <c r="CX31" i="19" s="1"/>
  <c r="CS31" i="19"/>
  <c r="CT31" i="19" s="1"/>
  <c r="CQ31" i="19"/>
  <c r="CP31" i="19"/>
  <c r="CM31" i="19"/>
  <c r="CN31" i="19" s="1"/>
  <c r="I31" i="19"/>
  <c r="M31" i="19" s="1"/>
  <c r="G31" i="19"/>
  <c r="CV29" i="19"/>
  <c r="CW29" i="19" s="1"/>
  <c r="CS29" i="19"/>
  <c r="CT29" i="19" s="1"/>
  <c r="CP29" i="19"/>
  <c r="CQ29" i="19" s="1"/>
  <c r="CM29" i="19"/>
  <c r="G29" i="19"/>
  <c r="CV10" i="19"/>
  <c r="CW10" i="19" s="1"/>
  <c r="CS10" i="19"/>
  <c r="CP10" i="19"/>
  <c r="CM10" i="19"/>
  <c r="I10" i="19"/>
  <c r="G10" i="19"/>
  <c r="CV21" i="25"/>
  <c r="CW21" i="25" s="1"/>
  <c r="CS21" i="25"/>
  <c r="CP21" i="25"/>
  <c r="CM21" i="25"/>
  <c r="I21" i="25"/>
  <c r="M21" i="25" s="1"/>
  <c r="G21" i="25"/>
  <c r="CV29" i="25"/>
  <c r="CW29" i="25" s="1"/>
  <c r="CS29" i="25"/>
  <c r="CP29" i="25"/>
  <c r="CM29" i="25"/>
  <c r="I29" i="25"/>
  <c r="M29" i="25" s="1"/>
  <c r="G29" i="25"/>
  <c r="CV20" i="25"/>
  <c r="CW20" i="25" s="1"/>
  <c r="CS20" i="25"/>
  <c r="CP20" i="25"/>
  <c r="CM20" i="25"/>
  <c r="I20" i="25"/>
  <c r="M20" i="25" s="1"/>
  <c r="G20" i="25"/>
  <c r="CV5" i="25"/>
  <c r="CW5" i="25" s="1"/>
  <c r="CS5" i="25"/>
  <c r="CP5" i="25"/>
  <c r="CM5" i="25"/>
  <c r="I5" i="25"/>
  <c r="M5" i="25" s="1"/>
  <c r="G5" i="25"/>
  <c r="CV3" i="25"/>
  <c r="CW3" i="25" s="1"/>
  <c r="CS3" i="25"/>
  <c r="CP3" i="25"/>
  <c r="CM3" i="25"/>
  <c r="I3" i="25"/>
  <c r="M3" i="25" s="1"/>
  <c r="G3" i="25"/>
  <c r="CV16" i="25"/>
  <c r="CW16" i="25" s="1"/>
  <c r="CS16" i="25"/>
  <c r="CP16" i="25"/>
  <c r="CM16" i="25"/>
  <c r="I16" i="25"/>
  <c r="M16" i="25" s="1"/>
  <c r="G16" i="25"/>
  <c r="CV4" i="25"/>
  <c r="CW4" i="25" s="1"/>
  <c r="CS4" i="25"/>
  <c r="CP4" i="25"/>
  <c r="CM4" i="25"/>
  <c r="I4" i="25"/>
  <c r="M4" i="25" s="1"/>
  <c r="G4" i="25"/>
  <c r="CV13" i="25"/>
  <c r="CW13" i="25" s="1"/>
  <c r="CS13" i="25"/>
  <c r="CP13" i="25"/>
  <c r="CM13" i="25"/>
  <c r="I13" i="25"/>
  <c r="M13" i="25" s="1"/>
  <c r="G13" i="25"/>
  <c r="CV28" i="25"/>
  <c r="CW28" i="25" s="1"/>
  <c r="CS28" i="25"/>
  <c r="CP28" i="25"/>
  <c r="CM28" i="25"/>
  <c r="I28" i="25"/>
  <c r="M28" i="25" s="1"/>
  <c r="G28" i="25"/>
  <c r="CV12" i="25"/>
  <c r="CW12" i="25" s="1"/>
  <c r="CS12" i="25"/>
  <c r="CP12" i="25"/>
  <c r="CM12" i="25"/>
  <c r="I12" i="25"/>
  <c r="M12" i="25" s="1"/>
  <c r="G12" i="25"/>
  <c r="CV7" i="25"/>
  <c r="CW7" i="25" s="1"/>
  <c r="CS7" i="25"/>
  <c r="CP7" i="25"/>
  <c r="CM7" i="25"/>
  <c r="I7" i="25"/>
  <c r="M7" i="25" s="1"/>
  <c r="G7" i="25"/>
  <c r="CV11" i="25"/>
  <c r="CW11" i="25" s="1"/>
  <c r="CS11" i="25"/>
  <c r="CP11" i="25"/>
  <c r="CM11" i="25"/>
  <c r="I11" i="25"/>
  <c r="M11" i="25" s="1"/>
  <c r="G11" i="25"/>
  <c r="CV27" i="25"/>
  <c r="CW27" i="25" s="1"/>
  <c r="CS27" i="25"/>
  <c r="CP27" i="25"/>
  <c r="CM27" i="25"/>
  <c r="I27" i="25"/>
  <c r="M27" i="25" s="1"/>
  <c r="G27" i="25"/>
  <c r="CV10" i="25"/>
  <c r="CW10" i="25" s="1"/>
  <c r="CS10" i="25"/>
  <c r="CP10" i="25"/>
  <c r="CM10" i="25"/>
  <c r="I10" i="25"/>
  <c r="M10" i="25" s="1"/>
  <c r="G10" i="25"/>
  <c r="CV22" i="25"/>
  <c r="CW22" i="25" s="1"/>
  <c r="CS22" i="25"/>
  <c r="CP22" i="25"/>
  <c r="CM22" i="25"/>
  <c r="I22" i="25"/>
  <c r="M22" i="25" s="1"/>
  <c r="G22" i="25"/>
  <c r="CV19" i="25"/>
  <c r="CW19" i="25" s="1"/>
  <c r="CS19" i="25"/>
  <c r="CP19" i="25"/>
  <c r="CM19" i="25"/>
  <c r="I19" i="25"/>
  <c r="M19" i="25" s="1"/>
  <c r="G19" i="25"/>
  <c r="CV14" i="25"/>
  <c r="CW14" i="25" s="1"/>
  <c r="CS14" i="25"/>
  <c r="CP14" i="25"/>
  <c r="CM14" i="25"/>
  <c r="I14" i="25"/>
  <c r="M14" i="25" s="1"/>
  <c r="G14" i="25"/>
  <c r="CV2" i="25"/>
  <c r="CW2" i="25" s="1"/>
  <c r="CS2" i="25"/>
  <c r="CP2" i="25"/>
  <c r="CM2" i="25"/>
  <c r="I2" i="25"/>
  <c r="M2" i="25" s="1"/>
  <c r="G2" i="25"/>
  <c r="CV8" i="25"/>
  <c r="CW8" i="25" s="1"/>
  <c r="CS8" i="25"/>
  <c r="CP8" i="25"/>
  <c r="CM8" i="25"/>
  <c r="I8" i="25"/>
  <c r="M8" i="25" s="1"/>
  <c r="G8" i="25"/>
  <c r="CV17" i="25"/>
  <c r="CW17" i="25" s="1"/>
  <c r="CS17" i="25"/>
  <c r="CP17" i="25"/>
  <c r="CM17" i="25"/>
  <c r="I17" i="25"/>
  <c r="M17" i="25" s="1"/>
  <c r="G17" i="25"/>
  <c r="CV15" i="25"/>
  <c r="CW15" i="25" s="1"/>
  <c r="CS15" i="25"/>
  <c r="CP15" i="25"/>
  <c r="CM15" i="25"/>
  <c r="I15" i="25"/>
  <c r="M15" i="25" s="1"/>
  <c r="G15" i="25"/>
  <c r="CV6" i="25"/>
  <c r="CW6" i="25" s="1"/>
  <c r="CS6" i="25"/>
  <c r="CP6" i="25"/>
  <c r="CM6" i="25"/>
  <c r="I6" i="25"/>
  <c r="M6" i="25" s="1"/>
  <c r="G6" i="25"/>
  <c r="CV26" i="25"/>
  <c r="CW26" i="25" s="1"/>
  <c r="CS26" i="25"/>
  <c r="CP26" i="25"/>
  <c r="CM26" i="25"/>
  <c r="I26" i="25"/>
  <c r="M26" i="25" s="1"/>
  <c r="G26" i="25"/>
  <c r="CV24" i="25"/>
  <c r="CW24" i="25" s="1"/>
  <c r="CS24" i="25"/>
  <c r="CP24" i="25"/>
  <c r="CM24" i="25"/>
  <c r="I24" i="25"/>
  <c r="M24" i="25" s="1"/>
  <c r="G24" i="25"/>
  <c r="CV23" i="25"/>
  <c r="CW23" i="25" s="1"/>
  <c r="CS23" i="25"/>
  <c r="CP23" i="25"/>
  <c r="CM23" i="25"/>
  <c r="I23" i="25"/>
  <c r="M23" i="25" s="1"/>
  <c r="G23" i="25"/>
  <c r="CV25" i="25"/>
  <c r="CW25" i="25" s="1"/>
  <c r="CS25" i="25"/>
  <c r="CP25" i="25"/>
  <c r="CM25" i="25"/>
  <c r="I25" i="25"/>
  <c r="M25" i="25" s="1"/>
  <c r="G25" i="25"/>
  <c r="CV9" i="25"/>
  <c r="CW9" i="25" s="1"/>
  <c r="CS9" i="25"/>
  <c r="CP9" i="25"/>
  <c r="CM9" i="25"/>
  <c r="I9" i="25"/>
  <c r="M9" i="25" s="1"/>
  <c r="G9" i="25"/>
  <c r="CV18" i="25"/>
  <c r="CW18" i="25" s="1"/>
  <c r="CS18" i="25"/>
  <c r="CP18" i="25"/>
  <c r="CM18" i="25"/>
  <c r="I18" i="25"/>
  <c r="M18" i="25" s="1"/>
  <c r="G18" i="25"/>
  <c r="CN18" i="25" l="1"/>
  <c r="CQ8" i="25"/>
  <c r="CT29" i="25"/>
  <c r="CT23" i="25"/>
  <c r="CT9" i="25"/>
  <c r="CX23" i="25"/>
  <c r="CN8" i="25"/>
  <c r="CT14" i="25"/>
  <c r="CN7" i="25"/>
  <c r="CT28" i="25"/>
  <c r="CN20" i="25"/>
  <c r="CN15" i="25"/>
  <c r="CT8" i="25"/>
  <c r="CN27" i="25"/>
  <c r="CT7" i="25"/>
  <c r="CN3" i="25"/>
  <c r="CT20" i="25"/>
  <c r="CQ7" i="25"/>
  <c r="CQ27" i="25"/>
  <c r="CQ3" i="25"/>
  <c r="CT5" i="25"/>
  <c r="CQ15" i="25"/>
  <c r="CN26" i="25"/>
  <c r="CT15" i="25"/>
  <c r="CN22" i="25"/>
  <c r="CT27" i="25"/>
  <c r="CN4" i="25"/>
  <c r="CQ16" i="25"/>
  <c r="CT3" i="25"/>
  <c r="CN21" i="25"/>
  <c r="CQ20" i="25"/>
  <c r="CN25" i="25"/>
  <c r="CQ24" i="25"/>
  <c r="CQ22" i="25"/>
  <c r="CN13" i="25"/>
  <c r="CQ4" i="25"/>
  <c r="CQ21" i="25"/>
  <c r="CN29" i="25"/>
  <c r="CN12" i="25"/>
  <c r="CQ23" i="25"/>
  <c r="CT26" i="25"/>
  <c r="CN14" i="25"/>
  <c r="CT22" i="25"/>
  <c r="CN28" i="25"/>
  <c r="CT4" i="25"/>
  <c r="CT21" i="25"/>
  <c r="CQ13" i="25"/>
  <c r="CQ25" i="25"/>
  <c r="CT24" i="25"/>
  <c r="CQ14" i="25"/>
  <c r="CQ28" i="25"/>
  <c r="CX29" i="19"/>
  <c r="CN29" i="19"/>
  <c r="CX29" i="25"/>
  <c r="CX14" i="25"/>
  <c r="CX28" i="25"/>
  <c r="CX8" i="25"/>
  <c r="CX7" i="25"/>
  <c r="CX20" i="25"/>
  <c r="CX15" i="25"/>
  <c r="CX27" i="25"/>
  <c r="CX3" i="25"/>
  <c r="CX9" i="25"/>
  <c r="CX26" i="25"/>
  <c r="CX22" i="25"/>
  <c r="CX4" i="25"/>
  <c r="CX21" i="25"/>
  <c r="CN11" i="25"/>
  <c r="CQ12" i="25"/>
  <c r="CT13" i="25"/>
  <c r="CX16" i="25"/>
  <c r="CN5" i="25"/>
  <c r="CQ29" i="25"/>
  <c r="CN23" i="25"/>
  <c r="CQ26" i="25"/>
  <c r="CQ2" i="25"/>
  <c r="CN17" i="25"/>
  <c r="CX24" i="25"/>
  <c r="CN6" i="25"/>
  <c r="CQ17" i="25"/>
  <c r="CT2" i="25"/>
  <c r="CX19" i="25"/>
  <c r="CN10" i="25"/>
  <c r="CQ11" i="25"/>
  <c r="CT12" i="25"/>
  <c r="CX13" i="25"/>
  <c r="CN16" i="25"/>
  <c r="CQ5" i="25"/>
  <c r="CN9" i="25"/>
  <c r="CX6" i="25"/>
  <c r="CX10" i="25"/>
  <c r="CT18" i="25"/>
  <c r="CQ6" i="25"/>
  <c r="CT17" i="25"/>
  <c r="CT11" i="25"/>
  <c r="CX12" i="25"/>
  <c r="CT19" i="25"/>
  <c r="CQ18" i="25"/>
  <c r="CT25" i="25"/>
  <c r="CX25" i="25"/>
  <c r="CN24" i="25"/>
  <c r="CX2" i="25"/>
  <c r="CN19" i="25"/>
  <c r="CQ10" i="25"/>
  <c r="CQ9" i="25"/>
  <c r="CQ19" i="25"/>
  <c r="CT10" i="25"/>
  <c r="CT16" i="25"/>
  <c r="CX5" i="25"/>
  <c r="CX18" i="25"/>
  <c r="CT6" i="25"/>
  <c r="CX17" i="25"/>
  <c r="CN2" i="25"/>
  <c r="CX11" i="25"/>
  <c r="G53" i="14"/>
  <c r="I53" i="14"/>
  <c r="M53" i="14" s="1"/>
  <c r="CM53" i="14"/>
  <c r="CN53" i="14" s="1"/>
  <c r="CP53" i="14"/>
  <c r="CQ53" i="14"/>
  <c r="CS53" i="14"/>
  <c r="CT53" i="14" s="1"/>
  <c r="CV53" i="14"/>
  <c r="CW53" i="14" s="1"/>
  <c r="CX53" i="14" s="1"/>
  <c r="G52" i="14"/>
  <c r="I52" i="14"/>
  <c r="M52" i="14" s="1"/>
  <c r="CM52" i="14"/>
  <c r="CN52" i="14" s="1"/>
  <c r="CP52" i="14"/>
  <c r="CQ52" i="14" s="1"/>
  <c r="CS52" i="14"/>
  <c r="CT52" i="14" s="1"/>
  <c r="CV52" i="14"/>
  <c r="CW52" i="14" s="1"/>
  <c r="CX52" i="14" s="1"/>
  <c r="G50" i="14"/>
  <c r="I50" i="14"/>
  <c r="M50" i="14" s="1"/>
  <c r="CM50" i="14"/>
  <c r="CP50" i="14"/>
  <c r="CQ50" i="14" s="1"/>
  <c r="CS50" i="14"/>
  <c r="CT50" i="14" s="1"/>
  <c r="CV50" i="14"/>
  <c r="CW50" i="14" s="1"/>
  <c r="G51" i="14"/>
  <c r="I51" i="14"/>
  <c r="M51" i="14" s="1"/>
  <c r="CM51" i="14"/>
  <c r="CP51" i="14"/>
  <c r="CS51" i="14"/>
  <c r="CV51" i="14"/>
  <c r="CW51" i="14" s="1"/>
  <c r="G46" i="14"/>
  <c r="I46" i="14"/>
  <c r="M46" i="14" s="1"/>
  <c r="CM46" i="14"/>
  <c r="CP46" i="14"/>
  <c r="CS46" i="14"/>
  <c r="CV46" i="14"/>
  <c r="CW46" i="14" s="1"/>
  <c r="G47" i="14"/>
  <c r="I47" i="14"/>
  <c r="M47" i="14" s="1"/>
  <c r="CM47" i="14"/>
  <c r="CP47" i="14"/>
  <c r="CS47" i="14"/>
  <c r="CV47" i="14"/>
  <c r="CW47" i="14" s="1"/>
  <c r="G48" i="14"/>
  <c r="I48" i="14"/>
  <c r="M48" i="14" s="1"/>
  <c r="CM48" i="14"/>
  <c r="CP48" i="14"/>
  <c r="CS48" i="14"/>
  <c r="CV48" i="14"/>
  <c r="CW48" i="14" s="1"/>
  <c r="G49" i="14"/>
  <c r="I49" i="14"/>
  <c r="M49" i="14" s="1"/>
  <c r="CM49" i="14"/>
  <c r="CP49" i="14"/>
  <c r="CS49" i="14"/>
  <c r="CV49" i="14"/>
  <c r="CW49" i="14" s="1"/>
  <c r="G45" i="14"/>
  <c r="I45" i="14"/>
  <c r="M45" i="14" s="1"/>
  <c r="CM45" i="14"/>
  <c r="CN45" i="14" s="1"/>
  <c r="CP45" i="14"/>
  <c r="CQ45" i="14" s="1"/>
  <c r="CS45" i="14"/>
  <c r="CT45" i="14" s="1"/>
  <c r="CV45" i="14"/>
  <c r="CW45" i="14" s="1"/>
  <c r="CX45" i="14" s="1"/>
  <c r="G44" i="14"/>
  <c r="I44" i="14"/>
  <c r="M44" i="14" s="1"/>
  <c r="CM44" i="14"/>
  <c r="CN44" i="14" s="1"/>
  <c r="CP44" i="14"/>
  <c r="CQ44" i="14" s="1"/>
  <c r="CS44" i="14"/>
  <c r="CT44" i="14" s="1"/>
  <c r="CV44" i="14"/>
  <c r="CW44" i="14" s="1"/>
  <c r="CX44" i="14" s="1"/>
  <c r="CN50" i="14" l="1"/>
  <c r="CT51" i="14"/>
  <c r="CN49" i="14"/>
  <c r="CN51" i="14"/>
  <c r="CQ46" i="14"/>
  <c r="CQ51" i="14"/>
  <c r="CQ48" i="14"/>
  <c r="CN47" i="14"/>
  <c r="CT49" i="14"/>
  <c r="CQ49" i="14"/>
  <c r="CX50" i="14"/>
  <c r="CX46" i="14"/>
  <c r="CX51" i="14"/>
  <c r="CX48" i="14"/>
  <c r="CT46" i="14"/>
  <c r="CT48" i="14"/>
  <c r="CT47" i="14"/>
  <c r="CQ47" i="14"/>
  <c r="CN46" i="14"/>
  <c r="CN48" i="14"/>
  <c r="CX49" i="14"/>
  <c r="CX47" i="14"/>
  <c r="G141" i="14"/>
  <c r="I141" i="14"/>
  <c r="M141" i="14" s="1"/>
  <c r="CM141" i="14"/>
  <c r="CN141" i="14" s="1"/>
  <c r="CP141" i="14"/>
  <c r="CQ141" i="14" s="1"/>
  <c r="CS141" i="14"/>
  <c r="CT141" i="14" s="1"/>
  <c r="CV141" i="14"/>
  <c r="CW141" i="14" s="1"/>
  <c r="CX141" i="14" s="1"/>
  <c r="I13" i="14" l="1"/>
  <c r="M13" i="14" s="1"/>
  <c r="G13" i="14"/>
  <c r="G60" i="24" l="1"/>
  <c r="I60" i="24"/>
  <c r="M60" i="24" s="1"/>
  <c r="R60" i="24"/>
  <c r="S60" i="24"/>
  <c r="T60" i="24"/>
  <c r="CP60" i="24"/>
  <c r="CS60" i="24"/>
  <c r="CV13" i="24"/>
  <c r="CW13" i="24" s="1"/>
  <c r="CS13" i="24"/>
  <c r="CP13" i="24"/>
  <c r="CM13" i="24"/>
  <c r="I13" i="24"/>
  <c r="M13" i="24" s="1"/>
  <c r="G13" i="24"/>
  <c r="CV64" i="24"/>
  <c r="CW64" i="24" s="1"/>
  <c r="CS64" i="24"/>
  <c r="CP64" i="24"/>
  <c r="CM64" i="24"/>
  <c r="I64" i="24"/>
  <c r="M64" i="24" s="1"/>
  <c r="G64" i="24"/>
  <c r="CV67" i="24"/>
  <c r="CW67" i="24" s="1"/>
  <c r="CS67" i="24"/>
  <c r="CP67" i="24"/>
  <c r="CM67" i="24"/>
  <c r="I67" i="24"/>
  <c r="M67" i="24" s="1"/>
  <c r="G67" i="24"/>
  <c r="CV47" i="24"/>
  <c r="CW47" i="24" s="1"/>
  <c r="CS47" i="24"/>
  <c r="CP47" i="24"/>
  <c r="CM47" i="24"/>
  <c r="I47" i="24"/>
  <c r="M47" i="24" s="1"/>
  <c r="G47" i="24"/>
  <c r="CV95" i="24"/>
  <c r="CW95" i="24" s="1"/>
  <c r="CS95" i="24"/>
  <c r="CP95" i="24"/>
  <c r="CM95" i="24"/>
  <c r="I95" i="24"/>
  <c r="M95" i="24" s="1"/>
  <c r="G95" i="24"/>
  <c r="CV90" i="24"/>
  <c r="CW90" i="24" s="1"/>
  <c r="CS90" i="24"/>
  <c r="CP90" i="24"/>
  <c r="CM90" i="24"/>
  <c r="I90" i="24"/>
  <c r="M90" i="24" s="1"/>
  <c r="G90" i="24"/>
  <c r="CV50" i="24"/>
  <c r="CW50" i="24" s="1"/>
  <c r="CS50" i="24"/>
  <c r="CP50" i="24"/>
  <c r="CM50" i="24"/>
  <c r="I50" i="24"/>
  <c r="M50" i="24" s="1"/>
  <c r="G50" i="24"/>
  <c r="CV99" i="24"/>
  <c r="CW99" i="24" s="1"/>
  <c r="CS99" i="24"/>
  <c r="CP99" i="24"/>
  <c r="CM99" i="24"/>
  <c r="I99" i="24"/>
  <c r="M99" i="24" s="1"/>
  <c r="G99" i="24"/>
  <c r="CV107" i="24"/>
  <c r="CW107" i="24" s="1"/>
  <c r="CS107" i="24"/>
  <c r="CP107" i="24"/>
  <c r="CM107" i="24"/>
  <c r="I107" i="24"/>
  <c r="M107" i="24" s="1"/>
  <c r="G107" i="24"/>
  <c r="CV105" i="24"/>
  <c r="CW105" i="24" s="1"/>
  <c r="CS105" i="24"/>
  <c r="CP105" i="24"/>
  <c r="CM105" i="24"/>
  <c r="I105" i="24"/>
  <c r="M105" i="24" s="1"/>
  <c r="G105" i="24"/>
  <c r="CV51" i="24"/>
  <c r="CW51" i="24" s="1"/>
  <c r="CS51" i="24"/>
  <c r="CP51" i="24"/>
  <c r="CM51" i="24"/>
  <c r="I51" i="24"/>
  <c r="M51" i="24" s="1"/>
  <c r="G51" i="24"/>
  <c r="CV29" i="24"/>
  <c r="CW29" i="24" s="1"/>
  <c r="CS29" i="24"/>
  <c r="CP29" i="24"/>
  <c r="CM29" i="24"/>
  <c r="I29" i="24"/>
  <c r="M29" i="24" s="1"/>
  <c r="G29" i="24"/>
  <c r="CV142" i="24"/>
  <c r="CW142" i="24" s="1"/>
  <c r="CS142" i="24"/>
  <c r="CP142" i="24"/>
  <c r="CM142" i="24"/>
  <c r="I142" i="24"/>
  <c r="M142" i="24" s="1"/>
  <c r="G142" i="24"/>
  <c r="CV112" i="24"/>
  <c r="CW112" i="24" s="1"/>
  <c r="CS112" i="24"/>
  <c r="CP112" i="24"/>
  <c r="CM112" i="24"/>
  <c r="I112" i="24"/>
  <c r="M112" i="24" s="1"/>
  <c r="G112" i="24"/>
  <c r="CV113" i="24"/>
  <c r="CW113" i="24" s="1"/>
  <c r="CS113" i="24"/>
  <c r="CP113" i="24"/>
  <c r="CM113" i="24"/>
  <c r="I113" i="24"/>
  <c r="M113" i="24" s="1"/>
  <c r="G113" i="24"/>
  <c r="CV5" i="24"/>
  <c r="CW5" i="24" s="1"/>
  <c r="CS5" i="24"/>
  <c r="CP5" i="24"/>
  <c r="CM5" i="24"/>
  <c r="I5" i="24"/>
  <c r="M5" i="24" s="1"/>
  <c r="G5" i="24"/>
  <c r="CV44" i="24"/>
  <c r="CW44" i="24" s="1"/>
  <c r="CS44" i="24"/>
  <c r="CP44" i="24"/>
  <c r="CM44" i="24"/>
  <c r="I44" i="24"/>
  <c r="M44" i="24" s="1"/>
  <c r="G44" i="24"/>
  <c r="CV34" i="24"/>
  <c r="CW34" i="24" s="1"/>
  <c r="CS34" i="24"/>
  <c r="CP34" i="24"/>
  <c r="CM34" i="24"/>
  <c r="I34" i="24"/>
  <c r="M34" i="24" s="1"/>
  <c r="G34" i="24"/>
  <c r="CV27" i="24"/>
  <c r="CW27" i="24" s="1"/>
  <c r="CS27" i="24"/>
  <c r="CP27" i="24"/>
  <c r="CM27" i="24"/>
  <c r="I27" i="24"/>
  <c r="M27" i="24" s="1"/>
  <c r="G27" i="24"/>
  <c r="CV25" i="24"/>
  <c r="CW25" i="24" s="1"/>
  <c r="CS25" i="24"/>
  <c r="CP25" i="24"/>
  <c r="CM25" i="24"/>
  <c r="I25" i="24"/>
  <c r="M25" i="24" s="1"/>
  <c r="G25" i="24"/>
  <c r="CV102" i="24"/>
  <c r="CW102" i="24" s="1"/>
  <c r="CS102" i="24"/>
  <c r="CP102" i="24"/>
  <c r="CM102" i="24"/>
  <c r="I102" i="24"/>
  <c r="M102" i="24" s="1"/>
  <c r="G102" i="24"/>
  <c r="CV101" i="24"/>
  <c r="CW101" i="24" s="1"/>
  <c r="CS101" i="24"/>
  <c r="CP101" i="24"/>
  <c r="CM101" i="24"/>
  <c r="I101" i="24"/>
  <c r="M101" i="24" s="1"/>
  <c r="G101" i="24"/>
  <c r="CV7" i="24"/>
  <c r="CW7" i="24" s="1"/>
  <c r="CS7" i="24"/>
  <c r="CP7" i="24"/>
  <c r="CM7" i="24"/>
  <c r="I7" i="24"/>
  <c r="M7" i="24" s="1"/>
  <c r="G7" i="24"/>
  <c r="CV146" i="24"/>
  <c r="CW146" i="24" s="1"/>
  <c r="CS146" i="24"/>
  <c r="CP146" i="24"/>
  <c r="CM146" i="24"/>
  <c r="I146" i="24"/>
  <c r="M146" i="24" s="1"/>
  <c r="G146" i="24"/>
  <c r="CV83" i="24"/>
  <c r="CW83" i="24" s="1"/>
  <c r="CS83" i="24"/>
  <c r="CP83" i="24"/>
  <c r="CM83" i="24"/>
  <c r="I83" i="24"/>
  <c r="M83" i="24" s="1"/>
  <c r="G83" i="24"/>
  <c r="CV12" i="24"/>
  <c r="CW12" i="24" s="1"/>
  <c r="CS12" i="24"/>
  <c r="CP12" i="24"/>
  <c r="CM12" i="24"/>
  <c r="I12" i="24"/>
  <c r="M12" i="24" s="1"/>
  <c r="G12" i="24"/>
  <c r="CV106" i="24"/>
  <c r="CW106" i="24" s="1"/>
  <c r="CS106" i="24"/>
  <c r="CP106" i="24"/>
  <c r="CM106" i="24"/>
  <c r="I106" i="24"/>
  <c r="M106" i="24" s="1"/>
  <c r="G106" i="24"/>
  <c r="CV134" i="24"/>
  <c r="CW134" i="24" s="1"/>
  <c r="CS134" i="24"/>
  <c r="CP134" i="24"/>
  <c r="CM134" i="24"/>
  <c r="I134" i="24"/>
  <c r="M134" i="24" s="1"/>
  <c r="G134" i="24"/>
  <c r="CV139" i="24"/>
  <c r="CW139" i="24" s="1"/>
  <c r="CS139" i="24"/>
  <c r="CP139" i="24"/>
  <c r="CM139" i="24"/>
  <c r="I139" i="24"/>
  <c r="M139" i="24" s="1"/>
  <c r="G139" i="24"/>
  <c r="CV35" i="24"/>
  <c r="CW35" i="24" s="1"/>
  <c r="CS35" i="24"/>
  <c r="CP35" i="24"/>
  <c r="CM35" i="24"/>
  <c r="I35" i="24"/>
  <c r="M35" i="24" s="1"/>
  <c r="G35" i="24"/>
  <c r="CV4" i="24"/>
  <c r="CW4" i="24" s="1"/>
  <c r="CS4" i="24"/>
  <c r="CP4" i="24"/>
  <c r="CM4" i="24"/>
  <c r="I4" i="24"/>
  <c r="M4" i="24" s="1"/>
  <c r="G4" i="24"/>
  <c r="CV88" i="24"/>
  <c r="CW88" i="24" s="1"/>
  <c r="CS88" i="24"/>
  <c r="CP88" i="24"/>
  <c r="CM88" i="24"/>
  <c r="I88" i="24"/>
  <c r="M88" i="24" s="1"/>
  <c r="G88" i="24"/>
  <c r="CV87" i="24"/>
  <c r="CW87" i="24" s="1"/>
  <c r="CS87" i="24"/>
  <c r="CP87" i="24"/>
  <c r="CM87" i="24"/>
  <c r="I87" i="24"/>
  <c r="M87" i="24" s="1"/>
  <c r="G87" i="24"/>
  <c r="CV86" i="24"/>
  <c r="CW86" i="24" s="1"/>
  <c r="CS86" i="24"/>
  <c r="CP86" i="24"/>
  <c r="CM86" i="24"/>
  <c r="I86" i="24"/>
  <c r="M86" i="24" s="1"/>
  <c r="G86" i="24"/>
  <c r="CV33" i="24"/>
  <c r="CW33" i="24" s="1"/>
  <c r="CS33" i="24"/>
  <c r="CP33" i="24"/>
  <c r="CM33" i="24"/>
  <c r="I33" i="24"/>
  <c r="M33" i="24" s="1"/>
  <c r="G33" i="24"/>
  <c r="CV100" i="24"/>
  <c r="CW100" i="24" s="1"/>
  <c r="CS100" i="24"/>
  <c r="CP100" i="24"/>
  <c r="CM100" i="24"/>
  <c r="I100" i="24"/>
  <c r="M100" i="24" s="1"/>
  <c r="G100" i="24"/>
  <c r="CV116" i="24"/>
  <c r="CW116" i="24" s="1"/>
  <c r="CS116" i="24"/>
  <c r="CP116" i="24"/>
  <c r="CM116" i="24"/>
  <c r="I116" i="24"/>
  <c r="M116" i="24" s="1"/>
  <c r="G116" i="24"/>
  <c r="CV108" i="24"/>
  <c r="CW108" i="24" s="1"/>
  <c r="CS108" i="24"/>
  <c r="CP108" i="24"/>
  <c r="CM108" i="24"/>
  <c r="I108" i="24"/>
  <c r="M108" i="24" s="1"/>
  <c r="G108" i="24"/>
  <c r="CV77" i="24"/>
  <c r="CW77" i="24" s="1"/>
  <c r="CS77" i="24"/>
  <c r="CP77" i="24"/>
  <c r="CM77" i="24"/>
  <c r="I77" i="24"/>
  <c r="M77" i="24" s="1"/>
  <c r="G77" i="24"/>
  <c r="CV8" i="24"/>
  <c r="CW8" i="24" s="1"/>
  <c r="CS8" i="24"/>
  <c r="CP8" i="24"/>
  <c r="CM8" i="24"/>
  <c r="I8" i="24"/>
  <c r="M8" i="24" s="1"/>
  <c r="G8" i="24"/>
  <c r="CV137" i="24"/>
  <c r="CW137" i="24" s="1"/>
  <c r="CS137" i="24"/>
  <c r="CP137" i="24"/>
  <c r="CM137" i="24"/>
  <c r="I137" i="24"/>
  <c r="M137" i="24" s="1"/>
  <c r="G137" i="24"/>
  <c r="CV72" i="24"/>
  <c r="CW72" i="24" s="1"/>
  <c r="CS72" i="24"/>
  <c r="CP72" i="24"/>
  <c r="CM72" i="24"/>
  <c r="I72" i="24"/>
  <c r="M72" i="24" s="1"/>
  <c r="G72" i="24"/>
  <c r="CV15" i="24"/>
  <c r="CW15" i="24" s="1"/>
  <c r="CS15" i="24"/>
  <c r="CP15" i="24"/>
  <c r="CM15" i="24"/>
  <c r="I15" i="24"/>
  <c r="M15" i="24" s="1"/>
  <c r="G15" i="24"/>
  <c r="CV48" i="24"/>
  <c r="CW48" i="24" s="1"/>
  <c r="CS48" i="24"/>
  <c r="CP48" i="24"/>
  <c r="CM48" i="24"/>
  <c r="I48" i="24"/>
  <c r="M48" i="24" s="1"/>
  <c r="G48" i="24"/>
  <c r="CV89" i="24"/>
  <c r="CW89" i="24" s="1"/>
  <c r="CS89" i="24"/>
  <c r="CP89" i="24"/>
  <c r="CM89" i="24"/>
  <c r="I89" i="24"/>
  <c r="M89" i="24" s="1"/>
  <c r="G89" i="24"/>
  <c r="CV43" i="24"/>
  <c r="CW43" i="24" s="1"/>
  <c r="CS43" i="24"/>
  <c r="CP43" i="24"/>
  <c r="CM43" i="24"/>
  <c r="I43" i="24"/>
  <c r="M43" i="24" s="1"/>
  <c r="G43" i="24"/>
  <c r="CV121" i="24"/>
  <c r="CW121" i="24" s="1"/>
  <c r="CS121" i="24"/>
  <c r="CP121" i="24"/>
  <c r="CM121" i="24"/>
  <c r="I121" i="24"/>
  <c r="M121" i="24" s="1"/>
  <c r="G121" i="24"/>
  <c r="CV120" i="24"/>
  <c r="CW120" i="24" s="1"/>
  <c r="CS120" i="24"/>
  <c r="CP120" i="24"/>
  <c r="CM120" i="24"/>
  <c r="I120" i="24"/>
  <c r="M120" i="24" s="1"/>
  <c r="G120" i="24"/>
  <c r="CV129" i="24"/>
  <c r="CW129" i="24" s="1"/>
  <c r="CS129" i="24"/>
  <c r="CP129" i="24"/>
  <c r="CM129" i="24"/>
  <c r="I129" i="24"/>
  <c r="M129" i="24" s="1"/>
  <c r="G129" i="24"/>
  <c r="CV114" i="24"/>
  <c r="CW114" i="24" s="1"/>
  <c r="CS114" i="24"/>
  <c r="CP114" i="24"/>
  <c r="CM114" i="24"/>
  <c r="I114" i="24"/>
  <c r="M114" i="24" s="1"/>
  <c r="G114" i="24"/>
  <c r="CV40" i="24"/>
  <c r="CW40" i="24" s="1"/>
  <c r="CS40" i="24"/>
  <c r="CP40" i="24"/>
  <c r="CM40" i="24"/>
  <c r="I40" i="24"/>
  <c r="M40" i="24" s="1"/>
  <c r="G40" i="24"/>
  <c r="CV21" i="24"/>
  <c r="CW21" i="24" s="1"/>
  <c r="CS21" i="24"/>
  <c r="CP21" i="24"/>
  <c r="CM21" i="24"/>
  <c r="I21" i="24"/>
  <c r="M21" i="24" s="1"/>
  <c r="G21" i="24"/>
  <c r="CV22" i="24"/>
  <c r="CW22" i="24" s="1"/>
  <c r="CS22" i="24"/>
  <c r="CP22" i="24"/>
  <c r="CM22" i="24"/>
  <c r="I22" i="24"/>
  <c r="M22" i="24" s="1"/>
  <c r="G22" i="24"/>
  <c r="CV128" i="24"/>
  <c r="CW128" i="24" s="1"/>
  <c r="CS128" i="24"/>
  <c r="CP128" i="24"/>
  <c r="CM128" i="24"/>
  <c r="I128" i="24"/>
  <c r="M128" i="24" s="1"/>
  <c r="G128" i="24"/>
  <c r="CV136" i="24"/>
  <c r="CW136" i="24" s="1"/>
  <c r="CS136" i="24"/>
  <c r="CP136" i="24"/>
  <c r="CM136" i="24"/>
  <c r="I136" i="24"/>
  <c r="M136" i="24" s="1"/>
  <c r="G136" i="24"/>
  <c r="CV11" i="24"/>
  <c r="CW11" i="24" s="1"/>
  <c r="CS11" i="24"/>
  <c r="CP11" i="24"/>
  <c r="CM11" i="24"/>
  <c r="I11" i="24"/>
  <c r="M11" i="24" s="1"/>
  <c r="G11" i="24"/>
  <c r="CV2" i="24"/>
  <c r="CW2" i="24" s="1"/>
  <c r="CS2" i="24"/>
  <c r="CP2" i="24"/>
  <c r="CM2" i="24"/>
  <c r="I2" i="24"/>
  <c r="M2" i="24" s="1"/>
  <c r="G2" i="24"/>
  <c r="CV52" i="24"/>
  <c r="CW52" i="24" s="1"/>
  <c r="CS52" i="24"/>
  <c r="CP52" i="24"/>
  <c r="CM52" i="24"/>
  <c r="I52" i="24"/>
  <c r="M52" i="24" s="1"/>
  <c r="G52" i="24"/>
  <c r="CV46" i="24"/>
  <c r="CW46" i="24" s="1"/>
  <c r="CS46" i="24"/>
  <c r="CP46" i="24"/>
  <c r="CM46" i="24"/>
  <c r="I46" i="24"/>
  <c r="M46" i="24" s="1"/>
  <c r="G46" i="24"/>
  <c r="CV16" i="24"/>
  <c r="CW16" i="24" s="1"/>
  <c r="CS16" i="24"/>
  <c r="CP16" i="24"/>
  <c r="CM16" i="24"/>
  <c r="I16" i="24"/>
  <c r="M16" i="24" s="1"/>
  <c r="G16" i="24"/>
  <c r="CV131" i="24"/>
  <c r="CW131" i="24" s="1"/>
  <c r="CS131" i="24"/>
  <c r="CP131" i="24"/>
  <c r="CM131" i="24"/>
  <c r="I131" i="24"/>
  <c r="M131" i="24" s="1"/>
  <c r="G131" i="24"/>
  <c r="CV73" i="24"/>
  <c r="CW73" i="24" s="1"/>
  <c r="CS73" i="24"/>
  <c r="CP73" i="24"/>
  <c r="CM73" i="24"/>
  <c r="I73" i="24"/>
  <c r="M73" i="24" s="1"/>
  <c r="G73" i="24"/>
  <c r="CV130" i="24"/>
  <c r="CW130" i="24" s="1"/>
  <c r="CS130" i="24"/>
  <c r="CP130" i="24"/>
  <c r="CM130" i="24"/>
  <c r="I130" i="24"/>
  <c r="M130" i="24" s="1"/>
  <c r="G130" i="24"/>
  <c r="CV127" i="24"/>
  <c r="CW127" i="24" s="1"/>
  <c r="CS127" i="24"/>
  <c r="CP127" i="24"/>
  <c r="CM127" i="24"/>
  <c r="I127" i="24"/>
  <c r="M127" i="24" s="1"/>
  <c r="G127" i="24"/>
  <c r="CV122" i="24"/>
  <c r="CW122" i="24" s="1"/>
  <c r="CS122" i="24"/>
  <c r="CP122" i="24"/>
  <c r="CM122" i="24"/>
  <c r="I122" i="24"/>
  <c r="M122" i="24" s="1"/>
  <c r="G122" i="24"/>
  <c r="CV132" i="24"/>
  <c r="CW132" i="24" s="1"/>
  <c r="CS132" i="24"/>
  <c r="CP132" i="24"/>
  <c r="CM132" i="24"/>
  <c r="I132" i="24"/>
  <c r="M132" i="24" s="1"/>
  <c r="G132" i="24"/>
  <c r="CV38" i="24"/>
  <c r="CW38" i="24" s="1"/>
  <c r="CS38" i="24"/>
  <c r="CP38" i="24"/>
  <c r="CM38" i="24"/>
  <c r="I38" i="24"/>
  <c r="M38" i="24" s="1"/>
  <c r="G38" i="24"/>
  <c r="CV63" i="24"/>
  <c r="CW63" i="24" s="1"/>
  <c r="CS63" i="24"/>
  <c r="CP63" i="24"/>
  <c r="CM63" i="24"/>
  <c r="I63" i="24"/>
  <c r="M63" i="24" s="1"/>
  <c r="G63" i="24"/>
  <c r="CV119" i="24"/>
  <c r="CW119" i="24" s="1"/>
  <c r="CS119" i="24"/>
  <c r="CP119" i="24"/>
  <c r="CM119" i="24"/>
  <c r="I119" i="24"/>
  <c r="M119" i="24" s="1"/>
  <c r="G119" i="24"/>
  <c r="CV19" i="24"/>
  <c r="CW19" i="24" s="1"/>
  <c r="CS19" i="24"/>
  <c r="CP19" i="24"/>
  <c r="CM19" i="24"/>
  <c r="I19" i="24"/>
  <c r="M19" i="24" s="1"/>
  <c r="G19" i="24"/>
  <c r="CV18" i="24"/>
  <c r="CW18" i="24" s="1"/>
  <c r="CS18" i="24"/>
  <c r="CP18" i="24"/>
  <c r="CM18" i="24"/>
  <c r="I18" i="24"/>
  <c r="M18" i="24" s="1"/>
  <c r="G18" i="24"/>
  <c r="CV97" i="24"/>
  <c r="CW97" i="24" s="1"/>
  <c r="CS97" i="24"/>
  <c r="CP97" i="24"/>
  <c r="CM97" i="24"/>
  <c r="I97" i="24"/>
  <c r="M97" i="24" s="1"/>
  <c r="G97" i="24"/>
  <c r="CV124" i="24"/>
  <c r="CW124" i="24" s="1"/>
  <c r="CS124" i="24"/>
  <c r="CP124" i="24"/>
  <c r="CM124" i="24"/>
  <c r="M124" i="24"/>
  <c r="G124" i="24"/>
  <c r="CV10" i="24"/>
  <c r="CW10" i="24" s="1"/>
  <c r="CS10" i="24"/>
  <c r="CP10" i="24"/>
  <c r="CM10" i="24"/>
  <c r="I10" i="24"/>
  <c r="M10" i="24" s="1"/>
  <c r="G10" i="24"/>
  <c r="CV98" i="24"/>
  <c r="CW98" i="24" s="1"/>
  <c r="CS98" i="24"/>
  <c r="CP98" i="24"/>
  <c r="CM98" i="24"/>
  <c r="I98" i="24"/>
  <c r="M98" i="24" s="1"/>
  <c r="G98" i="24"/>
  <c r="CV135" i="24"/>
  <c r="CW135" i="24" s="1"/>
  <c r="CS135" i="24"/>
  <c r="CP135" i="24"/>
  <c r="CM135" i="24"/>
  <c r="I135" i="24"/>
  <c r="M135" i="24" s="1"/>
  <c r="G135" i="24"/>
  <c r="CV71" i="24"/>
  <c r="CW71" i="24" s="1"/>
  <c r="CS71" i="24"/>
  <c r="CP71" i="24"/>
  <c r="CM71" i="24"/>
  <c r="I71" i="24"/>
  <c r="M71" i="24" s="1"/>
  <c r="G71" i="24"/>
  <c r="CV30" i="24"/>
  <c r="CW30" i="24" s="1"/>
  <c r="CS30" i="24"/>
  <c r="CP30" i="24"/>
  <c r="CM30" i="24"/>
  <c r="I30" i="24"/>
  <c r="M30" i="24" s="1"/>
  <c r="G30" i="24"/>
  <c r="CV49" i="24"/>
  <c r="CW49" i="24" s="1"/>
  <c r="CS49" i="24"/>
  <c r="CP49" i="24"/>
  <c r="CM49" i="24"/>
  <c r="I49" i="24"/>
  <c r="M49" i="24" s="1"/>
  <c r="G49" i="24"/>
  <c r="CV96" i="24"/>
  <c r="CW96" i="24" s="1"/>
  <c r="CS96" i="24"/>
  <c r="CP96" i="24"/>
  <c r="CM96" i="24"/>
  <c r="I96" i="24"/>
  <c r="M96" i="24" s="1"/>
  <c r="G96" i="24"/>
  <c r="CV93" i="24"/>
  <c r="CW93" i="24" s="1"/>
  <c r="CS93" i="24"/>
  <c r="CP93" i="24"/>
  <c r="CM93" i="24"/>
  <c r="I93" i="24"/>
  <c r="M93" i="24" s="1"/>
  <c r="G93" i="24"/>
  <c r="CV75" i="24"/>
  <c r="CW75" i="24" s="1"/>
  <c r="CS75" i="24"/>
  <c r="CP75" i="24"/>
  <c r="CM75" i="24"/>
  <c r="I75" i="24"/>
  <c r="M75" i="24" s="1"/>
  <c r="G75" i="24"/>
  <c r="CV23" i="24"/>
  <c r="CW23" i="24" s="1"/>
  <c r="CS23" i="24"/>
  <c r="CP23" i="24"/>
  <c r="CM23" i="24"/>
  <c r="I23" i="24"/>
  <c r="M23" i="24" s="1"/>
  <c r="G23" i="24"/>
  <c r="CV111" i="24"/>
  <c r="CW111" i="24" s="1"/>
  <c r="CS111" i="24"/>
  <c r="CP111" i="24"/>
  <c r="CM111" i="24"/>
  <c r="I111" i="24"/>
  <c r="M111" i="24" s="1"/>
  <c r="G111" i="24"/>
  <c r="CV53" i="24"/>
  <c r="CW53" i="24" s="1"/>
  <c r="CS53" i="24"/>
  <c r="CP53" i="24"/>
  <c r="CM53" i="24"/>
  <c r="I53" i="24"/>
  <c r="M53" i="24" s="1"/>
  <c r="G53" i="24"/>
  <c r="CV24" i="24"/>
  <c r="CW24" i="24" s="1"/>
  <c r="CS24" i="24"/>
  <c r="CP24" i="24"/>
  <c r="CM24" i="24"/>
  <c r="I24" i="24"/>
  <c r="M24" i="24" s="1"/>
  <c r="G24" i="24"/>
  <c r="CV70" i="24"/>
  <c r="CW70" i="24" s="1"/>
  <c r="CS70" i="24"/>
  <c r="CP70" i="24"/>
  <c r="CM70" i="24"/>
  <c r="I70" i="24"/>
  <c r="M70" i="24" s="1"/>
  <c r="G70" i="24"/>
  <c r="CV32" i="24"/>
  <c r="CW32" i="24" s="1"/>
  <c r="CS32" i="24"/>
  <c r="CP32" i="24"/>
  <c r="CM32" i="24"/>
  <c r="I32" i="24"/>
  <c r="M32" i="24" s="1"/>
  <c r="G32" i="24"/>
  <c r="CV94" i="24"/>
  <c r="CW94" i="24" s="1"/>
  <c r="CS94" i="24"/>
  <c r="CP94" i="24"/>
  <c r="CM94" i="24"/>
  <c r="I94" i="24"/>
  <c r="M94" i="24" s="1"/>
  <c r="G94" i="24"/>
  <c r="CV91" i="24"/>
  <c r="CW91" i="24" s="1"/>
  <c r="CS91" i="24"/>
  <c r="CP91" i="24"/>
  <c r="CM91" i="24"/>
  <c r="I91" i="24"/>
  <c r="M91" i="24" s="1"/>
  <c r="G91" i="24"/>
  <c r="CV133" i="24"/>
  <c r="CW133" i="24" s="1"/>
  <c r="CS133" i="24"/>
  <c r="CP133" i="24"/>
  <c r="CM133" i="24"/>
  <c r="I133" i="24"/>
  <c r="M133" i="24" s="1"/>
  <c r="G133" i="24"/>
  <c r="CV20" i="24"/>
  <c r="CW20" i="24" s="1"/>
  <c r="CS20" i="24"/>
  <c r="CP20" i="24"/>
  <c r="CM20" i="24"/>
  <c r="I20" i="24"/>
  <c r="M20" i="24" s="1"/>
  <c r="G20" i="24"/>
  <c r="CV148" i="24"/>
  <c r="CW148" i="24" s="1"/>
  <c r="CS148" i="24"/>
  <c r="CP148" i="24"/>
  <c r="CM148" i="24"/>
  <c r="I148" i="24"/>
  <c r="M148" i="24" s="1"/>
  <c r="G148" i="24"/>
  <c r="CV147" i="24"/>
  <c r="CW147" i="24" s="1"/>
  <c r="CS147" i="24"/>
  <c r="CP147" i="24"/>
  <c r="CM147" i="24"/>
  <c r="I147" i="24"/>
  <c r="M147" i="24" s="1"/>
  <c r="G147" i="24"/>
  <c r="CV81" i="24"/>
  <c r="CW81" i="24" s="1"/>
  <c r="CS81" i="24"/>
  <c r="CP81" i="24"/>
  <c r="CM81" i="24"/>
  <c r="I81" i="24"/>
  <c r="M81" i="24" s="1"/>
  <c r="G81" i="24"/>
  <c r="CV41" i="24"/>
  <c r="CW41" i="24" s="1"/>
  <c r="CS41" i="24"/>
  <c r="CP41" i="24"/>
  <c r="CM41" i="24"/>
  <c r="I41" i="24"/>
  <c r="M41" i="24" s="1"/>
  <c r="G41" i="24"/>
  <c r="CV69" i="24"/>
  <c r="CW69" i="24" s="1"/>
  <c r="CS69" i="24"/>
  <c r="CP69" i="24"/>
  <c r="CM69" i="24"/>
  <c r="I69" i="24"/>
  <c r="M69" i="24" s="1"/>
  <c r="G69" i="24"/>
  <c r="CV110" i="24"/>
  <c r="CW110" i="24" s="1"/>
  <c r="CS110" i="24"/>
  <c r="CP110" i="24"/>
  <c r="CM110" i="24"/>
  <c r="I110" i="24"/>
  <c r="M110" i="24" s="1"/>
  <c r="G110" i="24"/>
  <c r="CV57" i="24"/>
  <c r="CW57" i="24" s="1"/>
  <c r="CS57" i="24"/>
  <c r="CP57" i="24"/>
  <c r="CM57" i="24"/>
  <c r="I57" i="24"/>
  <c r="M57" i="24" s="1"/>
  <c r="G57" i="24"/>
  <c r="CV59" i="24"/>
  <c r="CW59" i="24" s="1"/>
  <c r="CS59" i="24"/>
  <c r="CP59" i="24"/>
  <c r="CM59" i="24"/>
  <c r="I59" i="24"/>
  <c r="M59" i="24" s="1"/>
  <c r="G59" i="24"/>
  <c r="CV68" i="24"/>
  <c r="CW68" i="24" s="1"/>
  <c r="CS68" i="24"/>
  <c r="CP68" i="24"/>
  <c r="CM68" i="24"/>
  <c r="I68" i="24"/>
  <c r="M68" i="24" s="1"/>
  <c r="G68" i="24"/>
  <c r="CV85" i="24"/>
  <c r="CW85" i="24" s="1"/>
  <c r="CS85" i="24"/>
  <c r="CP85" i="24"/>
  <c r="CM85" i="24"/>
  <c r="I85" i="24"/>
  <c r="M85" i="24" s="1"/>
  <c r="G85" i="24"/>
  <c r="CV80" i="24"/>
  <c r="CW80" i="24" s="1"/>
  <c r="CS80" i="24"/>
  <c r="CP80" i="24"/>
  <c r="CM80" i="24"/>
  <c r="I80" i="24"/>
  <c r="M80" i="24" s="1"/>
  <c r="G80" i="24"/>
  <c r="CV145" i="24"/>
  <c r="CW145" i="24" s="1"/>
  <c r="CS145" i="24"/>
  <c r="CP145" i="24"/>
  <c r="CM145" i="24"/>
  <c r="I145" i="24"/>
  <c r="M145" i="24" s="1"/>
  <c r="G145" i="24"/>
  <c r="CV28" i="24"/>
  <c r="CW28" i="24" s="1"/>
  <c r="CS28" i="24"/>
  <c r="CP28" i="24"/>
  <c r="CM28" i="24"/>
  <c r="I28" i="24"/>
  <c r="M28" i="24" s="1"/>
  <c r="G28" i="24"/>
  <c r="CV138" i="24"/>
  <c r="CW138" i="24" s="1"/>
  <c r="CS138" i="24"/>
  <c r="CP138" i="24"/>
  <c r="CM138" i="24"/>
  <c r="I138" i="24"/>
  <c r="M138" i="24" s="1"/>
  <c r="G138" i="24"/>
  <c r="CV92" i="24"/>
  <c r="CW92" i="24" s="1"/>
  <c r="CS92" i="24"/>
  <c r="CP92" i="24"/>
  <c r="CM92" i="24"/>
  <c r="I92" i="24"/>
  <c r="M92" i="24" s="1"/>
  <c r="G92" i="24"/>
  <c r="CV103" i="24"/>
  <c r="CW103" i="24" s="1"/>
  <c r="CS103" i="24"/>
  <c r="CP103" i="24"/>
  <c r="CM103" i="24"/>
  <c r="I103" i="24"/>
  <c r="M103" i="24" s="1"/>
  <c r="G103" i="24"/>
  <c r="CV26" i="24"/>
  <c r="CW26" i="24" s="1"/>
  <c r="CS26" i="24"/>
  <c r="CP26" i="24"/>
  <c r="CM26" i="24"/>
  <c r="I26" i="24"/>
  <c r="M26" i="24" s="1"/>
  <c r="G26" i="24"/>
  <c r="CV84" i="24"/>
  <c r="CW84" i="24" s="1"/>
  <c r="CS84" i="24"/>
  <c r="CP84" i="24"/>
  <c r="CM84" i="24"/>
  <c r="I84" i="24"/>
  <c r="M84" i="24" s="1"/>
  <c r="G84" i="24"/>
  <c r="CV9" i="24"/>
  <c r="CW9" i="24" s="1"/>
  <c r="CS9" i="24"/>
  <c r="CP9" i="24"/>
  <c r="CM9" i="24"/>
  <c r="I9" i="24"/>
  <c r="M9" i="24" s="1"/>
  <c r="G9" i="24"/>
  <c r="CV39" i="24"/>
  <c r="CW39" i="24" s="1"/>
  <c r="CS39" i="24"/>
  <c r="CP39" i="24"/>
  <c r="CM39" i="24"/>
  <c r="I39" i="24"/>
  <c r="M39" i="24" s="1"/>
  <c r="G39" i="24"/>
  <c r="CV17" i="24"/>
  <c r="CW17" i="24" s="1"/>
  <c r="CS17" i="24"/>
  <c r="CP17" i="24"/>
  <c r="CM17" i="24"/>
  <c r="I17" i="24"/>
  <c r="M17" i="24" s="1"/>
  <c r="G17" i="24"/>
  <c r="CV31" i="24"/>
  <c r="CW31" i="24" s="1"/>
  <c r="CS31" i="24"/>
  <c r="CP31" i="24"/>
  <c r="CM31" i="24"/>
  <c r="I31" i="24"/>
  <c r="M31" i="24" s="1"/>
  <c r="G31" i="24"/>
  <c r="CV3" i="24"/>
  <c r="CW3" i="24" s="1"/>
  <c r="CS3" i="24"/>
  <c r="CP3" i="24"/>
  <c r="CM3" i="24"/>
  <c r="I3" i="24"/>
  <c r="M3" i="24" s="1"/>
  <c r="G3" i="24"/>
  <c r="CV55" i="24"/>
  <c r="CW55" i="24" s="1"/>
  <c r="CS55" i="24"/>
  <c r="CP55" i="24"/>
  <c r="CM55" i="24"/>
  <c r="I55" i="24"/>
  <c r="M55" i="24" s="1"/>
  <c r="G55" i="24"/>
  <c r="CV42" i="24"/>
  <c r="CW42" i="24" s="1"/>
  <c r="CS42" i="24"/>
  <c r="CP42" i="24"/>
  <c r="CM42" i="24"/>
  <c r="I42" i="24"/>
  <c r="M42" i="24" s="1"/>
  <c r="G42" i="24"/>
  <c r="CV78" i="24"/>
  <c r="CW78" i="24" s="1"/>
  <c r="CS78" i="24"/>
  <c r="CP78" i="24"/>
  <c r="CM78" i="24"/>
  <c r="I78" i="24"/>
  <c r="M78" i="24" s="1"/>
  <c r="G78" i="24"/>
  <c r="CV76" i="24"/>
  <c r="CW76" i="24" s="1"/>
  <c r="CS76" i="24"/>
  <c r="CP76" i="24"/>
  <c r="CM76" i="24"/>
  <c r="I76" i="24"/>
  <c r="M76" i="24" s="1"/>
  <c r="G76" i="24"/>
  <c r="CV37" i="24"/>
  <c r="CW37" i="24" s="1"/>
  <c r="CS37" i="24"/>
  <c r="CP37" i="24"/>
  <c r="CM37" i="24"/>
  <c r="I37" i="24"/>
  <c r="M37" i="24" s="1"/>
  <c r="G37" i="24"/>
  <c r="CV82" i="24"/>
  <c r="CW82" i="24" s="1"/>
  <c r="CS82" i="24"/>
  <c r="CP82" i="24"/>
  <c r="CM82" i="24"/>
  <c r="I82" i="24"/>
  <c r="M82" i="24" s="1"/>
  <c r="G82" i="24"/>
  <c r="CV79" i="24"/>
  <c r="CW79" i="24" s="1"/>
  <c r="CS79" i="24"/>
  <c r="CP79" i="24"/>
  <c r="CM79" i="24"/>
  <c r="I79" i="24"/>
  <c r="M79" i="24" s="1"/>
  <c r="G79" i="24"/>
  <c r="CV14" i="24"/>
  <c r="CW14" i="24" s="1"/>
  <c r="CS14" i="24"/>
  <c r="CP14" i="24"/>
  <c r="CM14" i="24"/>
  <c r="I14" i="24"/>
  <c r="M14" i="24" s="1"/>
  <c r="G14" i="24"/>
  <c r="CV58" i="24"/>
  <c r="CW58" i="24" s="1"/>
  <c r="CS58" i="24"/>
  <c r="CP58" i="24"/>
  <c r="CM58" i="24"/>
  <c r="I58" i="24"/>
  <c r="M58" i="24" s="1"/>
  <c r="G58" i="24"/>
  <c r="CV54" i="24"/>
  <c r="CW54" i="24" s="1"/>
  <c r="CS54" i="24"/>
  <c r="CP54" i="24"/>
  <c r="CM54" i="24"/>
  <c r="I54" i="24"/>
  <c r="M54" i="24" s="1"/>
  <c r="G54" i="24"/>
  <c r="CV118" i="24"/>
  <c r="CW118" i="24" s="1"/>
  <c r="CS118" i="24"/>
  <c r="CP118" i="24"/>
  <c r="CM118" i="24"/>
  <c r="I118" i="24"/>
  <c r="M118" i="24" s="1"/>
  <c r="G118" i="24"/>
  <c r="CV126" i="24"/>
  <c r="CW126" i="24" s="1"/>
  <c r="CS126" i="24"/>
  <c r="CP126" i="24"/>
  <c r="CM126" i="24"/>
  <c r="I126" i="24"/>
  <c r="M126" i="24" s="1"/>
  <c r="G126" i="24"/>
  <c r="CV123" i="24"/>
  <c r="CW123" i="24" s="1"/>
  <c r="CS123" i="24"/>
  <c r="CP123" i="24"/>
  <c r="CM123" i="24"/>
  <c r="I123" i="24"/>
  <c r="M123" i="24" s="1"/>
  <c r="G123" i="24"/>
  <c r="CV125" i="24"/>
  <c r="CW125" i="24" s="1"/>
  <c r="CS125" i="24"/>
  <c r="CP125" i="24"/>
  <c r="CM125" i="24"/>
  <c r="I125" i="24"/>
  <c r="M125" i="24" s="1"/>
  <c r="G125" i="24"/>
  <c r="CV117" i="24"/>
  <c r="CW117" i="24" s="1"/>
  <c r="CS117" i="24"/>
  <c r="CP117" i="24"/>
  <c r="CM117" i="24"/>
  <c r="I117" i="24"/>
  <c r="M117" i="24" s="1"/>
  <c r="G117" i="24"/>
  <c r="CV115" i="24"/>
  <c r="CW115" i="24" s="1"/>
  <c r="CS115" i="24"/>
  <c r="CP115" i="24"/>
  <c r="CM115" i="24"/>
  <c r="I115" i="24"/>
  <c r="M115" i="24" s="1"/>
  <c r="G115" i="24"/>
  <c r="CV62" i="24"/>
  <c r="CW62" i="24" s="1"/>
  <c r="CS62" i="24"/>
  <c r="CP62" i="24"/>
  <c r="CM62" i="24"/>
  <c r="I62" i="24"/>
  <c r="M62" i="24" s="1"/>
  <c r="G62" i="24"/>
  <c r="CV66" i="24"/>
  <c r="CW66" i="24" s="1"/>
  <c r="CS66" i="24"/>
  <c r="CP66" i="24"/>
  <c r="CM66" i="24"/>
  <c r="I66" i="24"/>
  <c r="M66" i="24" s="1"/>
  <c r="G66" i="24"/>
  <c r="CV56" i="24"/>
  <c r="CW56" i="24" s="1"/>
  <c r="CS56" i="24"/>
  <c r="CP56" i="24"/>
  <c r="CM56" i="24"/>
  <c r="I56" i="24"/>
  <c r="M56" i="24" s="1"/>
  <c r="G56" i="24"/>
  <c r="CV144" i="24"/>
  <c r="CW144" i="24" s="1"/>
  <c r="CS144" i="24"/>
  <c r="CP144" i="24"/>
  <c r="CM144" i="24"/>
  <c r="I144" i="24"/>
  <c r="M144" i="24" s="1"/>
  <c r="G144" i="24"/>
  <c r="CV109" i="24"/>
  <c r="CW109" i="24" s="1"/>
  <c r="CS109" i="24"/>
  <c r="CP109" i="24"/>
  <c r="CM109" i="24"/>
  <c r="I109" i="24"/>
  <c r="M109" i="24" s="1"/>
  <c r="G109" i="24"/>
  <c r="CV143" i="24"/>
  <c r="CW143" i="24" s="1"/>
  <c r="CS143" i="24"/>
  <c r="CP143" i="24"/>
  <c r="CM143" i="24"/>
  <c r="I143" i="24"/>
  <c r="M143" i="24" s="1"/>
  <c r="G143" i="24"/>
  <c r="CV141" i="24"/>
  <c r="CW141" i="24" s="1"/>
  <c r="CS141" i="24"/>
  <c r="CP141" i="24"/>
  <c r="CM141" i="24"/>
  <c r="I141" i="24"/>
  <c r="M141" i="24" s="1"/>
  <c r="G141" i="24"/>
  <c r="CV45" i="24"/>
  <c r="CW45" i="24" s="1"/>
  <c r="CS45" i="24"/>
  <c r="CP45" i="24"/>
  <c r="CM45" i="24"/>
  <c r="I45" i="24"/>
  <c r="M45" i="24" s="1"/>
  <c r="G45" i="24"/>
  <c r="CV36" i="24"/>
  <c r="CW36" i="24" s="1"/>
  <c r="CS36" i="24"/>
  <c r="CP36" i="24"/>
  <c r="CM36" i="24"/>
  <c r="I36" i="24"/>
  <c r="M36" i="24" s="1"/>
  <c r="G36" i="24"/>
  <c r="CV6" i="24"/>
  <c r="CW6" i="24" s="1"/>
  <c r="CS6" i="24"/>
  <c r="CP6" i="24"/>
  <c r="CM6" i="24"/>
  <c r="I6" i="24"/>
  <c r="M6" i="24" s="1"/>
  <c r="G6" i="24"/>
  <c r="CV74" i="24"/>
  <c r="CW74" i="24" s="1"/>
  <c r="CS74" i="24"/>
  <c r="CP74" i="24"/>
  <c r="CM74" i="24"/>
  <c r="I74" i="24"/>
  <c r="M74" i="24" s="1"/>
  <c r="G74" i="24"/>
  <c r="CV61" i="24"/>
  <c r="CW61" i="24" s="1"/>
  <c r="CS61" i="24"/>
  <c r="CP61" i="24"/>
  <c r="CM61" i="24"/>
  <c r="I61" i="24"/>
  <c r="M61" i="24" s="1"/>
  <c r="G61" i="24"/>
  <c r="CV104" i="24"/>
  <c r="CW104" i="24" s="1"/>
  <c r="CS104" i="24"/>
  <c r="CP104" i="24"/>
  <c r="CM104" i="24"/>
  <c r="I104" i="24"/>
  <c r="M104" i="24" s="1"/>
  <c r="G104" i="24"/>
  <c r="CV140" i="24"/>
  <c r="CW140" i="24" s="1"/>
  <c r="CS140" i="24"/>
  <c r="CP140" i="24"/>
  <c r="CM140" i="24"/>
  <c r="I140" i="24"/>
  <c r="M140" i="24" s="1"/>
  <c r="G140" i="24"/>
  <c r="CV65" i="24"/>
  <c r="CW65" i="24" s="1"/>
  <c r="CS65" i="24"/>
  <c r="CP65" i="24"/>
  <c r="CM65" i="24"/>
  <c r="I65" i="24"/>
  <c r="M65" i="24" s="1"/>
  <c r="G65" i="24"/>
  <c r="I32" i="14"/>
  <c r="M32" i="14" s="1"/>
  <c r="G32" i="14"/>
  <c r="I30" i="14"/>
  <c r="M30" i="14" s="1"/>
  <c r="G30" i="14"/>
  <c r="I29" i="14"/>
  <c r="M29" i="14" s="1"/>
  <c r="G29" i="14"/>
  <c r="CV60" i="24" l="1"/>
  <c r="CW60" i="24" s="1"/>
  <c r="CX36" i="24" s="1"/>
  <c r="CT65" i="24"/>
  <c r="CT60" i="24"/>
  <c r="CQ60" i="24"/>
  <c r="CM60" i="24"/>
  <c r="CN60" i="24" s="1"/>
  <c r="CQ14" i="24"/>
  <c r="CT123" i="24"/>
  <c r="CQ36" i="24"/>
  <c r="CQ74" i="24"/>
  <c r="CT6" i="24"/>
  <c r="CQ104" i="24"/>
  <c r="CT84" i="24"/>
  <c r="CQ45" i="24"/>
  <c r="CQ144" i="24"/>
  <c r="CT61" i="24"/>
  <c r="CT140" i="24"/>
  <c r="CQ140" i="24"/>
  <c r="CT143" i="24"/>
  <c r="CT144" i="24"/>
  <c r="CT56" i="24"/>
  <c r="CQ62" i="24"/>
  <c r="CQ78" i="24"/>
  <c r="CT42" i="24"/>
  <c r="CQ84" i="24"/>
  <c r="CT26" i="24"/>
  <c r="CQ105" i="24"/>
  <c r="CQ66" i="24"/>
  <c r="CQ65" i="24"/>
  <c r="CT45" i="24"/>
  <c r="CQ141" i="24"/>
  <c r="CT66" i="24"/>
  <c r="CT62" i="24"/>
  <c r="CQ117" i="24"/>
  <c r="CQ79" i="24"/>
  <c r="CQ82" i="24"/>
  <c r="CT76" i="24"/>
  <c r="CQ39" i="24"/>
  <c r="CQ145" i="24"/>
  <c r="CT80" i="24"/>
  <c r="CQ37" i="24"/>
  <c r="CQ76" i="24"/>
  <c r="CQ115" i="24"/>
  <c r="CQ123" i="24"/>
  <c r="CQ58" i="24"/>
  <c r="CT82" i="24"/>
  <c r="CT39" i="24"/>
  <c r="CT145" i="24"/>
  <c r="CT81" i="24"/>
  <c r="CT97" i="24"/>
  <c r="CT36" i="24"/>
  <c r="CT141" i="24"/>
  <c r="CT115" i="24"/>
  <c r="CT117" i="24"/>
  <c r="CQ125" i="24"/>
  <c r="CQ118" i="24"/>
  <c r="CQ54" i="24"/>
  <c r="CT14" i="24"/>
  <c r="CQ31" i="24"/>
  <c r="CN92" i="24"/>
  <c r="CQ138" i="24"/>
  <c r="CT28" i="24"/>
  <c r="CQ41" i="24"/>
  <c r="CT70" i="24"/>
  <c r="CT119" i="24"/>
  <c r="CQ131" i="24"/>
  <c r="CT104" i="24"/>
  <c r="CT74" i="24"/>
  <c r="CQ109" i="24"/>
  <c r="CQ13" i="24"/>
  <c r="CQ67" i="24"/>
  <c r="CQ95" i="24"/>
  <c r="CQ50" i="24"/>
  <c r="CQ107" i="24"/>
  <c r="CQ51" i="24"/>
  <c r="CQ142" i="24"/>
  <c r="CQ113" i="24"/>
  <c r="CQ44" i="24"/>
  <c r="CQ27" i="24"/>
  <c r="CQ102" i="24"/>
  <c r="CQ7" i="24"/>
  <c r="CQ83" i="24"/>
  <c r="CQ106" i="24"/>
  <c r="CQ139" i="24"/>
  <c r="CQ4" i="24"/>
  <c r="CQ87" i="24"/>
  <c r="CQ33" i="24"/>
  <c r="CQ116" i="24"/>
  <c r="CQ77" i="24"/>
  <c r="CQ137" i="24"/>
  <c r="CQ15" i="24"/>
  <c r="CQ89" i="24"/>
  <c r="CQ121" i="24"/>
  <c r="CQ129" i="24"/>
  <c r="CQ112" i="24"/>
  <c r="CQ35" i="24"/>
  <c r="CQ43" i="24"/>
  <c r="CQ136" i="24"/>
  <c r="CQ130" i="24"/>
  <c r="CQ119" i="24"/>
  <c r="CQ97" i="24"/>
  <c r="CQ5" i="24"/>
  <c r="CQ88" i="24"/>
  <c r="CQ120" i="24"/>
  <c r="CQ11" i="24"/>
  <c r="CQ127" i="24"/>
  <c r="CQ80" i="24"/>
  <c r="CQ28" i="24"/>
  <c r="CQ92" i="24"/>
  <c r="CQ26" i="24"/>
  <c r="CQ9" i="24"/>
  <c r="CQ17" i="24"/>
  <c r="CQ3" i="24"/>
  <c r="CQ42" i="24"/>
  <c r="CQ64" i="24"/>
  <c r="CQ34" i="24"/>
  <c r="CQ86" i="24"/>
  <c r="CQ114" i="24"/>
  <c r="CQ2" i="24"/>
  <c r="CQ122" i="24"/>
  <c r="CQ19" i="24"/>
  <c r="CQ47" i="24"/>
  <c r="CQ25" i="24"/>
  <c r="CQ100" i="24"/>
  <c r="CQ52" i="24"/>
  <c r="CQ132" i="24"/>
  <c r="CQ124" i="24"/>
  <c r="CQ90" i="24"/>
  <c r="CQ101" i="24"/>
  <c r="CQ108" i="24"/>
  <c r="CQ40" i="24"/>
  <c r="CQ46" i="24"/>
  <c r="CQ38" i="24"/>
  <c r="CQ99" i="24"/>
  <c r="CQ146" i="24"/>
  <c r="CQ8" i="24"/>
  <c r="CQ21" i="24"/>
  <c r="CQ16" i="24"/>
  <c r="CQ63" i="24"/>
  <c r="CQ18" i="24"/>
  <c r="CQ29" i="24"/>
  <c r="CQ134" i="24"/>
  <c r="CQ48" i="24"/>
  <c r="CQ128" i="24"/>
  <c r="CQ73" i="24"/>
  <c r="CQ143" i="24"/>
  <c r="CN56" i="24"/>
  <c r="CT125" i="24"/>
  <c r="CQ126" i="24"/>
  <c r="CT54" i="24"/>
  <c r="CT31" i="24"/>
  <c r="CT138" i="24"/>
  <c r="CQ32" i="24"/>
  <c r="CT49" i="24"/>
  <c r="CQ22" i="24"/>
  <c r="CQ61" i="24"/>
  <c r="CQ6" i="24"/>
  <c r="CQ56" i="24"/>
  <c r="CT126" i="24"/>
  <c r="CQ55" i="24"/>
  <c r="CQ103" i="24"/>
  <c r="CT92" i="24"/>
  <c r="CQ96" i="24"/>
  <c r="CQ72" i="24"/>
  <c r="CT109" i="24"/>
  <c r="CT13" i="24"/>
  <c r="CT67" i="24"/>
  <c r="CT95" i="24"/>
  <c r="CT50" i="24"/>
  <c r="CT107" i="24"/>
  <c r="CT51" i="24"/>
  <c r="CT142" i="24"/>
  <c r="CT113" i="24"/>
  <c r="CT44" i="24"/>
  <c r="CT27" i="24"/>
  <c r="CT102" i="24"/>
  <c r="CT7" i="24"/>
  <c r="CT83" i="24"/>
  <c r="CT106" i="24"/>
  <c r="CT139" i="24"/>
  <c r="CT4" i="24"/>
  <c r="CT87" i="24"/>
  <c r="CT33" i="24"/>
  <c r="CT116" i="24"/>
  <c r="CT77" i="24"/>
  <c r="CT137" i="24"/>
  <c r="CT15" i="24"/>
  <c r="CT89" i="24"/>
  <c r="CT121" i="24"/>
  <c r="CT129" i="24"/>
  <c r="CT21" i="24"/>
  <c r="CT128" i="24"/>
  <c r="CT11" i="24"/>
  <c r="CT52" i="24"/>
  <c r="CT16" i="24"/>
  <c r="CT73" i="24"/>
  <c r="CT127" i="24"/>
  <c r="CT132" i="24"/>
  <c r="CT63" i="24"/>
  <c r="CT64" i="24"/>
  <c r="CT47" i="24"/>
  <c r="CT90" i="24"/>
  <c r="CT99" i="24"/>
  <c r="CT105" i="24"/>
  <c r="CT29" i="24"/>
  <c r="CT112" i="24"/>
  <c r="CT5" i="24"/>
  <c r="CT34" i="24"/>
  <c r="CT25" i="24"/>
  <c r="CT101" i="24"/>
  <c r="CT146" i="24"/>
  <c r="CT12" i="24"/>
  <c r="CT134" i="24"/>
  <c r="CT35" i="24"/>
  <c r="CT88" i="24"/>
  <c r="CT86" i="24"/>
  <c r="CT100" i="24"/>
  <c r="CT108" i="24"/>
  <c r="CT8" i="24"/>
  <c r="CT72" i="24"/>
  <c r="CT48" i="24"/>
  <c r="CT43" i="24"/>
  <c r="CT120" i="24"/>
  <c r="CT114" i="24"/>
  <c r="CT40" i="24"/>
  <c r="CT22" i="24"/>
  <c r="CT136" i="24"/>
  <c r="CT2" i="24"/>
  <c r="CT46" i="24"/>
  <c r="CT131" i="24"/>
  <c r="CT130" i="24"/>
  <c r="CT122" i="24"/>
  <c r="CT38" i="24"/>
  <c r="CT19" i="24"/>
  <c r="CT124" i="24"/>
  <c r="CT18" i="24"/>
  <c r="CT55" i="24"/>
  <c r="CT78" i="24"/>
  <c r="CT37" i="24"/>
  <c r="CT79" i="24"/>
  <c r="CT58" i="24"/>
  <c r="CT118" i="24"/>
  <c r="CT9" i="24"/>
  <c r="CT17" i="24"/>
  <c r="CT3" i="24"/>
  <c r="CX143" i="24"/>
  <c r="CT103" i="24"/>
  <c r="CQ12" i="24"/>
  <c r="CT85" i="24"/>
  <c r="CQ81" i="24"/>
  <c r="CT147" i="24"/>
  <c r="CQ70" i="24"/>
  <c r="CT24" i="24"/>
  <c r="CQ49" i="24"/>
  <c r="CT30" i="24"/>
  <c r="CX34" i="24"/>
  <c r="CQ69" i="24"/>
  <c r="CT41" i="24"/>
  <c r="CQ94" i="24"/>
  <c r="CT32" i="24"/>
  <c r="CQ93" i="24"/>
  <c r="CT96" i="24"/>
  <c r="CX142" i="24"/>
  <c r="CQ110" i="24"/>
  <c r="CT69" i="24"/>
  <c r="CQ91" i="24"/>
  <c r="CT94" i="24"/>
  <c r="CQ75" i="24"/>
  <c r="CT93" i="24"/>
  <c r="CQ10" i="24"/>
  <c r="CX97" i="24"/>
  <c r="CX119" i="24"/>
  <c r="CQ57" i="24"/>
  <c r="CT110" i="24"/>
  <c r="CQ133" i="24"/>
  <c r="CT91" i="24"/>
  <c r="CQ23" i="24"/>
  <c r="CT75" i="24"/>
  <c r="CQ98" i="24"/>
  <c r="CT10" i="24"/>
  <c r="CX72" i="24"/>
  <c r="CX137" i="24"/>
  <c r="CX105" i="24"/>
  <c r="CQ59" i="24"/>
  <c r="CT57" i="24"/>
  <c r="CQ20" i="24"/>
  <c r="CT133" i="24"/>
  <c r="CQ111" i="24"/>
  <c r="CT23" i="24"/>
  <c r="CQ135" i="24"/>
  <c r="CT98" i="24"/>
  <c r="CX50" i="24"/>
  <c r="CQ68" i="24"/>
  <c r="CT59" i="24"/>
  <c r="CQ148" i="24"/>
  <c r="CT20" i="24"/>
  <c r="CQ53" i="24"/>
  <c r="CT111" i="24"/>
  <c r="CQ71" i="24"/>
  <c r="CT135" i="24"/>
  <c r="CX18" i="24"/>
  <c r="CX46" i="24"/>
  <c r="CQ85" i="24"/>
  <c r="CT68" i="24"/>
  <c r="CQ147" i="24"/>
  <c r="CT148" i="24"/>
  <c r="CQ24" i="24"/>
  <c r="CT53" i="24"/>
  <c r="CQ30" i="24"/>
  <c r="CT71" i="24"/>
  <c r="CX52" i="24"/>
  <c r="CX33" i="24"/>
  <c r="CX25" i="24"/>
  <c r="G135" i="18"/>
  <c r="I135" i="18"/>
  <c r="M135" i="18" s="1"/>
  <c r="G136" i="18"/>
  <c r="I136" i="18"/>
  <c r="M136" i="18" s="1"/>
  <c r="CX17" i="24" l="1"/>
  <c r="CN93" i="24"/>
  <c r="CN98" i="24"/>
  <c r="CX136" i="24"/>
  <c r="CX87" i="24"/>
  <c r="CX90" i="24"/>
  <c r="CX77" i="24"/>
  <c r="CX51" i="24"/>
  <c r="CX98" i="24"/>
  <c r="CX131" i="24"/>
  <c r="CX99" i="24"/>
  <c r="CX102" i="24"/>
  <c r="CX8" i="24"/>
  <c r="CX29" i="24"/>
  <c r="CX67" i="24"/>
  <c r="CX101" i="24"/>
  <c r="CX16" i="24"/>
  <c r="CX48" i="24"/>
  <c r="CX92" i="24"/>
  <c r="CX132" i="24"/>
  <c r="CX27" i="24"/>
  <c r="CX40" i="24"/>
  <c r="CX63" i="24"/>
  <c r="CX128" i="24"/>
  <c r="CX47" i="24"/>
  <c r="CX95" i="24"/>
  <c r="CX38" i="24"/>
  <c r="CX21" i="24"/>
  <c r="CX22" i="24"/>
  <c r="CX73" i="24"/>
  <c r="CX114" i="24"/>
  <c r="CX100" i="24"/>
  <c r="CX116" i="24"/>
  <c r="CX7" i="24"/>
  <c r="CX83" i="24"/>
  <c r="CX106" i="24"/>
  <c r="CX112" i="24"/>
  <c r="CX108" i="24"/>
  <c r="CX146" i="24"/>
  <c r="CX12" i="24"/>
  <c r="CX134" i="24"/>
  <c r="CX43" i="24"/>
  <c r="CX13" i="24"/>
  <c r="CX118" i="24"/>
  <c r="CN30" i="24"/>
  <c r="CN59" i="24"/>
  <c r="CN62" i="24"/>
  <c r="CN133" i="24"/>
  <c r="CN10" i="24"/>
  <c r="CN96" i="24"/>
  <c r="CN26" i="24"/>
  <c r="CN81" i="24"/>
  <c r="CN85" i="24"/>
  <c r="CN49" i="24"/>
  <c r="CN24" i="24"/>
  <c r="CN148" i="24"/>
  <c r="CN111" i="24"/>
  <c r="CN110" i="24"/>
  <c r="CN69" i="24"/>
  <c r="CN32" i="24"/>
  <c r="CN103" i="24"/>
  <c r="CN70" i="24"/>
  <c r="CN147" i="24"/>
  <c r="CN68" i="24"/>
  <c r="CN20" i="24"/>
  <c r="CN71" i="24"/>
  <c r="CN57" i="24"/>
  <c r="CN75" i="24"/>
  <c r="CN23" i="24"/>
  <c r="CN78" i="24"/>
  <c r="CN94" i="24"/>
  <c r="CN53" i="24"/>
  <c r="CN135" i="24"/>
  <c r="CN91" i="24"/>
  <c r="CN41" i="24"/>
  <c r="CN55" i="24"/>
  <c r="CX139" i="24"/>
  <c r="CX129" i="24"/>
  <c r="CX127" i="24"/>
  <c r="CX115" i="24"/>
  <c r="CX59" i="24"/>
  <c r="CX28" i="24"/>
  <c r="CX19" i="24"/>
  <c r="CX30" i="24"/>
  <c r="CX107" i="24"/>
  <c r="CX15" i="24"/>
  <c r="CX130" i="24"/>
  <c r="CX86" i="24"/>
  <c r="CX3" i="24"/>
  <c r="CX2" i="24"/>
  <c r="CX32" i="24"/>
  <c r="CX126" i="24"/>
  <c r="CX58" i="24"/>
  <c r="CX35" i="24"/>
  <c r="CX64" i="24"/>
  <c r="CX122" i="24"/>
  <c r="CX20" i="24"/>
  <c r="CX123" i="24"/>
  <c r="CX23" i="24"/>
  <c r="CX89" i="24"/>
  <c r="CX44" i="24"/>
  <c r="CX124" i="24"/>
  <c r="CX138" i="24"/>
  <c r="CX125" i="24"/>
  <c r="CX133" i="24"/>
  <c r="CX14" i="24"/>
  <c r="CX49" i="24"/>
  <c r="CX145" i="24"/>
  <c r="CX79" i="24"/>
  <c r="CX37" i="24"/>
  <c r="CX54" i="24"/>
  <c r="CX24" i="24"/>
  <c r="CX11" i="24"/>
  <c r="CX31" i="24"/>
  <c r="CX41" i="24"/>
  <c r="CX70" i="24"/>
  <c r="CX39" i="24"/>
  <c r="CN138" i="24"/>
  <c r="CX57" i="24"/>
  <c r="CX80" i="24"/>
  <c r="CN109" i="24"/>
  <c r="CX42" i="24"/>
  <c r="CX76" i="24"/>
  <c r="CN79" i="24"/>
  <c r="CX78" i="24"/>
  <c r="CX26" i="24"/>
  <c r="CX103" i="24"/>
  <c r="CX5" i="24"/>
  <c r="CX84" i="24"/>
  <c r="CX66" i="24"/>
  <c r="CX120" i="24"/>
  <c r="CX88" i="24"/>
  <c r="CX10" i="24"/>
  <c r="CN113" i="24"/>
  <c r="CN66" i="24"/>
  <c r="CN84" i="24"/>
  <c r="CN21" i="24"/>
  <c r="CN119" i="24"/>
  <c r="CN22" i="24"/>
  <c r="CN28" i="24"/>
  <c r="CN118" i="24"/>
  <c r="CN115" i="24"/>
  <c r="CX85" i="24"/>
  <c r="CN58" i="24"/>
  <c r="CN117" i="24"/>
  <c r="CN65" i="24"/>
  <c r="CN121" i="24"/>
  <c r="CN17" i="24"/>
  <c r="CX111" i="24"/>
  <c r="CN76" i="24"/>
  <c r="CN108" i="24"/>
  <c r="CN80" i="24"/>
  <c r="CN29" i="24"/>
  <c r="CX113" i="24"/>
  <c r="CN45" i="24"/>
  <c r="CN97" i="24"/>
  <c r="CX135" i="24"/>
  <c r="CX144" i="24"/>
  <c r="CX121" i="24"/>
  <c r="CX81" i="24"/>
  <c r="CX82" i="24"/>
  <c r="CX9" i="24"/>
  <c r="CX55" i="24"/>
  <c r="CX147" i="24"/>
  <c r="CX4" i="24"/>
  <c r="CX69" i="24"/>
  <c r="CX148" i="24"/>
  <c r="CN141" i="24"/>
  <c r="CN9" i="24"/>
  <c r="CX56" i="24"/>
  <c r="CN140" i="24"/>
  <c r="CN52" i="24"/>
  <c r="CN43" i="24"/>
  <c r="CX53" i="24"/>
  <c r="CN18" i="24"/>
  <c r="CN77" i="24"/>
  <c r="CX110" i="24"/>
  <c r="CN54" i="24"/>
  <c r="CN102" i="24"/>
  <c r="CN4" i="24"/>
  <c r="CN112" i="24"/>
  <c r="CN50" i="24"/>
  <c r="CX71" i="24"/>
  <c r="CN126" i="24"/>
  <c r="CN124" i="24"/>
  <c r="CN132" i="24"/>
  <c r="CN116" i="24"/>
  <c r="CN95" i="24"/>
  <c r="CN48" i="24"/>
  <c r="CN90" i="24"/>
  <c r="CX93" i="24"/>
  <c r="CN61" i="24"/>
  <c r="CN19" i="24"/>
  <c r="CN73" i="24"/>
  <c r="CN33" i="24"/>
  <c r="CN67" i="24"/>
  <c r="CN72" i="24"/>
  <c r="CN104" i="24"/>
  <c r="CN143" i="24"/>
  <c r="CX91" i="24"/>
  <c r="CN144" i="24"/>
  <c r="CN82" i="24"/>
  <c r="CN128" i="24"/>
  <c r="CN7" i="24"/>
  <c r="CN131" i="24"/>
  <c r="CN35" i="24"/>
  <c r="CN46" i="24"/>
  <c r="CN12" i="24"/>
  <c r="CX68" i="24"/>
  <c r="CX62" i="24"/>
  <c r="CN39" i="24"/>
  <c r="CN42" i="24"/>
  <c r="CN27" i="24"/>
  <c r="CN2" i="24"/>
  <c r="CN101" i="24"/>
  <c r="CN105" i="24"/>
  <c r="CN134" i="24"/>
  <c r="CX141" i="24"/>
  <c r="CX61" i="24"/>
  <c r="CX104" i="24"/>
  <c r="CX6" i="24"/>
  <c r="CX140" i="24"/>
  <c r="CN123" i="24"/>
  <c r="CN145" i="24"/>
  <c r="CX96" i="24"/>
  <c r="CN37" i="24"/>
  <c r="CX74" i="24"/>
  <c r="CX94" i="24"/>
  <c r="CN125" i="24"/>
  <c r="CN31" i="24"/>
  <c r="CN14" i="24"/>
  <c r="CN127" i="24"/>
  <c r="CN129" i="24"/>
  <c r="CN87" i="24"/>
  <c r="CN44" i="24"/>
  <c r="CN13" i="24"/>
  <c r="CN136" i="24"/>
  <c r="CN8" i="24"/>
  <c r="CN146" i="24"/>
  <c r="CN99" i="24"/>
  <c r="CX45" i="24"/>
  <c r="CX60" i="24"/>
  <c r="CN16" i="24"/>
  <c r="CN89" i="24"/>
  <c r="CN139" i="24"/>
  <c r="CN142" i="24"/>
  <c r="CN38" i="24"/>
  <c r="CN40" i="24"/>
  <c r="CN100" i="24"/>
  <c r="CN25" i="24"/>
  <c r="CN47" i="24"/>
  <c r="CN74" i="24"/>
  <c r="CN15" i="24"/>
  <c r="CN106" i="24"/>
  <c r="CN51" i="24"/>
  <c r="CN122" i="24"/>
  <c r="CN114" i="24"/>
  <c r="CN86" i="24"/>
  <c r="CN34" i="24"/>
  <c r="CN64" i="24"/>
  <c r="CX65" i="24"/>
  <c r="CX117" i="24"/>
  <c r="CX109" i="24"/>
  <c r="CX75" i="24"/>
  <c r="CN6" i="24"/>
  <c r="CN63" i="24"/>
  <c r="CN3" i="24"/>
  <c r="CN11" i="24"/>
  <c r="CN137" i="24"/>
  <c r="CN83" i="24"/>
  <c r="CN107" i="24"/>
  <c r="CN130" i="24"/>
  <c r="CN120" i="24"/>
  <c r="CN88" i="24"/>
  <c r="CN5" i="24"/>
  <c r="CN36" i="24"/>
  <c r="G160" i="13"/>
  <c r="G20" i="20" s="1"/>
  <c r="F20" i="20"/>
  <c r="H20" i="20"/>
  <c r="CV95" i="18" l="1"/>
  <c r="CW95" i="18" s="1"/>
  <c r="CS95" i="18"/>
  <c r="CP95" i="18"/>
  <c r="CM95" i="18"/>
  <c r="I95" i="18"/>
  <c r="M95" i="18" s="1"/>
  <c r="G95" i="18"/>
  <c r="G170" i="8" l="1"/>
  <c r="I170" i="8"/>
  <c r="I21" i="20"/>
  <c r="M21" i="20" s="1"/>
  <c r="G21" i="20"/>
  <c r="I39" i="14"/>
  <c r="M39" i="14" s="1"/>
  <c r="G39" i="14"/>
  <c r="G155" i="14"/>
  <c r="I155" i="14"/>
  <c r="M155" i="14" s="1"/>
  <c r="I140" i="14" l="1"/>
  <c r="M140" i="14" s="1"/>
  <c r="G140" i="14"/>
  <c r="G154" i="8"/>
  <c r="I154" i="8"/>
  <c r="M154" i="8" s="1"/>
  <c r="G17" i="20"/>
  <c r="G135" i="8"/>
  <c r="I135" i="8"/>
  <c r="CV83" i="18"/>
  <c r="CW83" i="18" s="1"/>
  <c r="CS83" i="18"/>
  <c r="CP83" i="18"/>
  <c r="CM83" i="18"/>
  <c r="M83" i="18"/>
  <c r="G83" i="18"/>
  <c r="I15" i="20" l="1"/>
  <c r="M15" i="20" s="1"/>
  <c r="G15" i="20"/>
  <c r="I14" i="20"/>
  <c r="M14" i="20" s="1"/>
  <c r="G14" i="20"/>
  <c r="I8" i="20"/>
  <c r="M8" i="20" s="1"/>
  <c r="G8" i="20"/>
  <c r="I316" i="8" l="1"/>
  <c r="G316" i="8"/>
  <c r="I315" i="8"/>
  <c r="G315" i="8"/>
  <c r="I314" i="8"/>
  <c r="G314" i="8"/>
  <c r="I313" i="8"/>
  <c r="G313" i="8"/>
  <c r="G332" i="8" s="1"/>
  <c r="I312" i="8"/>
  <c r="G312" i="8"/>
  <c r="I311" i="8"/>
  <c r="G311" i="8"/>
  <c r="I310" i="8"/>
  <c r="G310" i="8"/>
  <c r="I309" i="8"/>
  <c r="G309" i="8"/>
  <c r="I308" i="8"/>
  <c r="G308" i="8"/>
  <c r="I307" i="8"/>
  <c r="G307" i="8"/>
  <c r="I306" i="8"/>
  <c r="G306" i="8"/>
  <c r="I305" i="8"/>
  <c r="G305" i="8"/>
  <c r="I304" i="8"/>
  <c r="G304" i="8"/>
  <c r="I303" i="8"/>
  <c r="G303" i="8"/>
  <c r="I302" i="8"/>
  <c r="G302" i="8"/>
  <c r="I301" i="8"/>
  <c r="G301" i="8"/>
  <c r="I300" i="8"/>
  <c r="G300" i="8"/>
  <c r="I299" i="8"/>
  <c r="G299" i="8"/>
  <c r="I298" i="8"/>
  <c r="G298" i="8"/>
  <c r="I297" i="8"/>
  <c r="G297" i="8"/>
  <c r="I296" i="8"/>
  <c r="G296" i="8"/>
  <c r="I295" i="8"/>
  <c r="G295" i="8"/>
  <c r="I294" i="8"/>
  <c r="G294" i="8"/>
  <c r="I293" i="8"/>
  <c r="G293" i="8"/>
  <c r="I292" i="8"/>
  <c r="G292" i="8"/>
  <c r="I291" i="8"/>
  <c r="G291" i="8"/>
  <c r="I290" i="8"/>
  <c r="G290" i="8"/>
  <c r="I289" i="8"/>
  <c r="G289" i="8"/>
  <c r="I288" i="8"/>
  <c r="G288" i="8"/>
  <c r="I287" i="8"/>
  <c r="G287" i="8"/>
  <c r="I286" i="8"/>
  <c r="G286" i="8"/>
  <c r="I285" i="8"/>
  <c r="G285" i="8"/>
  <c r="I284" i="8"/>
  <c r="G284" i="8"/>
  <c r="I283" i="8"/>
  <c r="G283" i="8"/>
  <c r="I282" i="8"/>
  <c r="G282" i="8"/>
  <c r="I281" i="8"/>
  <c r="G281" i="8"/>
  <c r="I280" i="8"/>
  <c r="G280" i="8"/>
  <c r="I279" i="8"/>
  <c r="G279" i="8"/>
  <c r="I278" i="8"/>
  <c r="G278" i="8"/>
  <c r="I277" i="8"/>
  <c r="G277" i="8"/>
  <c r="I276" i="8"/>
  <c r="G276" i="8"/>
  <c r="I275" i="8"/>
  <c r="G275" i="8"/>
  <c r="I274" i="8"/>
  <c r="G274" i="8"/>
  <c r="I273" i="8"/>
  <c r="G273" i="8"/>
  <c r="I272" i="8"/>
  <c r="G272" i="8"/>
  <c r="I271" i="8"/>
  <c r="G271" i="8"/>
  <c r="I270" i="8"/>
  <c r="G270" i="8"/>
  <c r="I269" i="8"/>
  <c r="G269" i="8"/>
  <c r="I268" i="8"/>
  <c r="G268" i="8"/>
  <c r="I267" i="8"/>
  <c r="G267" i="8"/>
  <c r="I266" i="8"/>
  <c r="G266" i="8"/>
  <c r="I265" i="8"/>
  <c r="G265" i="8"/>
  <c r="I264" i="8"/>
  <c r="G264" i="8"/>
  <c r="I263" i="8"/>
  <c r="G263" i="8"/>
  <c r="I262" i="8"/>
  <c r="G262" i="8"/>
  <c r="I261" i="8"/>
  <c r="G261" i="8"/>
  <c r="I260" i="8"/>
  <c r="G260" i="8"/>
  <c r="I259" i="8"/>
  <c r="G259" i="8"/>
  <c r="I258" i="8"/>
  <c r="G258" i="8"/>
  <c r="I257" i="8"/>
  <c r="G257" i="8"/>
  <c r="I256" i="8"/>
  <c r="G256" i="8"/>
  <c r="I255" i="8"/>
  <c r="G255" i="8"/>
  <c r="I254" i="8"/>
  <c r="G254" i="8"/>
  <c r="I253" i="8"/>
  <c r="G253" i="8"/>
  <c r="I252" i="8"/>
  <c r="G252" i="8"/>
  <c r="I251" i="8"/>
  <c r="G251" i="8"/>
  <c r="I250" i="8"/>
  <c r="G250" i="8"/>
  <c r="I249" i="8"/>
  <c r="G249" i="8"/>
  <c r="I248" i="8"/>
  <c r="G248" i="8"/>
  <c r="I247" i="8"/>
  <c r="G247" i="8"/>
  <c r="I246" i="8"/>
  <c r="G246" i="8"/>
  <c r="I245" i="8"/>
  <c r="G245" i="8"/>
  <c r="I244" i="8"/>
  <c r="G244" i="8"/>
  <c r="I243" i="8"/>
  <c r="G243" i="8"/>
  <c r="I242" i="8"/>
  <c r="G242" i="8"/>
  <c r="I241" i="8"/>
  <c r="G241" i="8"/>
  <c r="I240" i="8"/>
  <c r="G240" i="8"/>
  <c r="I239" i="8"/>
  <c r="G239" i="8"/>
  <c r="I238" i="8"/>
  <c r="G238" i="8"/>
  <c r="I237" i="8"/>
  <c r="G237" i="8"/>
  <c r="I236" i="8"/>
  <c r="G236" i="8"/>
  <c r="I235" i="8"/>
  <c r="G235" i="8"/>
  <c r="I234" i="8"/>
  <c r="G234" i="8"/>
  <c r="I233" i="8"/>
  <c r="G233" i="8"/>
  <c r="I232" i="8"/>
  <c r="G232" i="8"/>
  <c r="I231" i="8"/>
  <c r="G231" i="8"/>
  <c r="I230" i="8"/>
  <c r="G230" i="8"/>
  <c r="I229" i="8"/>
  <c r="G229" i="8"/>
  <c r="I228" i="8"/>
  <c r="G228" i="8"/>
  <c r="I227" i="8"/>
  <c r="G227" i="8"/>
  <c r="G331" i="8" s="1"/>
  <c r="I226" i="8"/>
  <c r="G226" i="8"/>
  <c r="I225" i="8"/>
  <c r="G225" i="8"/>
  <c r="I224" i="8"/>
  <c r="G224" i="8"/>
  <c r="I223" i="8"/>
  <c r="G223" i="8"/>
  <c r="I222" i="8"/>
  <c r="G222" i="8"/>
  <c r="I221" i="8"/>
  <c r="G221" i="8"/>
  <c r="I220" i="8"/>
  <c r="G220" i="8"/>
  <c r="I219" i="8"/>
  <c r="G219" i="8"/>
  <c r="I218" i="8"/>
  <c r="G218" i="8"/>
  <c r="I217" i="8"/>
  <c r="G217" i="8"/>
  <c r="I216" i="8"/>
  <c r="G216" i="8"/>
  <c r="I215" i="8"/>
  <c r="G215" i="8"/>
  <c r="I214" i="8"/>
  <c r="G214" i="8"/>
  <c r="I213" i="8"/>
  <c r="G213" i="8"/>
  <c r="I212" i="8"/>
  <c r="G212" i="8"/>
  <c r="I211" i="8"/>
  <c r="G211" i="8"/>
  <c r="I210" i="8"/>
  <c r="G210" i="8"/>
  <c r="I209" i="8"/>
  <c r="G209" i="8"/>
  <c r="I208" i="8"/>
  <c r="G208" i="8"/>
  <c r="I207" i="8"/>
  <c r="G207" i="8"/>
  <c r="I206" i="8"/>
  <c r="G206" i="8"/>
  <c r="I205" i="8"/>
  <c r="G205" i="8"/>
  <c r="I204" i="8"/>
  <c r="G204" i="8"/>
  <c r="I203" i="8"/>
  <c r="G203" i="8"/>
  <c r="I202" i="8"/>
  <c r="G202" i="8"/>
  <c r="I201" i="8"/>
  <c r="G201" i="8"/>
  <c r="I200" i="8"/>
  <c r="G200" i="8"/>
  <c r="I199" i="8"/>
  <c r="G199" i="8"/>
  <c r="I198" i="8"/>
  <c r="G198" i="8"/>
  <c r="I197" i="8"/>
  <c r="G197" i="8"/>
  <c r="I196" i="8"/>
  <c r="G196" i="8"/>
  <c r="I195" i="8"/>
  <c r="G195" i="8"/>
  <c r="I194" i="8"/>
  <c r="G194" i="8"/>
  <c r="I193" i="8"/>
  <c r="G193" i="8"/>
  <c r="I192" i="8"/>
  <c r="G192" i="8"/>
  <c r="I191" i="8"/>
  <c r="G191" i="8"/>
  <c r="I190" i="8"/>
  <c r="G190" i="8"/>
  <c r="I189" i="8"/>
  <c r="G189" i="8"/>
  <c r="I188" i="8"/>
  <c r="G188" i="8"/>
  <c r="I187" i="8"/>
  <c r="G187" i="8"/>
  <c r="I186" i="8"/>
  <c r="G186" i="8"/>
  <c r="I185" i="8"/>
  <c r="G185" i="8"/>
  <c r="I184" i="8"/>
  <c r="G184" i="8"/>
  <c r="I183" i="8"/>
  <c r="G183" i="8"/>
  <c r="I182" i="8"/>
  <c r="G182" i="8"/>
  <c r="I181" i="8"/>
  <c r="G181" i="8"/>
  <c r="I180" i="8"/>
  <c r="G180" i="8"/>
  <c r="I179" i="8"/>
  <c r="G179" i="8"/>
  <c r="I178" i="8"/>
  <c r="G178" i="8"/>
  <c r="I177" i="8"/>
  <c r="G177" i="8"/>
  <c r="I176" i="8"/>
  <c r="G176" i="8"/>
  <c r="I175" i="8"/>
  <c r="G175" i="8"/>
  <c r="I174" i="8"/>
  <c r="G174" i="8"/>
  <c r="I173" i="8"/>
  <c r="G173" i="8"/>
  <c r="I172" i="8"/>
  <c r="G172" i="8"/>
  <c r="I171" i="8"/>
  <c r="G171" i="8"/>
  <c r="I169" i="8"/>
  <c r="G169" i="8"/>
  <c r="I168" i="8"/>
  <c r="G168" i="8"/>
  <c r="I167" i="8"/>
  <c r="G167" i="8"/>
  <c r="I166" i="8"/>
  <c r="G166" i="8"/>
  <c r="I165" i="8"/>
  <c r="G165" i="8"/>
  <c r="I164" i="8"/>
  <c r="G164" i="8"/>
  <c r="I163" i="8"/>
  <c r="G163" i="8"/>
  <c r="I162" i="8"/>
  <c r="G162" i="8"/>
  <c r="I161" i="8"/>
  <c r="G161" i="8"/>
  <c r="I160" i="8"/>
  <c r="G160" i="8"/>
  <c r="I159" i="8"/>
  <c r="G159" i="8"/>
  <c r="I158" i="8"/>
  <c r="G158" i="8"/>
  <c r="I157" i="8"/>
  <c r="G157" i="8"/>
  <c r="I156" i="8"/>
  <c r="G156" i="8"/>
  <c r="I155" i="8"/>
  <c r="G155" i="8"/>
  <c r="I153" i="8"/>
  <c r="G153" i="8"/>
  <c r="I152" i="8"/>
  <c r="G152" i="8"/>
  <c r="I151" i="8"/>
  <c r="G151" i="8"/>
  <c r="I150" i="8"/>
  <c r="G150" i="8"/>
  <c r="I149" i="8"/>
  <c r="G149" i="8"/>
  <c r="I148" i="8"/>
  <c r="G148" i="8"/>
  <c r="I147" i="8"/>
  <c r="G147" i="8"/>
  <c r="I146" i="8"/>
  <c r="G146" i="8"/>
  <c r="I145" i="8"/>
  <c r="G145" i="8"/>
  <c r="I144" i="8"/>
  <c r="G144" i="8"/>
  <c r="I143" i="8"/>
  <c r="G143" i="8"/>
  <c r="I142" i="8"/>
  <c r="G142" i="8"/>
  <c r="I141" i="8"/>
  <c r="G141" i="8"/>
  <c r="I140" i="8"/>
  <c r="G140" i="8"/>
  <c r="I139" i="8"/>
  <c r="G139" i="8"/>
  <c r="I138" i="8"/>
  <c r="G138" i="8"/>
  <c r="I137" i="8"/>
  <c r="G137" i="8"/>
  <c r="I136" i="8"/>
  <c r="G136" i="8"/>
  <c r="I134" i="8"/>
  <c r="G134" i="8"/>
  <c r="I133" i="8"/>
  <c r="G133" i="8"/>
  <c r="I132" i="8"/>
  <c r="G132" i="8"/>
  <c r="I131" i="8"/>
  <c r="G131" i="8"/>
  <c r="I130" i="8"/>
  <c r="G130" i="8"/>
  <c r="I129" i="8"/>
  <c r="G129" i="8"/>
  <c r="I128" i="8"/>
  <c r="G128" i="8"/>
  <c r="I127" i="8"/>
  <c r="G127" i="8"/>
  <c r="I126" i="8"/>
  <c r="G126" i="8"/>
  <c r="I125" i="8"/>
  <c r="G125" i="8"/>
  <c r="I124" i="8"/>
  <c r="G124" i="8"/>
  <c r="I123" i="8"/>
  <c r="G123" i="8"/>
  <c r="I122" i="8"/>
  <c r="G122" i="8"/>
  <c r="I121" i="8"/>
  <c r="G121" i="8"/>
  <c r="I120" i="8"/>
  <c r="G120" i="8"/>
  <c r="I119" i="8"/>
  <c r="G119" i="8"/>
  <c r="I118" i="8"/>
  <c r="G118" i="8"/>
  <c r="I117" i="8"/>
  <c r="G117" i="8"/>
  <c r="I116" i="8"/>
  <c r="G116" i="8"/>
  <c r="I115" i="8"/>
  <c r="G115" i="8"/>
  <c r="I114" i="8"/>
  <c r="G114" i="8"/>
  <c r="I113" i="8"/>
  <c r="G113" i="8"/>
  <c r="I112" i="8"/>
  <c r="G112" i="8"/>
  <c r="I111" i="8"/>
  <c r="G111" i="8"/>
  <c r="I110" i="8"/>
  <c r="G110" i="8"/>
  <c r="I109" i="8"/>
  <c r="G109" i="8"/>
  <c r="I108" i="8"/>
  <c r="G108" i="8"/>
  <c r="I107" i="8"/>
  <c r="G107" i="8"/>
  <c r="I106" i="8"/>
  <c r="G106" i="8"/>
  <c r="I105" i="8"/>
  <c r="G105" i="8"/>
  <c r="I104" i="8"/>
  <c r="G104" i="8"/>
  <c r="I103" i="8"/>
  <c r="G103" i="8"/>
  <c r="I102" i="8"/>
  <c r="G102" i="8"/>
  <c r="I101" i="8"/>
  <c r="G101" i="8"/>
  <c r="I100" i="8"/>
  <c r="G100" i="8"/>
  <c r="I99" i="8"/>
  <c r="G99" i="8"/>
  <c r="I98" i="8"/>
  <c r="G98" i="8"/>
  <c r="I97" i="8"/>
  <c r="G97" i="8"/>
  <c r="I96" i="8"/>
  <c r="G96" i="8"/>
  <c r="I95" i="8"/>
  <c r="G95" i="8"/>
  <c r="I94" i="8"/>
  <c r="G94" i="8"/>
  <c r="I93" i="8"/>
  <c r="G93" i="8"/>
  <c r="I92" i="8"/>
  <c r="G92" i="8"/>
  <c r="I91" i="8"/>
  <c r="G91" i="8"/>
  <c r="I90" i="8"/>
  <c r="G90" i="8"/>
  <c r="I89" i="8"/>
  <c r="G89" i="8"/>
  <c r="I88" i="8"/>
  <c r="G88" i="8"/>
  <c r="I87" i="8"/>
  <c r="G87" i="8"/>
  <c r="I86" i="8"/>
  <c r="G86" i="8"/>
  <c r="I85" i="8"/>
  <c r="G85" i="8"/>
  <c r="I84" i="8"/>
  <c r="G84" i="8"/>
  <c r="I83" i="8"/>
  <c r="G83" i="8"/>
  <c r="I82" i="8"/>
  <c r="G82" i="8"/>
  <c r="I81" i="8"/>
  <c r="G81" i="8"/>
  <c r="I80" i="8"/>
  <c r="G80" i="8"/>
  <c r="I79" i="8"/>
  <c r="G79" i="8"/>
  <c r="I78" i="8"/>
  <c r="G78" i="8"/>
  <c r="I77" i="8"/>
  <c r="G77" i="8"/>
  <c r="I76" i="8"/>
  <c r="G76" i="8"/>
  <c r="I75" i="8"/>
  <c r="G75" i="8"/>
  <c r="I74" i="8"/>
  <c r="G74" i="8"/>
  <c r="I73" i="8"/>
  <c r="G73" i="8"/>
  <c r="I72" i="8"/>
  <c r="G72" i="8"/>
  <c r="I71" i="8"/>
  <c r="G71" i="8"/>
  <c r="I70" i="8"/>
  <c r="G70" i="8"/>
  <c r="I69" i="8"/>
  <c r="G69" i="8"/>
  <c r="I68" i="8"/>
  <c r="G68" i="8"/>
  <c r="I67" i="8"/>
  <c r="G67" i="8"/>
  <c r="I66" i="8"/>
  <c r="G66" i="8"/>
  <c r="I65" i="8"/>
  <c r="G65" i="8"/>
  <c r="I64" i="8"/>
  <c r="G64" i="8"/>
  <c r="I63" i="8"/>
  <c r="G63" i="8"/>
  <c r="I62" i="8"/>
  <c r="G62" i="8"/>
  <c r="I61" i="8"/>
  <c r="G61" i="8"/>
  <c r="I60" i="8"/>
  <c r="G60" i="8"/>
  <c r="I59" i="8"/>
  <c r="G59" i="8"/>
  <c r="I58" i="8"/>
  <c r="G58" i="8"/>
  <c r="I57" i="8"/>
  <c r="G57" i="8"/>
  <c r="I56" i="8"/>
  <c r="G56" i="8"/>
  <c r="I55" i="8"/>
  <c r="G55" i="8"/>
  <c r="I54" i="8"/>
  <c r="G54" i="8"/>
  <c r="I53" i="8"/>
  <c r="G53" i="8"/>
  <c r="I52" i="8"/>
  <c r="G52" i="8"/>
  <c r="I51" i="8"/>
  <c r="G51" i="8"/>
  <c r="I50" i="8"/>
  <c r="G50" i="8"/>
  <c r="I49" i="8"/>
  <c r="G49" i="8"/>
  <c r="I48" i="8"/>
  <c r="G48" i="8"/>
  <c r="I47" i="8"/>
  <c r="G47" i="8"/>
  <c r="I46" i="8"/>
  <c r="G46" i="8"/>
  <c r="I45" i="8"/>
  <c r="G45" i="8"/>
  <c r="I44" i="8"/>
  <c r="G44" i="8"/>
  <c r="I43" i="8"/>
  <c r="G43" i="8"/>
  <c r="I42" i="8"/>
  <c r="G42" i="8"/>
  <c r="I41" i="8"/>
  <c r="G41" i="8"/>
  <c r="I40" i="8"/>
  <c r="G40" i="8"/>
  <c r="I39" i="8"/>
  <c r="G39" i="8"/>
  <c r="I38" i="8"/>
  <c r="G38" i="8"/>
  <c r="I37" i="8"/>
  <c r="G37" i="8"/>
  <c r="I36" i="8"/>
  <c r="G36" i="8"/>
  <c r="I35" i="8"/>
  <c r="G35" i="8"/>
  <c r="I34" i="8"/>
  <c r="G34" i="8"/>
  <c r="I33" i="8"/>
  <c r="G33" i="8"/>
  <c r="I32" i="8"/>
  <c r="G32" i="8"/>
  <c r="I31" i="8"/>
  <c r="G31" i="8"/>
  <c r="I30" i="8"/>
  <c r="G30" i="8"/>
  <c r="I29" i="8"/>
  <c r="G29" i="8"/>
  <c r="I28" i="8"/>
  <c r="G28" i="8"/>
  <c r="I27" i="8"/>
  <c r="G27" i="8"/>
  <c r="I26" i="8"/>
  <c r="G26" i="8"/>
  <c r="I25" i="8"/>
  <c r="G25" i="8"/>
  <c r="I24" i="8"/>
  <c r="G24" i="8"/>
  <c r="I23" i="8"/>
  <c r="G23" i="8"/>
  <c r="I22" i="8"/>
  <c r="G22" i="8"/>
  <c r="I21" i="8"/>
  <c r="G21" i="8"/>
  <c r="I20" i="8"/>
  <c r="G20" i="8"/>
  <c r="I19" i="8"/>
  <c r="G19" i="8"/>
  <c r="I18" i="8"/>
  <c r="G18" i="8"/>
  <c r="I17" i="8"/>
  <c r="G17" i="8"/>
  <c r="I16" i="8"/>
  <c r="G16" i="8"/>
  <c r="I15" i="8"/>
  <c r="G15" i="8"/>
  <c r="I14" i="8"/>
  <c r="G14" i="8"/>
  <c r="I13" i="8"/>
  <c r="G13" i="8"/>
  <c r="I12" i="8"/>
  <c r="G12" i="8"/>
  <c r="I11" i="8"/>
  <c r="G11" i="8"/>
  <c r="I10" i="8"/>
  <c r="G10" i="8"/>
  <c r="I9" i="8"/>
  <c r="G9" i="8"/>
  <c r="I8" i="8"/>
  <c r="G8" i="8"/>
  <c r="G8" i="18"/>
  <c r="I8" i="18"/>
  <c r="G9" i="18"/>
  <c r="I9" i="18"/>
  <c r="G10" i="18"/>
  <c r="I10" i="18"/>
  <c r="G11" i="18"/>
  <c r="I11" i="18"/>
  <c r="G12" i="18"/>
  <c r="I12" i="18"/>
  <c r="G13" i="18"/>
  <c r="I13" i="18"/>
  <c r="G14" i="18"/>
  <c r="I14" i="18"/>
  <c r="G15" i="18"/>
  <c r="I15" i="18"/>
  <c r="G16" i="18"/>
  <c r="I16" i="18"/>
  <c r="G17" i="18"/>
  <c r="I17" i="18"/>
  <c r="G18" i="18"/>
  <c r="I18" i="18"/>
  <c r="G19" i="18"/>
  <c r="I19" i="18"/>
  <c r="G20" i="18"/>
  <c r="I20" i="18"/>
  <c r="G21" i="18"/>
  <c r="I21" i="18"/>
  <c r="G22" i="18"/>
  <c r="I22" i="18"/>
  <c r="G23" i="18"/>
  <c r="I23" i="18"/>
  <c r="G24" i="18"/>
  <c r="I24" i="18"/>
  <c r="G25" i="18"/>
  <c r="I25" i="18"/>
  <c r="G26" i="18"/>
  <c r="I26" i="18"/>
  <c r="G27" i="18"/>
  <c r="I27" i="18"/>
  <c r="G28" i="18"/>
  <c r="I28" i="18"/>
  <c r="G29" i="18"/>
  <c r="I29" i="18"/>
  <c r="G30" i="18"/>
  <c r="I30" i="18"/>
  <c r="G31" i="18"/>
  <c r="I31" i="18"/>
  <c r="G32" i="18"/>
  <c r="I32" i="18"/>
  <c r="G33" i="18"/>
  <c r="I33" i="18"/>
  <c r="G34" i="18"/>
  <c r="I34" i="18"/>
  <c r="G35" i="18"/>
  <c r="I35" i="18"/>
  <c r="G36" i="18"/>
  <c r="I36" i="18"/>
  <c r="G37" i="18"/>
  <c r="I37" i="18"/>
  <c r="G38" i="18"/>
  <c r="I38" i="18"/>
  <c r="G39" i="18"/>
  <c r="I39" i="18"/>
  <c r="G40" i="18"/>
  <c r="I40" i="18"/>
  <c r="G41" i="18"/>
  <c r="I41" i="18"/>
  <c r="G42" i="18"/>
  <c r="I42" i="18"/>
  <c r="G43" i="18"/>
  <c r="I43" i="18"/>
  <c r="G44" i="18"/>
  <c r="I44" i="18"/>
  <c r="G45" i="18"/>
  <c r="I45" i="18"/>
  <c r="G46" i="18"/>
  <c r="I46" i="18"/>
  <c r="G47" i="18"/>
  <c r="I47" i="18"/>
  <c r="G48" i="18"/>
  <c r="I48" i="18"/>
  <c r="G49" i="18"/>
  <c r="I49" i="18"/>
  <c r="G50" i="18"/>
  <c r="I50" i="18"/>
  <c r="G51" i="18"/>
  <c r="I51" i="18"/>
  <c r="G52" i="18"/>
  <c r="I52" i="18"/>
  <c r="G53" i="18"/>
  <c r="I53" i="18"/>
  <c r="G54" i="18"/>
  <c r="I54" i="18"/>
  <c r="G55" i="18"/>
  <c r="I55" i="18"/>
  <c r="G56" i="18"/>
  <c r="I56" i="18"/>
  <c r="G57" i="18"/>
  <c r="I57" i="18"/>
  <c r="G58" i="18"/>
  <c r="I58" i="18"/>
  <c r="G59" i="18"/>
  <c r="I59" i="18"/>
  <c r="G60" i="18"/>
  <c r="I60" i="18"/>
  <c r="G61" i="18"/>
  <c r="I61" i="18"/>
  <c r="G62" i="18"/>
  <c r="I62" i="18"/>
  <c r="G63" i="18"/>
  <c r="I63" i="18"/>
  <c r="G64" i="18"/>
  <c r="I64" i="18"/>
  <c r="G65" i="18"/>
  <c r="I65" i="18"/>
  <c r="G66" i="18"/>
  <c r="I66" i="18"/>
  <c r="G67" i="18"/>
  <c r="I67" i="18"/>
  <c r="G68" i="18"/>
  <c r="I68" i="18"/>
  <c r="G69" i="18"/>
  <c r="I69" i="18"/>
  <c r="G70" i="18"/>
  <c r="I70" i="18"/>
  <c r="G71" i="18"/>
  <c r="I71" i="18"/>
  <c r="G72" i="18"/>
  <c r="I72" i="18"/>
  <c r="G73" i="18"/>
  <c r="I73" i="18"/>
  <c r="G74" i="18"/>
  <c r="I74" i="18"/>
  <c r="G75" i="18"/>
  <c r="I75" i="18"/>
  <c r="G76" i="18"/>
  <c r="I76" i="18"/>
  <c r="G77" i="18"/>
  <c r="I77" i="18"/>
  <c r="G78" i="18"/>
  <c r="I78" i="18"/>
  <c r="G79" i="18"/>
  <c r="I79" i="18"/>
  <c r="M79" i="18" s="1"/>
  <c r="G80" i="18"/>
  <c r="I80" i="18"/>
  <c r="G81" i="18"/>
  <c r="I81" i="18"/>
  <c r="G82" i="18"/>
  <c r="I82" i="18"/>
  <c r="G84" i="18"/>
  <c r="I84" i="18"/>
  <c r="G85" i="18"/>
  <c r="I85" i="18"/>
  <c r="G86" i="18"/>
  <c r="I86" i="18"/>
  <c r="G87" i="18"/>
  <c r="I87" i="18"/>
  <c r="G88" i="18"/>
  <c r="I88" i="18"/>
  <c r="G89" i="18"/>
  <c r="I89" i="18"/>
  <c r="G90" i="18"/>
  <c r="I90" i="18"/>
  <c r="G91" i="18"/>
  <c r="I91" i="18"/>
  <c r="G92" i="18"/>
  <c r="I92" i="18"/>
  <c r="G93" i="18"/>
  <c r="I93" i="18"/>
  <c r="G94" i="18"/>
  <c r="I94" i="18"/>
  <c r="G96" i="18"/>
  <c r="I96" i="18"/>
  <c r="G97" i="18"/>
  <c r="I97" i="18"/>
  <c r="G98" i="18"/>
  <c r="I98" i="18"/>
  <c r="G99" i="18"/>
  <c r="I99" i="18"/>
  <c r="G100" i="18"/>
  <c r="I100" i="18"/>
  <c r="G101" i="18"/>
  <c r="I101" i="18"/>
  <c r="G102" i="18"/>
  <c r="I102" i="18"/>
  <c r="G103" i="18"/>
  <c r="I103" i="18"/>
  <c r="G104" i="18"/>
  <c r="I104" i="18"/>
  <c r="G105" i="18"/>
  <c r="I105" i="18"/>
  <c r="G106" i="18"/>
  <c r="I106" i="18"/>
  <c r="G107" i="18"/>
  <c r="I107" i="18"/>
  <c r="G108" i="18"/>
  <c r="I108" i="18"/>
  <c r="G109" i="18"/>
  <c r="I109" i="18"/>
  <c r="G110" i="18"/>
  <c r="I110" i="18"/>
  <c r="G111" i="18"/>
  <c r="I111" i="18"/>
  <c r="G112" i="18"/>
  <c r="I112" i="18"/>
  <c r="G113" i="18"/>
  <c r="I113" i="18"/>
  <c r="G114" i="18"/>
  <c r="I114" i="18"/>
  <c r="G115" i="18"/>
  <c r="I115" i="18"/>
  <c r="G116" i="18"/>
  <c r="I116" i="18"/>
  <c r="G117" i="18"/>
  <c r="I117" i="18"/>
  <c r="G118" i="18"/>
  <c r="I118" i="18"/>
  <c r="G119" i="18"/>
  <c r="I119" i="18"/>
  <c r="G120" i="18"/>
  <c r="I120" i="18"/>
  <c r="G121" i="18"/>
  <c r="I121" i="18"/>
  <c r="G122" i="18"/>
  <c r="I122" i="18"/>
  <c r="G123" i="18"/>
  <c r="I123" i="18"/>
  <c r="G124" i="18"/>
  <c r="I124" i="18"/>
  <c r="G125" i="18"/>
  <c r="I125" i="18"/>
  <c r="G126" i="18"/>
  <c r="I126" i="18"/>
  <c r="G127" i="18"/>
  <c r="I127" i="18"/>
  <c r="G128" i="18"/>
  <c r="I128" i="18"/>
  <c r="G129" i="18"/>
  <c r="I129" i="18"/>
  <c r="G130" i="18"/>
  <c r="I130" i="18"/>
  <c r="G131" i="18"/>
  <c r="I131" i="18"/>
  <c r="G132" i="18"/>
  <c r="I132" i="18"/>
  <c r="G133" i="18"/>
  <c r="I133" i="18"/>
  <c r="G134" i="18"/>
  <c r="I134" i="18"/>
  <c r="G137" i="18"/>
  <c r="I137" i="18"/>
  <c r="G138" i="18"/>
  <c r="I138" i="18"/>
  <c r="G139" i="18"/>
  <c r="I139" i="18"/>
  <c r="G140" i="18"/>
  <c r="I140" i="18"/>
  <c r="G141" i="18"/>
  <c r="I141" i="18"/>
  <c r="G142" i="18"/>
  <c r="I142" i="18"/>
  <c r="G143" i="18"/>
  <c r="I143" i="18"/>
  <c r="G144" i="18"/>
  <c r="I144" i="18"/>
  <c r="G145" i="18"/>
  <c r="I145" i="18"/>
  <c r="G146" i="18"/>
  <c r="I146" i="18"/>
  <c r="G147" i="18"/>
  <c r="I147" i="18"/>
  <c r="G148" i="18"/>
  <c r="I148" i="18"/>
  <c r="G149" i="18"/>
  <c r="I149" i="18"/>
  <c r="G150" i="18"/>
  <c r="I150" i="18"/>
  <c r="G151" i="18"/>
  <c r="I151" i="18"/>
  <c r="G152" i="18"/>
  <c r="I152" i="18"/>
  <c r="G153" i="18"/>
  <c r="I153" i="18"/>
  <c r="G154" i="18"/>
  <c r="I154" i="18"/>
  <c r="G155" i="18"/>
  <c r="I155" i="18"/>
  <c r="G8" i="19"/>
  <c r="I8" i="19"/>
  <c r="G9" i="19"/>
  <c r="I9" i="19"/>
  <c r="G11" i="19"/>
  <c r="I11" i="19"/>
  <c r="G12" i="19"/>
  <c r="I12" i="19"/>
  <c r="G13" i="19"/>
  <c r="I13" i="19"/>
  <c r="G14" i="19"/>
  <c r="I14" i="19"/>
  <c r="G15" i="19"/>
  <c r="I15" i="19"/>
  <c r="G16" i="19"/>
  <c r="I16" i="19"/>
  <c r="G17" i="19"/>
  <c r="I17" i="19"/>
  <c r="G18" i="19"/>
  <c r="I18" i="19"/>
  <c r="G19" i="19"/>
  <c r="I19" i="19"/>
  <c r="G20" i="19"/>
  <c r="I20" i="19"/>
  <c r="G21" i="19"/>
  <c r="I21" i="19"/>
  <c r="G22" i="19"/>
  <c r="I22" i="19"/>
  <c r="G23" i="19"/>
  <c r="I23" i="19"/>
  <c r="G24" i="19"/>
  <c r="I24" i="19"/>
  <c r="G25" i="19"/>
  <c r="I25" i="19"/>
  <c r="G26" i="19"/>
  <c r="I26" i="19"/>
  <c r="G27" i="19"/>
  <c r="I27" i="19"/>
  <c r="G28" i="19"/>
  <c r="I28" i="19"/>
  <c r="G30" i="19"/>
  <c r="I30" i="19"/>
  <c r="G37" i="19"/>
  <c r="I37" i="19"/>
  <c r="G38" i="19"/>
  <c r="I38" i="19"/>
  <c r="G39" i="19"/>
  <c r="I39" i="19"/>
  <c r="G40" i="19"/>
  <c r="I40" i="19"/>
  <c r="G41" i="19"/>
  <c r="I41" i="19"/>
  <c r="G42" i="19"/>
  <c r="G64" i="19" s="1"/>
  <c r="I42" i="19"/>
  <c r="G44" i="19"/>
  <c r="I44" i="19"/>
  <c r="G51" i="19"/>
  <c r="G55" i="19"/>
  <c r="G56" i="19"/>
  <c r="G57" i="19"/>
  <c r="G59" i="19"/>
  <c r="G61" i="19"/>
  <c r="G62" i="19"/>
  <c r="G63" i="19"/>
  <c r="G65" i="19"/>
  <c r="G66" i="19"/>
  <c r="I316" i="13"/>
  <c r="G316" i="13"/>
  <c r="I315" i="13"/>
  <c r="G315" i="13"/>
  <c r="I314" i="13"/>
  <c r="G314" i="13"/>
  <c r="I313" i="13"/>
  <c r="G313" i="13"/>
  <c r="I312" i="13"/>
  <c r="G312" i="13"/>
  <c r="I311" i="13"/>
  <c r="G311" i="13"/>
  <c r="I310" i="13"/>
  <c r="G310" i="13"/>
  <c r="I309" i="13"/>
  <c r="G309" i="13"/>
  <c r="I308" i="13"/>
  <c r="G308" i="13"/>
  <c r="I307" i="13"/>
  <c r="G307" i="13"/>
  <c r="I306" i="13"/>
  <c r="G306" i="13"/>
  <c r="I305" i="13"/>
  <c r="G305" i="13"/>
  <c r="I304" i="13"/>
  <c r="G304" i="13"/>
  <c r="I303" i="13"/>
  <c r="G303" i="13"/>
  <c r="I302" i="13"/>
  <c r="G302" i="13"/>
  <c r="I301" i="13"/>
  <c r="G301" i="13"/>
  <c r="I300" i="13"/>
  <c r="G300" i="13"/>
  <c r="I299" i="13"/>
  <c r="G299" i="13"/>
  <c r="I298" i="13"/>
  <c r="G298" i="13"/>
  <c r="I297" i="13"/>
  <c r="G297" i="13"/>
  <c r="I296" i="13"/>
  <c r="G296" i="13"/>
  <c r="I295" i="13"/>
  <c r="G295" i="13"/>
  <c r="I294" i="13"/>
  <c r="G294" i="13"/>
  <c r="I293" i="13"/>
  <c r="G293" i="13"/>
  <c r="I292" i="13"/>
  <c r="G292" i="13"/>
  <c r="I291" i="13"/>
  <c r="G291" i="13"/>
  <c r="I290" i="13"/>
  <c r="G290" i="13"/>
  <c r="I289" i="13"/>
  <c r="G289" i="13"/>
  <c r="I288" i="13"/>
  <c r="G288" i="13"/>
  <c r="I287" i="13"/>
  <c r="G287" i="13"/>
  <c r="I286" i="13"/>
  <c r="G286" i="13"/>
  <c r="I285" i="13"/>
  <c r="G285" i="13"/>
  <c r="I284" i="13"/>
  <c r="G284" i="13"/>
  <c r="I283" i="13"/>
  <c r="G283" i="13"/>
  <c r="I282" i="13"/>
  <c r="G282" i="13"/>
  <c r="I281" i="13"/>
  <c r="G281" i="13"/>
  <c r="I280" i="13"/>
  <c r="G280" i="13"/>
  <c r="I279" i="13"/>
  <c r="G279" i="13"/>
  <c r="I278" i="13"/>
  <c r="G278" i="13"/>
  <c r="I277" i="13"/>
  <c r="G277" i="13"/>
  <c r="I276" i="13"/>
  <c r="G276" i="13"/>
  <c r="I275" i="13"/>
  <c r="G275" i="13"/>
  <c r="I274" i="13"/>
  <c r="G274" i="13"/>
  <c r="I273" i="13"/>
  <c r="G273" i="13"/>
  <c r="I272" i="13"/>
  <c r="G272" i="13"/>
  <c r="I271" i="13"/>
  <c r="G271" i="13"/>
  <c r="I270" i="13"/>
  <c r="G270" i="13"/>
  <c r="I269" i="13"/>
  <c r="G269" i="13"/>
  <c r="I268" i="13"/>
  <c r="G268" i="13"/>
  <c r="I267" i="13"/>
  <c r="G267" i="13"/>
  <c r="I266" i="13"/>
  <c r="G266" i="13"/>
  <c r="I265" i="13"/>
  <c r="G265" i="13"/>
  <c r="I264" i="13"/>
  <c r="G264" i="13"/>
  <c r="I263" i="13"/>
  <c r="G263" i="13"/>
  <c r="I262" i="13"/>
  <c r="G262" i="13"/>
  <c r="I261" i="13"/>
  <c r="G261" i="13"/>
  <c r="I260" i="13"/>
  <c r="G260" i="13"/>
  <c r="I259" i="13"/>
  <c r="G259" i="13"/>
  <c r="I258" i="13"/>
  <c r="G258" i="13"/>
  <c r="I257" i="13"/>
  <c r="G257" i="13"/>
  <c r="I256" i="13"/>
  <c r="G256" i="13"/>
  <c r="I255" i="13"/>
  <c r="G255" i="13"/>
  <c r="I254" i="13"/>
  <c r="G254" i="13"/>
  <c r="I253" i="13"/>
  <c r="G253" i="13"/>
  <c r="I252" i="13"/>
  <c r="G252" i="13"/>
  <c r="I251" i="13"/>
  <c r="G251" i="13"/>
  <c r="I250" i="13"/>
  <c r="G250" i="13"/>
  <c r="I249" i="13"/>
  <c r="G249" i="13"/>
  <c r="I248" i="13"/>
  <c r="G248" i="13"/>
  <c r="I247" i="13"/>
  <c r="G247" i="13"/>
  <c r="I246" i="13"/>
  <c r="G246" i="13"/>
  <c r="I245" i="13"/>
  <c r="G245" i="13"/>
  <c r="I244" i="13"/>
  <c r="G244" i="13"/>
  <c r="I243" i="13"/>
  <c r="G243" i="13"/>
  <c r="I242" i="13"/>
  <c r="G242" i="13"/>
  <c r="I241" i="13"/>
  <c r="G241" i="13"/>
  <c r="I240" i="13"/>
  <c r="G240" i="13"/>
  <c r="I239" i="13"/>
  <c r="G239" i="13"/>
  <c r="I238" i="13"/>
  <c r="G238" i="13"/>
  <c r="I237" i="13"/>
  <c r="G237" i="13"/>
  <c r="I236" i="13"/>
  <c r="G236" i="13"/>
  <c r="I235" i="13"/>
  <c r="G235" i="13"/>
  <c r="I234" i="13"/>
  <c r="G234" i="13"/>
  <c r="I233" i="13"/>
  <c r="G233" i="13"/>
  <c r="I232" i="13"/>
  <c r="G232" i="13"/>
  <c r="I231" i="13"/>
  <c r="G231" i="13"/>
  <c r="I230" i="13"/>
  <c r="G230" i="13"/>
  <c r="I229" i="13"/>
  <c r="G229" i="13"/>
  <c r="I228" i="13"/>
  <c r="G228" i="13"/>
  <c r="I227" i="13"/>
  <c r="G227" i="13"/>
  <c r="I226" i="13"/>
  <c r="G226" i="13"/>
  <c r="I225" i="13"/>
  <c r="G225" i="13"/>
  <c r="I224" i="13"/>
  <c r="G224" i="13"/>
  <c r="I223" i="13"/>
  <c r="G223" i="13"/>
  <c r="I222" i="13"/>
  <c r="G222" i="13"/>
  <c r="I221" i="13"/>
  <c r="G221" i="13"/>
  <c r="I220" i="13"/>
  <c r="G220" i="13"/>
  <c r="I219" i="13"/>
  <c r="G219" i="13"/>
  <c r="I218" i="13"/>
  <c r="G218" i="13"/>
  <c r="I217" i="13"/>
  <c r="G217" i="13"/>
  <c r="I216" i="13"/>
  <c r="G216" i="13"/>
  <c r="I215" i="13"/>
  <c r="G215" i="13"/>
  <c r="I214" i="13"/>
  <c r="G214" i="13"/>
  <c r="I213" i="13"/>
  <c r="G213" i="13"/>
  <c r="I212" i="13"/>
  <c r="G212" i="13"/>
  <c r="I211" i="13"/>
  <c r="G211" i="13"/>
  <c r="I210" i="13"/>
  <c r="G210" i="13"/>
  <c r="I209" i="13"/>
  <c r="G209" i="13"/>
  <c r="I208" i="13"/>
  <c r="G208" i="13"/>
  <c r="I207" i="13"/>
  <c r="G207" i="13"/>
  <c r="I206" i="13"/>
  <c r="G206" i="13"/>
  <c r="I205" i="13"/>
  <c r="G205" i="13"/>
  <c r="I204" i="13"/>
  <c r="G204" i="13"/>
  <c r="I203" i="13"/>
  <c r="G203" i="13"/>
  <c r="I202" i="13"/>
  <c r="G202" i="13"/>
  <c r="I201" i="13"/>
  <c r="G201" i="13"/>
  <c r="I200" i="13"/>
  <c r="G200" i="13"/>
  <c r="I199" i="13"/>
  <c r="G199" i="13"/>
  <c r="I198" i="13"/>
  <c r="G198" i="13"/>
  <c r="I197" i="13"/>
  <c r="G197" i="13"/>
  <c r="I196" i="13"/>
  <c r="G196" i="13"/>
  <c r="I195" i="13"/>
  <c r="G195" i="13"/>
  <c r="I194" i="13"/>
  <c r="G194" i="13"/>
  <c r="I193" i="13"/>
  <c r="G193" i="13"/>
  <c r="I192" i="13"/>
  <c r="G192" i="13"/>
  <c r="I191" i="13"/>
  <c r="G191" i="13"/>
  <c r="I190" i="13"/>
  <c r="G190" i="13"/>
  <c r="I189" i="13"/>
  <c r="G189" i="13"/>
  <c r="I188" i="13"/>
  <c r="G188" i="13"/>
  <c r="I187" i="13"/>
  <c r="G187" i="13"/>
  <c r="I186" i="13"/>
  <c r="G186" i="13"/>
  <c r="I185" i="13"/>
  <c r="G185" i="13"/>
  <c r="I184" i="13"/>
  <c r="G184" i="13"/>
  <c r="I183" i="13"/>
  <c r="G183" i="13"/>
  <c r="I182" i="13"/>
  <c r="G182" i="13"/>
  <c r="I181" i="13"/>
  <c r="G181" i="13"/>
  <c r="I180" i="13"/>
  <c r="G180" i="13"/>
  <c r="I179" i="13"/>
  <c r="G179" i="13"/>
  <c r="I178" i="13"/>
  <c r="G178" i="13"/>
  <c r="I177" i="13"/>
  <c r="G177" i="13"/>
  <c r="I176" i="13"/>
  <c r="G176" i="13"/>
  <c r="I175" i="13"/>
  <c r="G175" i="13"/>
  <c r="I174" i="13"/>
  <c r="G174" i="13"/>
  <c r="I173" i="13"/>
  <c r="G173" i="13"/>
  <c r="I172" i="13"/>
  <c r="G172" i="13"/>
  <c r="I171" i="13"/>
  <c r="G171" i="13"/>
  <c r="I170" i="13"/>
  <c r="G170" i="13"/>
  <c r="I169" i="13"/>
  <c r="G169" i="13"/>
  <c r="I168" i="13"/>
  <c r="G168" i="13"/>
  <c r="I167" i="13"/>
  <c r="G167" i="13"/>
  <c r="I166" i="13"/>
  <c r="G166" i="13"/>
  <c r="I165" i="13"/>
  <c r="G165" i="13"/>
  <c r="I164" i="13"/>
  <c r="G164" i="13"/>
  <c r="I163" i="13"/>
  <c r="G163" i="13"/>
  <c r="I162" i="13"/>
  <c r="G162" i="13"/>
  <c r="I161" i="13"/>
  <c r="G161" i="13"/>
  <c r="I160" i="13"/>
  <c r="I159" i="13"/>
  <c r="G159" i="13"/>
  <c r="I158" i="13"/>
  <c r="G158" i="13"/>
  <c r="I157" i="13"/>
  <c r="G157" i="13"/>
  <c r="I156" i="13"/>
  <c r="G156" i="13"/>
  <c r="I155" i="13"/>
  <c r="G155" i="13"/>
  <c r="I154" i="13"/>
  <c r="G154" i="13"/>
  <c r="I153" i="13"/>
  <c r="G153" i="13"/>
  <c r="I152" i="13"/>
  <c r="G152" i="13"/>
  <c r="I151" i="13"/>
  <c r="G151" i="13"/>
  <c r="I150" i="13"/>
  <c r="G150" i="13"/>
  <c r="I149" i="13"/>
  <c r="G149" i="13"/>
  <c r="I148" i="13"/>
  <c r="G148" i="13"/>
  <c r="I147" i="13"/>
  <c r="G147" i="13"/>
  <c r="I146" i="13"/>
  <c r="G146" i="13"/>
  <c r="I145" i="13"/>
  <c r="G145" i="13"/>
  <c r="I144" i="13"/>
  <c r="G144" i="13"/>
  <c r="I143" i="13"/>
  <c r="G143" i="13"/>
  <c r="I142" i="13"/>
  <c r="G142" i="13"/>
  <c r="I141" i="13"/>
  <c r="G141" i="13"/>
  <c r="I140" i="13"/>
  <c r="G140" i="13"/>
  <c r="I139" i="13"/>
  <c r="G139" i="13"/>
  <c r="I138" i="13"/>
  <c r="G138" i="13"/>
  <c r="I137" i="13"/>
  <c r="G137" i="13"/>
  <c r="I136" i="13"/>
  <c r="G136" i="13"/>
  <c r="I134" i="13"/>
  <c r="G134" i="13"/>
  <c r="I133" i="13"/>
  <c r="G133" i="13"/>
  <c r="I132" i="13"/>
  <c r="G132" i="13"/>
  <c r="I131" i="13"/>
  <c r="G131" i="13"/>
  <c r="I130" i="13"/>
  <c r="G130" i="13"/>
  <c r="I129" i="13"/>
  <c r="G129" i="13"/>
  <c r="I128" i="13"/>
  <c r="G128" i="13"/>
  <c r="I127" i="13"/>
  <c r="G127" i="13"/>
  <c r="I126" i="13"/>
  <c r="G126" i="13"/>
  <c r="I125" i="13"/>
  <c r="G125" i="13"/>
  <c r="I124" i="13"/>
  <c r="G124" i="13"/>
  <c r="I123" i="13"/>
  <c r="G123" i="13"/>
  <c r="I122" i="13"/>
  <c r="G122" i="13"/>
  <c r="I121" i="13"/>
  <c r="G121" i="13"/>
  <c r="I120" i="13"/>
  <c r="G120" i="13"/>
  <c r="I119" i="13"/>
  <c r="G119" i="13"/>
  <c r="I118" i="13"/>
  <c r="G118" i="13"/>
  <c r="I117" i="13"/>
  <c r="G117" i="13"/>
  <c r="I116" i="13"/>
  <c r="G116" i="13"/>
  <c r="I115" i="13"/>
  <c r="G115" i="13"/>
  <c r="I114" i="13"/>
  <c r="G114" i="13"/>
  <c r="I113" i="13"/>
  <c r="G113" i="13"/>
  <c r="I112" i="13"/>
  <c r="G112" i="13"/>
  <c r="I111" i="13"/>
  <c r="G111" i="13"/>
  <c r="I110" i="13"/>
  <c r="G110" i="13"/>
  <c r="I109" i="13"/>
  <c r="G109" i="13"/>
  <c r="I108" i="13"/>
  <c r="G108" i="13"/>
  <c r="I107" i="13"/>
  <c r="G107" i="13"/>
  <c r="I106" i="13"/>
  <c r="G106" i="13"/>
  <c r="I105" i="13"/>
  <c r="G105" i="13"/>
  <c r="I104" i="13"/>
  <c r="G104" i="13"/>
  <c r="I103" i="13"/>
  <c r="G103" i="13"/>
  <c r="I102" i="13"/>
  <c r="G102" i="13"/>
  <c r="I101" i="13"/>
  <c r="G101" i="13"/>
  <c r="I100" i="13"/>
  <c r="G100" i="13"/>
  <c r="I99" i="13"/>
  <c r="G99" i="13"/>
  <c r="I98" i="13"/>
  <c r="G98" i="13"/>
  <c r="I97" i="13"/>
  <c r="G97" i="13"/>
  <c r="I96" i="13"/>
  <c r="G96" i="13"/>
  <c r="I95" i="13"/>
  <c r="G95" i="13"/>
  <c r="I94" i="13"/>
  <c r="G94" i="13"/>
  <c r="I93" i="13"/>
  <c r="G93" i="13"/>
  <c r="I92" i="13"/>
  <c r="G92" i="13"/>
  <c r="I91" i="13"/>
  <c r="G91" i="13"/>
  <c r="I90" i="13"/>
  <c r="G90" i="13"/>
  <c r="I89" i="13"/>
  <c r="G89" i="13"/>
  <c r="I88" i="13"/>
  <c r="G88" i="13"/>
  <c r="I87" i="13"/>
  <c r="G87" i="13"/>
  <c r="I86" i="13"/>
  <c r="G86" i="13"/>
  <c r="I85" i="13"/>
  <c r="G85" i="13"/>
  <c r="I84" i="13"/>
  <c r="G84" i="13"/>
  <c r="I83" i="13"/>
  <c r="G83" i="13"/>
  <c r="I82" i="13"/>
  <c r="G82" i="13"/>
  <c r="I81" i="13"/>
  <c r="G81" i="13"/>
  <c r="I80" i="13"/>
  <c r="G80" i="13"/>
  <c r="I79" i="13"/>
  <c r="G79" i="13"/>
  <c r="I78" i="13"/>
  <c r="G78" i="13"/>
  <c r="I77" i="13"/>
  <c r="G77" i="13"/>
  <c r="I76" i="13"/>
  <c r="G76" i="13"/>
  <c r="I75" i="13"/>
  <c r="G75" i="13"/>
  <c r="I74" i="13"/>
  <c r="G74" i="13"/>
  <c r="I73" i="13"/>
  <c r="G73" i="13"/>
  <c r="I72" i="13"/>
  <c r="G72" i="13"/>
  <c r="I71" i="13"/>
  <c r="G71" i="13"/>
  <c r="I70" i="13"/>
  <c r="G70" i="13"/>
  <c r="I69" i="13"/>
  <c r="G69" i="13"/>
  <c r="I68" i="13"/>
  <c r="G68" i="13"/>
  <c r="I67" i="13"/>
  <c r="G67" i="13"/>
  <c r="I66" i="13"/>
  <c r="G66" i="13"/>
  <c r="I65" i="13"/>
  <c r="G65" i="13"/>
  <c r="I64" i="13"/>
  <c r="G64" i="13"/>
  <c r="I63" i="13"/>
  <c r="G63" i="13"/>
  <c r="I62" i="13"/>
  <c r="G62" i="13"/>
  <c r="I61" i="13"/>
  <c r="G61" i="13"/>
  <c r="I60" i="13"/>
  <c r="G60" i="13"/>
  <c r="I59" i="13"/>
  <c r="G59" i="13"/>
  <c r="I58" i="13"/>
  <c r="G58" i="13"/>
  <c r="I57" i="13"/>
  <c r="G57" i="13"/>
  <c r="I56" i="13"/>
  <c r="G56" i="13"/>
  <c r="I55" i="13"/>
  <c r="G55" i="13"/>
  <c r="I54" i="13"/>
  <c r="G54" i="13"/>
  <c r="I53" i="13"/>
  <c r="G53" i="13"/>
  <c r="I52" i="13"/>
  <c r="G52" i="13"/>
  <c r="I51" i="13"/>
  <c r="G51" i="13"/>
  <c r="I50" i="13"/>
  <c r="G50" i="13"/>
  <c r="I49" i="13"/>
  <c r="G49" i="13"/>
  <c r="I48" i="13"/>
  <c r="G48" i="13"/>
  <c r="I47" i="13"/>
  <c r="G47" i="13"/>
  <c r="I46" i="13"/>
  <c r="G46" i="13"/>
  <c r="I45" i="13"/>
  <c r="G45" i="13"/>
  <c r="I44" i="13"/>
  <c r="G44" i="13"/>
  <c r="I43" i="13"/>
  <c r="G43"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I10" i="13"/>
  <c r="G10" i="13"/>
  <c r="I9" i="13"/>
  <c r="G9" i="13"/>
  <c r="I8" i="13"/>
  <c r="G8" i="13"/>
  <c r="CM17" i="19"/>
  <c r="I43" i="20"/>
  <c r="M43" i="20" s="1"/>
  <c r="G43" i="20"/>
  <c r="I42" i="20"/>
  <c r="M42" i="20" s="1"/>
  <c r="G42" i="20"/>
  <c r="I41" i="20"/>
  <c r="M41" i="20" s="1"/>
  <c r="G41" i="20"/>
  <c r="I40" i="20"/>
  <c r="M40" i="20" s="1"/>
  <c r="G40" i="20"/>
  <c r="I39" i="20"/>
  <c r="M39" i="20" s="1"/>
  <c r="G39" i="20"/>
  <c r="I38" i="20"/>
  <c r="M38" i="20" s="1"/>
  <c r="G38" i="20"/>
  <c r="I37" i="20"/>
  <c r="M37" i="20" s="1"/>
  <c r="G37" i="20"/>
  <c r="I36" i="20"/>
  <c r="M36" i="20" s="1"/>
  <c r="G36" i="20"/>
  <c r="I35" i="20"/>
  <c r="M35" i="20" s="1"/>
  <c r="G35" i="20"/>
  <c r="I34" i="20"/>
  <c r="M34" i="20" s="1"/>
  <c r="G34" i="20"/>
  <c r="I33" i="20"/>
  <c r="M33" i="20" s="1"/>
  <c r="G33" i="20"/>
  <c r="I32" i="20"/>
  <c r="M32" i="20" s="1"/>
  <c r="G32" i="20"/>
  <c r="I31" i="20"/>
  <c r="M31" i="20" s="1"/>
  <c r="G31" i="20"/>
  <c r="I30" i="20"/>
  <c r="M30" i="20" s="1"/>
  <c r="G30" i="20"/>
  <c r="I29" i="20"/>
  <c r="M29" i="20" s="1"/>
  <c r="G29" i="20"/>
  <c r="I28" i="20"/>
  <c r="M28" i="20" s="1"/>
  <c r="G28" i="20"/>
  <c r="I27" i="20"/>
  <c r="M27" i="20" s="1"/>
  <c r="G27" i="20"/>
  <c r="I26" i="20"/>
  <c r="M26" i="20" s="1"/>
  <c r="G26" i="20"/>
  <c r="I25" i="20"/>
  <c r="M25" i="20" s="1"/>
  <c r="G25" i="20"/>
  <c r="I24" i="20"/>
  <c r="M24" i="20" s="1"/>
  <c r="G24" i="20"/>
  <c r="I23" i="20"/>
  <c r="M23" i="20" s="1"/>
  <c r="G23" i="20"/>
  <c r="I22" i="20"/>
  <c r="M22" i="20" s="1"/>
  <c r="G22" i="20"/>
  <c r="I19" i="20"/>
  <c r="M19" i="20" s="1"/>
  <c r="G19" i="20"/>
  <c r="I18" i="20"/>
  <c r="M18" i="20" s="1"/>
  <c r="G18" i="20"/>
  <c r="I17" i="20"/>
  <c r="M17" i="20" s="1"/>
  <c r="I16" i="20"/>
  <c r="M16" i="20" s="1"/>
  <c r="G16" i="20"/>
  <c r="I13" i="20"/>
  <c r="M13" i="20" s="1"/>
  <c r="G13" i="20"/>
  <c r="I12" i="20"/>
  <c r="M12" i="20" s="1"/>
  <c r="G12" i="20"/>
  <c r="I11" i="20"/>
  <c r="M11" i="20" s="1"/>
  <c r="G11" i="20"/>
  <c r="I10" i="20"/>
  <c r="M10" i="20" s="1"/>
  <c r="G10" i="20"/>
  <c r="I9" i="20"/>
  <c r="M9" i="20" s="1"/>
  <c r="G9" i="20"/>
  <c r="T8" i="18"/>
  <c r="S8" i="18"/>
  <c r="I38" i="14"/>
  <c r="G38" i="14"/>
  <c r="I90" i="14"/>
  <c r="M90" i="14" s="1"/>
  <c r="G90" i="14"/>
  <c r="I137" i="14"/>
  <c r="M137" i="14" s="1"/>
  <c r="G137" i="14"/>
  <c r="I136" i="14"/>
  <c r="M136" i="14" s="1"/>
  <c r="G136" i="14"/>
  <c r="I40" i="14"/>
  <c r="G40" i="14"/>
  <c r="I89" i="14"/>
  <c r="M89" i="14" s="1"/>
  <c r="G89" i="14"/>
  <c r="I16" i="14"/>
  <c r="M16" i="14" s="1"/>
  <c r="G16" i="14"/>
  <c r="CM79" i="18"/>
  <c r="CP79" i="18"/>
  <c r="CS79" i="18"/>
  <c r="CV79" i="18"/>
  <c r="CW79" i="18" s="1"/>
  <c r="I37" i="14"/>
  <c r="G37" i="14"/>
  <c r="I36" i="14"/>
  <c r="G36" i="14"/>
  <c r="I135" i="14"/>
  <c r="M135" i="14" s="1"/>
  <c r="G135" i="14"/>
  <c r="I35" i="14"/>
  <c r="G35" i="14"/>
  <c r="I34" i="14"/>
  <c r="G34" i="14"/>
  <c r="I33" i="14"/>
  <c r="G33" i="14"/>
  <c r="I31" i="14"/>
  <c r="G31" i="14"/>
  <c r="I134" i="14"/>
  <c r="M134" i="14" s="1"/>
  <c r="G134" i="14"/>
  <c r="G327" i="8" l="1"/>
  <c r="I20" i="20"/>
  <c r="M20" i="20" s="1"/>
  <c r="G328" i="8"/>
  <c r="G319" i="8"/>
  <c r="G322" i="8"/>
  <c r="G334" i="8"/>
  <c r="G324" i="8"/>
  <c r="G321" i="8"/>
  <c r="G320" i="8"/>
  <c r="G333" i="8"/>
  <c r="G336" i="8"/>
  <c r="G335" i="8"/>
  <c r="G329" i="8"/>
  <c r="G325" i="8"/>
  <c r="G326" i="8"/>
  <c r="G323" i="8"/>
  <c r="G54" i="19"/>
  <c r="G50" i="19"/>
  <c r="G49" i="19"/>
  <c r="G53" i="19"/>
  <c r="G330" i="8"/>
  <c r="G58" i="19"/>
  <c r="G52" i="19"/>
  <c r="G60" i="19"/>
  <c r="G337" i="8" l="1"/>
  <c r="H337" i="8" s="1"/>
  <c r="G67" i="19"/>
  <c r="H58" i="19" s="1"/>
  <c r="I28" i="14"/>
  <c r="G28" i="14"/>
  <c r="I27" i="14"/>
  <c r="G27" i="14"/>
  <c r="I26" i="14"/>
  <c r="G26" i="14"/>
  <c r="I133" i="14"/>
  <c r="M133" i="14" s="1"/>
  <c r="G133" i="14"/>
  <c r="I132" i="14"/>
  <c r="M132" i="14" s="1"/>
  <c r="G132" i="14"/>
  <c r="I131" i="14"/>
  <c r="M131" i="14" s="1"/>
  <c r="G131" i="14"/>
  <c r="I130" i="14"/>
  <c r="M130" i="14" s="1"/>
  <c r="G130" i="14"/>
  <c r="I129" i="14"/>
  <c r="M129" i="14" s="1"/>
  <c r="G129" i="14"/>
  <c r="I128" i="14"/>
  <c r="M128" i="14" s="1"/>
  <c r="G128" i="14"/>
  <c r="I127" i="14"/>
  <c r="M127" i="14" s="1"/>
  <c r="G127" i="14"/>
  <c r="I126" i="14"/>
  <c r="M126" i="14" s="1"/>
  <c r="G126" i="14"/>
  <c r="I125" i="14"/>
  <c r="M125" i="14" s="1"/>
  <c r="G125" i="14"/>
  <c r="I124" i="14"/>
  <c r="M124" i="14" s="1"/>
  <c r="G124" i="14"/>
  <c r="I123" i="14"/>
  <c r="M123" i="14" s="1"/>
  <c r="G123" i="14"/>
  <c r="I122" i="14"/>
  <c r="M122" i="14" s="1"/>
  <c r="G122" i="14"/>
  <c r="I121" i="14"/>
  <c r="M121" i="14" s="1"/>
  <c r="G121" i="14"/>
  <c r="I120" i="14"/>
  <c r="M120" i="14" s="1"/>
  <c r="G120" i="14"/>
  <c r="I119" i="14"/>
  <c r="M119" i="14" s="1"/>
  <c r="G119" i="14"/>
  <c r="I118" i="14"/>
  <c r="M118" i="14" s="1"/>
  <c r="G118" i="14"/>
  <c r="I117" i="14"/>
  <c r="M117" i="14" s="1"/>
  <c r="G117" i="14"/>
  <c r="I116" i="14"/>
  <c r="M116" i="14" s="1"/>
  <c r="G116" i="14"/>
  <c r="I115" i="14"/>
  <c r="M115" i="14" s="1"/>
  <c r="G115" i="14"/>
  <c r="I114" i="14"/>
  <c r="M114" i="14" s="1"/>
  <c r="G114" i="14"/>
  <c r="I113" i="14"/>
  <c r="M113" i="14" s="1"/>
  <c r="G113" i="14"/>
  <c r="I112" i="14"/>
  <c r="M112" i="14" s="1"/>
  <c r="G112" i="14"/>
  <c r="I111" i="14"/>
  <c r="M111" i="14" s="1"/>
  <c r="G111" i="14"/>
  <c r="I110" i="14"/>
  <c r="M110" i="14" s="1"/>
  <c r="G110" i="14"/>
  <c r="I109" i="14"/>
  <c r="M109" i="14" s="1"/>
  <c r="G109" i="14"/>
  <c r="I108" i="14"/>
  <c r="M108" i="14" s="1"/>
  <c r="G108" i="14"/>
  <c r="I107" i="14"/>
  <c r="M107" i="14" s="1"/>
  <c r="G107" i="14"/>
  <c r="I106" i="14"/>
  <c r="M106" i="14" s="1"/>
  <c r="G106" i="14"/>
  <c r="I105" i="14"/>
  <c r="M105" i="14" s="1"/>
  <c r="G105" i="14"/>
  <c r="I104" i="14"/>
  <c r="M104" i="14" s="1"/>
  <c r="G104" i="14"/>
  <c r="I103" i="14"/>
  <c r="M103" i="14" s="1"/>
  <c r="G103" i="14"/>
  <c r="I102" i="14"/>
  <c r="M102" i="14" s="1"/>
  <c r="G102" i="14"/>
  <c r="I101" i="14"/>
  <c r="M101" i="14" s="1"/>
  <c r="G101" i="14"/>
  <c r="I100" i="14"/>
  <c r="M100" i="14" s="1"/>
  <c r="G100" i="14"/>
  <c r="I99" i="14"/>
  <c r="M99" i="14" s="1"/>
  <c r="G99" i="14"/>
  <c r="I98" i="14"/>
  <c r="M98" i="14" s="1"/>
  <c r="G98" i="14"/>
  <c r="I20" i="14"/>
  <c r="M20" i="14" s="1"/>
  <c r="G20" i="14"/>
  <c r="I97" i="14"/>
  <c r="M97" i="14" s="1"/>
  <c r="G97" i="14"/>
  <c r="I96" i="14"/>
  <c r="M96" i="14" s="1"/>
  <c r="G96" i="14"/>
  <c r="I95" i="14"/>
  <c r="M95" i="14" s="1"/>
  <c r="G95" i="14"/>
  <c r="I94" i="14"/>
  <c r="M94" i="14" s="1"/>
  <c r="G94" i="14"/>
  <c r="I19" i="14"/>
  <c r="G19" i="14"/>
  <c r="I18" i="14"/>
  <c r="G18" i="14"/>
  <c r="I17" i="14"/>
  <c r="G17" i="14"/>
  <c r="H327" i="8" l="1"/>
  <c r="H333" i="8"/>
  <c r="H324" i="8"/>
  <c r="H319" i="8"/>
  <c r="H326" i="8"/>
  <c r="H320" i="8"/>
  <c r="H325" i="8"/>
  <c r="H323" i="8"/>
  <c r="H334" i="8"/>
  <c r="H335" i="8"/>
  <c r="H329" i="8"/>
  <c r="H336" i="8"/>
  <c r="H332" i="8"/>
  <c r="H331" i="8"/>
  <c r="H330" i="8"/>
  <c r="H328" i="8"/>
  <c r="H321" i="8"/>
  <c r="H322" i="8"/>
  <c r="H52" i="19"/>
  <c r="H60" i="19"/>
  <c r="H63" i="19"/>
  <c r="H49" i="19"/>
  <c r="H67" i="19"/>
  <c r="H57" i="19"/>
  <c r="H55" i="19"/>
  <c r="H54" i="19"/>
  <c r="H64" i="19"/>
  <c r="H50" i="19"/>
  <c r="H61" i="19"/>
  <c r="H59" i="19"/>
  <c r="H66" i="19"/>
  <c r="H56" i="19"/>
  <c r="H62" i="19"/>
  <c r="H65" i="19"/>
  <c r="H53" i="19"/>
  <c r="H51" i="19"/>
  <c r="I25" i="14"/>
  <c r="G25" i="14"/>
  <c r="I88" i="14"/>
  <c r="M88" i="14" s="1"/>
  <c r="G88" i="14"/>
  <c r="I87" i="14"/>
  <c r="M87" i="14" s="1"/>
  <c r="G87" i="14"/>
  <c r="I86" i="14"/>
  <c r="M86" i="14" s="1"/>
  <c r="G86" i="14"/>
  <c r="I24" i="14"/>
  <c r="G24" i="14"/>
  <c r="I85" i="14" l="1"/>
  <c r="M85" i="14" s="1"/>
  <c r="G85" i="14"/>
  <c r="I84" i="14"/>
  <c r="M84" i="14" s="1"/>
  <c r="G84" i="14"/>
  <c r="I83" i="14"/>
  <c r="M83" i="14" s="1"/>
  <c r="G83" i="14"/>
  <c r="I82" i="14" l="1"/>
  <c r="M82" i="14" s="1"/>
  <c r="G82" i="14"/>
  <c r="I81" i="14"/>
  <c r="M81" i="14" s="1"/>
  <c r="G81" i="14"/>
  <c r="I80" i="14"/>
  <c r="M80" i="14" s="1"/>
  <c r="G80" i="14"/>
  <c r="I79" i="14"/>
  <c r="M79" i="14" s="1"/>
  <c r="G79" i="14"/>
  <c r="I78" i="14"/>
  <c r="M78" i="14" s="1"/>
  <c r="G78" i="14"/>
  <c r="I77" i="14"/>
  <c r="M77" i="14" s="1"/>
  <c r="G77" i="14"/>
  <c r="I23" i="14"/>
  <c r="G23" i="14"/>
  <c r="I76" i="14"/>
  <c r="M76" i="14" s="1"/>
  <c r="G76" i="14"/>
  <c r="I75" i="14"/>
  <c r="M75" i="14" s="1"/>
  <c r="G75" i="14"/>
  <c r="I74" i="14"/>
  <c r="M74" i="14" s="1"/>
  <c r="G74" i="14"/>
  <c r="I73" i="14"/>
  <c r="M73" i="14" s="1"/>
  <c r="G73" i="14"/>
  <c r="I72" i="14"/>
  <c r="M72" i="14" s="1"/>
  <c r="G72" i="14"/>
  <c r="I71" i="14"/>
  <c r="M71" i="14" s="1"/>
  <c r="G71" i="14"/>
  <c r="I70" i="14"/>
  <c r="M70" i="14" s="1"/>
  <c r="G70" i="14"/>
  <c r="I14" i="14"/>
  <c r="M14" i="14" s="1"/>
  <c r="G14" i="14"/>
  <c r="I69" i="14"/>
  <c r="M69" i="14" s="1"/>
  <c r="G69" i="14"/>
  <c r="I68" i="14"/>
  <c r="M68" i="14" s="1"/>
  <c r="G68" i="14"/>
  <c r="I67" i="14"/>
  <c r="M67" i="14" s="1"/>
  <c r="G67" i="14"/>
  <c r="G66" i="14"/>
  <c r="I66" i="14"/>
  <c r="M66" i="14" s="1"/>
  <c r="G62" i="14"/>
  <c r="I62" i="14"/>
  <c r="M62" i="14" s="1"/>
  <c r="G63" i="14"/>
  <c r="I63" i="14"/>
  <c r="M63" i="14" s="1"/>
  <c r="G64" i="14"/>
  <c r="I64" i="14"/>
  <c r="M64" i="14" s="1"/>
  <c r="G65" i="14"/>
  <c r="I65" i="14"/>
  <c r="M65" i="14" s="1"/>
  <c r="G61" i="14"/>
  <c r="I61" i="14"/>
  <c r="M61" i="14" s="1"/>
  <c r="G59" i="14"/>
  <c r="I59" i="14"/>
  <c r="M59" i="14" s="1"/>
  <c r="G60" i="14"/>
  <c r="I60" i="14"/>
  <c r="M60" i="14" s="1"/>
  <c r="G58" i="14"/>
  <c r="I58" i="14"/>
  <c r="M58" i="14" s="1"/>
  <c r="G154" i="14"/>
  <c r="I154" i="14"/>
  <c r="M154" i="14" s="1"/>
  <c r="G10" i="14"/>
  <c r="I10" i="14"/>
  <c r="G11" i="14"/>
  <c r="I11" i="14"/>
  <c r="G12" i="14"/>
  <c r="I12" i="14"/>
  <c r="G57" i="14"/>
  <c r="I57" i="14"/>
  <c r="M57" i="14" s="1"/>
  <c r="I93" i="14"/>
  <c r="M93" i="14" s="1"/>
  <c r="G93" i="14"/>
  <c r="I92" i="14"/>
  <c r="M92" i="14" s="1"/>
  <c r="G92" i="14"/>
  <c r="I91" i="14"/>
  <c r="M91" i="14" s="1"/>
  <c r="G91" i="14"/>
  <c r="I15" i="14"/>
  <c r="G15" i="14"/>
  <c r="I22" i="14"/>
  <c r="G22" i="14"/>
  <c r="I139" i="14"/>
  <c r="M139" i="14" s="1"/>
  <c r="G139" i="14"/>
  <c r="CV44" i="19"/>
  <c r="CW44" i="19" s="1"/>
  <c r="CX10" i="19" s="1"/>
  <c r="CS44" i="19"/>
  <c r="CT10" i="19" s="1"/>
  <c r="CP44" i="19"/>
  <c r="CQ10" i="19" s="1"/>
  <c r="CM44" i="19"/>
  <c r="CN10" i="19" s="1"/>
  <c r="M44" i="19"/>
  <c r="CV42" i="19"/>
  <c r="CW42" i="19" s="1"/>
  <c r="CS42" i="19"/>
  <c r="CP42" i="19"/>
  <c r="CM42" i="19"/>
  <c r="M42" i="19"/>
  <c r="CV41" i="19"/>
  <c r="CW41" i="19" s="1"/>
  <c r="CS41" i="19"/>
  <c r="CP41" i="19"/>
  <c r="CM41" i="19"/>
  <c r="M41" i="19"/>
  <c r="CV40" i="19"/>
  <c r="CW40" i="19" s="1"/>
  <c r="CS40" i="19"/>
  <c r="CP40" i="19"/>
  <c r="CM40" i="19"/>
  <c r="M40" i="19"/>
  <c r="CV39" i="19"/>
  <c r="CW39" i="19" s="1"/>
  <c r="CS39" i="19"/>
  <c r="CP39" i="19"/>
  <c r="CM39" i="19"/>
  <c r="M39" i="19"/>
  <c r="CV38" i="19"/>
  <c r="CW38" i="19" s="1"/>
  <c r="CS38" i="19"/>
  <c r="CP38" i="19"/>
  <c r="CM38" i="19"/>
  <c r="M38" i="19"/>
  <c r="CV37" i="19"/>
  <c r="CW37" i="19" s="1"/>
  <c r="CS37" i="19"/>
  <c r="CP37" i="19"/>
  <c r="CM37" i="19"/>
  <c r="M37" i="19"/>
  <c r="CV30" i="19"/>
  <c r="CW30" i="19" s="1"/>
  <c r="CS30" i="19"/>
  <c r="CP30" i="19"/>
  <c r="CM30" i="19"/>
  <c r="M30" i="19"/>
  <c r="CV28" i="19"/>
  <c r="CW28" i="19" s="1"/>
  <c r="CS28" i="19"/>
  <c r="CP28" i="19"/>
  <c r="CM28" i="19"/>
  <c r="M28" i="19"/>
  <c r="CV27" i="19"/>
  <c r="CW27" i="19" s="1"/>
  <c r="CS27" i="19"/>
  <c r="CP27" i="19"/>
  <c r="CM27" i="19"/>
  <c r="M27" i="19"/>
  <c r="CV26" i="19"/>
  <c r="CW26" i="19" s="1"/>
  <c r="CS26" i="19"/>
  <c r="CP26" i="19"/>
  <c r="CM26" i="19"/>
  <c r="M26" i="19"/>
  <c r="CV25" i="19"/>
  <c r="CW25" i="19" s="1"/>
  <c r="CS25" i="19"/>
  <c r="CP25" i="19"/>
  <c r="CM25" i="19"/>
  <c r="M25" i="19"/>
  <c r="CV24" i="19"/>
  <c r="CW24" i="19" s="1"/>
  <c r="CS24" i="19"/>
  <c r="CP24" i="19"/>
  <c r="CM24" i="19"/>
  <c r="M24" i="19"/>
  <c r="CV23" i="19"/>
  <c r="CW23" i="19" s="1"/>
  <c r="CS23" i="19"/>
  <c r="CP23" i="19"/>
  <c r="CM23" i="19"/>
  <c r="M23" i="19"/>
  <c r="CV22" i="19"/>
  <c r="CW22" i="19" s="1"/>
  <c r="CS22" i="19"/>
  <c r="CP22" i="19"/>
  <c r="CM22" i="19"/>
  <c r="M22" i="19"/>
  <c r="CV21" i="19"/>
  <c r="CW21" i="19" s="1"/>
  <c r="CS21" i="19"/>
  <c r="CP21" i="19"/>
  <c r="CM21" i="19"/>
  <c r="M21" i="19"/>
  <c r="CV20" i="19"/>
  <c r="CW20" i="19" s="1"/>
  <c r="CS20" i="19"/>
  <c r="CP20" i="19"/>
  <c r="CM20" i="19"/>
  <c r="M20" i="19"/>
  <c r="CV19" i="19"/>
  <c r="CW19" i="19" s="1"/>
  <c r="CS19" i="19"/>
  <c r="CP19" i="19"/>
  <c r="CM19" i="19"/>
  <c r="M19" i="19"/>
  <c r="CV18" i="19"/>
  <c r="CW18" i="19" s="1"/>
  <c r="CS18" i="19"/>
  <c r="CP18" i="19"/>
  <c r="CM18" i="19"/>
  <c r="M18" i="19"/>
  <c r="CV17" i="19"/>
  <c r="CW17" i="19" s="1"/>
  <c r="CS17" i="19"/>
  <c r="CP17" i="19"/>
  <c r="M17" i="19"/>
  <c r="CV16" i="19"/>
  <c r="CW16" i="19" s="1"/>
  <c r="CS16" i="19"/>
  <c r="CP16" i="19"/>
  <c r="CM16" i="19"/>
  <c r="M16" i="19"/>
  <c r="CV15" i="19"/>
  <c r="CW15" i="19" s="1"/>
  <c r="CS15" i="19"/>
  <c r="CP15" i="19"/>
  <c r="CM15" i="19"/>
  <c r="M15" i="19"/>
  <c r="CV14" i="19"/>
  <c r="CW14" i="19" s="1"/>
  <c r="CS14" i="19"/>
  <c r="CP14" i="19"/>
  <c r="CM14" i="19"/>
  <c r="M14" i="19"/>
  <c r="CV13" i="19"/>
  <c r="CW13" i="19" s="1"/>
  <c r="CS13" i="19"/>
  <c r="CP13" i="19"/>
  <c r="CM13" i="19"/>
  <c r="M13" i="19"/>
  <c r="CV12" i="19"/>
  <c r="CW12" i="19" s="1"/>
  <c r="CS12" i="19"/>
  <c r="CP12" i="19"/>
  <c r="CM12" i="19"/>
  <c r="M12" i="19"/>
  <c r="CV11" i="19"/>
  <c r="CW11" i="19" s="1"/>
  <c r="CS11" i="19"/>
  <c r="CP11" i="19"/>
  <c r="CM11" i="19"/>
  <c r="M11" i="19"/>
  <c r="CV9" i="19"/>
  <c r="CW9" i="19" s="1"/>
  <c r="CS9" i="19"/>
  <c r="CP9" i="19"/>
  <c r="CM9" i="19"/>
  <c r="M9" i="19"/>
  <c r="CV8" i="19"/>
  <c r="CW8" i="19" s="1"/>
  <c r="CS8" i="19"/>
  <c r="CP8" i="19"/>
  <c r="CM8" i="19"/>
  <c r="M8" i="19"/>
  <c r="CV155" i="18"/>
  <c r="CW155" i="18" s="1"/>
  <c r="CS155" i="18"/>
  <c r="CP155" i="18"/>
  <c r="CM155" i="18"/>
  <c r="M155" i="18"/>
  <c r="CV154" i="18"/>
  <c r="CW154" i="18" s="1"/>
  <c r="CS154" i="18"/>
  <c r="CP154" i="18"/>
  <c r="CM154" i="18"/>
  <c r="M154" i="18"/>
  <c r="CV153" i="18"/>
  <c r="CW153" i="18" s="1"/>
  <c r="CS153" i="18"/>
  <c r="CP153" i="18"/>
  <c r="CM153" i="18"/>
  <c r="M153" i="18"/>
  <c r="CV152" i="18"/>
  <c r="CW152" i="18" s="1"/>
  <c r="CS152" i="18"/>
  <c r="CP152" i="18"/>
  <c r="CM152" i="18"/>
  <c r="M152" i="18"/>
  <c r="CV151" i="18"/>
  <c r="CW151" i="18" s="1"/>
  <c r="CS151" i="18"/>
  <c r="CP151" i="18"/>
  <c r="CM151" i="18"/>
  <c r="M151" i="18"/>
  <c r="CV150" i="18"/>
  <c r="CW150" i="18" s="1"/>
  <c r="CS150" i="18"/>
  <c r="CP150" i="18"/>
  <c r="CM150" i="18"/>
  <c r="M150" i="18"/>
  <c r="CV149" i="18"/>
  <c r="CW149" i="18" s="1"/>
  <c r="CS149" i="18"/>
  <c r="CP149" i="18"/>
  <c r="CM149" i="18"/>
  <c r="M149" i="18"/>
  <c r="CV148" i="18"/>
  <c r="CW148" i="18" s="1"/>
  <c r="CS148" i="18"/>
  <c r="CP148" i="18"/>
  <c r="CM148" i="18"/>
  <c r="M148" i="18"/>
  <c r="CV147" i="18"/>
  <c r="CW147" i="18" s="1"/>
  <c r="CS147" i="18"/>
  <c r="CP147" i="18"/>
  <c r="CM147" i="18"/>
  <c r="M147" i="18"/>
  <c r="CV146" i="18"/>
  <c r="CW146" i="18" s="1"/>
  <c r="CS146" i="18"/>
  <c r="CP146" i="18"/>
  <c r="CM146" i="18"/>
  <c r="M146" i="18"/>
  <c r="CV145" i="18"/>
  <c r="CW145" i="18" s="1"/>
  <c r="CS145" i="18"/>
  <c r="CP145" i="18"/>
  <c r="CM145" i="18"/>
  <c r="M145" i="18"/>
  <c r="CV144" i="18"/>
  <c r="CW144" i="18" s="1"/>
  <c r="CS144" i="18"/>
  <c r="CP144" i="18"/>
  <c r="CM144" i="18"/>
  <c r="M144" i="18"/>
  <c r="CV143" i="18"/>
  <c r="CW143" i="18" s="1"/>
  <c r="CS143" i="18"/>
  <c r="CP143" i="18"/>
  <c r="CM143" i="18"/>
  <c r="M143" i="18"/>
  <c r="CV142" i="18"/>
  <c r="CW142" i="18" s="1"/>
  <c r="CS142" i="18"/>
  <c r="CP142" i="18"/>
  <c r="CM142" i="18"/>
  <c r="M142" i="18"/>
  <c r="CV141" i="18"/>
  <c r="CW141" i="18" s="1"/>
  <c r="CS141" i="18"/>
  <c r="CP141" i="18"/>
  <c r="CM141" i="18"/>
  <c r="M141" i="18"/>
  <c r="CV140" i="18"/>
  <c r="CW140" i="18" s="1"/>
  <c r="CS140" i="18"/>
  <c r="CP140" i="18"/>
  <c r="CM140" i="18"/>
  <c r="M140" i="18"/>
  <c r="CV139" i="18"/>
  <c r="CW139" i="18" s="1"/>
  <c r="CS139" i="18"/>
  <c r="CP139" i="18"/>
  <c r="CM139" i="18"/>
  <c r="M139" i="18"/>
  <c r="CV138" i="18"/>
  <c r="CW138" i="18" s="1"/>
  <c r="CS138" i="18"/>
  <c r="CP138" i="18"/>
  <c r="CM138" i="18"/>
  <c r="M138" i="18"/>
  <c r="CV137" i="18"/>
  <c r="CW137" i="18" s="1"/>
  <c r="CS137" i="18"/>
  <c r="CP137" i="18"/>
  <c r="CM137" i="18"/>
  <c r="M137" i="18"/>
  <c r="CV136" i="18"/>
  <c r="CW136" i="18" s="1"/>
  <c r="CS136" i="18"/>
  <c r="CP136" i="18"/>
  <c r="CM136" i="18"/>
  <c r="CV135" i="18"/>
  <c r="CW135" i="18" s="1"/>
  <c r="CS135" i="18"/>
  <c r="CP135" i="18"/>
  <c r="CM135" i="18"/>
  <c r="CV134" i="18"/>
  <c r="CW134" i="18" s="1"/>
  <c r="CS134" i="18"/>
  <c r="CP134" i="18"/>
  <c r="CM134" i="18"/>
  <c r="M134" i="18"/>
  <c r="CV133" i="18"/>
  <c r="CW133" i="18" s="1"/>
  <c r="CS133" i="18"/>
  <c r="CP133" i="18"/>
  <c r="CM133" i="18"/>
  <c r="M133" i="18"/>
  <c r="CV132" i="18"/>
  <c r="CW132" i="18" s="1"/>
  <c r="CS132" i="18"/>
  <c r="CP132" i="18"/>
  <c r="CM132" i="18"/>
  <c r="M132" i="18"/>
  <c r="CV131" i="18"/>
  <c r="CW131" i="18" s="1"/>
  <c r="CS131" i="18"/>
  <c r="CP131" i="18"/>
  <c r="CM131" i="18"/>
  <c r="M131" i="18"/>
  <c r="CV130" i="18"/>
  <c r="CW130" i="18" s="1"/>
  <c r="CS130" i="18"/>
  <c r="CP130" i="18"/>
  <c r="CM130" i="18"/>
  <c r="M130" i="18"/>
  <c r="CV129" i="18"/>
  <c r="CW129" i="18" s="1"/>
  <c r="CS129" i="18"/>
  <c r="CP129" i="18"/>
  <c r="CM129" i="18"/>
  <c r="M129" i="18"/>
  <c r="CV128" i="18"/>
  <c r="CW128" i="18" s="1"/>
  <c r="CS128" i="18"/>
  <c r="CP128" i="18"/>
  <c r="CM128" i="18"/>
  <c r="M128" i="18"/>
  <c r="CV127" i="18"/>
  <c r="CW127" i="18" s="1"/>
  <c r="CS127" i="18"/>
  <c r="CP127" i="18"/>
  <c r="CM127" i="18"/>
  <c r="M127" i="18"/>
  <c r="CV126" i="18"/>
  <c r="CW126" i="18" s="1"/>
  <c r="CS126" i="18"/>
  <c r="CP126" i="18"/>
  <c r="CM126" i="18"/>
  <c r="M126" i="18"/>
  <c r="CV125" i="18"/>
  <c r="CW125" i="18" s="1"/>
  <c r="CS125" i="18"/>
  <c r="CP125" i="18"/>
  <c r="CM125" i="18"/>
  <c r="M125" i="18"/>
  <c r="CV124" i="18"/>
  <c r="CW124" i="18" s="1"/>
  <c r="CS124" i="18"/>
  <c r="CP124" i="18"/>
  <c r="CM124" i="18"/>
  <c r="M124" i="18"/>
  <c r="CV123" i="18"/>
  <c r="CW123" i="18" s="1"/>
  <c r="CS123" i="18"/>
  <c r="CP123" i="18"/>
  <c r="CM123" i="18"/>
  <c r="M123" i="18"/>
  <c r="CV122" i="18"/>
  <c r="CW122" i="18" s="1"/>
  <c r="CS122" i="18"/>
  <c r="CP122" i="18"/>
  <c r="CM122" i="18"/>
  <c r="M122" i="18"/>
  <c r="CV121" i="18"/>
  <c r="CW121" i="18" s="1"/>
  <c r="CS121" i="18"/>
  <c r="CP121" i="18"/>
  <c r="CM121" i="18"/>
  <c r="M121" i="18"/>
  <c r="CV120" i="18"/>
  <c r="CW120" i="18" s="1"/>
  <c r="CS120" i="18"/>
  <c r="CP120" i="18"/>
  <c r="CM120" i="18"/>
  <c r="M120" i="18"/>
  <c r="CV119" i="18"/>
  <c r="CW119" i="18" s="1"/>
  <c r="CS119" i="18"/>
  <c r="CP119" i="18"/>
  <c r="CM119" i="18"/>
  <c r="M119" i="18"/>
  <c r="CV118" i="18"/>
  <c r="CW118" i="18" s="1"/>
  <c r="CS118" i="18"/>
  <c r="CP118" i="18"/>
  <c r="CM118" i="18"/>
  <c r="M118" i="18"/>
  <c r="CV117" i="18"/>
  <c r="CW117" i="18" s="1"/>
  <c r="CS117" i="18"/>
  <c r="CP117" i="18"/>
  <c r="CM117" i="18"/>
  <c r="M117" i="18"/>
  <c r="CV116" i="18"/>
  <c r="CW116" i="18" s="1"/>
  <c r="CS116" i="18"/>
  <c r="CP116" i="18"/>
  <c r="CM116" i="18"/>
  <c r="M116" i="18"/>
  <c r="CV115" i="18"/>
  <c r="CW115" i="18" s="1"/>
  <c r="CS115" i="18"/>
  <c r="CP115" i="18"/>
  <c r="CM115" i="18"/>
  <c r="M115" i="18"/>
  <c r="CV114" i="18"/>
  <c r="CW114" i="18" s="1"/>
  <c r="CS114" i="18"/>
  <c r="CP114" i="18"/>
  <c r="CM114" i="18"/>
  <c r="M114" i="18"/>
  <c r="CV113" i="18"/>
  <c r="CW113" i="18" s="1"/>
  <c r="CS113" i="18"/>
  <c r="CP113" i="18"/>
  <c r="CM113" i="18"/>
  <c r="M113" i="18"/>
  <c r="CV112" i="18"/>
  <c r="CW112" i="18" s="1"/>
  <c r="CS112" i="18"/>
  <c r="CP112" i="18"/>
  <c r="CM112" i="18"/>
  <c r="M112" i="18"/>
  <c r="CV111" i="18"/>
  <c r="CW111" i="18" s="1"/>
  <c r="CS111" i="18"/>
  <c r="CP111" i="18"/>
  <c r="CM111" i="18"/>
  <c r="M111" i="18"/>
  <c r="CV110" i="18"/>
  <c r="CW110" i="18" s="1"/>
  <c r="CS110" i="18"/>
  <c r="CP110" i="18"/>
  <c r="CM110" i="18"/>
  <c r="M110" i="18"/>
  <c r="CV109" i="18"/>
  <c r="CW109" i="18" s="1"/>
  <c r="CS109" i="18"/>
  <c r="CP109" i="18"/>
  <c r="CM109" i="18"/>
  <c r="M109" i="18"/>
  <c r="CV108" i="18"/>
  <c r="CW108" i="18" s="1"/>
  <c r="CS108" i="18"/>
  <c r="CP108" i="18"/>
  <c r="CM108" i="18"/>
  <c r="M108" i="18"/>
  <c r="CV107" i="18"/>
  <c r="CW107" i="18" s="1"/>
  <c r="CS107" i="18"/>
  <c r="CP107" i="18"/>
  <c r="CM107" i="18"/>
  <c r="M107" i="18"/>
  <c r="CV106" i="18"/>
  <c r="CW106" i="18" s="1"/>
  <c r="CS106" i="18"/>
  <c r="CP106" i="18"/>
  <c r="CM106" i="18"/>
  <c r="M106" i="18"/>
  <c r="CV105" i="18"/>
  <c r="CW105" i="18" s="1"/>
  <c r="CS105" i="18"/>
  <c r="CP105" i="18"/>
  <c r="CM105" i="18"/>
  <c r="M105" i="18"/>
  <c r="CV104" i="18"/>
  <c r="CW104" i="18" s="1"/>
  <c r="CS104" i="18"/>
  <c r="CP104" i="18"/>
  <c r="CM104" i="18"/>
  <c r="M104" i="18"/>
  <c r="CV103" i="18"/>
  <c r="CW103" i="18" s="1"/>
  <c r="CS103" i="18"/>
  <c r="CP103" i="18"/>
  <c r="CM103" i="18"/>
  <c r="M103" i="18"/>
  <c r="CV102" i="18"/>
  <c r="CW102" i="18" s="1"/>
  <c r="CS102" i="18"/>
  <c r="CP102" i="18"/>
  <c r="CM102" i="18"/>
  <c r="M102" i="18"/>
  <c r="CV101" i="18"/>
  <c r="CW101" i="18" s="1"/>
  <c r="CS101" i="18"/>
  <c r="CP101" i="18"/>
  <c r="CM101" i="18"/>
  <c r="M101" i="18"/>
  <c r="CV100" i="18"/>
  <c r="CW100" i="18" s="1"/>
  <c r="CS100" i="18"/>
  <c r="CP100" i="18"/>
  <c r="CM100" i="18"/>
  <c r="M100" i="18"/>
  <c r="CV99" i="18"/>
  <c r="CW99" i="18" s="1"/>
  <c r="CS99" i="18"/>
  <c r="CP99" i="18"/>
  <c r="CM99" i="18"/>
  <c r="M99" i="18"/>
  <c r="CV98" i="18"/>
  <c r="CW98" i="18" s="1"/>
  <c r="CS98" i="18"/>
  <c r="CP98" i="18"/>
  <c r="CM98" i="18"/>
  <c r="M98" i="18"/>
  <c r="CV97" i="18"/>
  <c r="CW97" i="18" s="1"/>
  <c r="CS97" i="18"/>
  <c r="CP97" i="18"/>
  <c r="CM97" i="18"/>
  <c r="M97" i="18"/>
  <c r="CV96" i="18"/>
  <c r="CW96" i="18" s="1"/>
  <c r="CS96" i="18"/>
  <c r="CP96" i="18"/>
  <c r="CM96" i="18"/>
  <c r="M96" i="18"/>
  <c r="CV94" i="18"/>
  <c r="CW94" i="18" s="1"/>
  <c r="CS94" i="18"/>
  <c r="CP94" i="18"/>
  <c r="CM94" i="18"/>
  <c r="M94" i="18"/>
  <c r="CV93" i="18"/>
  <c r="CW93" i="18" s="1"/>
  <c r="CS93" i="18"/>
  <c r="CP93" i="18"/>
  <c r="CM93" i="18"/>
  <c r="M93" i="18"/>
  <c r="CV92" i="18"/>
  <c r="CW92" i="18" s="1"/>
  <c r="CS92" i="18"/>
  <c r="CP92" i="18"/>
  <c r="CM92" i="18"/>
  <c r="M92" i="18"/>
  <c r="CV91" i="18"/>
  <c r="CW91" i="18" s="1"/>
  <c r="CS91" i="18"/>
  <c r="CP91" i="18"/>
  <c r="CM91" i="18"/>
  <c r="M91" i="18"/>
  <c r="CV90" i="18"/>
  <c r="CW90" i="18" s="1"/>
  <c r="CS90" i="18"/>
  <c r="CP90" i="18"/>
  <c r="CM90" i="18"/>
  <c r="M90" i="18"/>
  <c r="CV89" i="18"/>
  <c r="CW89" i="18" s="1"/>
  <c r="CS89" i="18"/>
  <c r="CP89" i="18"/>
  <c r="CM89" i="18"/>
  <c r="M89" i="18"/>
  <c r="CV88" i="18"/>
  <c r="CW88" i="18" s="1"/>
  <c r="CS88" i="18"/>
  <c r="CP88" i="18"/>
  <c r="CM88" i="18"/>
  <c r="M88" i="18"/>
  <c r="CV87" i="18"/>
  <c r="CW87" i="18" s="1"/>
  <c r="CS87" i="18"/>
  <c r="CP87" i="18"/>
  <c r="CM87" i="18"/>
  <c r="M87" i="18"/>
  <c r="CV86" i="18"/>
  <c r="CW86" i="18" s="1"/>
  <c r="CS86" i="18"/>
  <c r="CP86" i="18"/>
  <c r="CM86" i="18"/>
  <c r="M86" i="18"/>
  <c r="CV85" i="18"/>
  <c r="CW85" i="18" s="1"/>
  <c r="CS85" i="18"/>
  <c r="CP85" i="18"/>
  <c r="CM85" i="18"/>
  <c r="M85" i="18"/>
  <c r="CV84" i="18"/>
  <c r="CW84" i="18" s="1"/>
  <c r="CS84" i="18"/>
  <c r="CP84" i="18"/>
  <c r="CM84" i="18"/>
  <c r="M84" i="18"/>
  <c r="CV82" i="18"/>
  <c r="CW82" i="18" s="1"/>
  <c r="CS82" i="18"/>
  <c r="CP82" i="18"/>
  <c r="CM82" i="18"/>
  <c r="M82" i="18"/>
  <c r="CV81" i="18"/>
  <c r="CW81" i="18" s="1"/>
  <c r="CS81" i="18"/>
  <c r="CP81" i="18"/>
  <c r="CM81" i="18"/>
  <c r="M81" i="18"/>
  <c r="CV80" i="18"/>
  <c r="CW80" i="18" s="1"/>
  <c r="CS80" i="18"/>
  <c r="CP80" i="18"/>
  <c r="CM80" i="18"/>
  <c r="M80" i="18"/>
  <c r="CV78" i="18"/>
  <c r="CW78" i="18" s="1"/>
  <c r="CS78" i="18"/>
  <c r="CP78" i="18"/>
  <c r="CM78" i="18"/>
  <c r="M78" i="18"/>
  <c r="CV77" i="18"/>
  <c r="CW77" i="18" s="1"/>
  <c r="CS77" i="18"/>
  <c r="CP77" i="18"/>
  <c r="CM77" i="18"/>
  <c r="M77" i="18"/>
  <c r="CV76" i="18"/>
  <c r="CW76" i="18" s="1"/>
  <c r="CS76" i="18"/>
  <c r="CP76" i="18"/>
  <c r="CM76" i="18"/>
  <c r="M76" i="18"/>
  <c r="CV75" i="18"/>
  <c r="CW75" i="18" s="1"/>
  <c r="CS75" i="18"/>
  <c r="CP75" i="18"/>
  <c r="CM75" i="18"/>
  <c r="M75" i="18"/>
  <c r="CV74" i="18"/>
  <c r="CW74" i="18" s="1"/>
  <c r="CS74" i="18"/>
  <c r="CP74" i="18"/>
  <c r="CM74" i="18"/>
  <c r="M74" i="18"/>
  <c r="CV73" i="18"/>
  <c r="CW73" i="18" s="1"/>
  <c r="CS73" i="18"/>
  <c r="CP73" i="18"/>
  <c r="CM73" i="18"/>
  <c r="M73" i="18"/>
  <c r="CV72" i="18"/>
  <c r="CW72" i="18" s="1"/>
  <c r="CS72" i="18"/>
  <c r="CP72" i="18"/>
  <c r="CM72" i="18"/>
  <c r="M72" i="18"/>
  <c r="CV71" i="18"/>
  <c r="CW71" i="18" s="1"/>
  <c r="CS71" i="18"/>
  <c r="CP71" i="18"/>
  <c r="CM71" i="18"/>
  <c r="M71" i="18"/>
  <c r="CV70" i="18"/>
  <c r="CW70" i="18" s="1"/>
  <c r="CS70" i="18"/>
  <c r="CP70" i="18"/>
  <c r="CM70" i="18"/>
  <c r="M70" i="18"/>
  <c r="CV69" i="18"/>
  <c r="CW69" i="18" s="1"/>
  <c r="CS69" i="18"/>
  <c r="CP69" i="18"/>
  <c r="CM69" i="18"/>
  <c r="M69" i="18"/>
  <c r="CV68" i="18"/>
  <c r="CW68" i="18" s="1"/>
  <c r="CS68" i="18"/>
  <c r="CP68" i="18"/>
  <c r="CM68" i="18"/>
  <c r="M68" i="18"/>
  <c r="CV67" i="18"/>
  <c r="CW67" i="18" s="1"/>
  <c r="CS67" i="18"/>
  <c r="CP67" i="18"/>
  <c r="CM67" i="18"/>
  <c r="M67" i="18"/>
  <c r="CV66" i="18"/>
  <c r="CW66" i="18" s="1"/>
  <c r="CS66" i="18"/>
  <c r="CP66" i="18"/>
  <c r="CM66" i="18"/>
  <c r="M66" i="18"/>
  <c r="CV65" i="18"/>
  <c r="CW65" i="18" s="1"/>
  <c r="CS65" i="18"/>
  <c r="CP65" i="18"/>
  <c r="CM65" i="18"/>
  <c r="M65" i="18"/>
  <c r="CV64" i="18"/>
  <c r="CW64" i="18" s="1"/>
  <c r="CS64" i="18"/>
  <c r="CP64" i="18"/>
  <c r="CM64" i="18"/>
  <c r="M64" i="18"/>
  <c r="CV63" i="18"/>
  <c r="CW63" i="18" s="1"/>
  <c r="CS63" i="18"/>
  <c r="CP63" i="18"/>
  <c r="CM63" i="18"/>
  <c r="M63" i="18"/>
  <c r="CV62" i="18"/>
  <c r="CW62" i="18" s="1"/>
  <c r="CS62" i="18"/>
  <c r="CP62" i="18"/>
  <c r="CM62" i="18"/>
  <c r="M62" i="18"/>
  <c r="CV61" i="18"/>
  <c r="CW61" i="18" s="1"/>
  <c r="CS61" i="18"/>
  <c r="CP61" i="18"/>
  <c r="CM61" i="18"/>
  <c r="M61" i="18"/>
  <c r="CV60" i="18"/>
  <c r="CW60" i="18" s="1"/>
  <c r="CS60" i="18"/>
  <c r="CP60" i="18"/>
  <c r="CM60" i="18"/>
  <c r="M60" i="18"/>
  <c r="CV59" i="18"/>
  <c r="CW59" i="18" s="1"/>
  <c r="CS59" i="18"/>
  <c r="CP59" i="18"/>
  <c r="CM59" i="18"/>
  <c r="M59" i="18"/>
  <c r="CV58" i="18"/>
  <c r="CW58" i="18" s="1"/>
  <c r="CS58" i="18"/>
  <c r="CP58" i="18"/>
  <c r="CM58" i="18"/>
  <c r="M58" i="18"/>
  <c r="CV57" i="18"/>
  <c r="CW57" i="18" s="1"/>
  <c r="CS57" i="18"/>
  <c r="CP57" i="18"/>
  <c r="CM57" i="18"/>
  <c r="M57" i="18"/>
  <c r="CV56" i="18"/>
  <c r="CW56" i="18" s="1"/>
  <c r="CS56" i="18"/>
  <c r="CP56" i="18"/>
  <c r="CM56" i="18"/>
  <c r="M56" i="18"/>
  <c r="CV55" i="18"/>
  <c r="CW55" i="18" s="1"/>
  <c r="CS55" i="18"/>
  <c r="CP55" i="18"/>
  <c r="CM55" i="18"/>
  <c r="M55" i="18"/>
  <c r="CV54" i="18"/>
  <c r="CW54" i="18" s="1"/>
  <c r="CS54" i="18"/>
  <c r="CP54" i="18"/>
  <c r="CM54" i="18"/>
  <c r="M54" i="18"/>
  <c r="CV53" i="18"/>
  <c r="CW53" i="18" s="1"/>
  <c r="CS53" i="18"/>
  <c r="CP53" i="18"/>
  <c r="CM53" i="18"/>
  <c r="M53" i="18"/>
  <c r="CV52" i="18"/>
  <c r="CW52" i="18" s="1"/>
  <c r="CS52" i="18"/>
  <c r="CP52" i="18"/>
  <c r="CM52" i="18"/>
  <c r="M52" i="18"/>
  <c r="CV51" i="18"/>
  <c r="CW51" i="18" s="1"/>
  <c r="CS51" i="18"/>
  <c r="CP51" i="18"/>
  <c r="CM51" i="18"/>
  <c r="M51" i="18"/>
  <c r="CV50" i="18"/>
  <c r="CW50" i="18" s="1"/>
  <c r="CS50" i="18"/>
  <c r="CP50" i="18"/>
  <c r="CM50" i="18"/>
  <c r="M50" i="18"/>
  <c r="CV49" i="18"/>
  <c r="CW49" i="18" s="1"/>
  <c r="CS49" i="18"/>
  <c r="CP49" i="18"/>
  <c r="CM49" i="18"/>
  <c r="M49" i="18"/>
  <c r="CV48" i="18"/>
  <c r="CW48" i="18" s="1"/>
  <c r="CS48" i="18"/>
  <c r="CP48" i="18"/>
  <c r="CM48" i="18"/>
  <c r="M48" i="18"/>
  <c r="CV47" i="18"/>
  <c r="CW47" i="18" s="1"/>
  <c r="CS47" i="18"/>
  <c r="CP47" i="18"/>
  <c r="CM47" i="18"/>
  <c r="M47" i="18"/>
  <c r="CV46" i="18"/>
  <c r="CW46" i="18" s="1"/>
  <c r="CS46" i="18"/>
  <c r="CP46" i="18"/>
  <c r="CM46" i="18"/>
  <c r="M46" i="18"/>
  <c r="CV45" i="18"/>
  <c r="CW45" i="18" s="1"/>
  <c r="CS45" i="18"/>
  <c r="CP45" i="18"/>
  <c r="CM45" i="18"/>
  <c r="M45" i="18"/>
  <c r="CV44" i="18"/>
  <c r="CW44" i="18" s="1"/>
  <c r="CS44" i="18"/>
  <c r="CP44" i="18"/>
  <c r="CM44" i="18"/>
  <c r="M44" i="18"/>
  <c r="CV43" i="18"/>
  <c r="CW43" i="18" s="1"/>
  <c r="CS43" i="18"/>
  <c r="CP43" i="18"/>
  <c r="CM43" i="18"/>
  <c r="M43" i="18"/>
  <c r="CV42" i="18"/>
  <c r="CW42" i="18" s="1"/>
  <c r="CS42" i="18"/>
  <c r="CP42" i="18"/>
  <c r="CM42" i="18"/>
  <c r="M42" i="18"/>
  <c r="CV41" i="18"/>
  <c r="CW41" i="18" s="1"/>
  <c r="CS41" i="18"/>
  <c r="CP41" i="18"/>
  <c r="CM41" i="18"/>
  <c r="M41" i="18"/>
  <c r="CV40" i="18"/>
  <c r="CW40" i="18" s="1"/>
  <c r="CS40" i="18"/>
  <c r="CP40" i="18"/>
  <c r="CM40" i="18"/>
  <c r="M40" i="18"/>
  <c r="CV39" i="18"/>
  <c r="CW39" i="18" s="1"/>
  <c r="CS39" i="18"/>
  <c r="CP39" i="18"/>
  <c r="CM39" i="18"/>
  <c r="M39" i="18"/>
  <c r="CV38" i="18"/>
  <c r="CW38" i="18" s="1"/>
  <c r="CS38" i="18"/>
  <c r="CP38" i="18"/>
  <c r="CM38" i="18"/>
  <c r="M38" i="18"/>
  <c r="CV37" i="18"/>
  <c r="CW37" i="18" s="1"/>
  <c r="CS37" i="18"/>
  <c r="CP37" i="18"/>
  <c r="CM37" i="18"/>
  <c r="M37" i="18"/>
  <c r="CV36" i="18"/>
  <c r="CW36" i="18" s="1"/>
  <c r="CS36" i="18"/>
  <c r="CP36" i="18"/>
  <c r="CM36" i="18"/>
  <c r="M36" i="18"/>
  <c r="CV35" i="18"/>
  <c r="CW35" i="18" s="1"/>
  <c r="CS35" i="18"/>
  <c r="CP35" i="18"/>
  <c r="CM35" i="18"/>
  <c r="M35" i="18"/>
  <c r="CV34" i="18"/>
  <c r="CW34" i="18" s="1"/>
  <c r="CS34" i="18"/>
  <c r="CP34" i="18"/>
  <c r="CM34" i="18"/>
  <c r="M34" i="18"/>
  <c r="CV33" i="18"/>
  <c r="CW33" i="18" s="1"/>
  <c r="CS33" i="18"/>
  <c r="CP33" i="18"/>
  <c r="CM33" i="18"/>
  <c r="M33" i="18"/>
  <c r="CV32" i="18"/>
  <c r="CW32" i="18" s="1"/>
  <c r="CS32" i="18"/>
  <c r="CP32" i="18"/>
  <c r="CM32" i="18"/>
  <c r="M32" i="18"/>
  <c r="CV31" i="18"/>
  <c r="CW31" i="18" s="1"/>
  <c r="CS31" i="18"/>
  <c r="CP31" i="18"/>
  <c r="CM31" i="18"/>
  <c r="M31" i="18"/>
  <c r="CV30" i="18"/>
  <c r="CW30" i="18" s="1"/>
  <c r="CS30" i="18"/>
  <c r="CP30" i="18"/>
  <c r="CM30" i="18"/>
  <c r="M30" i="18"/>
  <c r="CV29" i="18"/>
  <c r="CW29" i="18" s="1"/>
  <c r="CS29" i="18"/>
  <c r="CP29" i="18"/>
  <c r="CM29" i="18"/>
  <c r="M29" i="18"/>
  <c r="CV28" i="18"/>
  <c r="CW28" i="18" s="1"/>
  <c r="CS28" i="18"/>
  <c r="CP28" i="18"/>
  <c r="CM28" i="18"/>
  <c r="M28" i="18"/>
  <c r="CV27" i="18"/>
  <c r="CW27" i="18" s="1"/>
  <c r="CS27" i="18"/>
  <c r="CP27" i="18"/>
  <c r="CM27" i="18"/>
  <c r="M27" i="18"/>
  <c r="CV26" i="18"/>
  <c r="CW26" i="18" s="1"/>
  <c r="CS26" i="18"/>
  <c r="CP26" i="18"/>
  <c r="CM26" i="18"/>
  <c r="M26" i="18"/>
  <c r="CV25" i="18"/>
  <c r="CW25" i="18" s="1"/>
  <c r="CS25" i="18"/>
  <c r="CP25" i="18"/>
  <c r="CM25" i="18"/>
  <c r="M25" i="18"/>
  <c r="CV24" i="18"/>
  <c r="CW24" i="18" s="1"/>
  <c r="CS24" i="18"/>
  <c r="CP24" i="18"/>
  <c r="CM24" i="18"/>
  <c r="M24" i="18"/>
  <c r="CV23" i="18"/>
  <c r="CW23" i="18" s="1"/>
  <c r="CS23" i="18"/>
  <c r="CP23" i="18"/>
  <c r="CM23" i="18"/>
  <c r="M23" i="18"/>
  <c r="CV22" i="18"/>
  <c r="CW22" i="18" s="1"/>
  <c r="CS22" i="18"/>
  <c r="CP22" i="18"/>
  <c r="CM22" i="18"/>
  <c r="M22" i="18"/>
  <c r="CV21" i="18"/>
  <c r="CW21" i="18" s="1"/>
  <c r="CS21" i="18"/>
  <c r="CP21" i="18"/>
  <c r="CM21" i="18"/>
  <c r="M21" i="18"/>
  <c r="CV20" i="18"/>
  <c r="CW20" i="18" s="1"/>
  <c r="CS20" i="18"/>
  <c r="CP20" i="18"/>
  <c r="CM20" i="18"/>
  <c r="M20" i="18"/>
  <c r="CV19" i="18"/>
  <c r="CW19" i="18" s="1"/>
  <c r="CS19" i="18"/>
  <c r="CP19" i="18"/>
  <c r="CM19" i="18"/>
  <c r="M19" i="18"/>
  <c r="CV18" i="18"/>
  <c r="CW18" i="18" s="1"/>
  <c r="CS18" i="18"/>
  <c r="CP18" i="18"/>
  <c r="CM18" i="18"/>
  <c r="M18" i="18"/>
  <c r="CV17" i="18"/>
  <c r="CW17" i="18" s="1"/>
  <c r="CS17" i="18"/>
  <c r="CP17" i="18"/>
  <c r="CM17" i="18"/>
  <c r="M17" i="18"/>
  <c r="CV16" i="18"/>
  <c r="CW16" i="18" s="1"/>
  <c r="CS16" i="18"/>
  <c r="CP16" i="18"/>
  <c r="CM16" i="18"/>
  <c r="M16" i="18"/>
  <c r="CV15" i="18"/>
  <c r="CW15" i="18" s="1"/>
  <c r="CS15" i="18"/>
  <c r="CP15" i="18"/>
  <c r="CM15" i="18"/>
  <c r="M15" i="18"/>
  <c r="CV14" i="18"/>
  <c r="CW14" i="18" s="1"/>
  <c r="CS14" i="18"/>
  <c r="CP14" i="18"/>
  <c r="CM14" i="18"/>
  <c r="M14" i="18"/>
  <c r="CV13" i="18"/>
  <c r="CW13" i="18" s="1"/>
  <c r="CS13" i="18"/>
  <c r="CP13" i="18"/>
  <c r="CM13" i="18"/>
  <c r="M13" i="18"/>
  <c r="CV12" i="18"/>
  <c r="CW12" i="18" s="1"/>
  <c r="CS12" i="18"/>
  <c r="CP12" i="18"/>
  <c r="CM12" i="18"/>
  <c r="M12" i="18"/>
  <c r="CV11" i="18"/>
  <c r="CW11" i="18" s="1"/>
  <c r="CS11" i="18"/>
  <c r="CP11" i="18"/>
  <c r="CM11" i="18"/>
  <c r="M11" i="18"/>
  <c r="CV10" i="18"/>
  <c r="CW10" i="18" s="1"/>
  <c r="CS10" i="18"/>
  <c r="CP10" i="18"/>
  <c r="CM10" i="18"/>
  <c r="M10" i="18"/>
  <c r="CV9" i="18"/>
  <c r="CW9" i="18" s="1"/>
  <c r="CS9" i="18"/>
  <c r="CP9" i="18"/>
  <c r="CM9" i="18"/>
  <c r="M9" i="18"/>
  <c r="CV8" i="18"/>
  <c r="CW8" i="18" s="1"/>
  <c r="CS8" i="18"/>
  <c r="CP8" i="18"/>
  <c r="CM8" i="18"/>
  <c r="M8" i="18"/>
  <c r="CT95" i="18" l="1"/>
  <c r="CQ38" i="18"/>
  <c r="CQ95" i="18"/>
  <c r="CQ51" i="18"/>
  <c r="CQ89" i="18"/>
  <c r="CQ98" i="18"/>
  <c r="CQ109" i="18"/>
  <c r="CQ115" i="18"/>
  <c r="CQ142" i="18"/>
  <c r="CQ76" i="18"/>
  <c r="CQ90" i="18"/>
  <c r="CQ106" i="18"/>
  <c r="CQ139" i="18"/>
  <c r="CQ143" i="18"/>
  <c r="CQ49" i="18"/>
  <c r="CQ57" i="18"/>
  <c r="CQ73" i="18"/>
  <c r="CQ100" i="18"/>
  <c r="CQ107" i="18"/>
  <c r="CQ111" i="18"/>
  <c r="CQ136" i="18"/>
  <c r="CQ50" i="18"/>
  <c r="CQ58" i="18"/>
  <c r="CQ70" i="18"/>
  <c r="CQ88" i="18"/>
  <c r="CQ114" i="18"/>
  <c r="CQ137" i="18"/>
  <c r="CQ141" i="18"/>
  <c r="CQ145" i="18"/>
  <c r="CQ38" i="19"/>
  <c r="CQ23" i="19"/>
  <c r="CQ27" i="19"/>
  <c r="CQ28" i="19"/>
  <c r="CQ25" i="19"/>
  <c r="CQ24" i="19"/>
  <c r="CQ26" i="19"/>
  <c r="CQ17" i="19"/>
  <c r="CX95" i="18"/>
  <c r="CN95" i="18"/>
  <c r="CN38" i="19"/>
  <c r="CN136" i="18"/>
  <c r="CN137" i="18"/>
  <c r="CN141" i="18"/>
  <c r="CN145" i="18"/>
  <c r="CN142" i="18"/>
  <c r="CN115" i="18"/>
  <c r="CN114" i="18"/>
  <c r="CN110" i="18"/>
  <c r="CN108" i="18"/>
  <c r="CN107" i="18"/>
  <c r="CN104" i="18"/>
  <c r="CN105" i="18"/>
  <c r="CN103" i="18"/>
  <c r="CN101" i="18"/>
  <c r="CN100" i="18"/>
  <c r="CN98" i="18"/>
  <c r="CT83" i="18"/>
  <c r="CQ83" i="18"/>
  <c r="CN28" i="19"/>
  <c r="CN25" i="19"/>
  <c r="CN26" i="19"/>
  <c r="CQ9" i="19"/>
  <c r="CN88" i="18"/>
  <c r="CN90" i="18"/>
  <c r="CN89" i="18"/>
  <c r="CX83" i="18"/>
  <c r="CN83" i="18"/>
  <c r="CN24" i="19"/>
  <c r="CQ11" i="19"/>
  <c r="CQ15" i="19"/>
  <c r="CQ13" i="19"/>
  <c r="CN50" i="18"/>
  <c r="CN18" i="19"/>
  <c r="CN38" i="18"/>
  <c r="CN22" i="19"/>
  <c r="CN17" i="19"/>
  <c r="CN12" i="19"/>
  <c r="CN14" i="19"/>
  <c r="CN16" i="19"/>
  <c r="CQ18" i="19"/>
  <c r="CQ20" i="19"/>
  <c r="CQ22" i="19"/>
  <c r="CQ41" i="19"/>
  <c r="CN20" i="19"/>
  <c r="CN41" i="19"/>
  <c r="CQ12" i="19"/>
  <c r="CQ14" i="19"/>
  <c r="CQ16" i="19"/>
  <c r="CN19" i="19"/>
  <c r="CN21" i="19"/>
  <c r="CN23" i="19"/>
  <c r="CN27" i="19"/>
  <c r="CN30" i="19"/>
  <c r="CN37" i="19"/>
  <c r="CN39" i="19"/>
  <c r="CN40" i="19"/>
  <c r="CN42" i="19"/>
  <c r="CN44" i="19"/>
  <c r="CN9" i="19"/>
  <c r="CN11" i="19"/>
  <c r="CN13" i="19"/>
  <c r="CN15" i="19"/>
  <c r="CQ19" i="19"/>
  <c r="CQ21" i="19"/>
  <c r="CQ30" i="19"/>
  <c r="CQ37" i="19"/>
  <c r="CQ39" i="19"/>
  <c r="CQ40" i="19"/>
  <c r="CQ42" i="19"/>
  <c r="CQ44" i="19"/>
  <c r="CX11" i="19"/>
  <c r="CX15" i="19"/>
  <c r="CX19" i="19"/>
  <c r="CX23" i="19"/>
  <c r="CX27" i="19"/>
  <c r="CX30" i="19"/>
  <c r="CX39" i="19"/>
  <c r="CX40" i="19"/>
  <c r="CX44" i="19"/>
  <c r="CX22" i="19"/>
  <c r="CX38" i="19"/>
  <c r="CX12" i="19"/>
  <c r="CX16" i="19"/>
  <c r="CX20" i="19"/>
  <c r="CX24" i="19"/>
  <c r="CX28" i="19"/>
  <c r="CX41" i="19"/>
  <c r="CX18" i="19"/>
  <c r="CX9" i="19"/>
  <c r="CX13" i="19"/>
  <c r="CX17" i="19"/>
  <c r="CX21" i="19"/>
  <c r="CX25" i="19"/>
  <c r="CX37" i="19"/>
  <c r="CX42" i="19"/>
  <c r="CX14" i="19"/>
  <c r="CX26" i="19"/>
  <c r="CT11" i="19"/>
  <c r="CT15" i="19"/>
  <c r="CT19" i="19"/>
  <c r="CT23" i="19"/>
  <c r="CT27" i="19"/>
  <c r="CT30" i="19"/>
  <c r="CT39" i="19"/>
  <c r="CT40" i="19"/>
  <c r="CT44" i="19"/>
  <c r="CT18" i="19"/>
  <c r="CT38" i="19"/>
  <c r="CT12" i="19"/>
  <c r="CT16" i="19"/>
  <c r="CT20" i="19"/>
  <c r="CT24" i="19"/>
  <c r="CT28" i="19"/>
  <c r="CT41" i="19"/>
  <c r="CT22" i="19"/>
  <c r="CT9" i="19"/>
  <c r="CT13" i="19"/>
  <c r="CT17" i="19"/>
  <c r="CT21" i="19"/>
  <c r="CT25" i="19"/>
  <c r="CT37" i="19"/>
  <c r="CT42" i="19"/>
  <c r="CT14" i="19"/>
  <c r="CT26" i="19"/>
  <c r="CN79" i="18"/>
  <c r="CQ121" i="18"/>
  <c r="CQ123" i="18"/>
  <c r="CQ125" i="18"/>
  <c r="CQ127" i="18"/>
  <c r="CQ129" i="18"/>
  <c r="CQ131" i="18"/>
  <c r="CQ133" i="18"/>
  <c r="CQ135" i="18"/>
  <c r="CQ140" i="18"/>
  <c r="CQ147" i="18"/>
  <c r="CQ149" i="18"/>
  <c r="CQ151" i="18"/>
  <c r="CQ153" i="18"/>
  <c r="CQ155" i="18"/>
  <c r="CQ79" i="18"/>
  <c r="CN10" i="18"/>
  <c r="CN12" i="18"/>
  <c r="CN16" i="18"/>
  <c r="CN18" i="18"/>
  <c r="CN22" i="18"/>
  <c r="CN26" i="18"/>
  <c r="CN28" i="18"/>
  <c r="CN32" i="18"/>
  <c r="CN36" i="18"/>
  <c r="CN44" i="18"/>
  <c r="CN46" i="18"/>
  <c r="CN52" i="18"/>
  <c r="CN56" i="18"/>
  <c r="CN58" i="18"/>
  <c r="CN64" i="18"/>
  <c r="CN66" i="18"/>
  <c r="CN68" i="18"/>
  <c r="CN70" i="18"/>
  <c r="CN76" i="18"/>
  <c r="CN78" i="18"/>
  <c r="CN81" i="18"/>
  <c r="CN86" i="18"/>
  <c r="CN94" i="18"/>
  <c r="CN96" i="18"/>
  <c r="CN102" i="18"/>
  <c r="CN111" i="18"/>
  <c r="CN113" i="18"/>
  <c r="CN117" i="18"/>
  <c r="CN118" i="18"/>
  <c r="CN11" i="18"/>
  <c r="CN13" i="18"/>
  <c r="CN15" i="18"/>
  <c r="CN19" i="18"/>
  <c r="CN23" i="18"/>
  <c r="CN27" i="18"/>
  <c r="CN33" i="18"/>
  <c r="CN35" i="18"/>
  <c r="CN39" i="18"/>
  <c r="CN49" i="18"/>
  <c r="CN51" i="18"/>
  <c r="CN57" i="18"/>
  <c r="CN63" i="18"/>
  <c r="CN65" i="18"/>
  <c r="CN14" i="18"/>
  <c r="CN20" i="18"/>
  <c r="CN24" i="18"/>
  <c r="CN30" i="18"/>
  <c r="CN34" i="18"/>
  <c r="CN40" i="18"/>
  <c r="CN42" i="18"/>
  <c r="CN48" i="18"/>
  <c r="CN54" i="18"/>
  <c r="CN60" i="18"/>
  <c r="CN62" i="18"/>
  <c r="CN72" i="18"/>
  <c r="CN74" i="18"/>
  <c r="CN84" i="18"/>
  <c r="CN92" i="18"/>
  <c r="CN109" i="18"/>
  <c r="CN112" i="18"/>
  <c r="CN9" i="18"/>
  <c r="CN17" i="18"/>
  <c r="CN21" i="18"/>
  <c r="CN25" i="18"/>
  <c r="CN29" i="18"/>
  <c r="CN31" i="18"/>
  <c r="CN37" i="18"/>
  <c r="CN41" i="18"/>
  <c r="CN43" i="18"/>
  <c r="CN45" i="18"/>
  <c r="CN47" i="18"/>
  <c r="CN53" i="18"/>
  <c r="CN55" i="18"/>
  <c r="CN59" i="18"/>
  <c r="CN61" i="18"/>
  <c r="CN67" i="18"/>
  <c r="CQ10" i="18"/>
  <c r="CQ12" i="18"/>
  <c r="CQ14" i="18"/>
  <c r="CQ16" i="18"/>
  <c r="CQ18" i="18"/>
  <c r="CQ20" i="18"/>
  <c r="CQ22" i="18"/>
  <c r="CQ24" i="18"/>
  <c r="CQ26" i="18"/>
  <c r="CQ28" i="18"/>
  <c r="CQ30" i="18"/>
  <c r="CQ32" i="18"/>
  <c r="CQ34" i="18"/>
  <c r="CQ36" i="18"/>
  <c r="CQ40" i="18"/>
  <c r="CQ42" i="18"/>
  <c r="CQ44" i="18"/>
  <c r="CQ46" i="18"/>
  <c r="CQ48" i="18"/>
  <c r="CQ52" i="18"/>
  <c r="CQ54" i="18"/>
  <c r="CQ56" i="18"/>
  <c r="CQ60" i="18"/>
  <c r="CQ62" i="18"/>
  <c r="CQ64" i="18"/>
  <c r="CQ66" i="18"/>
  <c r="CQ68" i="18"/>
  <c r="CQ72" i="18"/>
  <c r="CQ74" i="18"/>
  <c r="CQ78" i="18"/>
  <c r="CQ81" i="18"/>
  <c r="CQ84" i="18"/>
  <c r="CQ86" i="18"/>
  <c r="CQ92" i="18"/>
  <c r="CQ94" i="18"/>
  <c r="CQ96" i="18"/>
  <c r="CQ102" i="18"/>
  <c r="CQ104" i="18"/>
  <c r="CQ112" i="18"/>
  <c r="CQ113" i="18"/>
  <c r="CQ117" i="18"/>
  <c r="CQ118" i="18"/>
  <c r="CN120" i="18"/>
  <c r="CN122" i="18"/>
  <c r="CN124" i="18"/>
  <c r="CN126" i="18"/>
  <c r="CN128" i="18"/>
  <c r="CN130" i="18"/>
  <c r="CN132" i="18"/>
  <c r="CN134" i="18"/>
  <c r="CN138" i="18"/>
  <c r="CN143" i="18"/>
  <c r="CN144" i="18"/>
  <c r="CN146" i="18"/>
  <c r="CN148" i="18"/>
  <c r="CN150" i="18"/>
  <c r="CN152" i="18"/>
  <c r="CN154" i="18"/>
  <c r="CQ120" i="18"/>
  <c r="CQ122" i="18"/>
  <c r="CQ124" i="18"/>
  <c r="CQ126" i="18"/>
  <c r="CQ128" i="18"/>
  <c r="CQ130" i="18"/>
  <c r="CQ132" i="18"/>
  <c r="CQ134" i="18"/>
  <c r="CQ138" i="18"/>
  <c r="CQ144" i="18"/>
  <c r="CQ146" i="18"/>
  <c r="CQ148" i="18"/>
  <c r="CQ150" i="18"/>
  <c r="CQ152" i="18"/>
  <c r="CQ154" i="18"/>
  <c r="CN69" i="18"/>
  <c r="CN71" i="18"/>
  <c r="CN73" i="18"/>
  <c r="CN75" i="18"/>
  <c r="CN77" i="18"/>
  <c r="CN80" i="18"/>
  <c r="CN82" i="18"/>
  <c r="CN85" i="18"/>
  <c r="CN87" i="18"/>
  <c r="CN91" i="18"/>
  <c r="CN93" i="18"/>
  <c r="CN97" i="18"/>
  <c r="CN99" i="18"/>
  <c r="CN106" i="18"/>
  <c r="CN116" i="18"/>
  <c r="CN119" i="18"/>
  <c r="CQ9" i="18"/>
  <c r="CQ11" i="18"/>
  <c r="CQ13" i="18"/>
  <c r="CQ15" i="18"/>
  <c r="CQ17" i="18"/>
  <c r="CQ19" i="18"/>
  <c r="CQ21" i="18"/>
  <c r="CQ23" i="18"/>
  <c r="CQ25" i="18"/>
  <c r="CQ27" i="18"/>
  <c r="CQ29" i="18"/>
  <c r="CQ31" i="18"/>
  <c r="CQ33" i="18"/>
  <c r="CQ35" i="18"/>
  <c r="CQ37" i="18"/>
  <c r="CQ39" i="18"/>
  <c r="CQ41" i="18"/>
  <c r="CQ43" i="18"/>
  <c r="CQ45" i="18"/>
  <c r="CQ47" i="18"/>
  <c r="CQ53" i="18"/>
  <c r="CQ55" i="18"/>
  <c r="CQ59" i="18"/>
  <c r="CQ61" i="18"/>
  <c r="CQ63" i="18"/>
  <c r="CQ65" i="18"/>
  <c r="CQ67" i="18"/>
  <c r="CQ69" i="18"/>
  <c r="CQ71" i="18"/>
  <c r="CQ75" i="18"/>
  <c r="CQ77" i="18"/>
  <c r="CQ80" i="18"/>
  <c r="CQ82" i="18"/>
  <c r="CQ85" i="18"/>
  <c r="CQ87" i="18"/>
  <c r="CQ91" i="18"/>
  <c r="CQ93" i="18"/>
  <c r="CQ97" i="18"/>
  <c r="CQ99" i="18"/>
  <c r="CQ101" i="18"/>
  <c r="CQ103" i="18"/>
  <c r="CQ105" i="18"/>
  <c r="CQ108" i="18"/>
  <c r="CQ110" i="18"/>
  <c r="CQ116" i="18"/>
  <c r="CQ119" i="18"/>
  <c r="CN121" i="18"/>
  <c r="CN123" i="18"/>
  <c r="CN125" i="18"/>
  <c r="CN127" i="18"/>
  <c r="CN129" i="18"/>
  <c r="CN131" i="18"/>
  <c r="CN133" i="18"/>
  <c r="CN135" i="18"/>
  <c r="CN139" i="18"/>
  <c r="CN140" i="18"/>
  <c r="CN147" i="18"/>
  <c r="CN149" i="18"/>
  <c r="CN151" i="18"/>
  <c r="CN153" i="18"/>
  <c r="CN155" i="18"/>
  <c r="CT12" i="18"/>
  <c r="CT16" i="18"/>
  <c r="CT20" i="18"/>
  <c r="CT24" i="18"/>
  <c r="CT28" i="18"/>
  <c r="CT32" i="18"/>
  <c r="CT36" i="18"/>
  <c r="CT40" i="18"/>
  <c r="CT44" i="18"/>
  <c r="CT48" i="18"/>
  <c r="CT52" i="18"/>
  <c r="CT56" i="18"/>
  <c r="CT63" i="18"/>
  <c r="CT67" i="18"/>
  <c r="CT71" i="18"/>
  <c r="CT75" i="18"/>
  <c r="CT79" i="18"/>
  <c r="CT84" i="18"/>
  <c r="CT88" i="18"/>
  <c r="CT92" i="18"/>
  <c r="CT96" i="18"/>
  <c r="CT100" i="18"/>
  <c r="CT104" i="18"/>
  <c r="CT107" i="18"/>
  <c r="CT111" i="18"/>
  <c r="CT113" i="18"/>
  <c r="CT117" i="18"/>
  <c r="CT120" i="18"/>
  <c r="CT124" i="18"/>
  <c r="CT128" i="18"/>
  <c r="CT132" i="18"/>
  <c r="CT136" i="18"/>
  <c r="CT143" i="18"/>
  <c r="CT146" i="18"/>
  <c r="CT150" i="18"/>
  <c r="CT154" i="18"/>
  <c r="CT9" i="18"/>
  <c r="CT13" i="18"/>
  <c r="CT17" i="18"/>
  <c r="CT21" i="18"/>
  <c r="CT25" i="18"/>
  <c r="CT29" i="18"/>
  <c r="CT33" i="18"/>
  <c r="CT37" i="18"/>
  <c r="CT41" i="18"/>
  <c r="CT45" i="18"/>
  <c r="CT49" i="18"/>
  <c r="CT53" i="18"/>
  <c r="CT57" i="18"/>
  <c r="CT60" i="18"/>
  <c r="CT64" i="18"/>
  <c r="CT68" i="18"/>
  <c r="CT72" i="18"/>
  <c r="CT76" i="18"/>
  <c r="CT80" i="18"/>
  <c r="CT85" i="18"/>
  <c r="CT89" i="18"/>
  <c r="CT93" i="18"/>
  <c r="CT97" i="18"/>
  <c r="CT101" i="18"/>
  <c r="CT105" i="18"/>
  <c r="CT108" i="18"/>
  <c r="CT114" i="18"/>
  <c r="CT121" i="18"/>
  <c r="CT125" i="18"/>
  <c r="CT129" i="18"/>
  <c r="CT133" i="18"/>
  <c r="CT137" i="18"/>
  <c r="CT140" i="18"/>
  <c r="CT147" i="18"/>
  <c r="CT151" i="18"/>
  <c r="CT155" i="18"/>
  <c r="CT10" i="18"/>
  <c r="CT14" i="18"/>
  <c r="CT18" i="18"/>
  <c r="CT22" i="18"/>
  <c r="CT26" i="18"/>
  <c r="CT30" i="18"/>
  <c r="CT34" i="18"/>
  <c r="CT38" i="18"/>
  <c r="CT42" i="18"/>
  <c r="CT46" i="18"/>
  <c r="CT50" i="18"/>
  <c r="CT54" i="18"/>
  <c r="CT58" i="18"/>
  <c r="CT61" i="18"/>
  <c r="CT65" i="18"/>
  <c r="CT69" i="18"/>
  <c r="CT73" i="18"/>
  <c r="CT77" i="18"/>
  <c r="CT81" i="18"/>
  <c r="CT86" i="18"/>
  <c r="CT90" i="18"/>
  <c r="CT94" i="18"/>
  <c r="CT98" i="18"/>
  <c r="CT102" i="18"/>
  <c r="CT109" i="18"/>
  <c r="CT112" i="18"/>
  <c r="CT115" i="18"/>
  <c r="CT118" i="18"/>
  <c r="CT122" i="18"/>
  <c r="CT126" i="18"/>
  <c r="CT130" i="18"/>
  <c r="CT134" i="18"/>
  <c r="CT138" i="18"/>
  <c r="CT141" i="18"/>
  <c r="CT144" i="18"/>
  <c r="CT148" i="18"/>
  <c r="CT152" i="18"/>
  <c r="CT39" i="18"/>
  <c r="CT70" i="18"/>
  <c r="CT103" i="18"/>
  <c r="CT145" i="18"/>
  <c r="CT119" i="18"/>
  <c r="CT11" i="18"/>
  <c r="CT27" i="18"/>
  <c r="CT43" i="18"/>
  <c r="CT59" i="18"/>
  <c r="CT74" i="18"/>
  <c r="CT106" i="18"/>
  <c r="CT149" i="18"/>
  <c r="CT15" i="18"/>
  <c r="CT31" i="18"/>
  <c r="CT47" i="18"/>
  <c r="CT62" i="18"/>
  <c r="CT78" i="18"/>
  <c r="CT110" i="18"/>
  <c r="CT123" i="18"/>
  <c r="CT139" i="18"/>
  <c r="CT153" i="18"/>
  <c r="CT131" i="18"/>
  <c r="CT19" i="18"/>
  <c r="CT35" i="18"/>
  <c r="CT51" i="18"/>
  <c r="CT66" i="18"/>
  <c r="CT82" i="18"/>
  <c r="CT99" i="18"/>
  <c r="CT127" i="18"/>
  <c r="CT142" i="18"/>
  <c r="CT23" i="18"/>
  <c r="CT55" i="18"/>
  <c r="CT87" i="18"/>
  <c r="CT116" i="18"/>
  <c r="CT91" i="18"/>
  <c r="CT135" i="18"/>
  <c r="CX9" i="18"/>
  <c r="CX13" i="18"/>
  <c r="CX17" i="18"/>
  <c r="CX21" i="18"/>
  <c r="CX25" i="18"/>
  <c r="CX29" i="18"/>
  <c r="CX33" i="18"/>
  <c r="CX37" i="18"/>
  <c r="CX41" i="18"/>
  <c r="CX45" i="18"/>
  <c r="CX49" i="18"/>
  <c r="CX53" i="18"/>
  <c r="CX57" i="18"/>
  <c r="CX60" i="18"/>
  <c r="CX64" i="18"/>
  <c r="CX68" i="18"/>
  <c r="CX72" i="18"/>
  <c r="CX76" i="18"/>
  <c r="CX80" i="18"/>
  <c r="CX85" i="18"/>
  <c r="CX89" i="18"/>
  <c r="CX93" i="18"/>
  <c r="CX97" i="18"/>
  <c r="CX101" i="18"/>
  <c r="CX105" i="18"/>
  <c r="CX108" i="18"/>
  <c r="CX114" i="18"/>
  <c r="CX121" i="18"/>
  <c r="CX125" i="18"/>
  <c r="CX129" i="18"/>
  <c r="CX133" i="18"/>
  <c r="CX137" i="18"/>
  <c r="CX140" i="18"/>
  <c r="CX147" i="18"/>
  <c r="CX151" i="18"/>
  <c r="CX155" i="18"/>
  <c r="CX16" i="18"/>
  <c r="CX28" i="18"/>
  <c r="CX40" i="18"/>
  <c r="CX52" i="18"/>
  <c r="CX63" i="18"/>
  <c r="CX75" i="18"/>
  <c r="CX88" i="18"/>
  <c r="CX100" i="18"/>
  <c r="CX10" i="18"/>
  <c r="CX14" i="18"/>
  <c r="CX18" i="18"/>
  <c r="CX22" i="18"/>
  <c r="CX26" i="18"/>
  <c r="CX30" i="18"/>
  <c r="CX34" i="18"/>
  <c r="CX38" i="18"/>
  <c r="CX42" i="18"/>
  <c r="CX46" i="18"/>
  <c r="CX50" i="18"/>
  <c r="CX54" i="18"/>
  <c r="CX58" i="18"/>
  <c r="CX61" i="18"/>
  <c r="CX65" i="18"/>
  <c r="CX69" i="18"/>
  <c r="CX73" i="18"/>
  <c r="CX77" i="18"/>
  <c r="CX81" i="18"/>
  <c r="CX86" i="18"/>
  <c r="CX90" i="18"/>
  <c r="CX94" i="18"/>
  <c r="CX98" i="18"/>
  <c r="CX102" i="18"/>
  <c r="CX109" i="18"/>
  <c r="CX112" i="18"/>
  <c r="CX115" i="18"/>
  <c r="CX118" i="18"/>
  <c r="CX122" i="18"/>
  <c r="CX126" i="18"/>
  <c r="CX130" i="18"/>
  <c r="CX134" i="18"/>
  <c r="CX138" i="18"/>
  <c r="CX141" i="18"/>
  <c r="CX144" i="18"/>
  <c r="CX148" i="18"/>
  <c r="CX152" i="18"/>
  <c r="CX20" i="18"/>
  <c r="CX32" i="18"/>
  <c r="CX44" i="18"/>
  <c r="CX56" i="18"/>
  <c r="CX67" i="18"/>
  <c r="CX79" i="18"/>
  <c r="CX92" i="18"/>
  <c r="CX104" i="18"/>
  <c r="CX11" i="18"/>
  <c r="CX15" i="18"/>
  <c r="CX19" i="18"/>
  <c r="CX23" i="18"/>
  <c r="CX27" i="18"/>
  <c r="CX31" i="18"/>
  <c r="CX35" i="18"/>
  <c r="CX39" i="18"/>
  <c r="CX43" i="18"/>
  <c r="CX47" i="18"/>
  <c r="CX51" i="18"/>
  <c r="CX55" i="18"/>
  <c r="CX59" i="18"/>
  <c r="CX62" i="18"/>
  <c r="CX66" i="18"/>
  <c r="CX70" i="18"/>
  <c r="CX74" i="18"/>
  <c r="CX78" i="18"/>
  <c r="CX82" i="18"/>
  <c r="CX87" i="18"/>
  <c r="CX91" i="18"/>
  <c r="CX99" i="18"/>
  <c r="CX103" i="18"/>
  <c r="CX106" i="18"/>
  <c r="CX110" i="18"/>
  <c r="CX116" i="18"/>
  <c r="CX119" i="18"/>
  <c r="CX123" i="18"/>
  <c r="CX127" i="18"/>
  <c r="CX131" i="18"/>
  <c r="CX135" i="18"/>
  <c r="CX139" i="18"/>
  <c r="CX142" i="18"/>
  <c r="CX145" i="18"/>
  <c r="CX149" i="18"/>
  <c r="CX153" i="18"/>
  <c r="CX12" i="18"/>
  <c r="CX24" i="18"/>
  <c r="CX36" i="18"/>
  <c r="CX48" i="18"/>
  <c r="CX71" i="18"/>
  <c r="CX84" i="18"/>
  <c r="CX96" i="18"/>
  <c r="CX107" i="18"/>
  <c r="CX124" i="18"/>
  <c r="CX113" i="18"/>
  <c r="CX128" i="18"/>
  <c r="CX143" i="18"/>
  <c r="CX117" i="18"/>
  <c r="CX132" i="18"/>
  <c r="CX146" i="18"/>
  <c r="CX120" i="18"/>
  <c r="CX136" i="18"/>
  <c r="CX150" i="18"/>
  <c r="CX111" i="18"/>
  <c r="CX154" i="18"/>
  <c r="CN8" i="18"/>
  <c r="CQ8" i="18"/>
  <c r="CT8" i="18"/>
  <c r="CQ8" i="19"/>
  <c r="CN8" i="19"/>
  <c r="CX8" i="19"/>
  <c r="CT8" i="19"/>
  <c r="CX8" i="18"/>
  <c r="M316" i="8" l="1"/>
  <c r="M315" i="8"/>
  <c r="M314" i="8"/>
  <c r="M313" i="8"/>
  <c r="M312" i="8"/>
  <c r="M311" i="8"/>
  <c r="M310" i="8"/>
  <c r="M309" i="8"/>
  <c r="M308" i="8"/>
  <c r="M307" i="8"/>
  <c r="M306" i="8"/>
  <c r="M40" i="14" s="1"/>
  <c r="M305" i="8"/>
  <c r="M304" i="8"/>
  <c r="M303" i="8"/>
  <c r="M302" i="8"/>
  <c r="M301" i="8"/>
  <c r="M300" i="8"/>
  <c r="M299" i="8"/>
  <c r="M298" i="8"/>
  <c r="M297" i="8"/>
  <c r="M296" i="8"/>
  <c r="M295" i="8"/>
  <c r="M294" i="8"/>
  <c r="M38" i="14" s="1"/>
  <c r="M293" i="8"/>
  <c r="M292" i="8"/>
  <c r="M291" i="8"/>
  <c r="M290" i="8"/>
  <c r="M289" i="8"/>
  <c r="M288" i="8"/>
  <c r="M287" i="8"/>
  <c r="M286" i="8"/>
  <c r="M37" i="14" s="1"/>
  <c r="M285" i="8"/>
  <c r="M284" i="8"/>
  <c r="M283" i="8"/>
  <c r="M36" i="14" s="1"/>
  <c r="M282" i="8"/>
  <c r="M281" i="8"/>
  <c r="M280" i="8"/>
  <c r="M279" i="8"/>
  <c r="M35" i="14" s="1"/>
  <c r="M278" i="8"/>
  <c r="M277" i="8"/>
  <c r="M276" i="8"/>
  <c r="M34" i="14" s="1"/>
  <c r="M275" i="8"/>
  <c r="M274" i="8"/>
  <c r="M273" i="8"/>
  <c r="M272" i="8"/>
  <c r="M271" i="8"/>
  <c r="M270" i="8"/>
  <c r="M269" i="8"/>
  <c r="M33" i="14" s="1"/>
  <c r="M268" i="8"/>
  <c r="M267" i="8"/>
  <c r="M266" i="8"/>
  <c r="M265" i="8"/>
  <c r="M264" i="8"/>
  <c r="M31" i="14" s="1"/>
  <c r="M263" i="8"/>
  <c r="M262" i="8"/>
  <c r="M261" i="8"/>
  <c r="M260" i="8"/>
  <c r="M259" i="8"/>
  <c r="M258" i="8"/>
  <c r="M257" i="8"/>
  <c r="M256" i="8"/>
  <c r="M255" i="8"/>
  <c r="M254" i="8"/>
  <c r="M253" i="8"/>
  <c r="M252" i="8"/>
  <c r="M251" i="8"/>
  <c r="M250" i="8"/>
  <c r="M249" i="8"/>
  <c r="M248" i="8"/>
  <c r="M247" i="8"/>
  <c r="M246" i="8"/>
  <c r="M245" i="8"/>
  <c r="M244" i="8"/>
  <c r="M243" i="8"/>
  <c r="M242" i="8"/>
  <c r="M241" i="8"/>
  <c r="M240" i="8"/>
  <c r="M239" i="8"/>
  <c r="M238" i="8"/>
  <c r="M237" i="8"/>
  <c r="M236" i="8"/>
  <c r="M235" i="8"/>
  <c r="M234" i="8"/>
  <c r="M233" i="8"/>
  <c r="M232" i="8"/>
  <c r="M231" i="8"/>
  <c r="M230" i="8"/>
  <c r="M28" i="14" s="1"/>
  <c r="M229" i="8"/>
  <c r="M27" i="14" s="1"/>
  <c r="M228" i="8"/>
  <c r="M26" i="14" s="1"/>
  <c r="M227" i="8"/>
  <c r="M226" i="8"/>
  <c r="M225" i="8"/>
  <c r="M224" i="8"/>
  <c r="M223" i="8"/>
  <c r="M222" i="8"/>
  <c r="M221" i="8"/>
  <c r="M220" i="8"/>
  <c r="M219" i="8"/>
  <c r="M218" i="8"/>
  <c r="M217" i="8"/>
  <c r="M216" i="8"/>
  <c r="M215" i="8"/>
  <c r="M214" i="8"/>
  <c r="M213" i="8"/>
  <c r="M212" i="8"/>
  <c r="M211" i="8"/>
  <c r="M210" i="8"/>
  <c r="M209" i="8"/>
  <c r="M208" i="8"/>
  <c r="M207" i="8"/>
  <c r="M206" i="8"/>
  <c r="M205" i="8"/>
  <c r="M204" i="8"/>
  <c r="M203" i="8"/>
  <c r="M202" i="8"/>
  <c r="M201" i="8"/>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9" i="14" s="1"/>
  <c r="M174" i="8"/>
  <c r="M173" i="8"/>
  <c r="M18" i="14" s="1"/>
  <c r="M172" i="8"/>
  <c r="M171" i="8"/>
  <c r="M170" i="8"/>
  <c r="M169" i="8"/>
  <c r="M168" i="8"/>
  <c r="M167" i="8"/>
  <c r="M166" i="8"/>
  <c r="M165" i="8"/>
  <c r="M164" i="8"/>
  <c r="M163" i="8"/>
  <c r="M162" i="8"/>
  <c r="M161" i="8"/>
  <c r="M160" i="8"/>
  <c r="M159" i="8"/>
  <c r="M158" i="8"/>
  <c r="M157" i="8"/>
  <c r="M156" i="8"/>
  <c r="M17" i="14" s="1"/>
  <c r="M155" i="8"/>
  <c r="M153" i="8"/>
  <c r="M152" i="8"/>
  <c r="M151" i="8"/>
  <c r="M150" i="8"/>
  <c r="M149" i="8"/>
  <c r="M148" i="8"/>
  <c r="M25" i="14" s="1"/>
  <c r="M147" i="8"/>
  <c r="M146" i="8"/>
  <c r="M145" i="8"/>
  <c r="M144" i="8"/>
  <c r="M143" i="8"/>
  <c r="M142" i="8"/>
  <c r="M141" i="8"/>
  <c r="M140" i="8"/>
  <c r="M139" i="8"/>
  <c r="M138" i="8"/>
  <c r="M137" i="8"/>
  <c r="M136" i="8"/>
  <c r="M135" i="8"/>
  <c r="M134" i="8"/>
  <c r="M133" i="8"/>
  <c r="M132" i="8"/>
  <c r="M131" i="8"/>
  <c r="M130" i="8"/>
  <c r="M129" i="8"/>
  <c r="M128" i="8"/>
  <c r="M24" i="14" s="1"/>
  <c r="M127" i="8"/>
  <c r="M126" i="8"/>
  <c r="M125" i="8"/>
  <c r="M124" i="8"/>
  <c r="M123" i="8"/>
  <c r="M122" i="8"/>
  <c r="M121" i="8"/>
  <c r="M120" i="8"/>
  <c r="M119" i="8"/>
  <c r="M118" i="8"/>
  <c r="M117" i="8"/>
  <c r="M116" i="8"/>
  <c r="M115" i="8"/>
  <c r="M114" i="8"/>
  <c r="M113" i="8"/>
  <c r="M112" i="8"/>
  <c r="M111" i="8"/>
  <c r="M110" i="8"/>
  <c r="M109" i="8"/>
  <c r="M108" i="8"/>
  <c r="M107" i="8"/>
  <c r="M106" i="8"/>
  <c r="M105" i="8"/>
  <c r="M104" i="8"/>
  <c r="M15" i="14" s="1"/>
  <c r="M103" i="8"/>
  <c r="M102" i="8"/>
  <c r="M101" i="8"/>
  <c r="M100" i="8"/>
  <c r="M99" i="8"/>
  <c r="M98" i="8"/>
  <c r="M97" i="8"/>
  <c r="M23" i="14" s="1"/>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22" i="14" s="1"/>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2" i="14" s="1"/>
  <c r="M15" i="8"/>
  <c r="M14" i="8"/>
  <c r="M11" i="14" s="1"/>
  <c r="M13" i="8"/>
  <c r="M10" i="14" s="1"/>
  <c r="M12" i="8"/>
  <c r="M11" i="8"/>
  <c r="M10" i="8"/>
  <c r="M9" i="8"/>
  <c r="M8" i="8"/>
</calcChain>
</file>

<file path=xl/sharedStrings.xml><?xml version="1.0" encoding="utf-8"?>
<sst xmlns="http://schemas.openxmlformats.org/spreadsheetml/2006/main" count="17884" uniqueCount="3330">
  <si>
    <t>Positive</t>
  </si>
  <si>
    <t>Negative</t>
  </si>
  <si>
    <r>
      <t xml:space="preserve">Pendle Local Plan Part 2 </t>
    </r>
    <r>
      <rPr>
        <sz val="20"/>
        <rFont val="Calibri"/>
        <family val="2"/>
      </rPr>
      <t>Site Allocations &amp; Development Polices</t>
    </r>
  </si>
  <si>
    <t>Site Assessment Criteria</t>
  </si>
  <si>
    <t>CRITERIA</t>
  </si>
  <si>
    <t>TRAFFIC LIGHTING (STAGE 1) &amp; SCORING (STAGE 2)</t>
  </si>
  <si>
    <t>ADDITIONAL INFORMATION</t>
  </si>
  <si>
    <t>Ref</t>
  </si>
  <si>
    <t>Issue</t>
  </si>
  <si>
    <t>5 pts</t>
  </si>
  <si>
    <t>4 pts</t>
  </si>
  <si>
    <t>3 pts</t>
  </si>
  <si>
    <t>2 pts</t>
  </si>
  <si>
    <t>1pt</t>
  </si>
  <si>
    <t>How will it be measured?</t>
  </si>
  <si>
    <t>Additional Comments</t>
  </si>
  <si>
    <t>Linkages to legislation, guidance and Policy</t>
  </si>
  <si>
    <t>BASELINE INFORMATION</t>
  </si>
  <si>
    <r>
      <t xml:space="preserve">What is the overall area of the site?
</t>
    </r>
    <r>
      <rPr>
        <sz val="8"/>
        <rFont val="Calibri"/>
        <family val="2"/>
      </rPr>
      <t>(hectares)</t>
    </r>
  </si>
  <si>
    <t>Over 0.25ha</t>
  </si>
  <si>
    <t>Under 0.25ha</t>
  </si>
  <si>
    <t>PBC: GIS Mapping
Landowners / Developers - Site Nomination Forms</t>
  </si>
  <si>
    <t>Planning practice Guidance: para ID: 3-010-20140306</t>
  </si>
  <si>
    <r>
      <t xml:space="preserve">What is the indicative capacity of the site?
</t>
    </r>
    <r>
      <rPr>
        <sz val="8"/>
        <rFont val="Calibri"/>
        <family val="2"/>
      </rPr>
      <t>(e.g. number of dwellings, employment floorspace etc.)</t>
    </r>
  </si>
  <si>
    <t>No score, contextual information only</t>
  </si>
  <si>
    <t>PBC: GIS Mapping
Landowners / Developers: Site Nomination Forms</t>
  </si>
  <si>
    <t>Describe the location of the site in relation to nearest settlement.</t>
  </si>
  <si>
    <t xml:space="preserve">Within or adjoining a Key Service Centre </t>
  </si>
  <si>
    <t>Within or adjoining a  Local Service Centre</t>
  </si>
  <si>
    <t>Within or adjoining a Rural Service Centre</t>
  </si>
  <si>
    <t>Within or adjoining a Rural Village</t>
  </si>
  <si>
    <t>Other
(e.g. isolated sites in the open countryside)</t>
  </si>
  <si>
    <t>PBC: GIS Mapping</t>
  </si>
  <si>
    <t>Urban edge sites must have at least part of their boundary co-existent with  a defined settlement boundary.
Sites within existing settlements are considered to be more sustainable than edge of settlement and remote rural locations.</t>
  </si>
  <si>
    <t>NPPF - para 17 (BP5 and BP11) and para 55
Planning Practice Guidance - para ID: 3-016-130729
SHLAA Practice Guidance - para 38
Core Strategy - Policy SDP2</t>
  </si>
  <si>
    <r>
      <t>How much of the site can be regarded as previously developed land?</t>
    </r>
    <r>
      <rPr>
        <sz val="8"/>
        <rFont val="Calibri"/>
        <family val="2"/>
      </rPr>
      <t xml:space="preserve">
(e.g. Brownfield / Greenfield split)</t>
    </r>
  </si>
  <si>
    <t>Brownfield</t>
  </si>
  <si>
    <t>Predominantly Brownfield</t>
  </si>
  <si>
    <t>Greenfield / Brownfield</t>
  </si>
  <si>
    <t>Predominantly Greenfield</t>
  </si>
  <si>
    <t>Greenfield 
or
Brownfield of high environmental value</t>
  </si>
  <si>
    <t>PBC: GIS Mapping &amp; Site Visit</t>
  </si>
  <si>
    <t>Determined in accordance with the NPPF definition for Previously Developed Land (PDL).
Encourage the effective use of land by re-using PDL (brownfield land), provided it is not of high environmental value.</t>
  </si>
  <si>
    <t>NPPF - paras 17 (BP8) &amp; 111
Planning Practice Guidance - para ID: 8-024-20140306
Core Strategy - Policy SDP2</t>
  </si>
  <si>
    <t xml:space="preserve">AVAILABILITY </t>
  </si>
  <si>
    <t>A</t>
  </si>
  <si>
    <t>OWNERSHIP CONSTRAINTS</t>
  </si>
  <si>
    <t>Is the site currently in an alternative use?</t>
  </si>
  <si>
    <t xml:space="preserve">No
The site is vacant and available for development
</t>
  </si>
  <si>
    <t>Yes 
All or part of the site is in use, but the occupier(s) are on a short-term lease, which will not be renewed. The site can be made available within six months.</t>
  </si>
  <si>
    <t xml:space="preserve">Yes 
The site is still in use and it is unclear when it will become available for development. </t>
  </si>
  <si>
    <t>PBC: Site Visits
Landowners / Developers: Site Nomination Forms</t>
  </si>
  <si>
    <t>Sites that are currently in another use are not considered to be available; except where a landowner or developer has provided evidence that the occupier of the site is on a short-term lease and operations will cease within a six month period.</t>
  </si>
  <si>
    <t>NPPF: para 47 (Footnotes 11 &amp; 12)
Planning Practice Guidance - para ID: 3-020-130729
SHLAA Practice Guidance - para 39</t>
  </si>
  <si>
    <t>Is the number and identity of freehold or leasehold owners known?</t>
  </si>
  <si>
    <t>Yes
1 owner</t>
  </si>
  <si>
    <t>Yes
2 owners</t>
  </si>
  <si>
    <t>Yes
3 or more owners</t>
  </si>
  <si>
    <t>Don't know</t>
  </si>
  <si>
    <t>PBC: Business Rates / Property Services
Landowners / Developers: Site Nomination Forms
Estate Agents
Land Registry</t>
  </si>
  <si>
    <t>Sites in multiple ownership are often more difficult to assemble and make available for development.</t>
  </si>
  <si>
    <t>Planning Practice Guidance - para ID: 3-020-130729
SHLAA Practice Guidance - para 39
ELR Guidance Note - Box 4.4</t>
  </si>
  <si>
    <t>Is the site already owned by a developer or agency known to undertake development?</t>
  </si>
  <si>
    <t>Yes</t>
  </si>
  <si>
    <t>No</t>
  </si>
  <si>
    <t>PBC: Property Register
Landowners / Developers: Site Nomination Forms
Estate Agents</t>
  </si>
  <si>
    <t>ELR Guidance Note - Box 4.4</t>
  </si>
  <si>
    <t>Are the owner(s) of the site likely to sell or bring it forward for future development?</t>
  </si>
  <si>
    <t>Development agreement
already in place</t>
  </si>
  <si>
    <t>Single owner 
willing  to sell for future development</t>
  </si>
  <si>
    <t>Single owner
Intentions unknown
or
Multiple owners
No issues identified</t>
  </si>
  <si>
    <t>Multiple owners
Issues identified but appear capable of resolution</t>
  </si>
  <si>
    <t>Single or
multiple owners 
Unwilling to develop and/or complex issues to resolve</t>
  </si>
  <si>
    <t xml:space="preserve">PBC: Business Rates
Landowners / Developers: Site Nomination Form
Estate Agents
Land Registry
</t>
  </si>
  <si>
    <t>Planning Practice Guidance - para ID: 3-020-20140306
ELR Guidance Note - Box 4.5</t>
  </si>
  <si>
    <t>B</t>
  </si>
  <si>
    <t>USER CONSTRAINTS</t>
  </si>
  <si>
    <t>Yes
For the proposed use</t>
  </si>
  <si>
    <t>Yes
But the designated use is no longer relevant</t>
  </si>
  <si>
    <t>Yes 
For an alternative use that is still appropriate</t>
  </si>
  <si>
    <t>PBC: Local Plan / Area Action Plan
Parish Council: Neighbourhood Plan
LCC: Minerals &amp; Waste Plan</t>
  </si>
  <si>
    <t>NPPF - para 22
Planning Practice Guidance - para ID: 3-019-20140306
Core Strategy - para 2.6, Policy ENV1</t>
  </si>
  <si>
    <t>Is there a valid permission for the proposed use?</t>
  </si>
  <si>
    <t>Yes
Permission for proposed use</t>
  </si>
  <si>
    <t>No
Permission for proposed use has expired</t>
  </si>
  <si>
    <t xml:space="preserve">No
Planning application for proposed use not previously submitted </t>
  </si>
  <si>
    <t>No
Planning permission for proposed use has been refused</t>
  </si>
  <si>
    <t>No
Permission for alternative use</t>
  </si>
  <si>
    <t>PBC: IDOX Uniform Database</t>
  </si>
  <si>
    <t>NPPF: para 47 (Footnote 11)
Planning Practice Guidance - para ID: 3-019-20140306</t>
  </si>
  <si>
    <t>Is the proposed use the only acceptable form of built development on the site?</t>
  </si>
  <si>
    <t>Possibly /
Don't know</t>
  </si>
  <si>
    <t>PBC: Housing, Health &amp; Economic Development
Landowners / Developers: Site Nomination Forms</t>
  </si>
  <si>
    <t>ELR Guidance Note - Box 4.6</t>
  </si>
  <si>
    <t>C</t>
  </si>
  <si>
    <t>TIMESCALES</t>
  </si>
  <si>
    <t>When is the site likely to be available for development?</t>
  </si>
  <si>
    <t>Immediate or within one year</t>
  </si>
  <si>
    <t>2-5 years</t>
  </si>
  <si>
    <t>6-10 years</t>
  </si>
  <si>
    <t>11-15 years</t>
  </si>
  <si>
    <t>Landowners / Developers: Site Nomination Forms
Estate Agents</t>
  </si>
  <si>
    <t>The Local Plan is required to allocate sites that will be available early in the plan period to address any backlog on delivery.</t>
  </si>
  <si>
    <t>NPPF: para 47 (Footnotes 11 &amp; 12)
Planning Practice Guidance - para ID: 3-020-20140306
ELR Guidance Note - Box 4.5</t>
  </si>
  <si>
    <t>PDL- If unoccupied, how long has the site been vacant?</t>
  </si>
  <si>
    <t>Under 12 months</t>
  </si>
  <si>
    <t>1-5 years</t>
  </si>
  <si>
    <t>&gt; 5 years</t>
  </si>
  <si>
    <t>PBC: Property Register &amp; Business Rates</t>
  </si>
  <si>
    <t>NPPF - para 22</t>
  </si>
  <si>
    <t>ACHIEVABILITY</t>
  </si>
  <si>
    <t>VIABILITY</t>
  </si>
  <si>
    <t>Does the residual valuation calculation show a good (positive) value for the site, without the need for public funding to resolve infrastructure or other on-site constraints?</t>
  </si>
  <si>
    <t>Viable</t>
  </si>
  <si>
    <t>Marginal</t>
  </si>
  <si>
    <t>Unviable</t>
  </si>
  <si>
    <t>PBC: EDU &amp; Property Services
Regenerate PL 
Estate Agents
Developers</t>
  </si>
  <si>
    <t xml:space="preserve">The economic viability of developing a site will often be the main factor in determining whether a site is likely to come forward for development.
Sites are compared with the appropriate model benchmark in the Development Viability Study, which allows a broad-brush assessment of viability to be made. 
Site specific viability information may be provided by the landowner or developer. </t>
  </si>
  <si>
    <t>NPPF - paras 173-177</t>
  </si>
  <si>
    <t>Is there sufficient public funding committed, to overcome any infrastructure or on-site constraints, to make the proposed use viable?</t>
  </si>
  <si>
    <t>PBC: Housing &amp; Economic Regeneration</t>
  </si>
  <si>
    <t>MARKET CONDITIONS / PERCEPTION AND DEMAND</t>
  </si>
  <si>
    <r>
      <t xml:space="preserve">What is the strength of market demand in the area for the proposed development?
</t>
    </r>
    <r>
      <rPr>
        <sz val="8"/>
        <color indexed="8"/>
        <rFont val="Calibri"/>
        <family val="2"/>
      </rPr>
      <t>(Assess the principal market segment in mixed-use developments)</t>
    </r>
  </si>
  <si>
    <t>Very strong</t>
  </si>
  <si>
    <t>Strong</t>
  </si>
  <si>
    <t>Moderate</t>
  </si>
  <si>
    <t>Weak</t>
  </si>
  <si>
    <t>Very weak</t>
  </si>
  <si>
    <t>PBC: Internal data sets
Estate Agents: House prices and demand data
Land Registry: House prices
Zoopla: House prices
ONS: Various data sets</t>
  </si>
  <si>
    <t>NPF: para 159
Planning Practice Guidance: paras ID: 2a-019-20140306 and ID: 2a-030-20140306
SHLAA Practice Guidance: Appendix 2
ELR Practice Guidance: Box E.1</t>
  </si>
  <si>
    <r>
      <t xml:space="preserve">What is the level of supply of comparable sites in the local area?
</t>
    </r>
    <r>
      <rPr>
        <sz val="8"/>
        <rFont val="Calibri"/>
        <family val="2"/>
      </rPr>
      <t>(Including neighbouring authorities, where appropriate)</t>
    </r>
  </si>
  <si>
    <t>Shortage
Strong market</t>
  </si>
  <si>
    <t>Shortage
Weaker market</t>
  </si>
  <si>
    <t>Sufficient 
Enough sites
to meet current demand</t>
  </si>
  <si>
    <t>Abundant
Little or no demand evident</t>
  </si>
  <si>
    <t>PBC: Property Register
Estate Agents: Listings</t>
  </si>
  <si>
    <t>NPPF: paras 22 and 23 (BP6)
ELR Practice Guidance: paras 4.4, 4.28 and 6.32</t>
  </si>
  <si>
    <t>Is there any potential to extend the proposed development onto adjacent land in the future?</t>
  </si>
  <si>
    <t>Yes
Substantial areas of adjacent land have no obvious restrictions for the proposed use</t>
  </si>
  <si>
    <t>Limited
Some adjacent land is potentially suitable, but there may be some restrictions to development for the proposed use</t>
  </si>
  <si>
    <t>No
No the adjacent land is protected or there are likely to be severe restrictions to development for the proposed use</t>
  </si>
  <si>
    <t>PBC: GIS Mapping &amp; Site Visits
Landowners</t>
  </si>
  <si>
    <t>Is the site being actively marketed for the proposed use?</t>
  </si>
  <si>
    <t>PBC: Property Register
Estate Agents</t>
  </si>
  <si>
    <t>Identify if the property is being marketed for the proposed use. 
[N.B. scoring the length of time would adversely impact on property new to the market]</t>
  </si>
  <si>
    <t>SUITABILITY</t>
  </si>
  <si>
    <t>INFRASTRUCTURE CONSTRAINTS</t>
  </si>
  <si>
    <r>
      <t xml:space="preserve">Is access to the site constrained? 
</t>
    </r>
    <r>
      <rPr>
        <sz val="8"/>
        <rFont val="Calibri"/>
        <family val="2"/>
      </rPr>
      <t>(e.g. presence of ransom strips or other known ownership constraints on development)</t>
    </r>
  </si>
  <si>
    <t>PBC: Property Services
Landowners / Developers: Site Nomination Form
Estate Agents
Land Registry</t>
  </si>
  <si>
    <t>Planning Practice Guidance - paras ID: 3-020-20140306
SHLAA Practice Guidance - paras 39
ELR Guidance Note - Box E.1</t>
  </si>
  <si>
    <t>Is there an existing vehicular access into the site?</t>
  </si>
  <si>
    <t>Yes
There is an existing vehicular entrance with adequate visibility splays.</t>
  </si>
  <si>
    <t>Yes
There is a potential access point (e.g. farm gate/track) but it will require improvement  to ensure that adequate visibility splays can be provided.</t>
  </si>
  <si>
    <t>No
There is currently no vehicular access into the site. A new access point will be required, but adequate visibility splays can be provided.</t>
  </si>
  <si>
    <t>Yes
There is a potential access point (e.g. farm gate/track) but it is unlikely that adequate visibility splays can be provided.</t>
  </si>
  <si>
    <t>No
There is currently no vehicular access into the site. It is unlikely that a new access with adequate visibility splays can be provided.</t>
  </si>
  <si>
    <t>PBC: GIS Mapping, Aerial Photography &amp; Site Visits
Landowners / Developers: Site Nomination Form
LCC: Highways</t>
  </si>
  <si>
    <t>If vehicular access already exists then the site is considered to be ready and available.</t>
  </si>
  <si>
    <t>Planning Practice Guidance - paras ID: 3-016-20140306 &amp; ID: 3-020-20140306
SHLAA Practice Guidance - paras 38 &amp; 39</t>
  </si>
  <si>
    <t>Yes
But only minor congestion at peak times</t>
  </si>
  <si>
    <t xml:space="preserve">Significant 
Major improvements to highway network unlikely to occur </t>
  </si>
  <si>
    <t>PBC: Engineering &amp; Special Projects, Environmental Health
LCC: Highways</t>
  </si>
  <si>
    <t>NPPF - para 30
Planning Practice Guidance - para ID: 54-005-20141010
Core Strategy - Policy ENV4</t>
  </si>
  <si>
    <r>
      <t>Are any infrastructure works required to provide adequate connections to essential utilities?</t>
    </r>
    <r>
      <rPr>
        <sz val="8"/>
        <rFont val="Calibri"/>
        <family val="2"/>
      </rPr>
      <t xml:space="preserve">
(including water supply, sewage, drainage, electricity, gas and telecoms)</t>
    </r>
  </si>
  <si>
    <t>No
All connections available within the site</t>
  </si>
  <si>
    <t>Yes
Some connections available within the site.
Minor works required to make off-site connections</t>
  </si>
  <si>
    <t>Yes
No connections available within the site.
Minor/moderate works required to make off-site connections.</t>
  </si>
  <si>
    <t>Yes
Diversion of power lines, sewers etc. likely to be required.</t>
  </si>
  <si>
    <t>Yes
Major constraints for one or more connections</t>
  </si>
  <si>
    <t>PBC: Engineering &amp; Special Projects
Landowners / Developers: Site Nomination Form
Utility Companies
EA</t>
  </si>
  <si>
    <t>Planning Practice Guidance - para ID: 3-016-20140306</t>
  </si>
  <si>
    <t>Is any part of the site within the buffer zone of high pressure gas pipeline (150m) or overhead electricity cables (100m)?</t>
  </si>
  <si>
    <t>Yes
Electricity cables
Buffer Zone (Gas)</t>
  </si>
  <si>
    <t>Yes
Outer Zone (Gas)</t>
  </si>
  <si>
    <t>Yes
Middle Zone (Gas)</t>
  </si>
  <si>
    <t>Yes
Inner Zone (Gas)</t>
  </si>
  <si>
    <t>PBC: GIS Mapping
Utility Companies
HSE</t>
  </si>
  <si>
    <t>Will the topography of the site lead to a reduction to the net developable area, or require engineering solutions that will constrain the size and shape of the plots /  plateau available for development.</t>
  </si>
  <si>
    <t xml:space="preserve">None
Minimal loss  of developable land
</t>
  </si>
  <si>
    <t>Minor
Up to 25% of the site may be undevelopable</t>
  </si>
  <si>
    <t>Moderate
25-50% of the site may be undevelopable</t>
  </si>
  <si>
    <t>Significant
Less than half the site may be developable</t>
  </si>
  <si>
    <t>Critical 
The site is undevelopable</t>
  </si>
  <si>
    <t>PBC: GIS Mapping, Aerial Photography &amp; Site Visits
Landowners / Developers: Site Nomination Form</t>
  </si>
  <si>
    <t>NATURAL ENVIRONMENT</t>
  </si>
  <si>
    <t>Would development of the site be likely to result in any adverse impacts for a site designated as being of importance for its ecological or biodiversity value?</t>
  </si>
  <si>
    <t>No
Not in close proximity to a designated site, and/or no adverse impacts identified.</t>
  </si>
  <si>
    <t>No 
But the site is within an Ecology Standing Advice Consultation Zone</t>
  </si>
  <si>
    <t>No
Within the buffer zone for a 
BHS/GHS/LNR</t>
  </si>
  <si>
    <t>Yes
BHS/GHS/LNR 
adjoins or present on  the site</t>
  </si>
  <si>
    <t>Yes
Potential for adverse impact on SAC/SPA/SSSI</t>
  </si>
  <si>
    <t>Recommended buffer zones:
Special Area of Conservation (SAC) = 1000m
Ancient Woodland = 500m
Site of Special Scientific Interest (SSSI) = 250m
Priority Habitat / Priority Species  = 250m
Local Wildlife Site (BHS, LNI) = 250m
Local Nature Reserve (LNR) = 100m
Local Geodiversity Site (LGS) = 50m
(Source: Environmental Networks, Shropshire Council, September 2013)</t>
  </si>
  <si>
    <t>NPPF - paras 9,109, 114 &amp; 117
Planning Practice Guidance - para ID: 8-009-20140306
Core Strategy - Policy ENV1</t>
  </si>
  <si>
    <t>Do records show the presence of priority habitats or priority species on, or near, the site?</t>
  </si>
  <si>
    <t>Yes 
Within buffer zone</t>
  </si>
  <si>
    <t>Yes
Adjoins site</t>
  </si>
  <si>
    <t>Yes
On site</t>
  </si>
  <si>
    <t>As above</t>
  </si>
  <si>
    <t>NPPF - paras 9,109, 114 &amp; 117
Planning Practice Guidance - para ID: 8-017-20140306
Core Strategy - Policy ENV1</t>
  </si>
  <si>
    <t>Would development of the site be likely to result in any adverse impacts for an ecological network or a wildlife corridor?</t>
  </si>
  <si>
    <t>Yes
Minimal impact, mitigation possible.
Not within an Ecology Standing Advice Consultation Zone</t>
  </si>
  <si>
    <t>Yes
Moderate impact, mitigation possible.
Within an Ecology Standing Advice Consultation Zone.</t>
  </si>
  <si>
    <t>Yes
Significant impact, mitigation possible.
Within an Ecology Standing Advice Consultation Zone.</t>
  </si>
  <si>
    <r>
      <t xml:space="preserve">Yes
Significant impact , mitigation </t>
    </r>
    <r>
      <rPr>
        <u/>
        <sz val="8"/>
        <rFont val="Calibri"/>
        <family val="2"/>
      </rPr>
      <t>not</t>
    </r>
    <r>
      <rPr>
        <sz val="8"/>
        <rFont val="Calibri"/>
        <family val="2"/>
      </rPr>
      <t xml:space="preserve"> possible.
Within an Ecology Standing Advice Consultation Zone.</t>
    </r>
  </si>
  <si>
    <t>Would development of the site be likely to result in the loss of trees, hedgerows or shrubs protected by a TPO?</t>
  </si>
  <si>
    <t>No 
There are no TPOs on the site. 
The site is not within the 15m buffer for a TPO tree.</t>
  </si>
  <si>
    <t>Partial 
The site is within the 15m buffer for a TPO tree.</t>
  </si>
  <si>
    <t>Yes 
The site contains a TPO .</t>
  </si>
  <si>
    <t>NPPF - paras 118 (BP5)
Planning Practice Guidance - para ID:36-001-20140306
Core Strategy - Policy ENV1</t>
  </si>
  <si>
    <t>Would development of the site be likely to result in the loss of  agricultural land?</t>
  </si>
  <si>
    <t>No
Urban</t>
  </si>
  <si>
    <t>Yes
Grade 5</t>
  </si>
  <si>
    <t>Yes
Grade 4</t>
  </si>
  <si>
    <t>Yes
Grade 3</t>
  </si>
  <si>
    <t>LCC: MapZone</t>
  </si>
  <si>
    <t>NPPF - paras 109, 112 &amp; 143 (BP8)
Planning Practice Guidance - para ID8-026-20140306</t>
  </si>
  <si>
    <t>Would development of the site be likely to result in the loss of Green Belt land?</t>
  </si>
  <si>
    <t>Also refer to Site Assessment Criterion 3.17, which considers the potential for the coalescence of settlements.</t>
  </si>
  <si>
    <t>NPPF- paras 79-91
Core Strategy - Policies ENV1 &amp; ENV2</t>
  </si>
  <si>
    <t>Would development of the site be likely to result in the loss of designated open space, common land, village green or local green space?</t>
  </si>
  <si>
    <t>No loss</t>
  </si>
  <si>
    <t>Partial loss
Off-site replacement feasible</t>
  </si>
  <si>
    <t>Significant / total loss
Off-site replacement not feasible</t>
  </si>
  <si>
    <t>NPPF - paras 74 &amp; 77
Core Strategy -  Policy ENV1</t>
  </si>
  <si>
    <t>Would development of the site be likely to result in any adverse impacts on the Forest of Bowland AONB?</t>
  </si>
  <si>
    <t>No
Not within the vicinity of the AONB</t>
  </si>
  <si>
    <t>Yes
Located outside the AONB, but potential  for impact on views out of the AONB</t>
  </si>
  <si>
    <t>Yes
Within the AONB, but minor and/or localised impact anticipated</t>
  </si>
  <si>
    <t>Yes
Within or adjacent to the AONB, but is likely to have a significant impact</t>
  </si>
  <si>
    <t>PBC: GIS Mapping
LCC: Forest of Bowland AONB Management Plan</t>
  </si>
  <si>
    <t>Great weight should be given to conserving landscape and scenic beauty in AONB.</t>
  </si>
  <si>
    <t>NPPF - paras 14 (Footnote 9) , 115 and 165
Planning Practice Guidance - para ID: 8-004-20140306 and ID: 8-005-20140306
Core Strategy - Policies ENV1 &amp; ENV2</t>
  </si>
  <si>
    <t>Identify the principal landscape character type for the area in which the site is located.</t>
  </si>
  <si>
    <t>Natural England: National Character Areas
LCC: Landscape Character Assessment</t>
  </si>
  <si>
    <t>Where possible, proposed developments should be of a size, type and density that is in sympathy with the prevailing landscape character</t>
  </si>
  <si>
    <t>In the context of the landscape character type in which the site is situated, describe how development of the site for the proposed use would be likely to impact on the wider landscape.</t>
  </si>
  <si>
    <t>Little or none
(e.g. self contained site within a settlement boundary)</t>
  </si>
  <si>
    <t>Minor
(e.g. urban edge site enclosed on 
2-3 sides by development)</t>
  </si>
  <si>
    <t xml:space="preserve">Moderate
(e.g. urban edge site
 with development along one boundary) </t>
  </si>
  <si>
    <t>Substantial
(e.g. sustainable development on a site 
within 400m of the settlement boundary of a key, local or rural service centre)</t>
  </si>
  <si>
    <t>Significant &amp; adverse
(e.g. incongruous development on an isolated site 
within the open countryside)</t>
  </si>
  <si>
    <t>PBC: GIS Mapping
Natural England: National Character Areas
LCC: Landscape Character Assessment</t>
  </si>
  <si>
    <t>NPPF: para 109 (BP1)
Planning Practice Guidance: para ID: 8-001-20140306
Core Strategy: Policy ENV1</t>
  </si>
  <si>
    <r>
      <t xml:space="preserve">How visible is the site in the landscape from public vantage points?
</t>
    </r>
    <r>
      <rPr>
        <sz val="8"/>
        <rFont val="Calibri"/>
        <family val="2"/>
      </rPr>
      <t>(e.g. roads, railway lines, public rights of way, viewpoints etc.)</t>
    </r>
  </si>
  <si>
    <t>Not visible</t>
  </si>
  <si>
    <t>Visible
Minor impact, site well screened</t>
  </si>
  <si>
    <t>Visible
Moderate impact (visible in distant views)</t>
  </si>
  <si>
    <t>Visible
Local detrimental impact minimal / no screening</t>
  </si>
  <si>
    <t>Highly visible
Significant adverse impact</t>
  </si>
  <si>
    <t>PBC: GIS &amp; Lidar Mapping, Aerial Photography, Site Visits</t>
  </si>
  <si>
    <t>NPPF - para 109
Planning Practice Guidance - para ID: 8-001-20140306
Core Strategy - Policies SDP2, ENV1 and ENV2</t>
  </si>
  <si>
    <t>HISTORIC &amp; BUILT ENVIRONMENT</t>
  </si>
  <si>
    <r>
      <t xml:space="preserve">Would development of the site be likely to result in any harm to the significance of a heritage asset, its setting or the wider historic environment? 
</t>
    </r>
    <r>
      <rPr>
        <sz val="8"/>
        <rFont val="Calibri"/>
        <family val="2"/>
      </rPr>
      <t>(e.g. listed buildings, scheduled monuments, conservation areas, townscape features, archaeological remains etc.)</t>
    </r>
  </si>
  <si>
    <t xml:space="preserve">No
No adverse impacts identified.
No data relating to archaeological remains available for this site. </t>
  </si>
  <si>
    <t>Yes
Conservation Area adjacent to the site; setting may be affected.
Potential harm to an asset identified on a Local List.</t>
  </si>
  <si>
    <t>Yes
All or part of the site lies within a Conservation Area.
Potential harm to a Grade II Listed Building or its setting
No data relating to archaeological remains available for this site. Further investigation may be required.</t>
  </si>
  <si>
    <t>Yes
Potential harm to a Grade II* Listed Building or its setting.</t>
  </si>
  <si>
    <t>Yes
Potential harm to a Grade I Listed Building, a Scheduled Ancient Monument or their setting.
Site contains known archaeological remains. Further investigation must be carried out.</t>
  </si>
  <si>
    <t>PBC: GIS Mapping and Site Visits
LCC: Environment Directorate &amp; MapZone
Historic England: Advice Note 3</t>
  </si>
  <si>
    <t>What if any protected species or habitats are likely to be present?
Record the presence of natural and heritage assets in the immediate vicinity of the site.</t>
  </si>
  <si>
    <t>NPPF - paras 126-141
Planning Practice Guidance - para 
Core Strategy - Policy ENV1</t>
  </si>
  <si>
    <t>Would development of the site be likely to contribute towards the coalescence of settlements?</t>
  </si>
  <si>
    <t>Yes
Will marginally reduce the size of the gap between two settlements</t>
  </si>
  <si>
    <t>Yes
Will significantly reduce the size of the gap between two settlements</t>
  </si>
  <si>
    <t>Yes
Could potentially close the gap between two settlements</t>
  </si>
  <si>
    <t>NPPF- paras  80</t>
  </si>
  <si>
    <t>D</t>
  </si>
  <si>
    <t>OTHER ENVIRONMENTAL CONSTRAINTS</t>
  </si>
  <si>
    <t>Have any potential sources of contamination been identified?</t>
  </si>
  <si>
    <t>No
No issues identified.</t>
  </si>
  <si>
    <t>Yes
Within 250m buffer zone of a landfill site</t>
  </si>
  <si>
    <t>Yes
Potential for on-site contamination (e.g. former landfill site)</t>
  </si>
  <si>
    <t>Yes
Officially designated  contaminated site</t>
  </si>
  <si>
    <t>PBC: GIS Mapping, Environmental Health
LCC: Minerals &amp; Waste
EA: Landfill Maps</t>
  </si>
  <si>
    <t>NPPF - paras 109, 120 &amp; 121
Planning Practice Guidance - para ID: 33-001-20140306 
Core Strategy - Policy ENV5</t>
  </si>
  <si>
    <t>Are there any potential adverse impacts arising from on-site structures, unstable land, culverted watercourse etc.?</t>
  </si>
  <si>
    <t>Yes
Minor engineering works required, with little or no loss of developable land.</t>
  </si>
  <si>
    <t>Yes
Significant engineering works required, and some loss of developable land</t>
  </si>
  <si>
    <t>PBC: GIS Mapping &amp; Site Visit
Lancashire County Council: Asset register
EA: Asset register</t>
  </si>
  <si>
    <t>NPPF - para 109, 102 &amp; 121
Planning Practice Guidance: para ID: 45-001-20140306
Core Strategy: Policy ENV5</t>
  </si>
  <si>
    <t xml:space="preserve">Is the site potentially affected by former coal mining activities, or are there any potentially workable mineral deposits on or under the site? </t>
  </si>
  <si>
    <t>Off Coal Area /
Not within a Mineral Safeguarding Area</t>
  </si>
  <si>
    <t>Standing  Advice Area for Coal</t>
  </si>
  <si>
    <t>Development Referral Area (Coal) or  Mineral Safeguarding Area</t>
  </si>
  <si>
    <t>PBC: GIS Mapping
LCC: Minerals &amp; Waste
Coal Authority: Planning Team</t>
  </si>
  <si>
    <t>GIS layers are available for coal referral and standing advice areas and for mineral safeguarding areas.</t>
  </si>
  <si>
    <t>NPPF - para 143
Planning Practice Guidance - para ID: 27-147-20140306 
Core Strategy - Policies ENV1 &amp; ENV6</t>
  </si>
  <si>
    <t>Zone 1</t>
  </si>
  <si>
    <t>&lt;25% in 
Flood Zone 2 or 3</t>
  </si>
  <si>
    <t>25-50% in
Flood Zone 2 or 3</t>
  </si>
  <si>
    <t>50-75% in
Flood Zone 2 or 3</t>
  </si>
  <si>
    <t>&gt;75%  in
Flood Zone 2 or 3</t>
  </si>
  <si>
    <r>
      <t xml:space="preserve">PBC: GIS Mapping
EA: GIS mapping - Flood risk from rivers or the sea </t>
    </r>
    <r>
      <rPr>
        <u/>
        <sz val="8"/>
        <rFont val="Calibri"/>
        <family val="2"/>
      </rPr>
      <t>and</t>
    </r>
    <r>
      <rPr>
        <sz val="8"/>
        <rFont val="Calibri"/>
        <family val="2"/>
      </rPr>
      <t xml:space="preserve"> flood risk from reservoirs</t>
    </r>
  </si>
  <si>
    <t>The extent of Flood Zones 2&amp;3 are available to view on the EA and LCC (MapZone) websites and PBC has access to these GIS layers. 
Mapping to show the extent of Flood Zones 3a and 3b is not readily available, but will be assessed for any sites considered for allocation.</t>
  </si>
  <si>
    <t>NPPF - paras 99-104
Planning Practice Guidance - para ID: 7-001-20140306 and ID: 7-003-20140306
Core Strategy - Policy ENV7</t>
  </si>
  <si>
    <t>PBC: GIS Mapping
EA: GIS Mapping and Flood risk from surface water</t>
  </si>
  <si>
    <t>The extent of surface water flooding is available to view on the EA website and PBC has access to the GIS layers.</t>
  </si>
  <si>
    <t>NPPF - paras 99-104
Planning Practice Guidance: para ID: 7-013-20140306
Core Strategy: Policy ENV7</t>
  </si>
  <si>
    <t>PBC: GIS Mapping
EA: Aquifer superficial drift and bedrock mapping</t>
  </si>
  <si>
    <t>The extent of Flood Zones 2&amp;3 are available to view on the EA and LCC (MapZone) websites and PBC has access to the GIS layers.</t>
  </si>
  <si>
    <t>NPPF - paras 109 (BP4)
Planning Practice Guidance: para ID: 34-010-20161116
Core Strategy: Policy ENV7</t>
  </si>
  <si>
    <t>E</t>
  </si>
  <si>
    <t>QUALITY OF THE WIDER ENVIRONMENT</t>
  </si>
  <si>
    <t>Is the proposed development likely to have an adverse impact on surrounding uses? 
If yes, could these be overcome through mitigation measures?</t>
  </si>
  <si>
    <t>Yes
Mitigation measures should overcome any issues</t>
  </si>
  <si>
    <t>Yes 
Mitigation either not possible or will have limited impact</t>
  </si>
  <si>
    <t xml:space="preserve">PBC: GIS Mapping (consideration and recording of surrounding uses), Environmental Health records and site visits. </t>
  </si>
  <si>
    <t>Consider both from the site and adjacent uses.</t>
  </si>
  <si>
    <t xml:space="preserve">Planning Practice Guidance - para ID3-016-130729
SHLAA Practice Guidance - para 38 </t>
  </si>
  <si>
    <r>
      <t xml:space="preserve">What is the potential for adjacent land uses to constrain the type and quality of uses that could potentially occupy the site?
</t>
    </r>
    <r>
      <rPr>
        <sz val="8"/>
        <rFont val="Calibri"/>
        <family val="2"/>
      </rPr>
      <t>(i.e. in terms of noise and light pollution, traffic generation etc.)</t>
    </r>
  </si>
  <si>
    <t>Moderate 
negative impact.
Mitigation measures should overcome any issues</t>
  </si>
  <si>
    <t>Significant 
negative impact.
Major mitigation work required or not possible.</t>
  </si>
  <si>
    <t>Air Quality Management Area (AQMA)  in immediate vicinity.
Major mitigation work required or not possible.</t>
  </si>
  <si>
    <t>PBC: Site Visit &amp; Environmental Health</t>
  </si>
  <si>
    <t>Assess the compatibility of adjacent occupiers/uses. Consider the extent to which development of the site may be constrained by amenity considerations arising from these occupiers/uses (i.e. in terms of pollution, noise, light or traffic generation)</t>
  </si>
  <si>
    <t>Planning Practice Guidance - para ID3-016-130729
SHLAA Practice Guidance - para 38 
ELR Practice Guidance - Box E.1</t>
  </si>
  <si>
    <t>F</t>
  </si>
  <si>
    <t>ACCESSIBILITY</t>
  </si>
  <si>
    <t>Access to the motorway network.</t>
  </si>
  <si>
    <t>&lt;1km</t>
  </si>
  <si>
    <t>1-2km</t>
  </si>
  <si>
    <t>2-3km</t>
  </si>
  <si>
    <t>3-5km</t>
  </si>
  <si>
    <t>&gt;5km</t>
  </si>
  <si>
    <t>Distance travelled to access the nearest motorway junction.</t>
  </si>
  <si>
    <t>Core Strategy - Policy ENV4</t>
  </si>
  <si>
    <t>Access to the nearest main road.</t>
  </si>
  <si>
    <t>Direct  access
onto motorway network</t>
  </si>
  <si>
    <t>Direct  access 
onto A or B road,
no issues</t>
  </si>
  <si>
    <t>Direct access 
onto A or B road,
some issues to resolve</t>
  </si>
  <si>
    <t>Indirect  access
onto A or B road
&lt;2km journey along distributor road / residential street</t>
  </si>
  <si>
    <t>Indirect  access
onto A or B road
&gt;2km journey with critical restrictions to HGV access requiring off-site works</t>
  </si>
  <si>
    <t>PBC: GIS Mapping, Engineering &amp; Special Projects
LCC: Highways</t>
  </si>
  <si>
    <t>Restrictions may include narrow roads, restrictive height and weight restrictions on bridges.
Distance travelled to access the nearest junction with an A Road (or the B6383 in West Craven)</t>
  </si>
  <si>
    <t>NPPF - paras 17 (BP11) , 30 and 35
Core Strategy  - Policy ENV4</t>
  </si>
  <si>
    <t>Access by public transport, from the nearest key service centre.</t>
  </si>
  <si>
    <t>Bus stop with 
 &lt;20 min service interval,
or railway station
within a 5 min walk</t>
  </si>
  <si>
    <t>Bus stop with 
40-60 min service interval,
or railway station
within a 5-10 min walk</t>
  </si>
  <si>
    <t xml:space="preserve">Bus stop with 
1 route and  &gt;60 min service interval,
or railway station
within a 5-10 min walk </t>
  </si>
  <si>
    <t>No bus stops
or railway station 
within a 5-10 min walk</t>
  </si>
  <si>
    <t>PBC: GIS Mapping
Transdev/Northern Rail: Service timetables</t>
  </si>
  <si>
    <t>NPPF - paras 30, 34 &amp; 35
Core Strategy - Policy ENV4</t>
  </si>
  <si>
    <r>
      <t xml:space="preserve">Ease of access to nearest source of significant employment.
</t>
    </r>
    <r>
      <rPr>
        <sz val="8"/>
        <rFont val="Calibri"/>
        <family val="2"/>
      </rPr>
      <t>(e.g. business park, town centre, retail park etc.)</t>
    </r>
  </si>
  <si>
    <t>Within a 10 min walk</t>
  </si>
  <si>
    <t>Within a 15 min walk
or a 5 min drive</t>
  </si>
  <si>
    <t>Within a 20 min walk
or a 5-10 min drive</t>
  </si>
  <si>
    <t>Within a 30 min walk
or a 10-15 min drive</t>
  </si>
  <si>
    <t>Over 30 min walk or 15 min drive</t>
  </si>
  <si>
    <t>PBC: Local Plan / GIS Mapping
RegeneratePL: Spatial Plan</t>
  </si>
  <si>
    <t>NPPF - paras 17 (bullet point 11) 30, 34, 35, 37 and 38
Core Strategy - Policy ENV4</t>
  </si>
  <si>
    <r>
      <t xml:space="preserve">Ease of access to nearest Town or Local Shopping Centre 
</t>
    </r>
    <r>
      <rPr>
        <sz val="8"/>
        <rFont val="Calibri"/>
        <family val="2"/>
      </rPr>
      <t>(excludes out of town retail)</t>
    </r>
  </si>
  <si>
    <t>PBC: Local Plan / GIS Mapping</t>
  </si>
  <si>
    <r>
      <t xml:space="preserve">Ease of access to nearest supermarket or superstore 
</t>
    </r>
    <r>
      <rPr>
        <sz val="8"/>
        <rFont val="Calibri"/>
        <family val="2"/>
      </rPr>
      <t>(e.g. Sainsbury's, Asda, Morrisons, Booths  etc.) .</t>
    </r>
  </si>
  <si>
    <t>PBC: Local Plan &amp; GIS Mapping</t>
  </si>
  <si>
    <t>Within a 5 min walk</t>
  </si>
  <si>
    <t xml:space="preserve">Within a 10 min walk 
</t>
  </si>
  <si>
    <t>Over 20 min walk 
or 10 min drive</t>
  </si>
  <si>
    <t>Ease of access to nearest primary school or nursery</t>
  </si>
  <si>
    <t>Ease of access to nearest secondary school</t>
  </si>
  <si>
    <t>Ease of access to nearest doctors surgery, medical centre or health centre</t>
  </si>
  <si>
    <t>Ease of access to nearest dentist</t>
  </si>
  <si>
    <t>Ease of access to nearest hospital</t>
  </si>
  <si>
    <t>Within a 25 min walk
or a 5-10 min drive</t>
  </si>
  <si>
    <t>Within a 25-50 min walk
or a 10-15 min drive</t>
  </si>
  <si>
    <t>Over 50 min walk or 15 min drive</t>
  </si>
  <si>
    <t>Ease of access to nearest sports or leisure centre</t>
  </si>
  <si>
    <r>
      <t xml:space="preserve">Ease of access to nearest cultural facility
</t>
    </r>
    <r>
      <rPr>
        <sz val="8"/>
        <rFont val="Calibri"/>
        <family val="2"/>
      </rPr>
      <t>(e.g. theatre, cinema, art gallery, museum etc.)</t>
    </r>
  </si>
  <si>
    <r>
      <t xml:space="preserve">Ease of access to nearest amenity open space 
</t>
    </r>
    <r>
      <rPr>
        <sz val="8"/>
        <rFont val="Calibri"/>
        <family val="2"/>
      </rPr>
      <t>(including parks, equipped play areas etc.)</t>
    </r>
  </si>
  <si>
    <r>
      <t xml:space="preserve">Ease of access to nearest public right of way
</t>
    </r>
    <r>
      <rPr>
        <sz val="8"/>
        <rFont val="Calibri"/>
        <family val="2"/>
      </rPr>
      <t>(e.g. footpath, bridleway or cycleway)</t>
    </r>
  </si>
  <si>
    <t>G</t>
  </si>
  <si>
    <t>SOCIAL AND REGENERATION POLICY</t>
  </si>
  <si>
    <t>Is the site within a designated Neighbourhood Area?</t>
  </si>
  <si>
    <t>Has the site been identified (in an existing or proposed strategy/masterplan) as a key opportunity to deliver economic development, or other spatial policy objectives ?</t>
  </si>
  <si>
    <t>Yes
(Adopted document)</t>
  </si>
  <si>
    <t>Yes
(Draft document)</t>
  </si>
  <si>
    <t>PBC: Local Plan, Housing &amp; Economic Regeneration
PLA: Spatial Guide, ED  Strategy
LEP: Lancashire Growth Plan</t>
  </si>
  <si>
    <t>ELR Practice Guidance - para 2.11</t>
  </si>
  <si>
    <t>Stage 1: High Level Assessment</t>
  </si>
  <si>
    <t>Stage 2: Detailed Assessment</t>
  </si>
  <si>
    <t>Traffic Lighting (RAG)</t>
  </si>
  <si>
    <t>Scoring</t>
  </si>
  <si>
    <t>Abbreviations</t>
  </si>
  <si>
    <t>PBC = Pendle Borough Council</t>
  </si>
  <si>
    <t xml:space="preserve">Neutral / Mixed </t>
  </si>
  <si>
    <t>ê</t>
  </si>
  <si>
    <t>LCC = Lancashire County Council</t>
  </si>
  <si>
    <t xml:space="preserve">Negative </t>
  </si>
  <si>
    <t>LEP = Lancashire Enterprise Partnership</t>
  </si>
  <si>
    <t>PLA = Pennine Lancashire Authorities</t>
  </si>
  <si>
    <t>Negative - Critical Impact</t>
  </si>
  <si>
    <t>EA = Environment Agency</t>
  </si>
  <si>
    <t>Is the site currently designated for a particular use in an adopted Development Plan Document?</t>
  </si>
  <si>
    <t>Is the site likely to be reserved for a specific end user, or specialist use?</t>
  </si>
  <si>
    <t>Is the capacity of road network constrained in the immediate vicinity of site, or close by?</t>
  </si>
  <si>
    <r>
      <t xml:space="preserve">What is the likely risk and extent of flooding on the site?
</t>
    </r>
    <r>
      <rPr>
        <sz val="8"/>
        <rFont val="Calibri"/>
        <family val="2"/>
      </rPr>
      <t>(N.B. undeveloped sites only)</t>
    </r>
  </si>
  <si>
    <r>
      <t xml:space="preserve">What is the likely risk and extent of surface water flooding on the site?
</t>
    </r>
    <r>
      <rPr>
        <sz val="8"/>
        <rFont val="Calibri"/>
        <family val="2"/>
      </rPr>
      <t>(undeveloped sites only)</t>
    </r>
  </si>
  <si>
    <t>Very Low</t>
  </si>
  <si>
    <t>Low</t>
  </si>
  <si>
    <t>Medium</t>
  </si>
  <si>
    <t>High</t>
  </si>
  <si>
    <t>Is there any evidence of groundwater or aquifers on the site, or is the site within a drinking water safeguarded zone?</t>
  </si>
  <si>
    <t>Yes
Minor constraints</t>
  </si>
  <si>
    <t>Yes
Significant constraints</t>
  </si>
  <si>
    <t xml:space="preserve">Minimal 
or no impact </t>
  </si>
  <si>
    <r>
      <t xml:space="preserve">Ease of access to nearest convenience store
</t>
    </r>
    <r>
      <rPr>
        <sz val="8"/>
        <rFont val="Calibri"/>
        <family val="2"/>
      </rPr>
      <t>(e.g. Spar, Nisa, Premier, Co-op etc.)</t>
    </r>
  </si>
  <si>
    <t>SITE INFORMATION</t>
  </si>
  <si>
    <t>BASELINE</t>
  </si>
  <si>
    <t>AVAILABILITY</t>
  </si>
  <si>
    <t>OWNERSHIP</t>
  </si>
  <si>
    <t>MARKET CONDITIONS</t>
  </si>
  <si>
    <t>HISTORIC ENVIRONMENT</t>
  </si>
  <si>
    <t>QUALITY OF WIDER ENVIRONMENT</t>
  </si>
  <si>
    <t>POLICY</t>
  </si>
  <si>
    <t xml:space="preserve">0.4
</t>
  </si>
  <si>
    <t>Open countryside adjoining settlement boundary for Colne</t>
  </si>
  <si>
    <t>Greenfield site</t>
  </si>
  <si>
    <t>Single owner looking to develop for housing</t>
  </si>
  <si>
    <t>Planning permission for residential development has expired.</t>
  </si>
  <si>
    <t>N/A</t>
  </si>
  <si>
    <t>Site is allocated as a Protected Area for future development.</t>
  </si>
  <si>
    <t>Yes. Site is surrounded by residential development, but its open nature is signifant to the character of the conservation area.</t>
  </si>
  <si>
    <t>Open countryside adjoining settlement boundary for Roughlee</t>
  </si>
  <si>
    <t>Open countryside adjoining settlement boundary for Kelbrook</t>
  </si>
  <si>
    <t>Site is being developed for housing</t>
  </si>
  <si>
    <t>Wholly within the settlement boundary for Colne</t>
  </si>
  <si>
    <t>Wholly within the settlement boundary for Barnoldswick</t>
  </si>
  <si>
    <t>Wholly within the settlement boundary for Brierfield</t>
  </si>
  <si>
    <t>Brownfield site, partly overgrown with vegetation</t>
  </si>
  <si>
    <t>Isolated site in the open countryside</t>
  </si>
  <si>
    <t>Greenfield site, with a number of buildings and hardstanding.</t>
  </si>
  <si>
    <t>Open countryside adjoining settlement boundary for Earby</t>
  </si>
  <si>
    <t>Open countryside adjoining settlement boundary for Brierfield</t>
  </si>
  <si>
    <t>Open countryside adjoining settlement boundary for Salterforth</t>
  </si>
  <si>
    <t>Open countryside adjoining settlement boundary for earby</t>
  </si>
  <si>
    <t>Site has been subdivided (see P263 and P265)</t>
  </si>
  <si>
    <t>Open countryside adjoining settlement boundary for Laneshaw Bridge</t>
  </si>
  <si>
    <t>Brownfield site</t>
  </si>
  <si>
    <t>Single owner looking to develop for housing / mixed</t>
  </si>
  <si>
    <t>Open countryside adjoining settlement boundary for Nelson</t>
  </si>
  <si>
    <t>Greenfield site with cycle track plus buildings and car parking associated with playing fields</t>
  </si>
  <si>
    <t>Wholly within the settlement boundary for Barrowford</t>
  </si>
  <si>
    <t>Wholly within the settlement boundary for Nelson</t>
  </si>
  <si>
    <t>Planning permission for residential development expired.</t>
  </si>
  <si>
    <t>Site was previously occupied by John Wilman Ltd. Site became vacant in 1999.</t>
  </si>
  <si>
    <t>No TPOs on or adjacent to the site.</t>
  </si>
  <si>
    <t>Not within the vicinity of the AONB.</t>
  </si>
  <si>
    <t>No adverse impacts identified. No designated heritage assets within the immediate vicinity.</t>
  </si>
  <si>
    <t xml:space="preserve">Potential for on-site contamination (former industrial uses). </t>
  </si>
  <si>
    <t>Predominately within the settlement boundary for Nelson</t>
  </si>
  <si>
    <t>Site is subject to a short term tennacy which can be terminated at any time.</t>
  </si>
  <si>
    <t>Majority of the site is allocated as a HMR Reserved Housing Land in the Replacement Pendle Local Plan (2001-2016).</t>
  </si>
  <si>
    <t>Features in the Pennine Lancashire Housing Developer pack.</t>
  </si>
  <si>
    <t xml:space="preserve">No road capacity issues in the immediate vicinity of the site. </t>
  </si>
  <si>
    <t>Two former landfill sites within the site boundary.</t>
  </si>
  <si>
    <t>Site allocated as HMR Reserved Housing Land in the RPLP</t>
  </si>
  <si>
    <t xml:space="preserve">Site mostly Greenfield with a small bit of hardstanding / car parking. </t>
  </si>
  <si>
    <t>Wholly within the settlement boundary for Earby</t>
  </si>
  <si>
    <t>Site is a play area - partly grassed (Greenfield) and partly developed (Brownfield)</t>
  </si>
  <si>
    <t xml:space="preserve">Site is partly Greenfield with some developed areas. </t>
  </si>
  <si>
    <t>Open countryside close to, but not adjoining, settlement boundary for Colne</t>
  </si>
  <si>
    <t>Greenfield site with some outbuildings</t>
  </si>
  <si>
    <t>Open countryside adjoining settlement boundary for Barnoldswick</t>
  </si>
  <si>
    <t>Open countryside adjoining settlement boundary for Blacko</t>
  </si>
  <si>
    <t>Pre-application advice was sought for residential development on the site. However, a planning application has not be submitted and the current intentions of the owners are unclear.</t>
  </si>
  <si>
    <t xml:space="preserve">No planning application submitted for the proposed use. </t>
  </si>
  <si>
    <t>Sufficient sites of this type for the local market.</t>
  </si>
  <si>
    <t xml:space="preserve">Site not being marketed. </t>
  </si>
  <si>
    <t>Site not allocated in a plan or strategy.</t>
  </si>
  <si>
    <t>Open countryside closeto , but not adjoining, settlement boundary for Laneshaw Bridge</t>
  </si>
  <si>
    <t>Brownfield site partially reclaimed by vegetation</t>
  </si>
  <si>
    <t>Wholly within the settlement boundary for earby</t>
  </si>
  <si>
    <t>Open countryside adjoining settlement boundary for Barrowford</t>
  </si>
  <si>
    <t>Open countryside adjoining settlement boundary for barrowford</t>
  </si>
  <si>
    <t>Open countryside adjoining settlement boundary for colne</t>
  </si>
  <si>
    <t>Open countryside adjoining settlement boundary for Fence</t>
  </si>
  <si>
    <t>Predominately in the open countryside adjoining settlement boundary for Nelson</t>
  </si>
  <si>
    <t>Site mostly Greenfield with some outbuildings present.</t>
  </si>
  <si>
    <t>Open countryside close to, but not adjoining, settlement boundary for Barrowford</t>
  </si>
  <si>
    <t>Wholly within the settlement boundary for Trawden</t>
  </si>
  <si>
    <t>Site has been developed for housing</t>
  </si>
  <si>
    <t>Open countryside adjoining settlement boundary for Spen Brook</t>
  </si>
  <si>
    <t>isolated site in the open countryside</t>
  </si>
  <si>
    <t>Open countryside adjoining settlement boundary for Trawden</t>
  </si>
  <si>
    <t>Isolated site in the open countryside, adjoining ribbon development</t>
  </si>
  <si>
    <t>Wholly within the settlement boundary for Foulridge</t>
  </si>
  <si>
    <t xml:space="preserve">Parts of the site are previously developed. There are some Greenfield elements. </t>
  </si>
  <si>
    <t>Wholly within the settlement boundary for Fence</t>
  </si>
  <si>
    <t>Site has been allocated for employment in the Bradley AAP</t>
  </si>
  <si>
    <t>Site is vacant and available for development</t>
  </si>
  <si>
    <t xml:space="preserve">Adjacent field provides potential future expansion opportunity. Owner has submitted a larger site which includes the adjacent field at the pre-application stage. </t>
  </si>
  <si>
    <t xml:space="preserve">Site is registered with an buyers agency but is not being actively marketed. </t>
  </si>
  <si>
    <t>Overhead electricity cables present on the site.</t>
  </si>
  <si>
    <t xml:space="preserve">Former landfill site within 250m of the site. </t>
  </si>
  <si>
    <t>Wholly within the settlement boundary for Higham</t>
  </si>
  <si>
    <t>Wholly within the settlement boundary for Roughlee</t>
  </si>
  <si>
    <t>Wholly within the settlement boundary for Kelbrook</t>
  </si>
  <si>
    <t>Brownfield site now partly overgrown with vegetation</t>
  </si>
  <si>
    <t>Site marketed by HW Petty for residential and employment use.</t>
  </si>
  <si>
    <t>Potential for on-site contamination (former engineering works) and within 250m of a former landfill site (Waidshouse Road)</t>
  </si>
  <si>
    <t>Predominately in the open countryside adjoining settlement boundary for Barnoldswick</t>
  </si>
  <si>
    <t>Wholly within the settlement boundary for Blacko</t>
  </si>
  <si>
    <t>Adjacent field provides potential future expansion opportunity.</t>
  </si>
  <si>
    <t>Predominantly Greenfield site</t>
  </si>
  <si>
    <t xml:space="preserve">Site is vacant. The owner has indicated the site is immediately available. </t>
  </si>
  <si>
    <t>Open countryside adjacent to settlement boundary for Salterforth</t>
  </si>
  <si>
    <t>Open countryside adjacent to settlement boundary for Barrowford</t>
  </si>
  <si>
    <t>Open countryside adjacent to settlement boundary for Kelbrook</t>
  </si>
  <si>
    <t>P302</t>
  </si>
  <si>
    <t>P303</t>
  </si>
  <si>
    <t>P304</t>
  </si>
  <si>
    <t>P305</t>
  </si>
  <si>
    <t>200</t>
  </si>
  <si>
    <t xml:space="preserve">Yes </t>
  </si>
  <si>
    <t>Land at end of Halifax Road</t>
  </si>
  <si>
    <t>Halifax Road</t>
  </si>
  <si>
    <t>Nelson</t>
  </si>
  <si>
    <t>Land South of Nelson Golf Course</t>
  </si>
  <si>
    <t>Kings Causeway</t>
  </si>
  <si>
    <t>Brierfield</t>
  </si>
  <si>
    <t>Land West of Colne Road</t>
  </si>
  <si>
    <t>Colne Road</t>
  </si>
  <si>
    <t>Earby</t>
  </si>
  <si>
    <t>Land at Harpers Lane</t>
  </si>
  <si>
    <t>Harpers Lane</t>
  </si>
  <si>
    <t>Fence</t>
  </si>
  <si>
    <t>SCORING</t>
  </si>
  <si>
    <t>SITE NAME &amp; ADDRESS</t>
  </si>
  <si>
    <t>STREET</t>
  </si>
  <si>
    <t>TOWN</t>
  </si>
  <si>
    <t>GRID REFERENCE</t>
  </si>
  <si>
    <t>OVERALL</t>
  </si>
  <si>
    <t>COMMENTS</t>
  </si>
  <si>
    <t>P001</t>
  </si>
  <si>
    <t>Land off South Valley Drive</t>
  </si>
  <si>
    <t>South Valley Drive</t>
  </si>
  <si>
    <t>Colne</t>
  </si>
  <si>
    <t>P002</t>
  </si>
  <si>
    <t>Lidgett Triangle</t>
  </si>
  <si>
    <t>Skipton Road</t>
  </si>
  <si>
    <t>Environmental Protection</t>
  </si>
  <si>
    <t>P003</t>
  </si>
  <si>
    <t>Barnfield</t>
  </si>
  <si>
    <t>Blacko Bar Road</t>
  </si>
  <si>
    <t>Roughlee</t>
  </si>
  <si>
    <t>P004</t>
  </si>
  <si>
    <t>Land south of Quernmore Drive</t>
  </si>
  <si>
    <t>Old Stone Trough Lane</t>
  </si>
  <si>
    <t>Kelbrook</t>
  </si>
  <si>
    <t>P005</t>
  </si>
  <si>
    <t>Land between Skipton Old Road and Castle Road</t>
  </si>
  <si>
    <t>Skipton Old Road</t>
  </si>
  <si>
    <t>P006</t>
  </si>
  <si>
    <t>Land off Red Lane</t>
  </si>
  <si>
    <t>Red Lane</t>
  </si>
  <si>
    <t>P007</t>
  </si>
  <si>
    <t>Land off The Meadows</t>
  </si>
  <si>
    <t>The Meadows</t>
  </si>
  <si>
    <t>P008</t>
  </si>
  <si>
    <t>Land at Great House Farm</t>
  </si>
  <si>
    <t>P009</t>
  </si>
  <si>
    <t>Land off Windermere Avenue</t>
  </si>
  <si>
    <t>Windermere Avenue</t>
  </si>
  <si>
    <t>P010</t>
  </si>
  <si>
    <t>Land at Wapping</t>
  </si>
  <si>
    <t>Westgate</t>
  </si>
  <si>
    <t>Barnoldswick</t>
  </si>
  <si>
    <t>P011</t>
  </si>
  <si>
    <t>Former Richard Street Nurseries</t>
  </si>
  <si>
    <t>Richard Street</t>
  </si>
  <si>
    <t>P012</t>
  </si>
  <si>
    <t>Former builders yard off Gillians Lane</t>
  </si>
  <si>
    <t>Gillians Lane</t>
  </si>
  <si>
    <t>P013</t>
  </si>
  <si>
    <t>Land north of West Craven Business Park</t>
  </si>
  <si>
    <t>West Craven Drive</t>
  </si>
  <si>
    <t>P014</t>
  </si>
  <si>
    <t>Land south of Wood Clough Platts</t>
  </si>
  <si>
    <t>Wood Clough Platts</t>
  </si>
  <si>
    <t>P015</t>
  </si>
  <si>
    <t>Former Brierfield Wastewater Treatment Works</t>
  </si>
  <si>
    <t>Clitheroe Road</t>
  </si>
  <si>
    <t>P016</t>
  </si>
  <si>
    <t>Roughs Barn</t>
  </si>
  <si>
    <t>Salterforth Lane</t>
  </si>
  <si>
    <t>Salterforth</t>
  </si>
  <si>
    <t>P017</t>
  </si>
  <si>
    <t>Land off Kelbrook Road</t>
  </si>
  <si>
    <t>Kelbrook Road</t>
  </si>
  <si>
    <t>P018</t>
  </si>
  <si>
    <t>Stoney Bank Road</t>
  </si>
  <si>
    <t>P019</t>
  </si>
  <si>
    <t>Land west of Sheridan Road</t>
  </si>
  <si>
    <t>Sheridan Road</t>
  </si>
  <si>
    <t>Laneshaw Bridge</t>
  </si>
  <si>
    <t>P020</t>
  </si>
  <si>
    <t>Land south west of Spen Head Farm</t>
  </si>
  <si>
    <t>Earby Road</t>
  </si>
  <si>
    <t>P021</t>
  </si>
  <si>
    <t>Bridge Street Stoneyard</t>
  </si>
  <si>
    <t>Knotts Lane</t>
  </si>
  <si>
    <t>P022</t>
  </si>
  <si>
    <t>Walk Mill</t>
  </si>
  <si>
    <t>Green Road</t>
  </si>
  <si>
    <t>P023</t>
  </si>
  <si>
    <t>Spring Gardens Mill</t>
  </si>
  <si>
    <t>Spring Gardens Road</t>
  </si>
  <si>
    <t>P024</t>
  </si>
  <si>
    <t>Swinden Playing Fields</t>
  </si>
  <si>
    <t>Cravendale Avenue</t>
  </si>
  <si>
    <t>P025</t>
  </si>
  <si>
    <t>Land at Riverside Business Park</t>
  </si>
  <si>
    <t>Riverside Way</t>
  </si>
  <si>
    <t>Barrowford</t>
  </si>
  <si>
    <t>P026</t>
  </si>
  <si>
    <t>Riverside Mill</t>
  </si>
  <si>
    <t>Charles Street</t>
  </si>
  <si>
    <t>P027</t>
  </si>
  <si>
    <t>Land off Wood Street</t>
  </si>
  <si>
    <t>Wood Street</t>
  </si>
  <si>
    <t>P028</t>
  </si>
  <si>
    <t>Land adjacent to 15 Clough Road</t>
  </si>
  <si>
    <t>Clough Road</t>
  </si>
  <si>
    <t>P029</t>
  </si>
  <si>
    <t>Land off Trent Road</t>
  </si>
  <si>
    <t>Trent Road</t>
  </si>
  <si>
    <t>P030</t>
  </si>
  <si>
    <t>Land at Marsden Hall Road North / Hollins Road</t>
  </si>
  <si>
    <t>Marsden Hall Road North</t>
  </si>
  <si>
    <t>P031</t>
  </si>
  <si>
    <t>Land to rear of 75 Reedyford Road</t>
  </si>
  <si>
    <t>Reedyford Road</t>
  </si>
  <si>
    <t>P032</t>
  </si>
  <si>
    <t>Further Clough Head</t>
  </si>
  <si>
    <t>Pinewood Drive</t>
  </si>
  <si>
    <t>P033</t>
  </si>
  <si>
    <t>Land off Halifax Road (Site B)</t>
  </si>
  <si>
    <t>P034</t>
  </si>
  <si>
    <t>Land off Juno Street</t>
  </si>
  <si>
    <t>Juno Street</t>
  </si>
  <si>
    <t>P035</t>
  </si>
  <si>
    <t>Land at Allison Grove</t>
  </si>
  <si>
    <t>Varley Street</t>
  </si>
  <si>
    <t>P036</t>
  </si>
  <si>
    <t>Land off Byron Road</t>
  </si>
  <si>
    <t>Byron Road</t>
  </si>
  <si>
    <t>P037</t>
  </si>
  <si>
    <t>Land off Waterside Road</t>
  </si>
  <si>
    <t>Waterside Road</t>
  </si>
  <si>
    <t>P038</t>
  </si>
  <si>
    <t>Land at Hawley Street</t>
  </si>
  <si>
    <t>Hawley Street</t>
  </si>
  <si>
    <t>P039</t>
  </si>
  <si>
    <t>Land adjacent to 6 Knotts Lane</t>
  </si>
  <si>
    <t>P040</t>
  </si>
  <si>
    <t>Land between Hawley Street and Kyber Street</t>
  </si>
  <si>
    <t>Kyber Street</t>
  </si>
  <si>
    <t>P041</t>
  </si>
  <si>
    <t>Land to rear of Atkinson Street</t>
  </si>
  <si>
    <t>P042</t>
  </si>
  <si>
    <t>Land off Greenberfield Lane</t>
  </si>
  <si>
    <t>Greenberfield Lane</t>
  </si>
  <si>
    <t>P043</t>
  </si>
  <si>
    <t>Land at Kenilworth Drive</t>
  </si>
  <si>
    <t>Kenilworth Drive</t>
  </si>
  <si>
    <t>P044</t>
  </si>
  <si>
    <t>Land off Bailey Street</t>
  </si>
  <si>
    <t>Bailey Street</t>
  </si>
  <si>
    <t>P045</t>
  </si>
  <si>
    <t>Land off Aspen Grove</t>
  </si>
  <si>
    <t>Aspen Grove</t>
  </si>
  <si>
    <t>P046</t>
  </si>
  <si>
    <t>Land off Carr Road</t>
  </si>
  <si>
    <t>Carr Road</t>
  </si>
  <si>
    <t>P047</t>
  </si>
  <si>
    <t>Land off Lomeshaye Way</t>
  </si>
  <si>
    <t>Lomeshaye Way</t>
  </si>
  <si>
    <t>P048</t>
  </si>
  <si>
    <t>Former Gas Works</t>
  </si>
  <si>
    <t>Glen Way</t>
  </si>
  <si>
    <t>P049</t>
  </si>
  <si>
    <t>Land off Greenfield Road</t>
  </si>
  <si>
    <t>Greenfield Road</t>
  </si>
  <si>
    <t>Green Belt</t>
  </si>
  <si>
    <t>P050</t>
  </si>
  <si>
    <t>Land adjacent to Wanless Water</t>
  </si>
  <si>
    <t>P051</t>
  </si>
  <si>
    <t>Land adjacent to 100 Greenfield Road</t>
  </si>
  <si>
    <t>P052</t>
  </si>
  <si>
    <t>Former Railway Sidings</t>
  </si>
  <si>
    <t>Railway Street</t>
  </si>
  <si>
    <t>P053</t>
  </si>
  <si>
    <t>Green Works</t>
  </si>
  <si>
    <t>P054</t>
  </si>
  <si>
    <t>Land at Dam Side</t>
  </si>
  <si>
    <t>Dam Side</t>
  </si>
  <si>
    <t>P055</t>
  </si>
  <si>
    <t>Land off Foster Road</t>
  </si>
  <si>
    <t>Foster Road</t>
  </si>
  <si>
    <t>P056</t>
  </si>
  <si>
    <t>Field Nos 6777, 7878 &amp; 9379</t>
  </si>
  <si>
    <t>Gisburn Road</t>
  </si>
  <si>
    <t>Blacko</t>
  </si>
  <si>
    <t>P057</t>
  </si>
  <si>
    <t>Former Fernbank Mill</t>
  </si>
  <si>
    <t>Fernbank Avenue</t>
  </si>
  <si>
    <t>P058</t>
  </si>
  <si>
    <t>Primet Foundry</t>
  </si>
  <si>
    <t>P059</t>
  </si>
  <si>
    <t>Former Winewall Mill</t>
  </si>
  <si>
    <t>Trawden Road</t>
  </si>
  <si>
    <t>P060</t>
  </si>
  <si>
    <t>Former Mansfield High School</t>
  </si>
  <si>
    <t>Taylor Street</t>
  </si>
  <si>
    <t>P061</t>
  </si>
  <si>
    <t>Garages at Crow Nest</t>
  </si>
  <si>
    <t>Keighley Road</t>
  </si>
  <si>
    <t>P062</t>
  </si>
  <si>
    <t>Land adjacent to Silentnight Beds</t>
  </si>
  <si>
    <t>Long Ing Lane</t>
  </si>
  <si>
    <t>P063</t>
  </si>
  <si>
    <t>Land south west of Woodside Terrace</t>
  </si>
  <si>
    <t>Lowther Street</t>
  </si>
  <si>
    <t>P064</t>
  </si>
  <si>
    <t>Brook Shed</t>
  </si>
  <si>
    <t>New Road</t>
  </si>
  <si>
    <t>P065</t>
  </si>
  <si>
    <t>Land at Higher Parrock Farm</t>
  </si>
  <si>
    <t>Parrock Road</t>
  </si>
  <si>
    <t>P066</t>
  </si>
  <si>
    <t>Land north west of Higher Parrock House</t>
  </si>
  <si>
    <t>P067</t>
  </si>
  <si>
    <t>Land south of Colne Water</t>
  </si>
  <si>
    <t>Cotton Tree Lane</t>
  </si>
  <si>
    <t>P068</t>
  </si>
  <si>
    <t>Land at Barnoldswick Road / Colne Road</t>
  </si>
  <si>
    <t>Barnoldswick Road</t>
  </si>
  <si>
    <t>P069</t>
  </si>
  <si>
    <t>Land west of Kelbrook Beck</t>
  </si>
  <si>
    <t>P070</t>
  </si>
  <si>
    <t>Land to south of Greenhead Lane</t>
  </si>
  <si>
    <t>Greenhead Lane</t>
  </si>
  <si>
    <t>P071</t>
  </si>
  <si>
    <t>Land adjacent to 340 Wheatley Lane Road</t>
  </si>
  <si>
    <t>Wheatley Lane Road</t>
  </si>
  <si>
    <t>P072</t>
  </si>
  <si>
    <t>Land at Dam Head Barn</t>
  </si>
  <si>
    <t>Tourism</t>
  </si>
  <si>
    <t>P073</t>
  </si>
  <si>
    <t>Land adjacent to 19 Briercliffe Avenue</t>
  </si>
  <si>
    <t>Briercliffe Avenue</t>
  </si>
  <si>
    <t>P074</t>
  </si>
  <si>
    <t>Scholefield Farm</t>
  </si>
  <si>
    <t>P075</t>
  </si>
  <si>
    <t>Land between Moorlands and The Homelands</t>
  </si>
  <si>
    <t>Manchester Road</t>
  </si>
  <si>
    <t>P076</t>
  </si>
  <si>
    <t>Land adjacent to 82 Esp Lane</t>
  </si>
  <si>
    <t>Esp Lane</t>
  </si>
  <si>
    <t>P077</t>
  </si>
  <si>
    <t>Gisburn Street Works</t>
  </si>
  <si>
    <t>Gisburn Street</t>
  </si>
  <si>
    <t>P078</t>
  </si>
  <si>
    <t>Land at Higher Park Hill Farm</t>
  </si>
  <si>
    <t>Barrowford Road</t>
  </si>
  <si>
    <t>P079</t>
  </si>
  <si>
    <t>Land adjacent to Sykes Laithe</t>
  </si>
  <si>
    <t>P080</t>
  </si>
  <si>
    <t>Hayfield Meadow</t>
  </si>
  <si>
    <t>P081</t>
  </si>
  <si>
    <t>New Road Garage Site</t>
  </si>
  <si>
    <t>P082</t>
  </si>
  <si>
    <t>Land at Glen Farm</t>
  </si>
  <si>
    <t>Red Lion Street</t>
  </si>
  <si>
    <t>P083</t>
  </si>
  <si>
    <t>Land south of Grenfell Gardens</t>
  </si>
  <si>
    <t>P084</t>
  </si>
  <si>
    <t>Land to rear of Dewhurst Street</t>
  </si>
  <si>
    <t>P085</t>
  </si>
  <si>
    <t>Land adjacent to Primet High School</t>
  </si>
  <si>
    <t>Dent Street</t>
  </si>
  <si>
    <t>Education</t>
  </si>
  <si>
    <t>P086</t>
  </si>
  <si>
    <t>Land off Bridge Street</t>
  </si>
  <si>
    <t>Bridge Street</t>
  </si>
  <si>
    <t>P087</t>
  </si>
  <si>
    <t>Duckworth Mill</t>
  </si>
  <si>
    <t>P088</t>
  </si>
  <si>
    <t>Land off Laithe Street</t>
  </si>
  <si>
    <t>Laith Street</t>
  </si>
  <si>
    <t>P089</t>
  </si>
  <si>
    <t>Land off Ball Grove Drive</t>
  </si>
  <si>
    <t>Ball Grove Drive</t>
  </si>
  <si>
    <t>P090</t>
  </si>
  <si>
    <t>Black Carr Mill and The Rock Business Centre</t>
  </si>
  <si>
    <t>Trawden</t>
  </si>
  <si>
    <t>P091</t>
  </si>
  <si>
    <t>Land off Emmott Lane</t>
  </si>
  <si>
    <t>Emmott Lane</t>
  </si>
  <si>
    <t>P092</t>
  </si>
  <si>
    <t>Thomas Street Car Park</t>
  </si>
  <si>
    <t>Thomas Street</t>
  </si>
  <si>
    <t>P093</t>
  </si>
  <si>
    <t>Land off Hartleys Terrace</t>
  </si>
  <si>
    <t>Lenches Road</t>
  </si>
  <si>
    <t>P094</t>
  </si>
  <si>
    <t>Land to rear of Wood Street</t>
  </si>
  <si>
    <t>P095</t>
  </si>
  <si>
    <t>White Grove Garage Site</t>
  </si>
  <si>
    <t>White Grove</t>
  </si>
  <si>
    <t>P096</t>
  </si>
  <si>
    <t>Land at Walton Street</t>
  </si>
  <si>
    <t>Walton Street</t>
  </si>
  <si>
    <t>P097</t>
  </si>
  <si>
    <t>Brierfield Mills</t>
  </si>
  <si>
    <t>P098</t>
  </si>
  <si>
    <t>Land off Railway Street</t>
  </si>
  <si>
    <t>P099</t>
  </si>
  <si>
    <t>Land off Coronation Road</t>
  </si>
  <si>
    <t>Coronation Road</t>
  </si>
  <si>
    <t>P100</t>
  </si>
  <si>
    <t>Land north of Red Lion Street Car Park</t>
  </si>
  <si>
    <t>P101</t>
  </si>
  <si>
    <t>Land at Tyseley Grove</t>
  </si>
  <si>
    <t>Tyseley Grove</t>
  </si>
  <si>
    <t>P102</t>
  </si>
  <si>
    <t>Land adjacent to 11 Osbourne Terrace</t>
  </si>
  <si>
    <t>Osbourne Terrace</t>
  </si>
  <si>
    <t>Spen Brook</t>
  </si>
  <si>
    <t>P103</t>
  </si>
  <si>
    <t>Land to rear of Osbourne Terrace</t>
  </si>
  <si>
    <t>Spen Brook Road</t>
  </si>
  <si>
    <t>P104</t>
  </si>
  <si>
    <t>Land at Oaklands</t>
  </si>
  <si>
    <t>P105</t>
  </si>
  <si>
    <t>Land off Halifax Road (Site A)</t>
  </si>
  <si>
    <t>P106</t>
  </si>
  <si>
    <t>Land off Borrowdale Drive</t>
  </si>
  <si>
    <t>Borrowdale Drive</t>
  </si>
  <si>
    <t>P107</t>
  </si>
  <si>
    <t>Land adjacent to 71 Mansfield Crescent</t>
  </si>
  <si>
    <t>Mansfield Crescent</t>
  </si>
  <si>
    <t>P108</t>
  </si>
  <si>
    <t>Land south of Brookfield Way</t>
  </si>
  <si>
    <t>P109</t>
  </si>
  <si>
    <t>Part Grains Barn Farm</t>
  </si>
  <si>
    <t>P110</t>
  </si>
  <si>
    <t>Land at Hollin Hall Farm</t>
  </si>
  <si>
    <t>P111</t>
  </si>
  <si>
    <t>Sports field adjacent to former Nelson and Colne College</t>
  </si>
  <si>
    <t>P112</t>
  </si>
  <si>
    <t>Land adjacent to 12 Wheatley Lane Road</t>
  </si>
  <si>
    <t>P113</t>
  </si>
  <si>
    <t>Harrison Drive Recreation Ground</t>
  </si>
  <si>
    <t>Harrison Drive</t>
  </si>
  <si>
    <t>Open Space</t>
  </si>
  <si>
    <t>P114</t>
  </si>
  <si>
    <t>Land north of Sheridan Road</t>
  </si>
  <si>
    <t>P115</t>
  </si>
  <si>
    <t>Land off Carr Hall Road</t>
  </si>
  <si>
    <t>Carr Hall Road</t>
  </si>
  <si>
    <t>P116</t>
  </si>
  <si>
    <t>Land at Church Clough Farm</t>
  </si>
  <si>
    <t>P117</t>
  </si>
  <si>
    <t>Land at Chapel Farm</t>
  </si>
  <si>
    <t>P118</t>
  </si>
  <si>
    <t>Land adjacent to 34 Lenches Road</t>
  </si>
  <si>
    <t>P119</t>
  </si>
  <si>
    <t>Land to rear of 1 Bankfold</t>
  </si>
  <si>
    <t>Bankfold</t>
  </si>
  <si>
    <t>P120</t>
  </si>
  <si>
    <t>Land at former Chapel House Farm</t>
  </si>
  <si>
    <t>P121</t>
  </si>
  <si>
    <t>Land east of Rye Croft</t>
  </si>
  <si>
    <t>Hollin Hall</t>
  </si>
  <si>
    <t>P122</t>
  </si>
  <si>
    <t>Land at Holme End</t>
  </si>
  <si>
    <t>P123</t>
  </si>
  <si>
    <t>Land north of East Stone Edge</t>
  </si>
  <si>
    <t>P124</t>
  </si>
  <si>
    <t>Land adjacent to Lakeside</t>
  </si>
  <si>
    <t>P125</t>
  </si>
  <si>
    <t>Land adjacent to 373 King's Causeway</t>
  </si>
  <si>
    <t>King's Causeway</t>
  </si>
  <si>
    <t>P126</t>
  </si>
  <si>
    <t>Former Lakeside Garden Centre</t>
  </si>
  <si>
    <t>Foulridge</t>
  </si>
  <si>
    <t>P127</t>
  </si>
  <si>
    <t>Land at Lane Ends Farm</t>
  </si>
  <si>
    <t>P128</t>
  </si>
  <si>
    <t>Throstle Nest Mill</t>
  </si>
  <si>
    <t>Bankhouse Road</t>
  </si>
  <si>
    <t>P129</t>
  </si>
  <si>
    <t>St. Michael's Vicarage</t>
  </si>
  <si>
    <t>P130</t>
  </si>
  <si>
    <t>Land to rear of St. Thomas's Primary School</t>
  </si>
  <si>
    <t>P131</t>
  </si>
  <si>
    <t>Gisburn Road Car Park (South)</t>
  </si>
  <si>
    <t>Holmefield Gardens</t>
  </si>
  <si>
    <t>Protected Car Park</t>
  </si>
  <si>
    <t>P132</t>
  </si>
  <si>
    <t>Gisburn Road Car Park (North)</t>
  </si>
  <si>
    <t>P133</t>
  </si>
  <si>
    <t>Pendle Street Garage Site</t>
  </si>
  <si>
    <t>Pendle Street</t>
  </si>
  <si>
    <t>P134</t>
  </si>
  <si>
    <t>May Street Garage Site</t>
  </si>
  <si>
    <t>May Street</t>
  </si>
  <si>
    <t>P135</t>
  </si>
  <si>
    <t>Nora Street Garage Site</t>
  </si>
  <si>
    <t>Nora Street</t>
  </si>
  <si>
    <t>P136</t>
  </si>
  <si>
    <t>Land at Ralph Laithe</t>
  </si>
  <si>
    <t>P137</t>
  </si>
  <si>
    <t>Land adjacent to 503 Wheatley Lane Road</t>
  </si>
  <si>
    <t>P138</t>
  </si>
  <si>
    <t>Land adjacent to 310 Wheatley Lane Road</t>
  </si>
  <si>
    <t>P139</t>
  </si>
  <si>
    <t>Railway Street Garage Site</t>
  </si>
  <si>
    <t>P140</t>
  </si>
  <si>
    <t>Land at Lily Street</t>
  </si>
  <si>
    <t>Lily Street</t>
  </si>
  <si>
    <t>P141</t>
  </si>
  <si>
    <t>Former Vulcan Mill</t>
  </si>
  <si>
    <t>Bradley Hall Road</t>
  </si>
  <si>
    <t>P142</t>
  </si>
  <si>
    <t>Land south of Red Scar Works</t>
  </si>
  <si>
    <t>Cliff Street</t>
  </si>
  <si>
    <t>P143</t>
  </si>
  <si>
    <t>Grains Barn Farm</t>
  </si>
  <si>
    <t>P144</t>
  </si>
  <si>
    <t>Land off Hollin Bank</t>
  </si>
  <si>
    <t>Hollin Bank</t>
  </si>
  <si>
    <t>P145</t>
  </si>
  <si>
    <t>Storage Compound</t>
  </si>
  <si>
    <t>Dockray Street</t>
  </si>
  <si>
    <t>P146</t>
  </si>
  <si>
    <t>Land west of Alder House</t>
  </si>
  <si>
    <t>Churchill Way</t>
  </si>
  <si>
    <t>P147</t>
  </si>
  <si>
    <t>Former Kippax Biscuits</t>
  </si>
  <si>
    <t>P148</t>
  </si>
  <si>
    <t>Manor Mill</t>
  </si>
  <si>
    <t>Hallam Road</t>
  </si>
  <si>
    <t>P149</t>
  </si>
  <si>
    <t>Crownest Mill</t>
  </si>
  <si>
    <t>Retail</t>
  </si>
  <si>
    <t>P150</t>
  </si>
  <si>
    <t>IAC Ltd</t>
  </si>
  <si>
    <t>Edward Street</t>
  </si>
  <si>
    <t>P151</t>
  </si>
  <si>
    <t>Profile Park</t>
  </si>
  <si>
    <t>Junction Street</t>
  </si>
  <si>
    <t>P152</t>
  </si>
  <si>
    <t>Land at Lenches Road / Knotts Lane</t>
  </si>
  <si>
    <t>P153</t>
  </si>
  <si>
    <t>Dale Mill</t>
  </si>
  <si>
    <t>P154</t>
  </si>
  <si>
    <t>Land off Jackdaw Road</t>
  </si>
  <si>
    <t>Ravenscroft Way</t>
  </si>
  <si>
    <t>P155</t>
  </si>
  <si>
    <t>Land at R B Business Park</t>
  </si>
  <si>
    <t>Regent Street</t>
  </si>
  <si>
    <t>P156</t>
  </si>
  <si>
    <t>Land off Lomeshaye Place</t>
  </si>
  <si>
    <t>Lomeshaye Place</t>
  </si>
  <si>
    <t>P157</t>
  </si>
  <si>
    <t>Land to rear of 31-33 Kenyon Road</t>
  </si>
  <si>
    <t>Kenyon Road</t>
  </si>
  <si>
    <t>P158</t>
  </si>
  <si>
    <t>Land to rear of 12 Lindred Road</t>
  </si>
  <si>
    <t>Lindred Road</t>
  </si>
  <si>
    <t>P159</t>
  </si>
  <si>
    <t>Yard off Brook Street</t>
  </si>
  <si>
    <t>Brook Street</t>
  </si>
  <si>
    <t>P160</t>
  </si>
  <si>
    <t>Land off Junction Street</t>
  </si>
  <si>
    <t>P161</t>
  </si>
  <si>
    <t>Part Rolls Royce Bankfield Site</t>
  </si>
  <si>
    <t>P162</t>
  </si>
  <si>
    <t>Land at Ravenscroft Way</t>
  </si>
  <si>
    <t>P163</t>
  </si>
  <si>
    <t>Skipton Road Business Centre</t>
  </si>
  <si>
    <t>P164</t>
  </si>
  <si>
    <t>Land off Skipton Road</t>
  </si>
  <si>
    <t>P165</t>
  </si>
  <si>
    <t>Land at Clay Farm (Site A)</t>
  </si>
  <si>
    <t>Edge End Avenue</t>
  </si>
  <si>
    <t>P166</t>
  </si>
  <si>
    <t>Former Quarry</t>
  </si>
  <si>
    <t>Heather Close</t>
  </si>
  <si>
    <t>P167</t>
  </si>
  <si>
    <t>Land at Bright Street</t>
  </si>
  <si>
    <t>Bright Street</t>
  </si>
  <si>
    <t>P168</t>
  </si>
  <si>
    <t>Land at Warehouse Lane</t>
  </si>
  <si>
    <t>Warehouse Lane</t>
  </si>
  <si>
    <t>P169</t>
  </si>
  <si>
    <t>Former Reservoir</t>
  </si>
  <si>
    <t>Park Hill</t>
  </si>
  <si>
    <t>P170</t>
  </si>
  <si>
    <t>Land off Clifford Street</t>
  </si>
  <si>
    <t>Clifford Street</t>
  </si>
  <si>
    <t>P171</t>
  </si>
  <si>
    <t>Land off Mill Street</t>
  </si>
  <si>
    <t>Mill Street</t>
  </si>
  <si>
    <t>P172</t>
  </si>
  <si>
    <t>Land adjacent to 268 Gisburn Road</t>
  </si>
  <si>
    <t>P173</t>
  </si>
  <si>
    <t>Land adjacent to the Cricket Pavillion</t>
  </si>
  <si>
    <t>Hartley Street</t>
  </si>
  <si>
    <t>P174</t>
  </si>
  <si>
    <t>Land to rear of 26-28 Barnwood Road</t>
  </si>
  <si>
    <t>Barnwood Road</t>
  </si>
  <si>
    <t>P175</t>
  </si>
  <si>
    <t>Land off Barkerfield Close</t>
  </si>
  <si>
    <t>Barkerfield Close</t>
  </si>
  <si>
    <t>Higham</t>
  </si>
  <si>
    <t>P176</t>
  </si>
  <si>
    <t>Land at the end of Southfield Street</t>
  </si>
  <si>
    <t>Southfield Street</t>
  </si>
  <si>
    <t>P177</t>
  </si>
  <si>
    <t>Land off Hibson Road</t>
  </si>
  <si>
    <t>Hibson Road</t>
  </si>
  <si>
    <t>P178</t>
  </si>
  <si>
    <t>Land at High Street</t>
  </si>
  <si>
    <t>High Street</t>
  </si>
  <si>
    <t>P179</t>
  </si>
  <si>
    <t>Bevan Place Garage Site</t>
  </si>
  <si>
    <t>Bevan Place</t>
  </si>
  <si>
    <t>P180</t>
  </si>
  <si>
    <t>Land off Bradley Road East</t>
  </si>
  <si>
    <t>Bradley Road East</t>
  </si>
  <si>
    <t>P181</t>
  </si>
  <si>
    <t>Land to front of Straitgate Cottages</t>
  </si>
  <si>
    <t>P182</t>
  </si>
  <si>
    <t>Land adjacent to 30 Dixon Street</t>
  </si>
  <si>
    <t>Dixon Street</t>
  </si>
  <si>
    <t>P183</t>
  </si>
  <si>
    <t>Dotcliffe Yard</t>
  </si>
  <si>
    <t>Dotcliffe Road</t>
  </si>
  <si>
    <t>P184</t>
  </si>
  <si>
    <t>Former Parkfield Works</t>
  </si>
  <si>
    <t>Brunswick Street</t>
  </si>
  <si>
    <t>P185</t>
  </si>
  <si>
    <t>Land adjacent to 14 York Street</t>
  </si>
  <si>
    <t>York Street</t>
  </si>
  <si>
    <t>P186</t>
  </si>
  <si>
    <t>Works off Church Street</t>
  </si>
  <si>
    <t>Church Street</t>
  </si>
  <si>
    <t>P187</t>
  </si>
  <si>
    <t>Land to rear of Moorlands</t>
  </si>
  <si>
    <t>P188</t>
  </si>
  <si>
    <t>Land off Mint Avenue</t>
  </si>
  <si>
    <t>Mint Avenue</t>
  </si>
  <si>
    <t>P189</t>
  </si>
  <si>
    <t>Land off Middleton Drive</t>
  </si>
  <si>
    <t>Middleton Drive</t>
  </si>
  <si>
    <t>P190</t>
  </si>
  <si>
    <t>Land adjacent to 24 John Street</t>
  </si>
  <si>
    <t>John Street</t>
  </si>
  <si>
    <t>P191</t>
  </si>
  <si>
    <t>Former School and Presbytery</t>
  </si>
  <si>
    <t>P192</t>
  </si>
  <si>
    <t>Car Park off Junction Street</t>
  </si>
  <si>
    <t>P193</t>
  </si>
  <si>
    <t>Land at Hartington Street</t>
  </si>
  <si>
    <t>Hartington Street</t>
  </si>
  <si>
    <t>P194</t>
  </si>
  <si>
    <t>Land adjacent to 190 Colne Road</t>
  </si>
  <si>
    <t>P195</t>
  </si>
  <si>
    <t>Land at Brierfield House</t>
  </si>
  <si>
    <t>Hardy Avenue</t>
  </si>
  <si>
    <t>P196</t>
  </si>
  <si>
    <t>Plot 10 Park View Close</t>
  </si>
  <si>
    <t>Park View Close</t>
  </si>
  <si>
    <t>P197</t>
  </si>
  <si>
    <t>Land off Hillsborough Avenue</t>
  </si>
  <si>
    <t>Hillsborough Avenue</t>
  </si>
  <si>
    <t>P198</t>
  </si>
  <si>
    <t>Pickering Street Garage</t>
  </si>
  <si>
    <t>Pickering Street</t>
  </si>
  <si>
    <t>P199</t>
  </si>
  <si>
    <t>Land adjacent to 47 Townley Street</t>
  </si>
  <si>
    <t>Townley Street</t>
  </si>
  <si>
    <t>P200</t>
  </si>
  <si>
    <t>Land east of Carry Lane</t>
  </si>
  <si>
    <t>Carry Lane</t>
  </si>
  <si>
    <t>P201</t>
  </si>
  <si>
    <t>Land adjacent to 271 Keighley Road</t>
  </si>
  <si>
    <t>P202</t>
  </si>
  <si>
    <t>Land adjacent to 43 Belgrave Road</t>
  </si>
  <si>
    <t>Belgrave Road</t>
  </si>
  <si>
    <t>P203</t>
  </si>
  <si>
    <t>Land adjacent to Cemetery Lodge</t>
  </si>
  <si>
    <t>P204</t>
  </si>
  <si>
    <t>Land at Primrose Hill</t>
  </si>
  <si>
    <t>Primrose Hill</t>
  </si>
  <si>
    <t>P205</t>
  </si>
  <si>
    <t>Land off School Fields</t>
  </si>
  <si>
    <t>Old Lane</t>
  </si>
  <si>
    <t>P206</t>
  </si>
  <si>
    <t>Red Lion Street Car Park</t>
  </si>
  <si>
    <t>P207</t>
  </si>
  <si>
    <t>Land adjacent to 290 Wheatley Lane Road</t>
  </si>
  <si>
    <t>P208</t>
  </si>
  <si>
    <t>Land adjacent to 10 Skipton Road</t>
  </si>
  <si>
    <t>P209</t>
  </si>
  <si>
    <t>Former Joinery Works</t>
  </si>
  <si>
    <t>P210</t>
  </si>
  <si>
    <t>Land adjacent to Glanravon</t>
  </si>
  <si>
    <t>P211</t>
  </si>
  <si>
    <t>Land off Fry Street</t>
  </si>
  <si>
    <t>Fry Street</t>
  </si>
  <si>
    <t>P212</t>
  </si>
  <si>
    <t>Garage site off Barkerhouse Road</t>
  </si>
  <si>
    <t>Barkerhouse Road</t>
  </si>
  <si>
    <t>P213</t>
  </si>
  <si>
    <t>Land adjacent to 13 Townsley Street</t>
  </si>
  <si>
    <t>Townsley Street</t>
  </si>
  <si>
    <t>P214</t>
  </si>
  <si>
    <t>Robert Street Garage Site</t>
  </si>
  <si>
    <t>Robert Street</t>
  </si>
  <si>
    <t>P215</t>
  </si>
  <si>
    <t>Land to rear of Malvern Court</t>
  </si>
  <si>
    <t>Lonsdale Street</t>
  </si>
  <si>
    <t>P216</t>
  </si>
  <si>
    <t>Land to rear of the Vicarage</t>
  </si>
  <si>
    <t>Coleman Street</t>
  </si>
  <si>
    <t>P217</t>
  </si>
  <si>
    <t>Land adjacent to 19 Delph Mount</t>
  </si>
  <si>
    <t>Delph Mount</t>
  </si>
  <si>
    <t>P218</t>
  </si>
  <si>
    <t>Park Avenue</t>
  </si>
  <si>
    <t>P219</t>
  </si>
  <si>
    <t>Land adjacent to 210 Manchester Road</t>
  </si>
  <si>
    <t>P220</t>
  </si>
  <si>
    <t>Land to east of St Mary's Junior School</t>
  </si>
  <si>
    <t>Spenbrook Road</t>
  </si>
  <si>
    <t>Newchurch-in-Pendle</t>
  </si>
  <si>
    <t>P221</t>
  </si>
  <si>
    <t>Land off Bright Terrace</t>
  </si>
  <si>
    <t>Bright Terrace</t>
  </si>
  <si>
    <t>P222</t>
  </si>
  <si>
    <t>Land to rear of 2 Green Meadow</t>
  </si>
  <si>
    <t>P223</t>
  </si>
  <si>
    <t>Land at Hall House Farm</t>
  </si>
  <si>
    <t>Foulds Road</t>
  </si>
  <si>
    <t>P224</t>
  </si>
  <si>
    <t>Russell Brothers Ltd</t>
  </si>
  <si>
    <t>Waidhouse Road</t>
  </si>
  <si>
    <t>P225</t>
  </si>
  <si>
    <t>Little Tom's Farm (Land off Bowland Close)</t>
  </si>
  <si>
    <t>Little Tom's Lane</t>
  </si>
  <si>
    <t>P226</t>
  </si>
  <si>
    <t>Gib Hill (Site C)</t>
  </si>
  <si>
    <t>Bott House Lane</t>
  </si>
  <si>
    <t>P227</t>
  </si>
  <si>
    <t>Gib Hill (Site A)</t>
  </si>
  <si>
    <t>P228</t>
  </si>
  <si>
    <t>Land off Old Lane</t>
  </si>
  <si>
    <t>P229</t>
  </si>
  <si>
    <t>Land to south of Green Meadow</t>
  </si>
  <si>
    <t>P230</t>
  </si>
  <si>
    <t>Land at Clay Farm (Site B)</t>
  </si>
  <si>
    <t>P231</t>
  </si>
  <si>
    <t>Land to rear of Hawley Street</t>
  </si>
  <si>
    <t>Winewall Lane</t>
  </si>
  <si>
    <t>P232</t>
  </si>
  <si>
    <t>Land to the rear of Fernbank Mill</t>
  </si>
  <si>
    <t>P233</t>
  </si>
  <si>
    <t>Newt Pond</t>
  </si>
  <si>
    <t>Moorside Avenue</t>
  </si>
  <si>
    <t>P234</t>
  </si>
  <si>
    <t>Land off Barrowford Road (Site A)</t>
  </si>
  <si>
    <t>Heirs House Lane</t>
  </si>
  <si>
    <t>P235</t>
  </si>
  <si>
    <t>Land off Barrowford Road (Site C)</t>
  </si>
  <si>
    <t>P236</t>
  </si>
  <si>
    <t>Land off Barrowford Road (Site B)</t>
  </si>
  <si>
    <t>P237</t>
  </si>
  <si>
    <t>Former Barnsey Shed</t>
  </si>
  <si>
    <t>P238</t>
  </si>
  <si>
    <t>Gib Hill (Site B)</t>
  </si>
  <si>
    <t>P239</t>
  </si>
  <si>
    <t>Land to west of Southfield Lane</t>
  </si>
  <si>
    <t>Southfield Lane</t>
  </si>
  <si>
    <t>P240</t>
  </si>
  <si>
    <t>Land at Brogden Lane</t>
  </si>
  <si>
    <t>Brogden Lane</t>
  </si>
  <si>
    <t>P241</t>
  </si>
  <si>
    <t>Land north of Keighley Road</t>
  </si>
  <si>
    <t>P242</t>
  </si>
  <si>
    <t>Chapel Gate Meadows</t>
  </si>
  <si>
    <t>P243</t>
  </si>
  <si>
    <t>Land at Cob Lane</t>
  </si>
  <si>
    <t>Cob Lane</t>
  </si>
  <si>
    <t>P244</t>
  </si>
  <si>
    <t>Former James Nelson Sports Ground</t>
  </si>
  <si>
    <t>Wickworth Street</t>
  </si>
  <si>
    <t>P245</t>
  </si>
  <si>
    <t>-</t>
  </si>
  <si>
    <t>P246</t>
  </si>
  <si>
    <t>P247</t>
  </si>
  <si>
    <t>Long Ing, Crow Nest and Bankfield</t>
  </si>
  <si>
    <t>P248</t>
  </si>
  <si>
    <t>Lomeshaye Industrial Estate</t>
  </si>
  <si>
    <t>P249</t>
  </si>
  <si>
    <t>Valley Mills</t>
  </si>
  <si>
    <t>P250</t>
  </si>
  <si>
    <t>West Craven Business Park</t>
  </si>
  <si>
    <t>P251</t>
  </si>
  <si>
    <t>Whitewalls Industrial Estate</t>
  </si>
  <si>
    <t>P252</t>
  </si>
  <si>
    <t>Land at Newchurch-in-Pendle</t>
  </si>
  <si>
    <t>P253</t>
  </si>
  <si>
    <t>Pennine Bridleway</t>
  </si>
  <si>
    <t>P254</t>
  </si>
  <si>
    <t>Land off Colne Road</t>
  </si>
  <si>
    <t>P255</t>
  </si>
  <si>
    <t>Nelson Town Centre</t>
  </si>
  <si>
    <t>P256</t>
  </si>
  <si>
    <t>Land at Cooper Street</t>
  </si>
  <si>
    <t>Cooper Street</t>
  </si>
  <si>
    <t>P257</t>
  </si>
  <si>
    <t>Land at Giles Street</t>
  </si>
  <si>
    <t>Giles Street</t>
  </si>
  <si>
    <t>P258</t>
  </si>
  <si>
    <t>Land bound by Bankhouse Road, Fleet Street</t>
  </si>
  <si>
    <t>P259</t>
  </si>
  <si>
    <t>Land at Cragg Farm</t>
  </si>
  <si>
    <t>P260</t>
  </si>
  <si>
    <t>Land formerly part of Little Stone Edge Farm (Site A)</t>
  </si>
  <si>
    <t>P261</t>
  </si>
  <si>
    <t>P262</t>
  </si>
  <si>
    <t>Land adjacent to Winewall Lane</t>
  </si>
  <si>
    <t>P263</t>
  </si>
  <si>
    <t>Land off Stoney Bank Road (Phase 1)</t>
  </si>
  <si>
    <t>P264</t>
  </si>
  <si>
    <t>Land off Stoney Bank Road (Phase 2)</t>
  </si>
  <si>
    <t>P265</t>
  </si>
  <si>
    <t>Land off Stoney Bank Road (Phase 3)</t>
  </si>
  <si>
    <t>P266</t>
  </si>
  <si>
    <t>Land to North East of Kelbrook Road (Lower Park Farm, Meadow Park)</t>
  </si>
  <si>
    <t>P267</t>
  </si>
  <si>
    <t>Land at Former LCC Depot</t>
  </si>
  <si>
    <t>P268</t>
  </si>
  <si>
    <t>Shelfield Farm</t>
  </si>
  <si>
    <t>P269</t>
  </si>
  <si>
    <t>Joe Meadow and Little Wood</t>
  </si>
  <si>
    <t>P270</t>
  </si>
  <si>
    <t>Land East of Fir Trees Lane</t>
  </si>
  <si>
    <t>Fire Trees Lanes</t>
  </si>
  <si>
    <t>P271</t>
  </si>
  <si>
    <t>Land adjacent to Goat House</t>
  </si>
  <si>
    <t>Rock Lane</t>
  </si>
  <si>
    <t>P272</t>
  </si>
  <si>
    <t>Land at the end of Park Avenue</t>
  </si>
  <si>
    <t>P273</t>
  </si>
  <si>
    <t>Land north of Barnoldswick Road</t>
  </si>
  <si>
    <t>P274</t>
  </si>
  <si>
    <t>Land to South East of Long Ing Lane</t>
  </si>
  <si>
    <t>P275</t>
  </si>
  <si>
    <t>Land to North West of Salterforth Road</t>
  </si>
  <si>
    <t>Salterforth Road</t>
  </si>
  <si>
    <t>P276</t>
  </si>
  <si>
    <t>Land to North of Dean Street</t>
  </si>
  <si>
    <t>Dean Street</t>
  </si>
  <si>
    <t>P277</t>
  </si>
  <si>
    <t>Former waterworks and quarry</t>
  </si>
  <si>
    <t>High Lane / Moor Lane</t>
  </si>
  <si>
    <t>P278</t>
  </si>
  <si>
    <t>Land off Rylstone Drive and Pen-y-gent Way</t>
  </si>
  <si>
    <t>Rylstone Drive</t>
  </si>
  <si>
    <t>P279</t>
  </si>
  <si>
    <t>Land adjacent to 37 Hollin Hall</t>
  </si>
  <si>
    <t>P280</t>
  </si>
  <si>
    <t>Land between Colne, Nelson and Trawden</t>
  </si>
  <si>
    <t>P281</t>
  </si>
  <si>
    <t>Land to rear of Main Street / Waterloo Road</t>
  </si>
  <si>
    <t>Main Street</t>
  </si>
  <si>
    <t>P282</t>
  </si>
  <si>
    <t>Land to rear of Church Lane / Brook Farm</t>
  </si>
  <si>
    <t>Church Lane</t>
  </si>
  <si>
    <t>P283</t>
  </si>
  <si>
    <t>Ralph Laithe Farm (Site B)</t>
  </si>
  <si>
    <t>P284</t>
  </si>
  <si>
    <t>Ralph Laithe Farm (Site C)</t>
  </si>
  <si>
    <t>Barnoldswick Road / Red Lane</t>
  </si>
  <si>
    <t>P285</t>
  </si>
  <si>
    <t>Land at Brownley Park Farm</t>
  </si>
  <si>
    <t>P286</t>
  </si>
  <si>
    <t>Land off Cuckstool Lane</t>
  </si>
  <si>
    <t>Cuckstool Lane</t>
  </si>
  <si>
    <t>P287</t>
  </si>
  <si>
    <t>Whiteholme Mill</t>
  </si>
  <si>
    <t>P288</t>
  </si>
  <si>
    <t>Land at Applegarth</t>
  </si>
  <si>
    <t>P289</t>
  </si>
  <si>
    <t>Land South of Keighley Road (Site 1)</t>
  </si>
  <si>
    <t>P290</t>
  </si>
  <si>
    <t>Land South of Keighley Road (Site 2)</t>
  </si>
  <si>
    <t>P291</t>
  </si>
  <si>
    <t>Land east of Hayfields</t>
  </si>
  <si>
    <t>Hayfields</t>
  </si>
  <si>
    <t>P292</t>
  </si>
  <si>
    <t>Land at Trough Laithe</t>
  </si>
  <si>
    <t>P293</t>
  </si>
  <si>
    <t>Riverside Business Park</t>
  </si>
  <si>
    <t>P294</t>
  </si>
  <si>
    <t>Land to north of Riverside Way</t>
  </si>
  <si>
    <t>P295</t>
  </si>
  <si>
    <t>Greater Gib Hill</t>
  </si>
  <si>
    <t>P296</t>
  </si>
  <si>
    <t>Barden Lane</t>
  </si>
  <si>
    <t>P297</t>
  </si>
  <si>
    <t>The Stables</t>
  </si>
  <si>
    <t>P298</t>
  </si>
  <si>
    <t>Land to the rear of Craven Heiffer</t>
  </si>
  <si>
    <t>P299</t>
  </si>
  <si>
    <t>Land at the Herders</t>
  </si>
  <si>
    <t>East Lancashire Moor Road</t>
  </si>
  <si>
    <t>P300</t>
  </si>
  <si>
    <t>Land off Gaylands Lane</t>
  </si>
  <si>
    <t>Gayland Lane</t>
  </si>
  <si>
    <t>P301</t>
  </si>
  <si>
    <t>Land off Station Road</t>
  </si>
  <si>
    <t>Station Road</t>
  </si>
  <si>
    <t>P306</t>
  </si>
  <si>
    <t>Robinson Lane</t>
  </si>
  <si>
    <t>Reedley</t>
  </si>
  <si>
    <t>P307</t>
  </si>
  <si>
    <t>P308</t>
  </si>
  <si>
    <t>P309</t>
  </si>
  <si>
    <t>Site Information</t>
  </si>
  <si>
    <t>SCORE</t>
  </si>
  <si>
    <t>RANK</t>
  </si>
  <si>
    <t>AVERAGE</t>
  </si>
  <si>
    <t>Scoring Matrix</t>
  </si>
  <si>
    <t>3.28</t>
  </si>
  <si>
    <t>REF</t>
  </si>
  <si>
    <t>No longer available - New owner (Hope Technology) has indicated intention to retain for employment use</t>
  </si>
  <si>
    <t>Removed from SHLAA, annual return not received</t>
  </si>
  <si>
    <t>LCC has enquired about developing an extension to Bradley Primary School on the site</t>
  </si>
  <si>
    <t>LCC has enquired about developing a new primary school on the site</t>
  </si>
  <si>
    <t>Mixed Use</t>
  </si>
  <si>
    <t>Adjoins boundary with Burnley. Site recently sold at auction with 'potential' for housing.</t>
  </si>
  <si>
    <t>Green Belt / Open Space</t>
  </si>
  <si>
    <t>Below 0.25ha minimum size threhold for allocation</t>
  </si>
  <si>
    <t>Annual SHLAA return not received</t>
  </si>
  <si>
    <t>Development of site complete - Site redeveloped for mixed use (retail/employment)</t>
  </si>
  <si>
    <t>Development of site underway - Private Developer [17/0178/FUL]</t>
  </si>
  <si>
    <t>No site nomination form on file</t>
  </si>
  <si>
    <t>No site nomination form on file. Annual SHLAA return not received.</t>
  </si>
  <si>
    <t>Subject of a High Court case. CHECK.</t>
  </si>
  <si>
    <t>Community</t>
  </si>
  <si>
    <t>Environmental Protection / Green Belt</t>
  </si>
  <si>
    <t>Commercial</t>
  </si>
  <si>
    <t>Leisure</t>
  </si>
  <si>
    <t>Outline planning permission granted for housing - Cross Construction</t>
  </si>
  <si>
    <t>Trawden Forest Neighbourhood Plan - allocated for housing (Site 009)</t>
  </si>
  <si>
    <t>Trawden Forest Neighbourhood Plan - allocated for housing (Site 011)</t>
  </si>
  <si>
    <t>Trawden Forest Neighbourhood Plan - allocated for housing (Site 014)</t>
  </si>
  <si>
    <t>Trawden Forest Neighbourhood Plan - allocated for housing (Sites 012 &amp; 015)</t>
  </si>
  <si>
    <t>PROPOSALS</t>
  </si>
  <si>
    <t>Designated as a Site of Settlement Character</t>
  </si>
  <si>
    <t>Protected Employment Area - remove designation</t>
  </si>
  <si>
    <t>Settlement Boundary - amend</t>
  </si>
  <si>
    <t>SW part of site used as football pitch</t>
  </si>
  <si>
    <t>SSSI IRZ(2) and Foraging Site / BHS</t>
  </si>
  <si>
    <t>Bradley Area Action Plan - Allocated for housing</t>
  </si>
  <si>
    <t>Full planning permission granted for affordable housing in June 2020</t>
  </si>
  <si>
    <t>Outline planning permission granted on appeal</t>
  </si>
  <si>
    <t>No site nomination form on file. 
Application for planning permission submitted 2020</t>
  </si>
  <si>
    <t>Bradley Area Action Plan - employment allocation</t>
  </si>
  <si>
    <t>No site nomination form on file 
Development of site underway - Making Space</t>
  </si>
  <si>
    <t>Brownfield site. Compound used for caravan storage</t>
  </si>
  <si>
    <t>Predominantly Brownfield site, with some Greenfield elements</t>
  </si>
  <si>
    <t>Greenfield site with extensive Brownfield elements</t>
  </si>
  <si>
    <t>Former allotments substantially reclaimed by nature</t>
  </si>
  <si>
    <t>Predominantly Brownfield site</t>
  </si>
  <si>
    <t>Brownfield site partiallly reclaimed by nature</t>
  </si>
  <si>
    <t>Predominately Greenfield site partially within the Green Belt</t>
  </si>
  <si>
    <t>Brownfield site partially reclaimed by nature</t>
  </si>
  <si>
    <t>Predominatly Brownfield site (former tennis court)</t>
  </si>
  <si>
    <t>Predominatly Greenfield site</t>
  </si>
  <si>
    <t>Land adjacent to 46 Park Avenue</t>
  </si>
  <si>
    <t>Greenfield / Brownfield site</t>
  </si>
  <si>
    <t>Wholly within the settlement boundary for Newchurch-in-Pendle</t>
  </si>
  <si>
    <t>Brownfield site substantially reclaimed by nature</t>
  </si>
  <si>
    <t>NA</t>
  </si>
  <si>
    <t>N/A - Proposed boundary change</t>
  </si>
  <si>
    <t>Greenfield / brownfield site</t>
  </si>
  <si>
    <t>Open countryside adjoining settlement boundary for Nelson/Colne</t>
  </si>
  <si>
    <t>Open countryside adjacent to settlement boundary for Earby</t>
  </si>
  <si>
    <t>Open countryside adjacent to settlement boundary for Nelson/Colne</t>
  </si>
  <si>
    <t>Isolated site in open countryside (Pendle) adjacent to settlement boundary for Burnley</t>
  </si>
  <si>
    <t>Open countryside adjacent to settlement boundary for Fence</t>
  </si>
  <si>
    <t>Open countryside adjacent to settlement boundary for Brierfield</t>
  </si>
  <si>
    <t>Open countryside adjacent to settlement boundary for Colne</t>
  </si>
  <si>
    <t xml:space="preserve">Predominantly Greenfield site, part developed as a playground. </t>
  </si>
  <si>
    <t xml:space="preserve">Predominantly Greenfield site. Community garden with some hardstanding. </t>
  </si>
  <si>
    <t xml:space="preserve">Predominantly Greenfield site with some developed areas. </t>
  </si>
  <si>
    <t xml:space="preserve">Brownfield site largely reclaimed by nature. Some previously developed land still apparent. </t>
  </si>
  <si>
    <t xml:space="preserve">Predominantly Greenfield site, part occupied by a garage. </t>
  </si>
  <si>
    <t>Predominantly Greenfield site with minor development on margins</t>
  </si>
  <si>
    <t>Brownfield site. Part of former sewage works, but substantially reclaimed by nature.</t>
  </si>
  <si>
    <t>Tennis court out of use for 15+ years</t>
  </si>
  <si>
    <t>Brownfield site largely reclaimed by nature, some structures in-situ</t>
  </si>
  <si>
    <t>Over 15 years
No longer available</t>
  </si>
  <si>
    <t>Off B6248</t>
  </si>
  <si>
    <t>Off A682</t>
  </si>
  <si>
    <t>Land off Stoney Bank Road (See P263 and P265)</t>
  </si>
  <si>
    <t xml:space="preserve">0.1
AREA
</t>
  </si>
  <si>
    <t>1.9
TIME</t>
  </si>
  <si>
    <t>1.4
OWN</t>
  </si>
  <si>
    <t>3.3
ROAD</t>
  </si>
  <si>
    <t>3.7
BIO</t>
  </si>
  <si>
    <t>TPO/NO2/1990 on site</t>
  </si>
  <si>
    <t>3.24
SFW</t>
  </si>
  <si>
    <t>3.23
FLZ</t>
  </si>
  <si>
    <t>3.12
GRB</t>
  </si>
  <si>
    <t>3.6
TPY</t>
  </si>
  <si>
    <t>PBC: GIS Mapping
LCC: LERN Environment Records &amp; MapZone
Lancashire Wildlife Trust (LNP)
Natural England - Magic Map</t>
  </si>
  <si>
    <t>Green Belt Assessment  (P032) - major contribution</t>
  </si>
  <si>
    <t>Green Belt Assessment  (P024) - major contribution</t>
  </si>
  <si>
    <t>Green Belt Assessment  (P024a) - major contribution</t>
  </si>
  <si>
    <t>Green Belt Assessment (P007c) - critical contribution</t>
  </si>
  <si>
    <t>Green Belt Assessment (P018c) - moderate contribution</t>
  </si>
  <si>
    <t>Green Belt Assessment (P022) - critical contribution</t>
  </si>
  <si>
    <t>Green Belt Assessment (P016a) - slight contribution</t>
  </si>
  <si>
    <t>Green Belt Assessment (P019a) - major contribution</t>
  </si>
  <si>
    <t>Green Belt Assessment (P025) - critical</t>
  </si>
  <si>
    <t>Green Belt Assessment (P014) - critical</t>
  </si>
  <si>
    <t xml:space="preserve">Green Belt Assessment (P041) - moderate </t>
  </si>
  <si>
    <t>Site is not in the Green Belt</t>
  </si>
  <si>
    <t xml:space="preserve">Below 0.25ha minimum size threhold for allocation
Green Belt Assessment  (P040) - critical contruibution </t>
  </si>
  <si>
    <t xml:space="preserve">Green Belt Assessment  (P040) - critical contruibution </t>
  </si>
  <si>
    <t>Green Belt Assessment (PA01) - potential to make a slight contribution</t>
  </si>
  <si>
    <t>Below 0.25ha minimum size threhold for allocation
Green Belt Assessment (P041) - moderate contribution</t>
  </si>
  <si>
    <t>Green Belt Assessment (P019 &amp; P020) - major / critical contribution</t>
  </si>
  <si>
    <t>Green Belt Assessment (P009) - critical contribution</t>
  </si>
  <si>
    <t>Green Belt Assessment (P036a) - critical contribution</t>
  </si>
  <si>
    <t>Green Belt Assessment (P033a) - critical contribution</t>
  </si>
  <si>
    <t>Green Belt Assessment (P025) - major contribution</t>
  </si>
  <si>
    <t>Below 0.25ha minimum size threhold for allocation
Green Belt Assessment (P016) - critical contribution</t>
  </si>
  <si>
    <t>Unoficially identified as a "newt pond"</t>
  </si>
  <si>
    <t xml:space="preserve">Green Belt Assessment  (P042) - critical </t>
  </si>
  <si>
    <t xml:space="preserve">Green Belt Assessment  (P026 &amp; P028) - critical contribution </t>
  </si>
  <si>
    <t xml:space="preserve">Green Belt Assessment  (P040) - critical contribution </t>
  </si>
  <si>
    <t>Route does not pass through the Green Belt</t>
  </si>
  <si>
    <t>Green Belt Assessment (P011) - critical contribution</t>
  </si>
  <si>
    <t>Green Belt Assessment (P017 &amp; P017a) - moderate / major contribution</t>
  </si>
  <si>
    <t>Land formerly part of Little Stone Edge Farm (Site B)</t>
  </si>
  <si>
    <t>Grade 3 / 4</t>
  </si>
  <si>
    <t>Grade 4</t>
  </si>
  <si>
    <t>Grade 5</t>
  </si>
  <si>
    <t>Urban</t>
  </si>
  <si>
    <t>Grade 4 / Urban</t>
  </si>
  <si>
    <t>Grade 3</t>
  </si>
  <si>
    <t>Grade 3 / 4 but  largely occupied by industrial premises</t>
  </si>
  <si>
    <t>Lower part of site has been developed</t>
  </si>
  <si>
    <t xml:space="preserve">Grade 3 / Grade 4 </t>
  </si>
  <si>
    <t>Site is within a conservation area</t>
  </si>
  <si>
    <t>TPO/NO1/1963
Within the Lidgett Conservation Area</t>
  </si>
  <si>
    <t xml:space="preserve">Grade 4 / Urban </t>
  </si>
  <si>
    <t>NA Boundary Change</t>
  </si>
  <si>
    <t>No loss of designated green space</t>
  </si>
  <si>
    <t>Grade 3 / Urban</t>
  </si>
  <si>
    <t>Moderate 
Minor improvements in vicinity of site achievable through S106/S278/CIL</t>
  </si>
  <si>
    <t>Significant 
Major improvements to highway network required through S106/S278/CIL</t>
  </si>
  <si>
    <t>Minor congestion at A56/B6383 junction at peak times</t>
  </si>
  <si>
    <t>Minor congestion at start and end of school day</t>
  </si>
  <si>
    <t>Moderate congestion at peak times on A6068 at junction with A682 and M65 (J12)</t>
  </si>
  <si>
    <t>Minor congestion on A56 at peak times</t>
  </si>
  <si>
    <t>Minor congestion at peak times on A56</t>
  </si>
  <si>
    <t xml:space="preserve">Minor congestion at peak times at  junction of the B6251, B6252 and B6383 (Gisburn Road roundabout).  </t>
  </si>
  <si>
    <t xml:space="preserve">Minor congestion on B6251 at peak times at  junction with B6252 and B6383 (Gisburn Road roundabout).  </t>
  </si>
  <si>
    <t>Minor congestion at peak times at A56/B6383 junction</t>
  </si>
  <si>
    <t>Minor congestion at peak times at junction with A56</t>
  </si>
  <si>
    <t>Minor congestion at peak times at junctions with A682 and A6068</t>
  </si>
  <si>
    <t>Minor congestion at peak times</t>
  </si>
  <si>
    <t>Significant congestion at peak times on A6068 (North Valley Road)</t>
  </si>
  <si>
    <t>Significant congestion at peak times on A6068 (North Valley Road) and A56 (Market Street)</t>
  </si>
  <si>
    <t>Significant congestion at peak times on A6068 (North Valley Road) at junction with A56 (Skipton Road)</t>
  </si>
  <si>
    <t>Significant congestion at peak times on A56 (Skipton Road) at junction with A6068 (North Valley Road)</t>
  </si>
  <si>
    <t>Minor congestion at peak times on A55</t>
  </si>
  <si>
    <t>Minor congestion in narrow streets at peak times</t>
  </si>
  <si>
    <t>No road capacity issues in the immediate vicinity of the site. May need to consider implications for M65 J12.</t>
  </si>
  <si>
    <t>Minor congestion on narrow roads at peak times</t>
  </si>
  <si>
    <t>Minor congestion on narrow roads at peak times and school opening and closing times</t>
  </si>
  <si>
    <t xml:space="preserve">Moderate on A6068, minor </t>
  </si>
  <si>
    <t xml:space="preserve">Moderate on A6068 minor </t>
  </si>
  <si>
    <t xml:space="preserve">Moderate congestion at peak times at A682/B6248 junction. </t>
  </si>
  <si>
    <t xml:space="preserve">Moderate congestion on A682 at junction with A6068 and M65 (J12). </t>
  </si>
  <si>
    <t xml:space="preserve">Moderate congestion on A6068 at junction with A682 and M65 (J12). </t>
  </si>
  <si>
    <t xml:space="preserve">Moderate congestion on Reedyford Road at junction with A682, A6068 and M65 (J12). </t>
  </si>
  <si>
    <t xml:space="preserve">Moderate congestion on A682 at junction with M65 J12. </t>
  </si>
  <si>
    <t xml:space="preserve">Minor congestion at peak times at junction of the B6251, B6252 and B6383 (Gisburn Road roundabout).  </t>
  </si>
  <si>
    <t>Minor congestion at peak times exiting onto M65 J12</t>
  </si>
  <si>
    <t xml:space="preserve">Minor congestion on B6252 at peak times at  junction with B6251 and B6383 (Gisburn Road roundabout).  </t>
  </si>
  <si>
    <t>Moderate congestion at junction of Church Street/Gisburn Road (A682) at peak times</t>
  </si>
  <si>
    <t>Moderate congestion on A682 (Gisburn road) at peak times</t>
  </si>
  <si>
    <t>Minor congestion on A682 at peak times</t>
  </si>
  <si>
    <t>Minor congestion at peak periods on A56</t>
  </si>
  <si>
    <t>Minor congestion at peak periods on A682</t>
  </si>
  <si>
    <t xml:space="preserve">Site not within buffer zone for overhead electricity powerline or high pressure gas pipeline. </t>
  </si>
  <si>
    <t>No site nomination form on file. Tourism proposal.</t>
  </si>
  <si>
    <t>Site is designated as amenity greenspace</t>
  </si>
  <si>
    <t>Housing Sites</t>
  </si>
  <si>
    <t>Employment Sites</t>
  </si>
  <si>
    <t>Protected Employment Area - retain designation</t>
  </si>
  <si>
    <t>Site identified in disposal programme and planning application prepared. Indicative Masterplan for the development of the site prepared.</t>
  </si>
  <si>
    <t>Site was previously in multiple occupation. It became empty in 2011 and the mill was demolished in 2012.</t>
  </si>
  <si>
    <t>Sufficient sites of this type for the local housing market in and around Nelson.</t>
  </si>
  <si>
    <t>Site designated as a BHS. 
Evidence of Lapwings, part of the upland breeding bird community on the nearby South Pennine Moors SPA (European Site) roosting and breeding on the site</t>
  </si>
  <si>
    <t>HOUSING</t>
  </si>
  <si>
    <t>EMPLOYMENT</t>
  </si>
  <si>
    <t>Network gas pipeline 1078 passes through the site</t>
  </si>
  <si>
    <t>Other Site Designations &amp; Boundary Changes</t>
  </si>
  <si>
    <t>Protected Employment Area - remove designation
Mixed use</t>
  </si>
  <si>
    <t>Green Belt - remove designation
Community use</t>
  </si>
  <si>
    <t>Green Belt - remove designation
Communiuty use</t>
  </si>
  <si>
    <t>OTHER / BOUNDARY CHANGE</t>
  </si>
  <si>
    <t>PROPOSED USE(S)</t>
  </si>
  <si>
    <t>Dual owners looking to develop for housing</t>
  </si>
  <si>
    <t>Single owner looking to develop for employment</t>
  </si>
  <si>
    <t>Negotiations with developers have taken place but not proceeded</t>
  </si>
  <si>
    <t>Single owner looking to develop for affordable housing</t>
  </si>
  <si>
    <t>Single owner looking to develop for employment
LCC identified as possible school site</t>
  </si>
  <si>
    <t>Site is in multiple ownership</t>
  </si>
  <si>
    <t>Multiple owners looking to have Protected Employment Area designation removed</t>
  </si>
  <si>
    <t>Single owner looking to develop for housing (previously wanted to develop for employment)</t>
  </si>
  <si>
    <t>Site is ownership is unknown</t>
  </si>
  <si>
    <t>Site is ownership and intentions are unknown</t>
  </si>
  <si>
    <t>Multiple owners looking to develop for employment</t>
  </si>
  <si>
    <t>Multiple owners looking to develop for housing</t>
  </si>
  <si>
    <t>Site is partially in use, but understood to be on short-term lease</t>
  </si>
  <si>
    <t>Site is partially in use, and leased</t>
  </si>
  <si>
    <t>Single owner looking to develop for employment or housing</t>
  </si>
  <si>
    <t>Site ownership is unknown</t>
  </si>
  <si>
    <t>Site ownership is unknown, but proposal is to designate as Green Belt</t>
  </si>
  <si>
    <t>Site is occupied by lock-up garages</t>
  </si>
  <si>
    <t>Site is designated as Open Space (Playing Pitch)</t>
  </si>
  <si>
    <t>Single owner looking to develop for education</t>
  </si>
  <si>
    <t>Site is in employment use</t>
  </si>
  <si>
    <t xml:space="preserve">Multiple owners looking to develop for housing </t>
  </si>
  <si>
    <t>Single owner looking to develop for education 
Education provision made on alternative site, so no longer required for proposed use</t>
  </si>
  <si>
    <t>Primary school built on alternative site, so education use no longer required.</t>
  </si>
  <si>
    <t>Site not identified for disposal at Committee</t>
  </si>
  <si>
    <t>Single owner looking to develop for mixed-use (housing/education)</t>
  </si>
  <si>
    <t>Mixed Use / Education</t>
  </si>
  <si>
    <t>Site was sold in early 2020 by the Duchy of Lancaster to private owners interested in developing housing on the site</t>
  </si>
  <si>
    <t>Site is designated as amenity greenspace, but is vacant and available for development</t>
  </si>
  <si>
    <t>Site is designated as Open Space (Amenity Greenspace)</t>
  </si>
  <si>
    <t>Single owner looking to develop for housing. Outline planning permission approved</t>
  </si>
  <si>
    <t>Site is occupied by a number of SMEs</t>
  </si>
  <si>
    <t>Single owner current intentions unknown</t>
  </si>
  <si>
    <t>Site is used as a public car park</t>
  </si>
  <si>
    <t>Site ownership is unknown, but proposal is to designate as a protected car park</t>
  </si>
  <si>
    <t>Site is occupied by a number of garages available for rent</t>
  </si>
  <si>
    <t>Site is part of Nelson Golf Club, but is vacant and available for development</t>
  </si>
  <si>
    <t>Site is garden land, but available for development</t>
  </si>
  <si>
    <t>Sites where development is already proceeding or complete</t>
  </si>
  <si>
    <t>Sites previously allocated or rejected in a Neighbourhood Plan or Area Action Plan</t>
  </si>
  <si>
    <t>STAGE</t>
  </si>
  <si>
    <t>Sites removed prior to full assessment</t>
  </si>
  <si>
    <t>Owners no longer wish to release site for development</t>
  </si>
  <si>
    <r>
      <t>Site not deliverable by 2030</t>
    </r>
    <r>
      <rPr>
        <sz val="12"/>
        <rFont val="Calibri"/>
        <family val="2"/>
        <scheme val="minor"/>
      </rPr>
      <t xml:space="preserve"> (end of plan period)</t>
    </r>
  </si>
  <si>
    <t>Development would lead to significant highway constraints</t>
  </si>
  <si>
    <t>Site has significant topographical constraints</t>
  </si>
  <si>
    <t>Development would have a significant adverse impact on a European site or SSSI</t>
  </si>
  <si>
    <t>Site(s) redefined and considered under a different reference</t>
  </si>
  <si>
    <r>
      <t>Sites too small for allocation</t>
    </r>
    <r>
      <rPr>
        <sz val="12"/>
        <rFont val="Calibri"/>
        <family val="2"/>
        <scheme val="minor"/>
      </rPr>
      <t xml:space="preserve"> (under 0.25 hectare threshold)</t>
    </r>
  </si>
  <si>
    <t>OTH</t>
  </si>
  <si>
    <t>Site is used for the storage of caravans</t>
  </si>
  <si>
    <t>Site is occupied by Dawes &amp; Co. Ltd. and Howarth Textiles Ltd.</t>
  </si>
  <si>
    <t>The north east part of the Site is occupied by IAC Ltd.</t>
  </si>
  <si>
    <t>Site ownership is currently unknown</t>
  </si>
  <si>
    <t>The south east corner of the site is vacant and available for development</t>
  </si>
  <si>
    <t>Site ownership is unknown, but proposal was to allocate part of the site for housing</t>
  </si>
  <si>
    <t>Single owner looking to have Protected Employment area designation removed</t>
  </si>
  <si>
    <t>Land off Jackdaw Road (See P309)</t>
  </si>
  <si>
    <t>Pendle Local Plan Part 1 - allocated for housing</t>
  </si>
  <si>
    <t>Site ownership is currently unknown, but original proposal was to allocate for employment</t>
  </si>
  <si>
    <t>Protected Employment Area - include within designation</t>
  </si>
  <si>
    <t>Site ownership is currently unknown, but original proposal was bring the site within the Protected Employment Area</t>
  </si>
  <si>
    <t>Multiple owners (2) looking to develop for housing</t>
  </si>
  <si>
    <t>Site is occupied by a container storage facility</t>
  </si>
  <si>
    <t xml:space="preserve">Planning application previously approved but no development has taken place. Possible unlawful development on site. Unclear about current intentions for the site. </t>
  </si>
  <si>
    <t>Multiple owners, current intentions unknown</t>
  </si>
  <si>
    <t xml:space="preserve">Pre-application discussions with the owner and agent suggest that an alternative use may be proposed. </t>
  </si>
  <si>
    <t>Single owner, current intentions unknown, but original proposal was to develop for housing</t>
  </si>
  <si>
    <t>Single owner looking to develop for housing. Planning application submitted and approved.</t>
  </si>
  <si>
    <t>Single owner current intentions unclear</t>
  </si>
  <si>
    <t>Margaret Stordy</t>
  </si>
  <si>
    <t>Maro Developments (Chris O'Brien)</t>
  </si>
  <si>
    <t>Edith Butler Trust</t>
  </si>
  <si>
    <t>Mr John Waine</t>
  </si>
  <si>
    <t>Mill Properties Limited</t>
  </si>
  <si>
    <t>RS &amp; J Bradley (W &amp; F Developments Ltd / Fred Birtwistle partnership dissoloved)</t>
  </si>
  <si>
    <t>Crownhaven Ltd</t>
  </si>
  <si>
    <t>Judith Wilkinson (owner of Booth Bridge Farm)</t>
  </si>
  <si>
    <t>Central Properties (Burnley)</t>
  </si>
  <si>
    <t>United Utilities</t>
  </si>
  <si>
    <t>Whiteoak Brothers Partnership Trust</t>
  </si>
  <si>
    <t>John and Colin Whittaker Trust (Mrs Christine Woods)</t>
  </si>
  <si>
    <t xml:space="preserve">Margaret Barnett </t>
  </si>
  <si>
    <t>LBS Group</t>
  </si>
  <si>
    <t>LBS Millenium Green Trust</t>
  </si>
  <si>
    <t>Peel Investments (North) Ltd</t>
  </si>
  <si>
    <t xml:space="preserve"> </t>
  </si>
  <si>
    <t>North West Reclamation Ltd, Padiham.</t>
  </si>
  <si>
    <t>Mr R. Greenwood</t>
  </si>
  <si>
    <t>Lancashire County Council</t>
  </si>
  <si>
    <t>Strirling Investments LLP</t>
  </si>
  <si>
    <t>Mr S Hargreaves (Stromfire Ltd.)</t>
  </si>
  <si>
    <t>ELE Advanced Technologies Ltd.</t>
  </si>
  <si>
    <t>Mr. B. Wilson</t>
  </si>
  <si>
    <t>Craig Heap and one other</t>
  </si>
  <si>
    <t>Mary Wade and Carlole Sodo</t>
  </si>
  <si>
    <t>J &amp; E Hartley</t>
  </si>
  <si>
    <t>Mr. P Carter</t>
  </si>
  <si>
    <t>NR Automatics</t>
  </si>
  <si>
    <t>The Trustees of the Green Emmott Trust</t>
  </si>
  <si>
    <t>Pendle Council</t>
  </si>
  <si>
    <t>Helen Wootton</t>
  </si>
  <si>
    <t>Daniel Hall</t>
  </si>
  <si>
    <t>David Riley</t>
  </si>
  <si>
    <t>Chris Vann</t>
  </si>
  <si>
    <t>Reg and Pat Moore</t>
  </si>
  <si>
    <t>John Dickinson</t>
  </si>
  <si>
    <t>Ethel Campbell</t>
  </si>
  <si>
    <t>Stuart Douglas</t>
  </si>
  <si>
    <t>Messrs J, A &amp; M Rigg</t>
  </si>
  <si>
    <t>Mrs Lucy Thompson and Mr Mark Stubbins</t>
  </si>
  <si>
    <t>Nelson Golf Club</t>
  </si>
  <si>
    <t>Howard Rigg</t>
  </si>
  <si>
    <t xml:space="preserve">Part Blackburn Diocese Board of Finance </t>
  </si>
  <si>
    <t>Marcus Kinsman Ltd.</t>
  </si>
  <si>
    <t>JRO Hutchinson</t>
  </si>
  <si>
    <t>RJ Clough &amp; Son</t>
  </si>
  <si>
    <t>Paul Earnshaw</t>
  </si>
  <si>
    <t>Chris Blckadder</t>
  </si>
  <si>
    <t>Coast Properties</t>
  </si>
  <si>
    <t>Rolls-Royce Aerospace</t>
  </si>
  <si>
    <t>B &amp; J Begley</t>
  </si>
  <si>
    <t>WA &amp; HH Bradley</t>
  </si>
  <si>
    <t>Mr &amp; Mrs DJ Pickles</t>
  </si>
  <si>
    <t>Nelson &amp; Colne College</t>
  </si>
  <si>
    <t>Mr &amp; Mrs Moore</t>
  </si>
  <si>
    <t>Dan Clamp</t>
  </si>
  <si>
    <t>Site is sub let to Nelson Football Club and Pendle Model Car Club</t>
  </si>
  <si>
    <t>Mr M Mazar</t>
  </si>
  <si>
    <t>Mr James Munnery (W &amp; F Developments Ltd / Fred Birtwistle partnership dissoloved)</t>
  </si>
  <si>
    <t>Hope Technology</t>
  </si>
  <si>
    <t>Mr M Smith and Mr Michael Crosby</t>
  </si>
  <si>
    <t>Mr &amp; Mrs Predolac</t>
  </si>
  <si>
    <t>Single owner looking to develop for housing. A development agreement with Seddon Homes is believed to be in place</t>
  </si>
  <si>
    <t>Greg Wilkinson Developments Ltd</t>
  </si>
  <si>
    <t>Paul Shaw, Tom Shaw and Pamela Barton</t>
  </si>
  <si>
    <t>Carlo Lionti (Councillor)</t>
  </si>
  <si>
    <t>The leasehold is held by the operators of Lane Ends Farm</t>
  </si>
  <si>
    <t>Private operator</t>
  </si>
  <si>
    <t>Mr P Carter</t>
  </si>
  <si>
    <t>Barry &amp; Susan Lockwood</t>
  </si>
  <si>
    <t>David and Marilyn Bailey</t>
  </si>
  <si>
    <t>John and Margaret Stordy</t>
  </si>
  <si>
    <t>Woodimpex Ltd, Blacko</t>
  </si>
  <si>
    <t xml:space="preserve">Easfield Group, Formby (Mr JG Buchanan) </t>
  </si>
  <si>
    <t>Profile Design LLP, Liverpool (wound up in 2011)</t>
  </si>
  <si>
    <t>Libra Textiles / Boundary Mill Stores, Colne</t>
  </si>
  <si>
    <t>Chantelle Lighting, Nelson</t>
  </si>
  <si>
    <t>Neerock Ltd, Colne (T/A Woodhead Brothers)</t>
  </si>
  <si>
    <t xml:space="preserve">Mr N Hanson, Gill Hall Farm 
</t>
  </si>
  <si>
    <t>Single owner looking to develop for housing. Future Habitat Ltd have a possible ownership option). Outline planning application refused in 2019, now at appeal.</t>
  </si>
  <si>
    <t>Mr &amp; Mrs Riding and Mrs Fowler</t>
  </si>
  <si>
    <t>Single owner looking to develop for housing. Sale to Homelife Supported Accommodation is in progress</t>
  </si>
  <si>
    <t>Yorkshire Water (sold?)</t>
  </si>
  <si>
    <t xml:space="preserve">John Kingsford Smith leased from The Clitheroe Estate (Ingham &amp; Yorke) </t>
  </si>
  <si>
    <t>Nationwide Marquee Hire (Brian Foster)</t>
  </si>
  <si>
    <t>The Clitheroe Estate (Ingham &amp; Yorke)</t>
  </si>
  <si>
    <t>Holy Trinity Church</t>
  </si>
  <si>
    <t>David Hartley</t>
  </si>
  <si>
    <t>Myan Partnership</t>
  </si>
  <si>
    <t>BH Wilson &amp; Sons (JF Wilson). Previously Coach House Antiques and Polis Real Estate Ltd., Bootle (dissolved 26 November 2019)</t>
  </si>
  <si>
    <t>D&amp;H Precast Products</t>
  </si>
  <si>
    <t>David Liversidge</t>
  </si>
  <si>
    <t>Rusell Brothers (Property) Ltd.</t>
  </si>
  <si>
    <t>Admergill SASS / Avalon SASS</t>
  </si>
  <si>
    <t>Single owner current intentions uncertain</t>
  </si>
  <si>
    <t>Uniroyal Global (Europe)</t>
  </si>
  <si>
    <t xml:space="preserve">Site is in occupied by a plastics manufacturer </t>
  </si>
  <si>
    <t>Owned by a housing developer</t>
  </si>
  <si>
    <t>Owned by a local developer known to build housing</t>
  </si>
  <si>
    <t>Owned by a private individual</t>
  </si>
  <si>
    <t>Owned by an educational institution and declared surplus</t>
  </si>
  <si>
    <t xml:space="preserve">Owned by the local education authority </t>
  </si>
  <si>
    <t>Owned by the local authority</t>
  </si>
  <si>
    <t>Owned by a local authority</t>
  </si>
  <si>
    <t>Owned by a local property developer</t>
  </si>
  <si>
    <t>Owned by a property investment company</t>
  </si>
  <si>
    <t>Owned by the Church, current inteions unknown</t>
  </si>
  <si>
    <t xml:space="preserve">Owned by a land trust willing to sell the site for development. </t>
  </si>
  <si>
    <t>Land is currently let on a grazing licence.</t>
  </si>
  <si>
    <t xml:space="preserve">Owned by an individiual willing to sell the site for development </t>
  </si>
  <si>
    <t xml:space="preserve">Owned by a limted company and an individual, both willing to sell the site for development </t>
  </si>
  <si>
    <t xml:space="preserve">Owned by a limted company willing to sell the site for development </t>
  </si>
  <si>
    <t xml:space="preserve">Owned by a private individual willing to sell the site for development </t>
  </si>
  <si>
    <t xml:space="preserve">Owned by a limted company willing to willing to sell the site for development </t>
  </si>
  <si>
    <t xml:space="preserve">Owned by an individual willing to sell the site for development </t>
  </si>
  <si>
    <t xml:space="preserve">Owned by a private individual willing to sell the site for development  </t>
  </si>
  <si>
    <t xml:space="preserve">Owned by private individuals willing to sell the site for development </t>
  </si>
  <si>
    <t xml:space="preserve">Owned by two private individuals willing to sell the site for development </t>
  </si>
  <si>
    <t xml:space="preserve">Owned by a land trust willing to sell the site for development </t>
  </si>
  <si>
    <t xml:space="preserve">Owned by a private individuall willing to sell the site for development </t>
  </si>
  <si>
    <t xml:space="preserve">Owned by a commercial operator willing to sell the site for development </t>
  </si>
  <si>
    <t xml:space="preserve">Owned by a property development company willing to sell the site for development </t>
  </si>
  <si>
    <t xml:space="preserve">Owned by a residential childcare provider willing to sell the site for development </t>
  </si>
  <si>
    <t xml:space="preserve">Owned by a local authority willing to sell the site for development </t>
  </si>
  <si>
    <t xml:space="preserve">Submission of site nomination form indicates that the owner is willing to sell the site for development . </t>
  </si>
  <si>
    <t xml:space="preserve">Owned by an individual willing to sell the site for development . </t>
  </si>
  <si>
    <t>Single owner looking to develop for employment. EuroGarages (Blackburn) are believed to have an option on the site</t>
  </si>
  <si>
    <t>Owned by a utility company and declared surplus</t>
  </si>
  <si>
    <t>Owned by an invetment trust based in Ireland  willing to sell the site for development</t>
  </si>
  <si>
    <t>Riverside Mill Ltd. (Martin Birkett)</t>
  </si>
  <si>
    <t>Owned by the local authority and declared surplus</t>
  </si>
  <si>
    <t xml:space="preserve">Pendle Council
</t>
  </si>
  <si>
    <t>Pendle Council own the freehold reversion. Part of site developed by PEARL and sub-let to Burnley FC in the Community</t>
  </si>
  <si>
    <t>Owned by the local authority but NOT declared surplus</t>
  </si>
  <si>
    <t xml:space="preserve">Owned by the local authority and declared surplus
</t>
  </si>
  <si>
    <t>Not a proposed development site</t>
  </si>
  <si>
    <t>Owned by the local education authority and declared surplus</t>
  </si>
  <si>
    <t>Owned by the local authority, but NOT declared surplus</t>
  </si>
  <si>
    <t>Owned by a local authority but retained for possible school development</t>
  </si>
  <si>
    <t>Owned by private individuals willing to develop the site</t>
  </si>
  <si>
    <t>Owned by private individuals (3) willing to sell the site for development</t>
  </si>
  <si>
    <t xml:space="preserve">Owned by private individuals (3) willing to sell the site for development </t>
  </si>
  <si>
    <t xml:space="preserve">Owned by private individuals (2) willing to sell the site for development </t>
  </si>
  <si>
    <t>Owned by a commercial operator willing to develop the site for employment or possibly housing</t>
  </si>
  <si>
    <t>Owned by a commercial operator willing to develop the site</t>
  </si>
  <si>
    <t>Owned by a commercial operator willing to sell for housing</t>
  </si>
  <si>
    <t>Owned by a commercial operator</t>
  </si>
  <si>
    <t>Owned by a business  letting agency</t>
  </si>
  <si>
    <t>Owned by the Church and  declared surplus</t>
  </si>
  <si>
    <t xml:space="preserve">Owned/leased by a private individual willing to sell the site for development </t>
  </si>
  <si>
    <t>Site was converted to "Earnies" roller skating rink in 2019 and is in active use</t>
  </si>
  <si>
    <t>Owned by a commercial operator willing to develop the site to meet expansion needs</t>
  </si>
  <si>
    <t>Julia Eustace, Jacqueline Sunderland and Laurence Canova. PBC hold a 'ransom strip'.</t>
  </si>
  <si>
    <t>Owned by a local property leasing company willing to develop the site</t>
  </si>
  <si>
    <t>Owned by a commercial operator willing to sell the site for development</t>
  </si>
  <si>
    <t>Riaz Ahmed (Sweet Dreams)</t>
  </si>
  <si>
    <t>Part - Riaz Ahmed (Sweet Dreams)</t>
  </si>
  <si>
    <t>Owned by private individuals, number unknown</t>
  </si>
  <si>
    <t>Multiple owners current intentions unknown</t>
  </si>
  <si>
    <t>Richard Sutton Trust</t>
  </si>
  <si>
    <t>Site is principally in agricultural use</t>
  </si>
  <si>
    <t>Multiple ownerships</t>
  </si>
  <si>
    <t>Owned by various landowners including Pendle Council</t>
  </si>
  <si>
    <t>Multiple owners , current intentions unknown</t>
  </si>
  <si>
    <t>16/0714/FUL Full: Major: Erection of 24 dwellinghouses and estate road with access from Brodgen Lane including open space. (WITHDRAWN)</t>
  </si>
  <si>
    <t>Beck Developments (Ben Wilkinson)</t>
  </si>
  <si>
    <t>Owned by a housebuilder</t>
  </si>
  <si>
    <t>Field to north of site is in agricultural use</t>
  </si>
  <si>
    <t>Mr &amp; Mrs C Whitaker</t>
  </si>
  <si>
    <t>Mr A Parker &amp; Miss E Parker</t>
  </si>
  <si>
    <t>Owned by private individuals (2) willing to sell the site for development</t>
  </si>
  <si>
    <t>Multiple owners looking to develop the site for housing</t>
  </si>
  <si>
    <t>MCI Developments Ltd. / Keepmoat Homes</t>
  </si>
  <si>
    <t>Housebuilder looking to developthe site</t>
  </si>
  <si>
    <t>Housebuilder looking to develop the site</t>
  </si>
  <si>
    <t>Elaine Toft</t>
  </si>
  <si>
    <t>Muliple owners</t>
  </si>
  <si>
    <t>Anthony John King</t>
  </si>
  <si>
    <t>Owned by a private individual willing to sell the site for development or environmental protection</t>
  </si>
  <si>
    <t>David Joseph Pickles</t>
  </si>
  <si>
    <t>Ian Birtwistle</t>
  </si>
  <si>
    <t>Andrew and Chris Vann</t>
  </si>
  <si>
    <t>Alec Steff</t>
  </si>
  <si>
    <t>Single owner looking to develop for housing or employment</t>
  </si>
  <si>
    <t>Matthew and David Dinsdale</t>
  </si>
  <si>
    <t>RS &amp; J Bradley</t>
  </si>
  <si>
    <t>Richard Wilson</t>
  </si>
  <si>
    <t>Mr RH Greenwood &amp; Miss EA Greenwood</t>
  </si>
  <si>
    <t>Mr Hamza Hussain</t>
  </si>
  <si>
    <t>Mr Tim Webber</t>
  </si>
  <si>
    <t>Mr M Cookson</t>
  </si>
  <si>
    <t>Ms Kath Pedder</t>
  </si>
  <si>
    <t>Mr Andrew Shorten</t>
  </si>
  <si>
    <t>Mr Runsum &amp; Mr Calvert</t>
  </si>
  <si>
    <t>Mr G Preston &amp; Miss C Mallik</t>
  </si>
  <si>
    <t>Moorhouse Holdings Ltd</t>
  </si>
  <si>
    <t>Sally, Adam and Anna Harrison</t>
  </si>
  <si>
    <t>James &amp; Lucy Thompson</t>
  </si>
  <si>
    <t>Peel Investments (North) Ltd. (Louise Morrissey)</t>
  </si>
  <si>
    <t>Site is allocated for housing in the Pendle Local Plan Part 11: Core Strategy (2015)</t>
  </si>
  <si>
    <t>JR Hutchinson</t>
  </si>
  <si>
    <t>Site is in agricultural use by the site owner</t>
  </si>
  <si>
    <t>Site is in agricultural use, and leased to tenants?</t>
  </si>
  <si>
    <t>Site is in agricultural/commercial use and leased to tenants</t>
  </si>
  <si>
    <t>Site is in agricultural use, part leased</t>
  </si>
  <si>
    <t>Part of site is leased and used for the grazing of horses</t>
  </si>
  <si>
    <t>Site is in agricultural use and leased for grazing</t>
  </si>
  <si>
    <t>Site is leased to tenants for agricultural use</t>
  </si>
  <si>
    <t>Mr Robin Southwell</t>
  </si>
  <si>
    <t>Owned by a developer willing to develop the site</t>
  </si>
  <si>
    <t>Mark Facer DDK Estates (Ms Amanda Oakden)</t>
  </si>
  <si>
    <t>Owned by a property development agency willing to sell the site for development</t>
  </si>
  <si>
    <t xml:space="preserve">Single owner looking to develop for housing </t>
  </si>
  <si>
    <t>Owner is head of development company Dalfour limted.</t>
  </si>
  <si>
    <t>Owner is head of housebuilder Barnfield Homes</t>
  </si>
  <si>
    <t xml:space="preserve">Single owner looking to develop for employment </t>
  </si>
  <si>
    <t>Site is in use as stables and grazing</t>
  </si>
  <si>
    <t>Site is leased to tenants for agricultural and commecial use (stables)</t>
  </si>
  <si>
    <t>Land at Barden Lane Stables</t>
  </si>
  <si>
    <t>The Balmer family, Lane House Farm and Nelson Golf Club</t>
  </si>
  <si>
    <t>Site is in agricultural use by the site owner, with part in use as a golf course</t>
  </si>
  <si>
    <t>Owned by a private individual and commercial operator</t>
  </si>
  <si>
    <t>Multiple owners (3) looking to develop for housing</t>
  </si>
  <si>
    <t xml:space="preserve">Owned by private individuals  willing to sell the site for development </t>
  </si>
  <si>
    <t>Owned by a commercial management company willing to sell the site for development</t>
  </si>
  <si>
    <t>Site is leased to tenants for agricultural use and commercial use (stables and former garden centre)</t>
  </si>
  <si>
    <t>Site is leased to tenants for agricultural use and as allotments</t>
  </si>
  <si>
    <t xml:space="preserve">Site is leased to tenants for agricultural use </t>
  </si>
  <si>
    <t>Site is part in commercial use and part vacant and available for development</t>
  </si>
  <si>
    <t xml:space="preserve">Owned by commercial business willing to sell the site for development </t>
  </si>
  <si>
    <t>Single owner looking to develop for housing and employment</t>
  </si>
  <si>
    <t>No. Site is located between the settlements of Roughlee and Crow Tress. Housing development would lead to their merger. Small scale tourism may be more appropriate.</t>
  </si>
  <si>
    <t>No. Employment use may also be appropriate.</t>
  </si>
  <si>
    <t>17/0611/OUT Outline: Major: Erection of 48 dwellings</t>
  </si>
  <si>
    <t>No.</t>
  </si>
  <si>
    <t>No. More likely to be suitable for employment due to flooding flooding issues.</t>
  </si>
  <si>
    <t>Yes. Site is within a residential area.</t>
  </si>
  <si>
    <t>No. Site may offer potential for school expansion if proposed housing development in the area goes ahead.</t>
  </si>
  <si>
    <t>Yes. Site is allocated for housing and a scheme for this use has been submitted. This may include additional eductaion provision.</t>
  </si>
  <si>
    <t>Yes. Site is in an inner urban residential area.</t>
  </si>
  <si>
    <t>Planning applications submitted in were withdrawn</t>
  </si>
  <si>
    <t>19/0620/FUL 12 semi detached dwellings. Approved.</t>
  </si>
  <si>
    <t>20/0322/FUL Full: Major: Erection of three storey office building (3,924sq.m.), 267 space multi-storey car park, communications mast (45m high) and 2.4m boundary security fence. To be determined</t>
  </si>
  <si>
    <t>Planning permission for leisure use as apart of a mixed use development has been approved.</t>
  </si>
  <si>
    <t>19/0461/FUL Full: Erection of a light industrial and storage building (287 sq.m.). Decision pending.</t>
  </si>
  <si>
    <t>Site is allocated for housing in the Bradley AAP</t>
  </si>
  <si>
    <t>Site is designated as a Protected Employment Area and forms part of the Primet Bridge Conservation Area.</t>
  </si>
  <si>
    <t>Yes. Inner urban site in a residential area.</t>
  </si>
  <si>
    <t>A planning application for educational use has not previously been submitted.</t>
  </si>
  <si>
    <t>No. The site is within the curtilage of an existing secondary school.</t>
  </si>
  <si>
    <t>Yes. Inner urban site in an established residential area.</t>
  </si>
  <si>
    <t>19/0801/FUL Ful: Major: Erection of 79 dwelling houses and associated external works. Approve with conditions.</t>
  </si>
  <si>
    <t>Yes. Edge of settlement location with housing on three sides.</t>
  </si>
  <si>
    <t>Pre application advice sought for proposed housing development in July 2020</t>
  </si>
  <si>
    <t>Site has been allocated a Protected Employment Area in the Bradley AAP</t>
  </si>
  <si>
    <t>Site is not allocated for development in an adopted plan</t>
  </si>
  <si>
    <t>Site is not allocated for development in an adopted plan, but is designated as Green Belt</t>
  </si>
  <si>
    <t>Site is not allocated for development in an adopted plan, but is designated as Open Space</t>
  </si>
  <si>
    <t>Site is not allocated for development in an adopted plan, but is designated as a Local Site of Natural Importance (LNI)</t>
  </si>
  <si>
    <t>Site is not allocated for development in an adopted plan, but was intended to form part of the Green Belt (Pendle Local Plan 1999)</t>
  </si>
  <si>
    <t>Site is not allocated for development in an adopted plan, but is designated as Green belt</t>
  </si>
  <si>
    <t>Site is not allocated for development in an adopted plan, but part is designated as open space (outdoor sports)</t>
  </si>
  <si>
    <t>Site is not allocated for development in an adopted plan, but is designated as open space (natural greenspace - woodland)</t>
  </si>
  <si>
    <t>Site is not allocated for development in an adopted plan, but is designated as open space (outdoor sports)</t>
  </si>
  <si>
    <t>Site is not allocated for development in an adopted plan, but is designated as Green Belt and open space (natural greenspace - woodland)</t>
  </si>
  <si>
    <t>Site is not allocated for development in an adopted plan, but is designated as Green Belt.</t>
  </si>
  <si>
    <t>Yes. Countryside location in Green Belt, adjoining the settlement boundary.</t>
  </si>
  <si>
    <t>No. Inner urban area adjoined by residential and commecial premises</t>
  </si>
  <si>
    <t>A planning application for housing has not   been submitted previously</t>
  </si>
  <si>
    <t xml:space="preserve">A planning application for housing has not been submitted previously </t>
  </si>
  <si>
    <t xml:space="preserve">A planning application for employment has not been submitted previously </t>
  </si>
  <si>
    <t xml:space="preserve">A planning application for housing or employment has not been submitted previously </t>
  </si>
  <si>
    <t>A planning application for housing has not been submitted previously , but within red edge of 13/04/0429M1</t>
  </si>
  <si>
    <t xml:space="preserve">A planning application for education or housing has not been submitted previously </t>
  </si>
  <si>
    <t xml:space="preserve">A planning application for development of the site has not been submitted previously </t>
  </si>
  <si>
    <t>Don't know. Site could be developed independently of the main premises.</t>
  </si>
  <si>
    <t>Site is designated as an Out-of-Centre Retail location in the Replacement Pendle Local Plan</t>
  </si>
  <si>
    <t>A planning application for housing has not been submitted previously. 13/08/0094P Major: Outline: Demolition of existing buildings and erect Class D1 library and class A1 superstore (5,428m2) with associated car parking, service yard, access and ancillary works. Withdrawn.</t>
  </si>
  <si>
    <t xml:space="preserve">A planning application for housing has not been submitted previously. </t>
  </si>
  <si>
    <t xml:space="preserve">No. Inner urban mixed residential/commercial area. </t>
  </si>
  <si>
    <t>No. Land is not reserved for a specific end user.</t>
  </si>
  <si>
    <t>Don't know. Landlocked site.</t>
  </si>
  <si>
    <t>Site is not allocated for development in an adopted plan, but is designated as a Protected Employment Area</t>
  </si>
  <si>
    <t>No. Inner urban area adjoined by commecial premises typical of a town centre location</t>
  </si>
  <si>
    <t>No. Inner urban area adjoined by commecial and residential premises</t>
  </si>
  <si>
    <t>Yes. Expansion land for Woodhead Brothers  is the most likely option.</t>
  </si>
  <si>
    <t>Yes. Expansion land for ELE Advanced Technologies is the most likely option.</t>
  </si>
  <si>
    <t>Yes. Expansion land for Chantelle Lighting is the most likely option.</t>
  </si>
  <si>
    <t>Yes. On an established industrial estate</t>
  </si>
  <si>
    <t>A planning application for housing has not been submitted previously. 19/0113/FUL Full: Major: Change of use of factory (Use Class B2) to Roller Skate Arena, soft air shooting arena, crazy golf, snooker hall (Sui Generis) and bar restaurant (Use Class A3/A4). Withdrawn.</t>
  </si>
  <si>
    <t xml:space="preserve">A planning application for employment use has not been submitted previously </t>
  </si>
  <si>
    <t>Yes. Within a Protected Employment Area</t>
  </si>
  <si>
    <t>Yes. Expansion land for Rolls-Royce Aerospace is the most likely option, but the company has indicated that the site may be released.</t>
  </si>
  <si>
    <t>Yes. Inner urban residential area.</t>
  </si>
  <si>
    <t>No. Protected Employment Area.</t>
  </si>
  <si>
    <t>Uncertain. Site is within the open countryside and designated as Green Belt.</t>
  </si>
  <si>
    <t>Uncertain. Site has a number of constraints.</t>
  </si>
  <si>
    <t>Uncertain. Site is within an inner urban residential area with challenging topography.</t>
  </si>
  <si>
    <t>No. Site is also potentially suitable for employment.</t>
  </si>
  <si>
    <t>Yes. Inner urban site within a residential area.</t>
  </si>
  <si>
    <t>Yes. Adjacent to existing residential property, which is part of a ribbon development in the Green Belt extending from the settlement boundary.</t>
  </si>
  <si>
    <t>Yes. Development of garden land within the settlement boundary.</t>
  </si>
  <si>
    <t>Yes. Edge of settlement location, where new Kensington Forest housing development makes residential use the most suitable option.</t>
  </si>
  <si>
    <t>Uncertain. Edge of settlement location adjoining Protected Employment Area. New housing development in the area suggests that this is the most likely use going forward.</t>
  </si>
  <si>
    <t xml:space="preserve">No. Site is also potentially suitable for employment. Full: Major: Erection of light industrial and warehouse units (Use Class B1 and B8) (3,640 sq.m.) Approved with conditions. </t>
  </si>
  <si>
    <t xml:space="preserve">No. Adjoins commercial premises and pre-application enquiry for commercial use in 2019. </t>
  </si>
  <si>
    <t>Yes. Within the settlement boundary and adjacent to conservation area. The latter makes housing the most likely option, even though the site adjoins commercial premises.</t>
  </si>
  <si>
    <t>Uncertain. Site has previously been in commecial use, although housing would appear to be the most likely option going forward.</t>
  </si>
  <si>
    <t>17/0202/OUT Outline: Residential development (0.46ha) access only. Withdrawn.</t>
  </si>
  <si>
    <t xml:space="preserve">The site received planning permission for eight dwellings (13/07/0867P). Construction work did not start and the permission has now lapsed </t>
  </si>
  <si>
    <t>The site has not been designated for environmental protection, but parts may meet BHS standards</t>
  </si>
  <si>
    <t>13/11/0218P Outline: Major: (Access and Layout) Demolition of industrial buildings and erection of 69 dwellings mixed house types of 2, 3 and 4 bedrooms and access. Withdrawn.</t>
  </si>
  <si>
    <t>Site is not allocated for development in an adopted plan, but is within the Green Belt</t>
  </si>
  <si>
    <t>No. Proximity of Eaby WWTW makes commercial use more appropriate.</t>
  </si>
  <si>
    <t>Yes. Residential setting and topography make any other form of development unlikely.</t>
  </si>
  <si>
    <t xml:space="preserve">Site is not allocated for development in an adopted plan. </t>
  </si>
  <si>
    <t>Site is occupied by  a manufacturer of pre-cast concrete products</t>
  </si>
  <si>
    <t>The site has not been designated for environmental protection</t>
  </si>
  <si>
    <t>North west part of site is within a Protected Employment Area</t>
  </si>
  <si>
    <t>19/0740/REM Reserved Matters: Major: Erection of 98 dwelling houses (Phases 1-3) APPROVED WITH CONDITIONS..</t>
  </si>
  <si>
    <t>13/04/0365P Outline residential development. APPROVED WITH CONDITIONS..</t>
  </si>
  <si>
    <t>18/0373/FUL Full: Erection of a single two storey dwellinghouse with detached garage (part). APPROVED WITH CONDITIONS..</t>
  </si>
  <si>
    <t>16/0738/OUT Outline: Major: Erection of up to 10 dwellings (All Matters Reserved). APPROVED WITH CONDITIONS..</t>
  </si>
  <si>
    <t>17/0736/OUT Outline: Use of land for residential development (0.35ha) for up to 9 dwellinghouses. Proposal only affected western part of site. APPROVED WITH CONDITIONS..</t>
  </si>
  <si>
    <t>A planning application for housing has not been submitted previously. 13/13/0339P Full: Change of use of land to open storage (Use class B8), formation of yard, erection of perimeter fence with gates and extension of existing access road. APPROVED WITH CONDITIONS..</t>
  </si>
  <si>
    <t>A planning application for housing has not been submitted previously. 13/01/0392P Erect drive-thru restaurant. APPROVED WITH CONDITIONS.,</t>
  </si>
  <si>
    <t>17/0209/FUL Full: Erection of building for the storage of machinery, vehicles and equipment for the spreading of salt/grit and maintenance vehicle (part retrospective). APPROVED WITH CONDITIONS.</t>
  </si>
  <si>
    <t>13/08/0217P Full: Major: Erect meat processing and packing unit. APPROVED WITH CONDITIONS..</t>
  </si>
  <si>
    <t xml:space="preserve">13/07/0740P Major: Reserved Matters: Erect 25 houses and 24 apartments. APPROVED WITH CONDITIONS.. Scheme did not proceed. 19/0810/FUL </t>
  </si>
  <si>
    <t>13/07/0495P Major: Reserved matters application for the construction of 27 houses and 25 apartments, closure of junction of Manchester Road and Kensington Street, access road and landscaping. APPROVED WITH CONDITIONS..</t>
  </si>
  <si>
    <t>13/15/0518P Full: Change of use of land to a community garden and erection of a community building, polytunnels, 2m fencing, raised beds and other associated development. APPROVED WITH CONDITIONS..</t>
  </si>
  <si>
    <t>18/0501/FUL Outline: Major: Residential development of 36 dwellings. REFUSED.</t>
  </si>
  <si>
    <t>18/0361/FUL Full: Major: Erection of 15 residential units including 9 dwelling houses and 6 apartments with 29 car parking spaces. REFUSED.</t>
  </si>
  <si>
    <t>13/15/0624P Outline: Major: Residential development of up to 19 dwelling houses (All matters reserved). REFUSED..</t>
  </si>
  <si>
    <t>13/04/0743P Outline: Major: Residential development. REFUSED..</t>
  </si>
  <si>
    <t>20/0119/PIP Permission in Principle: Erection of up to four dwellings. REFUSED..</t>
  </si>
  <si>
    <t>16/0603/OUT Outline: Major: Demolition of Hollin Hall Farm and erection of 12 dwellings. REFUSED..</t>
  </si>
  <si>
    <t>13/04/0781P Outline: Residential development. REFUSED..</t>
  </si>
  <si>
    <t>19/0025/FUL Full: Major: Erection of 17 dwelling houses and new access. REFUSED..</t>
  </si>
  <si>
    <t>Site is vacant. Pre-application advice was sought for housing in 2017. A planning application submitted in 2018 (18/0248/OUT) was REFUSED. and a 2019 application (19/0815/OUT) for 33 homes is at appeal.</t>
  </si>
  <si>
    <t>13/04/0890P Outline: Major: Residential Development (1.2ha) with access off Mint Avenue. REFUSED..</t>
  </si>
  <si>
    <t>17/0008/OUT Major: Erection of 70 dwelling houses with access off Moorside Avenue. REFUSED. at appeal in 2018 on landscape impact.</t>
  </si>
  <si>
    <t>The site has not been designated for environmental protection 17/0008/OUT Outline: Major: Erection of 70 dwelling houses with access off Moorside Avenue. REFUSED. at appeal on landscape impact, not biodiversity.</t>
  </si>
  <si>
    <t>20/0035/REM Reserved Matters: Major: Erection of 129 dwellings and associated roads, infrastructure and parking (appearance, landscaping, layout and scale) of Outline Planning Permission 13/16/0054P. (AWAITING DECISION.)</t>
  </si>
  <si>
    <t>19/0901/FUL Full: Major: Erection of 114 dwelling units (15 Apartments and 99 houses). APPROVED WITH CONDITIONS.</t>
  </si>
  <si>
    <t>17/0691/OUT Outline: Major: Erection of up to 10 dwellinghouses (Access only) (Re-Submission). REFUSED.</t>
  </si>
  <si>
    <t>No. Edge of settlement location poorly related to existing development</t>
  </si>
  <si>
    <t xml:space="preserve">No. Edge of settlement location poorly related to existing development. Evironmental protection of woodland may be appropriate. </t>
  </si>
  <si>
    <t>13/13/0167P Outline : Residential Development Comprising 9 No. Dwellings (Extension of time). APPROVED WITH CONDITIONS. LAPSED.</t>
  </si>
  <si>
    <t xml:space="preserve">No. Site is bye-land for the SPA used by Lapwings. Best suited for existing agricultural use. </t>
  </si>
  <si>
    <t>No. The site is adjacent to a Protected Employment Area and poorly related to the nearest residential areas. A key wildlife corridor. Flooding is also an issue at this location.</t>
  </si>
  <si>
    <t xml:space="preserve">No. Site is in open countryside and, poorly related to the existing built development. </t>
  </si>
  <si>
    <t>18/0624/OUT Outline: Major: Residential development (0.5ha). APPROVED WITH CONDITIONS. (ONLY PART OF SITE)</t>
  </si>
  <si>
    <t>The site is not considered to meeNot proposed for designation in the Council's Green Belt Assessment as the land does not meet the NPPF criteria for including land within the Green Belt.</t>
  </si>
  <si>
    <t>Yes. Edge of settlement location adjacent to existing housing. Other types of development are unlikely to be suitable.</t>
  </si>
  <si>
    <t>No. Employment or recreational types of development may be appropriate.</t>
  </si>
  <si>
    <t>Uncertain. Adjoins settlement boundary and established residential development, but other types of development may be suitable.</t>
  </si>
  <si>
    <t>Yes. Edge of settlement location, with part of site having residential development on three sides. Other types of development are unlikely to be suitable.</t>
  </si>
  <si>
    <t>Uncertain. Site is close to but separated from existing residential areas. Other types of development may be suitable.</t>
  </si>
  <si>
    <t>Uncertain. Site is potentially suitable for alternative types of development.</t>
  </si>
  <si>
    <t>No. Site is potentially suitable for other types of development.</t>
  </si>
  <si>
    <t>No. The site is suitable for a number of types of development (including employment, leisure)</t>
  </si>
  <si>
    <t>Uncertain. Traditional employment area where conversion to residential and leisure types of development may help to preseve the character of the conservation area.</t>
  </si>
  <si>
    <t>No. Edge of settlement location adjacent to existing employment area Site is potentially suitable for other types of development.</t>
  </si>
  <si>
    <t>No. Edge of settlement location adjacent to existing housing, but recreation types of development may also be suitable at this location.</t>
  </si>
  <si>
    <t>No. Edge of settlement location adjacent to WWTW. Other types of development may be more appropriate.</t>
  </si>
  <si>
    <t>Yes. Edge of settlement location with housing on three sides. Other types of development are unlikely to be suitable.</t>
  </si>
  <si>
    <t>Yes. Edge of settlement location with housing on two sides. Other types of development are unlikely to be suitable.</t>
  </si>
  <si>
    <t>No. Edge of settlement location poorly related to existing housing. Other types of development may be more suitable.</t>
  </si>
  <si>
    <t>No. Countryside location poorly related to existing housing. Other types of development may be more suitable.</t>
  </si>
  <si>
    <t>No. Countryside location in Green Belt. Leisure or recreation types of development may also be suitable at this location.</t>
  </si>
  <si>
    <t>Uncertain. Other types of development may also be suitable.</t>
  </si>
  <si>
    <t>No. On edge of industrial estate, close to residential properties.  Other types of development may be appropriate.</t>
  </si>
  <si>
    <t>No. On edge of industrial estate, close to residential properties.   Other types of development may be appropriate.</t>
  </si>
  <si>
    <t>Don't know. Housing seems most likely, but educational or recreational types of development may also be approprioate.</t>
  </si>
  <si>
    <t>Yes. Garden land within the settlement bondary. . Other types of development are unlikely to be suitable.</t>
  </si>
  <si>
    <t>No. Edge of settlement location adjacent to existing housing, but recreation or employment types of development may also be suitable at this location.</t>
  </si>
  <si>
    <t>No. Edge of settlement location adjacent to existing employment area and canal make employment and leisure types of development feasible options.</t>
  </si>
  <si>
    <t>No. Edge of settlement location adjacent to existing housing, but recreation and possibly employment types of development may also be suitable at this location.</t>
  </si>
  <si>
    <t>Uncertain. Site is in open countryside and, poorly related to the existing built development. Recreational types of development likely to be more appropriate than isolated development, but may be more acceptable if combined with adjacent sites proposed for housing.</t>
  </si>
  <si>
    <t xml:space="preserve">Site is potentially suitable for other types of development. </t>
  </si>
  <si>
    <t>Site is not allocated for development in an adopted plan, but ios within the Green Belt.</t>
  </si>
  <si>
    <t>No. Edge of settlement location adjacent to existing housing, but recreation may also be suitable at this location as evidenced by application for equestrian development (13/00/0266P)</t>
  </si>
  <si>
    <t>13/15/0624P Outline: Major: Residential development of up to 19 dwelling houses. REFUSED.</t>
  </si>
  <si>
    <t>17/0117/REM Reserved Matters: Erection of eight dwelling houses (Outline: 13/13/0600P). APPROVED WITH CONDITIONS.</t>
  </si>
  <si>
    <t>Yes. Inner urban site in residential area.</t>
  </si>
  <si>
    <t>19/0664/OUT Outline: Major: Residential development of up to 34 dwellinghouses (Use Class C3), associated access roads (Access only with all other matters reserved). REFUSED</t>
  </si>
  <si>
    <t>18/0003/FUL Full: Erection of two detached 4 bed dwellinghouses with detached double garages. APPROVED WITH CONDITIONS.</t>
  </si>
  <si>
    <t>Site is allocated for employment (B1 only) in the Replacement Pendle Local Plan</t>
  </si>
  <si>
    <t>A planning application for employment (B1 only) has previously been approved.</t>
  </si>
  <si>
    <t>Uncertain. Decline in demand for B1 uses and adjacent housing at Trough Laithe may make residential development appropraite on this site.</t>
  </si>
  <si>
    <t>No. Open countryside not considered to meet the tests for including land within the Green Belt.</t>
  </si>
  <si>
    <t>No. Edge of settlement location adjacent to existing housing, but recreation may also be suitable at this location</t>
  </si>
  <si>
    <t>Site is not allocated for development in an adopted plan, but is within a Protected Employment Area</t>
  </si>
  <si>
    <t>13/07/0715P Full: Major: Erect two industrial units (800 sq.m. each). APPROVED WITH CONDITIONS.</t>
  </si>
  <si>
    <t>Uncertain. The site is part of a Protected Employment Area, so residential use may not be appropriate.</t>
  </si>
  <si>
    <t>Site has a short term grazing license, but can be released for development within one year.</t>
  </si>
  <si>
    <t>Site can be released for development within one year.</t>
  </si>
  <si>
    <t>Site is available for development</t>
  </si>
  <si>
    <t>Site is available for development.</t>
  </si>
  <si>
    <t>Site is subject to a short term tennacy which can be terminated at any time. Identified in the disposal programme and a planning application has been submitted.</t>
  </si>
  <si>
    <t>2-5 years - Site is vacant. The owners have indicated that the site is available for redevelopment, but on-site remediation is likely.</t>
  </si>
  <si>
    <t>Site is available for development. Planning application approved.</t>
  </si>
  <si>
    <t>2-5 years - Top of site has been developed as a 3G sports pitch and car park as part of the "Leisure Box". The bottom of the site is aviable for development, but some remediation work may be required.</t>
  </si>
  <si>
    <t>2-5 years - The site can be released for development within one year, but remediation work is required..</t>
  </si>
  <si>
    <t>Site is vacant. The owner has indicated that the site is available for redevelopment.</t>
  </si>
  <si>
    <t>The site is occupied by a number of businesses, but the Protected Employment Area designation could be removed immediately.</t>
  </si>
  <si>
    <t>The site is in the Green Belt. With sufficient employment land allocated in the M65 Corridor the 'very special circumstances' required to release land for emplyment cannot be demonstrated within the current plan period.</t>
  </si>
  <si>
    <t>2-5 years - Site is currently occupied by buisnesses who would need to relocate.</t>
  </si>
  <si>
    <t>2-5 years - Site is currently occupied by NR Automatics who would need to relocate.</t>
  </si>
  <si>
    <t xml:space="preserve">Site is being redeveloped by PEARL for mixed use under the name Northlight. </t>
  </si>
  <si>
    <t>Site is available for develoopment. Outline planning permission has been granted.</t>
  </si>
  <si>
    <t>6-10 years. Site not included in the disposal programme or declared surplus.</t>
  </si>
  <si>
    <t>2-5 years. Site has been identified for disposal, but has not been declared surplus.</t>
  </si>
  <si>
    <t>2-5 years. Premises are currently leased to a number of businesses who would need to relocated.</t>
  </si>
  <si>
    <t>Designation could be applied upon adoption of the plan</t>
  </si>
  <si>
    <t>2-5 years. The site is currently used by RJ Clough &amp; Son for exteral storage.</t>
  </si>
  <si>
    <t>2-5 years. The site is currently used by Colne Vehicle Storage Ltd for the storage of caravans and motor homes.</t>
  </si>
  <si>
    <t>2-5 years. Garden land for Alder House.</t>
  </si>
  <si>
    <t>Site is no longer available having been re-occupied and converted for an alternative use.</t>
  </si>
  <si>
    <t>Site is being developed by Beck Homes</t>
  </si>
  <si>
    <t>Site has been developed as the Steven Burke Sports Hub and is no longer available for the proposed use.</t>
  </si>
  <si>
    <t>Site is being developed by McDermott Homes</t>
  </si>
  <si>
    <t>Mr David Gildea and Mrs Karen Gildea</t>
  </si>
  <si>
    <t>18/0587/FUL Full: Major: Erection of 10 semi-detached bungalows. Approved with conditions.</t>
  </si>
  <si>
    <t>6-10 years - Premises are occupied by a number of small businesses.</t>
  </si>
  <si>
    <t>2-5 years - In 2020 site was leased to a container storage business (unlawful use?)</t>
  </si>
  <si>
    <t>Site vacant for over five years</t>
  </si>
  <si>
    <t>Greenfield site partially developed for B1 office use with adjacent undeveloped land</t>
  </si>
  <si>
    <t>Site previously occupied by LBS Group. Vacant for over five years</t>
  </si>
  <si>
    <t>Site currently occupied by Bridge Street Stone Ltd.</t>
  </si>
  <si>
    <t>Majority of site occupied by Northern Polytunnels</t>
  </si>
  <si>
    <t>Site was previously Seed Hill Stadium (Nelson FC / Speedway). Designated as open spece for civic use (funfairs) it has been vacant for over five years.</t>
  </si>
  <si>
    <t>Site is part of the Northlight mixed use development. The land that remains available has been vacant for over 5 years.</t>
  </si>
  <si>
    <t>Site is occupied by Right Way DIY as a strorgae yard for reclaimed stone.</t>
  </si>
  <si>
    <t>Site has been vacant since Hycrome (Europe) left for Burnley in the late 1990s.</t>
  </si>
  <si>
    <t>Site is currently occupied by Northern Polytunnels</t>
  </si>
  <si>
    <t>Site is occupied by a number of businesses</t>
  </si>
  <si>
    <t>Site is currently occuped by Supergrip and Bridge Street Stone Ltd.</t>
  </si>
  <si>
    <t>Site was previously occupied by a secondary school, but has been vancant for over five years.</t>
  </si>
  <si>
    <t>Site has been vacant since Johnson &amp; Johnson consolidated operations in Gargrave in the 1990s.</t>
  </si>
  <si>
    <t>Site occupied by lock up garages available for lease, some of which are in use</t>
  </si>
  <si>
    <t>Site is currently occuped by NR Automatics</t>
  </si>
  <si>
    <t>Site is garden land</t>
  </si>
  <si>
    <t>Site is currently occupied and sub-let to a number of business</t>
  </si>
  <si>
    <t>Site is used as a car park by visitors to nearby shops</t>
  </si>
  <si>
    <t>Site is in use for the storage of caravans and motor homes</t>
  </si>
  <si>
    <t>Site is in use as a roller skating rink</t>
  </si>
  <si>
    <t>Site is currently occupied by Howarths Textiles and Dawes &amp; Co.</t>
  </si>
  <si>
    <t>Site is partiallly used / expansion land for IAC Ltd.</t>
  </si>
  <si>
    <t>Site is expansion land that is no longer required</t>
  </si>
  <si>
    <t>Site is sub-let tio a number of businesses</t>
  </si>
  <si>
    <t>A development site partially occupied by a storage compound.</t>
  </si>
  <si>
    <t>Development site</t>
  </si>
  <si>
    <t>Site is a former north-light shed demolished over five years ago</t>
  </si>
  <si>
    <t>Premises are occupied by a number of small businesses.</t>
  </si>
  <si>
    <t>Site has been vacant for over five years</t>
  </si>
  <si>
    <t xml:space="preserve">Site is currently occupied by a container storage business. Prior to that it had beenvacant since Fort Vale moved to Simonstone in 2004. </t>
  </si>
  <si>
    <t>Site was last used by Lamberts Timber, but has been vacant for over five years</t>
  </si>
  <si>
    <t>Site is currently occupied by DH Precast Products</t>
  </si>
  <si>
    <t>Site is currently occupied by Uniroyal Global (Europe)</t>
  </si>
  <si>
    <t>Moderate for housing</t>
  </si>
  <si>
    <t>Very strong for housing</t>
  </si>
  <si>
    <t>Strong for housing</t>
  </si>
  <si>
    <t>Weak for housing</t>
  </si>
  <si>
    <t>Strong for employment</t>
  </si>
  <si>
    <t>Moderate for housing
Weak for employment</t>
  </si>
  <si>
    <t>Moderate for housing
Strong for employment</t>
  </si>
  <si>
    <t>Moderate for employment</t>
  </si>
  <si>
    <t>Weak for housing
Weak for employment</t>
  </si>
  <si>
    <t>Weak for employment</t>
  </si>
  <si>
    <t>Weak for housing
Moderate for employment</t>
  </si>
  <si>
    <t>Moderate for housing
Moderate for employment</t>
  </si>
  <si>
    <t>Very strong for housing
Strong for employment</t>
  </si>
  <si>
    <t>Very strong for employment</t>
  </si>
  <si>
    <t>very strong for employment</t>
  </si>
  <si>
    <t>Very weak for housing</t>
  </si>
  <si>
    <t>Strong for housing
Moderate for employment</t>
  </si>
  <si>
    <t>Strong for emplyment</t>
  </si>
  <si>
    <t>Yes. Edge of settlement site with fields adjacent.</t>
  </si>
  <si>
    <t>Shortage. Weaker market.</t>
  </si>
  <si>
    <t>Shortage. Strong market.</t>
  </si>
  <si>
    <t>Shortage weaker market for employment</t>
  </si>
  <si>
    <t>No. Site is bounded on all sides by housing.</t>
  </si>
  <si>
    <t>No. Site is bounded on three sides by housing and a road to the south..</t>
  </si>
  <si>
    <t>Yes. Edge of settlement site with fields to the south.</t>
  </si>
  <si>
    <t>Limited. Site between the settlement boundary and Green Belt.</t>
  </si>
  <si>
    <t>No. Green Belt site surrounded by housing, sports facilities and LNR.</t>
  </si>
  <si>
    <t>Limited. Site bordered by employment to north and housing to south.</t>
  </si>
  <si>
    <t>Limited. Site largely bordered by housing.</t>
  </si>
  <si>
    <t>Limited. Edge of settlement with housing on 2/3 sides site with fields adjacent to south and west.</t>
  </si>
  <si>
    <t>No. Site is bordered by housing, employment and Pendle Water</t>
  </si>
  <si>
    <t xml:space="preserve">No adjacent land available for expansion. </t>
  </si>
  <si>
    <t>Limited. There is some land adjacent, but it is believed that this contains former mine workings.</t>
  </si>
  <si>
    <t>Shortage. Weaker market for housing</t>
  </si>
  <si>
    <t>Shortage. Weaker market for housing.</t>
  </si>
  <si>
    <t>Shortage. Strong market for housing.</t>
  </si>
  <si>
    <t>Limited. There is some land adjacent, but the steep topography makes development difficult.</t>
  </si>
  <si>
    <t>Yes. Inner urban site, but adjacent open space provides potential for future expansion.</t>
  </si>
  <si>
    <t xml:space="preserve">Yes. Possible to combine with Site P051 and land owned by Richard Bannister. </t>
  </si>
  <si>
    <t>Yes. Site is being developed for affordable housing and homes advertised.</t>
  </si>
  <si>
    <t xml:space="preserve">No. Top of site has been developed as a 3G sports pitch and car park as part of the "Leisure Box". Remainder of site will be developed as part of Northlight project. </t>
  </si>
  <si>
    <t>Abundant. Little or no demand for employment.</t>
  </si>
  <si>
    <t>Limited. Site is bounded on three sides by housing. Potentail for expansion to east with Sites P066 and P292.</t>
  </si>
  <si>
    <t>Shortage. Weaker market for employment</t>
  </si>
  <si>
    <t>Limited. Edge of settlement site with strong boundaries (road, river and former railway line) along three boundaries.</t>
  </si>
  <si>
    <t>Yes. Countryside location with fields adjacent.</t>
  </si>
  <si>
    <t>Limited. Edge of settlement site with strong boundaries (park, road and motorway).</t>
  </si>
  <si>
    <t>Limited. Edge of settlement site with strong boundaries to north (housing) and south (motorway). Possible to combine with P111 to the east.</t>
  </si>
  <si>
    <t>Expansion land adjacent to existing secondary school</t>
  </si>
  <si>
    <t>Limited. Vacant land to north may offer some potential for further development.</t>
  </si>
  <si>
    <t>Limted. Adjacent fields are within the AONB.</t>
  </si>
  <si>
    <t>Limted. Adjacent sites are available, but topography to the south is challenging. An urban greenspace currently designated as a Site of Settlement Character</t>
  </si>
  <si>
    <t>Limted. Strong boundaries to north and south (housing). Potential to expand eastwards, but would require river to be bridged. Site may be suitabl for natural flood management.</t>
  </si>
  <si>
    <t>Limted. Strong boundaries on all sides (housing/road)</t>
  </si>
  <si>
    <t>Limited. Edge of settlement site with strong boundaries to north (housing) and south (motorway). Possible to combine with P083 to the east.</t>
  </si>
  <si>
    <t>Limited. Edge of settlement site with fields to the west, but within the Green belt.</t>
  </si>
  <si>
    <t>Yes, initial marketing of affordable homes has commenced.</t>
  </si>
  <si>
    <t>Limited. Edge of settlement site with adjacent fields, but Green Belt to west.</t>
  </si>
  <si>
    <t>Limited. Edge of settlement Green Belt site bounded by A6068 (north), housing (east) and industrial estate (west).</t>
  </si>
  <si>
    <t>Limited. Edge of settlement site with strong boundaries to the east (housing) and Green Belt to west.</t>
  </si>
  <si>
    <t>Limited. Strong boundaries to the north, west and south (housing. Potential opportunity to combine with P042 to the east.</t>
  </si>
  <si>
    <t xml:space="preserve">Limited. Possible to combine with Site P127 to the west. </t>
  </si>
  <si>
    <t>Limited. Small site to west, also within Green Belt.</t>
  </si>
  <si>
    <t>Yes, discussions with a developer (McDermott Homes) are ongoing</t>
  </si>
  <si>
    <t>Yes. Edge of settlement site with fields adjacent. Option to combine with P127, but agreement on  price cannot be reached between landowners.</t>
  </si>
  <si>
    <t>Yes. Edge of settlement site with fields adjacent. Option to combine with P104, but agreement on  price cannot be reached between landowners.</t>
  </si>
  <si>
    <t>Limited. Edge of settlement site with fields adjacent, but within Green Belt.</t>
  </si>
  <si>
    <t>Limited. Edge of settlement site with fields adjacent, but within Green Belt. Possibility to combine with P283 and P284.</t>
  </si>
  <si>
    <t>No. The site has not been actively marketed for housing.
Yes. The site has been actively marketed for commercial use.</t>
  </si>
  <si>
    <t>Limited. Strong boundaries to north (houisng), east and west (housing). Potential to combine with P211 to the south.</t>
  </si>
  <si>
    <t>Limited. Potential to combine with P211 to the north.</t>
  </si>
  <si>
    <t xml:space="preserve">Yes. Edge of settlement site with fields adjacent. </t>
  </si>
  <si>
    <t>Limited. Potential to expand onto land to the east.</t>
  </si>
  <si>
    <t>No adjacent land available for expansion. Site is/was expansion land for Chantelle Lighting.</t>
  </si>
  <si>
    <t>Shortage. Strong market for employment.</t>
  </si>
  <si>
    <t>No adjacent land available for expansion. Site is/was expansion land for Strategy Group.</t>
  </si>
  <si>
    <t>Yes. There are fields to the west of the site.</t>
  </si>
  <si>
    <t>No adjacent land available for expansion. Site is/was expansion land for Woodhead Brothers.</t>
  </si>
  <si>
    <t>No adjacent land available for expansion</t>
  </si>
  <si>
    <t>Shortage. Weaker market for housing
Sufficient. Enough sites of this type to meet the current demand for employment in the local market in the local market</t>
  </si>
  <si>
    <t>Sufficient. Enough sites of this type to meet the current demand.</t>
  </si>
  <si>
    <t>Sufficient. Enough sites of this type to meet the current demand for employment in the local market</t>
  </si>
  <si>
    <t xml:space="preserve">Site is being developed for affordable housing by PEARL and a registered provider </t>
  </si>
  <si>
    <t>Limited. Edge of settlement site. Possibility to combine with P062.</t>
  </si>
  <si>
    <t>Yes. Edge of settlement site with fields adjacent. Possibility to combine with P170.</t>
  </si>
  <si>
    <t>Yes. Edge of settlement site with fields adjacent. Possibility to combine with P032.</t>
  </si>
  <si>
    <t>No adjacent land available for expansion. There may be potential for Albert Mill to be redeveloped in the longer term.</t>
  </si>
  <si>
    <t>Limited. Garden land, but it may be feasible to combine with P123.</t>
  </si>
  <si>
    <t>Abundant. Little or no demand for housing in this location.</t>
  </si>
  <si>
    <t>Abundant. Little or no demand for housing in this location or employment.</t>
  </si>
  <si>
    <t>Sufficient. Enough sites of this type available to meet the current demand for housing in the local market.</t>
  </si>
  <si>
    <t>Sufficient. Enough sites of this type available to meet the current demand for housing in the local market
Sufficient. Enough sites of this type to meet the current demand for employment in the local market</t>
  </si>
  <si>
    <t>Abundant. Little or no demand for housing in this location</t>
  </si>
  <si>
    <t>Sufficient. Enough sites of this type available to meet the current demand for housing in the local market</t>
  </si>
  <si>
    <t>Sufficient. Enough sites of this type available to meet the current demand for housing in the local market and employment</t>
  </si>
  <si>
    <t xml:space="preserve">Abundant. Little or no demand for housing in this location </t>
  </si>
  <si>
    <t>Abundant. Little or no demand for housing in this location 
Sufficient. Enough sites of this type to meet the current demand for employment in the local market</t>
  </si>
  <si>
    <t>Limited. May be feasible to combine with P228.</t>
  </si>
  <si>
    <t>Limited. Potential to combine with P139 to the north.</t>
  </si>
  <si>
    <t>Limited. Potential to combine with P268 to the south.</t>
  </si>
  <si>
    <t>Yes. Edge of settlement site with fields adjacent. Possibility to combine with P303 to the east.</t>
  </si>
  <si>
    <t>Yes. Edge of settlement site with fields adjacent. Possibility to combine with P225 to the west.</t>
  </si>
  <si>
    <t>Limited. May be feasible to combine with P205.</t>
  </si>
  <si>
    <t>Yes. Edge of settlement site with fields adjacent. Possibility to combine with P235.</t>
  </si>
  <si>
    <t>Yes. Edge of settlement site with fields adjacent. Possibility to combine with P234.</t>
  </si>
  <si>
    <t>Sufficient. Enough sites of this type available to meet the current demand for employment in the local market.</t>
  </si>
  <si>
    <t>Limited. Some potential for expansion to the east, but topography makes this unlikely.</t>
  </si>
  <si>
    <t>Limited. Some potential for expansion to the north and south.</t>
  </si>
  <si>
    <t>Yes. Edge of settlement site with fields adjacent, allocated for employment use..</t>
  </si>
  <si>
    <t>Limited. Some potential for expansion to the south.</t>
  </si>
  <si>
    <t>Limited. Some potential for expansion to the north and west, but open space and Green Belt designations may restrict this.</t>
  </si>
  <si>
    <r>
      <t xml:space="preserve">Sites removed after high level assessment </t>
    </r>
    <r>
      <rPr>
        <sz val="14"/>
        <color theme="0"/>
        <rFont val="Calibri"/>
        <family val="2"/>
        <scheme val="minor"/>
      </rPr>
      <t>(key criteria)</t>
    </r>
  </si>
  <si>
    <t>REASON / COMMENTS</t>
  </si>
  <si>
    <t>Limited. Some potential for expansion on land to the north.</t>
  </si>
  <si>
    <t>Limited. Some potential for expansion to south.</t>
  </si>
  <si>
    <t>No, but interest and offers received from developers.</t>
  </si>
  <si>
    <t>Limited. Potential for expansion limited by adjacent housing and A682.</t>
  </si>
  <si>
    <t>Yes. Adjacent fields to north and south provide potential for future expansion expansion.</t>
  </si>
  <si>
    <t>No. Adjacent leisure  uses restrict expansion possibilities.</t>
  </si>
  <si>
    <t>No potential for expansion on adjacent land</t>
  </si>
  <si>
    <t>Sufficient. Enough sites of this type available to meet the current demand for housing in the local market.
Sufficient. Enough sites of this type available to meet the current demand for employment in the local market.</t>
  </si>
  <si>
    <t>Yes. Adjacent fields to north and south provide potential for future expansion expansion. Possible to combine with P057 to the east.</t>
  </si>
  <si>
    <t>Shortage. Weaker market for housing.
Shortage of large Greenfield sites for employment. Weaker market.</t>
  </si>
  <si>
    <t>Limited. Edge of settlement site with fields adjacent, but these are within Green Belt. Possibility to combine with P136 and P284.</t>
  </si>
  <si>
    <t>Limited. Edge of settlement site with fields adjacent, but these are within Green Belt. Possibility to combine with P136 and P283.</t>
  </si>
  <si>
    <t>Yes for employment.</t>
  </si>
  <si>
    <t>Yes. Adjacent Greenfield site P294 provides space for future expansion.</t>
  </si>
  <si>
    <t>No. Trough Laithe housing site to north-west, industry to north and river to east restrict expansion possibilities.</t>
  </si>
  <si>
    <t>Yes. But current level of marketing for this expansion land is low key.</t>
  </si>
  <si>
    <t xml:space="preserve">Yes. Adjacent fields provide potential opportunity for further development although there may be some restrictions. </t>
  </si>
  <si>
    <t>Limited. Open countryside location with potential for expansion limited by Green Belt status.</t>
  </si>
  <si>
    <t>Limited. Edge of settlement location with potential for expansion limited by Green Belt status.</t>
  </si>
  <si>
    <t>Limited. Open countryside / edge of settlement location with potential for expansion limited by Green Belt status.</t>
  </si>
  <si>
    <t>Shortage. Strong market for housing.
Sufficient. Enough sites of this type to meet the current demand for employment in the local market</t>
  </si>
  <si>
    <t>No. Edge of settlement location bordered by Green Belt (north), housing (east), river south and industrial westate (west). Within Flood Zones 2 (all) and 3 (majority)</t>
  </si>
  <si>
    <t>Limited. Open countryside location with potential for expansion limited by Green Belt status on land to the south.</t>
  </si>
  <si>
    <t>No. Edge of settlement location with potential for expansion limited by adjacent housing and Green Belt status of adjacent land to south and west.</t>
  </si>
  <si>
    <t>Limited. Edge of settlement location with potential for expansion limited by adjacent development and open space (allotments)</t>
  </si>
  <si>
    <t>Limited. Edge of settlement location with potential for expansion limited by adjacent development and open space (cemetery)</t>
  </si>
  <si>
    <t>Motorway</t>
  </si>
  <si>
    <t>M65 J14</t>
  </si>
  <si>
    <t>M65 J13</t>
  </si>
  <si>
    <t>M65 J12</t>
  </si>
  <si>
    <t>Main Road</t>
  </si>
  <si>
    <t>A56</t>
  </si>
  <si>
    <t>A682</t>
  </si>
  <si>
    <t>M65</t>
  </si>
  <si>
    <t>A6068</t>
  </si>
  <si>
    <t>B6383 (Kelbrook Road)</t>
  </si>
  <si>
    <t>B6252 (Skipton Road)</t>
  </si>
  <si>
    <t>B6251 (Gisburn Road)</t>
  </si>
  <si>
    <t>B6248 (Clitheroe Road)</t>
  </si>
  <si>
    <t>B6249 (Carr Hall Road)</t>
  </si>
  <si>
    <t>B6250 (Trawden Road)</t>
  </si>
  <si>
    <t>B6247 (Barrowford Road)</t>
  </si>
  <si>
    <t>Employment Area</t>
  </si>
  <si>
    <t>Shopping Centre</t>
  </si>
  <si>
    <t>Colne Town Centre</t>
  </si>
  <si>
    <t>Brierfield Local Shopping Centre</t>
  </si>
  <si>
    <t>Barrowford Local Shopping Centre</t>
  </si>
  <si>
    <t>Earby Local Shopping Centre</t>
  </si>
  <si>
    <t>White Walls Industrial Estate</t>
  </si>
  <si>
    <t>Hallam Road Business District</t>
  </si>
  <si>
    <t>Southfield Business District</t>
  </si>
  <si>
    <t>Crow Nest Industrial Estate</t>
  </si>
  <si>
    <t>Store</t>
  </si>
  <si>
    <t>Asda</t>
  </si>
  <si>
    <t>Sainsbury's</t>
  </si>
  <si>
    <t>Aldi</t>
  </si>
  <si>
    <t>Morrisons</t>
  </si>
  <si>
    <t>Booths</t>
  </si>
  <si>
    <t>Lidl</t>
  </si>
  <si>
    <t>Local Convenience Store</t>
  </si>
  <si>
    <t>Primary School</t>
  </si>
  <si>
    <t>Secondary School</t>
  </si>
  <si>
    <t>Barnoldswick Medical Centre</t>
  </si>
  <si>
    <t>Barrowford Surgery</t>
  </si>
  <si>
    <t>Doctors Surgeries</t>
  </si>
  <si>
    <t>Barnoldswick CE Primary School, Barnoldswick</t>
  </si>
  <si>
    <t>Barrowford School, Barrowford</t>
  </si>
  <si>
    <t>Barrowford St Thomas CE Primary School, Barrowford</t>
  </si>
  <si>
    <t>Blacko Primary School, Blacko</t>
  </si>
  <si>
    <t>Bradley Primary School, Nelson</t>
  </si>
  <si>
    <t>Castercliff Primary School, Nelson</t>
  </si>
  <si>
    <t>Christ Church CE VA Primary School, Colne</t>
  </si>
  <si>
    <t>Coates Lane Primary School, Barnoldswick</t>
  </si>
  <si>
    <t>Earby Springfield Primary School, Earby</t>
  </si>
  <si>
    <t>Foulridge Saint Michael and All Angels CE VA Primary School, Foulridge</t>
  </si>
  <si>
    <t>Gisburn Road Primary School, Barnoldswick</t>
  </si>
  <si>
    <t>Great Marsden St John's CE Primary School, Nelson</t>
  </si>
  <si>
    <t>Higham St John's CE Primary School, Higham</t>
  </si>
  <si>
    <t>Holy Saviour RC Primary School, Nelson</t>
  </si>
  <si>
    <t>Holy Trinity RC Primary School, Brierfield</t>
  </si>
  <si>
    <t>Kelbrook Primary School, Kelbrook</t>
  </si>
  <si>
    <t>Laneshaw Bridge Primary School, Laneshaw Bridge</t>
  </si>
  <si>
    <t>Lomeshaye Junior School, Nelson</t>
  </si>
  <si>
    <t>Lord Street School, Colne</t>
  </si>
  <si>
    <t>Marsden Community Primary School, Nelson</t>
  </si>
  <si>
    <t>Newchurch-in-Pendle St Mary's CE Primary School, Newchurch in Pendle</t>
  </si>
  <si>
    <t>Park Primary School, Colne</t>
  </si>
  <si>
    <t>Primet Primary School, Colne</t>
  </si>
  <si>
    <t>Reedley Primary School, Reedley Hallows</t>
  </si>
  <si>
    <t>Roughlee C of E Primary School, Roughlee</t>
  </si>
  <si>
    <t>Sacred Heart RC Primary School, Colne</t>
  </si>
  <si>
    <t>Salterforth Primary School, Salterforth</t>
  </si>
  <si>
    <t>St John Southworth RC Primary School, Nelson</t>
  </si>
  <si>
    <t>St Joseph's RC Primary School, Barnoldswick</t>
  </si>
  <si>
    <t>St Paul's CE Primary School, Nelson</t>
  </si>
  <si>
    <t>St Philip's CE Primary School, Nelson</t>
  </si>
  <si>
    <t>Trawden Forest Primary School, Trawden</t>
  </si>
  <si>
    <t>Walverden Primary School, Nelson</t>
  </si>
  <si>
    <t>West Street Community Primary School, Colne</t>
  </si>
  <si>
    <t>Wheatley Lane Methodist VA Primary School, Fence</t>
  </si>
  <si>
    <t>Whitefield Infant and Nursery School, Nelson</t>
  </si>
  <si>
    <t>Harambee Surgery, Trawden</t>
  </si>
  <si>
    <t>Pendle Medical Partnership, Earby</t>
  </si>
  <si>
    <t>Yarnspinners Wharf Medical Centre, Nelson</t>
  </si>
  <si>
    <t>Pendle View Medical Centre, Brierfield</t>
  </si>
  <si>
    <t>PWE Fairmore, Nelson</t>
  </si>
  <si>
    <t>Marsden Heights Community College, Brierfield</t>
  </si>
  <si>
    <t>Colne Park High School</t>
  </si>
  <si>
    <t>Colne Primet Academy</t>
  </si>
  <si>
    <t>Ss John Fisher &amp; Thomas More RC High School, Colne</t>
  </si>
  <si>
    <t>West Craven High School, Barnoldswick</t>
  </si>
  <si>
    <t>North Valley Retail Park</t>
  </si>
  <si>
    <t>Branded Convenience Store</t>
  </si>
  <si>
    <t>Tesco</t>
  </si>
  <si>
    <t>Pendle Medical Partnership &amp; Richmond Hill Practice, Colne</t>
  </si>
  <si>
    <t>PWE Brierfield Medical Centre</t>
  </si>
  <si>
    <t>Pendle Primary Academy, Brierfield</t>
  </si>
  <si>
    <t>390271 : 440792</t>
  </si>
  <si>
    <t>388723 : 441037</t>
  </si>
  <si>
    <t>388442:441093</t>
  </si>
  <si>
    <t>388414:439246</t>
  </si>
  <si>
    <t>384153:440164</t>
  </si>
  <si>
    <t>390029:444288</t>
  </si>
  <si>
    <t>390501:440514</t>
  </si>
  <si>
    <t>390178:440590</t>
  </si>
  <si>
    <t>387345:446495</t>
  </si>
  <si>
    <t>384864:436101</t>
  </si>
  <si>
    <t>387541:445949</t>
  </si>
  <si>
    <t>389034:439400</t>
  </si>
  <si>
    <t>Co-op</t>
  </si>
  <si>
    <t>Barnoldswick Town Centre</t>
  </si>
  <si>
    <t>Pendle Vale College / Pendle Community High School &amp; College, Nelson</t>
  </si>
  <si>
    <t>Primet Bridge Business District</t>
  </si>
  <si>
    <t>booths</t>
  </si>
  <si>
    <t>387069:437377</t>
  </si>
  <si>
    <t>Based on distance from the centre of a site, using a safe and direct route:
WALKING
5 minutes upto 400m (flat)
10 minutes upto 800m (flat), or 400m (with a long or steep slope)
15 minutes upto 1200m (flat) or 800m (with a long or steep slope)
20 minutes upto 1600m (flat) or 1200m (with a long or steep slope)
DRIVING
5 minutes upto 1km (high density urban) or 2-3km (low density/rural)
10 minutes upto 4km (high density urban) or 4-8km (low density/rural)
15 minutes upto 12km</t>
  </si>
  <si>
    <t>&lt;20 mins</t>
  </si>
  <si>
    <t>&gt;60 mins</t>
  </si>
  <si>
    <t>40-60 mins</t>
  </si>
  <si>
    <t>20-40 mins</t>
  </si>
  <si>
    <t>Bus Frequencies</t>
  </si>
  <si>
    <t>No Service</t>
  </si>
  <si>
    <t>Bus stop with 
&lt;20-40 min service interval,
or railway station
within a 5-10 min walk</t>
  </si>
  <si>
    <t>0.75*</t>
  </si>
  <si>
    <t>1.35*</t>
  </si>
  <si>
    <t>* = Severe slope</t>
  </si>
  <si>
    <t>1.10*</t>
  </si>
  <si>
    <t>1.00*</t>
  </si>
  <si>
    <t>Ouzledale Foundry Company (T/A Esse)</t>
  </si>
  <si>
    <t>No known access constraints</t>
  </si>
  <si>
    <t>Potential for conflict with occupiers of Calf Hall Mill</t>
  </si>
  <si>
    <t>No known access constraints, but existing access is constrained</t>
  </si>
  <si>
    <t>No known access constraints, but improvements to junction with B6251 likely</t>
  </si>
  <si>
    <t>Widening of narrow access track off Greenfield Road likely to be problematic</t>
  </si>
  <si>
    <t>Access to the site is compromised by land ownership issues</t>
  </si>
  <si>
    <t>Site is landlocked</t>
  </si>
  <si>
    <t>No known access constraints, but potential for conflict with operators of Glen Farm</t>
  </si>
  <si>
    <t>Access via existing road into school grounds</t>
  </si>
  <si>
    <t>Minor congestion on Church Street at peak times and at start and end of school day, as the road is narrow</t>
  </si>
  <si>
    <t>No. Site was recently sold by the Estate of the Duke of Westminster with the potential for residential development noted in the sales particulars.</t>
  </si>
  <si>
    <t>Gently sloping greenfield site</t>
  </si>
  <si>
    <t>Existing access off Greenberfeild Lane</t>
  </si>
  <si>
    <t>Minor congestion at peak times and at start and end of school day. Pasture Lane narrows considerably approaching junction with A682</t>
  </si>
  <si>
    <t xml:space="preserve">Proposed access off Wheatley Lane Road no longer possible due to development of site between Clough Springs and St Thomas's School. </t>
  </si>
  <si>
    <t>Landlocked site</t>
  </si>
  <si>
    <t>No adjacent land available for expansion. Site is expansion land for Rolls-Royce Aerospace and has been partially developed</t>
  </si>
  <si>
    <t>No known access constraints, but site is wholly within the curtilage of the Rolls-Royce facility</t>
  </si>
  <si>
    <t>Proposed access will require the acquisition and demolition of agricultural buildings that have been converted for residential use</t>
  </si>
  <si>
    <t>No known access constraints, but possible ransom strip at the end of Mint Avenue</t>
  </si>
  <si>
    <t>New access will be required off School Lane</t>
  </si>
  <si>
    <t>Little Tom's Farm (Land off Bowland View)</t>
  </si>
  <si>
    <t>Site is allocated as HMR Reserved Housing land in the Replacement Pendle Local Plan</t>
  </si>
  <si>
    <t>New access points will be at various locations</t>
  </si>
  <si>
    <t>New access points will be required at up to three locations</t>
  </si>
  <si>
    <t>Level brownfield site largely reclaimed by nature since demolition of the mill</t>
  </si>
  <si>
    <t>New access off Skipton Old Road (30 mph) and/or A6068 (30 mph) will be required</t>
  </si>
  <si>
    <t>New access off Castle Road (30 mph) will be required.
No provision has been made for access through the new Boulsworth View development (McDermott Homes)</t>
  </si>
  <si>
    <t>Existing access off Richard Street (20 mph)</t>
  </si>
  <si>
    <t>New access required off West Craven Drive (30 mph)</t>
  </si>
  <si>
    <t>Existing access off Wood Clough Platts (30 mph)</t>
  </si>
  <si>
    <t>Existing field accesses off B6383 (via James Street) (40 mph) and Salterforth Lane (30 mph) are both constrained</t>
  </si>
  <si>
    <t>Access via extension of Sheridan Road (30 mph) into site</t>
  </si>
  <si>
    <t>New access off Earby Road  (30 mph) will be required</t>
  </si>
  <si>
    <t>Existing access off Knotts Lane (20 mph)</t>
  </si>
  <si>
    <t>Existing accesses off Green Road (20 mph) and Spring Gardens Road (20 mph)</t>
  </si>
  <si>
    <t>Existing access off Lenches Road (30 mph)</t>
  </si>
  <si>
    <t>Access via extension of business park spine road (30 mph) into site</t>
  </si>
  <si>
    <t>Existing accesses off Reedyford Road (30 mph), Charles Street (20 mph) and Crawford Street (20 mph)</t>
  </si>
  <si>
    <t>New access off Clough Road (30 mph) will be required</t>
  </si>
  <si>
    <t>Access via extension of Trent Road (20 mph) into site</t>
  </si>
  <si>
    <t>New access off Halifax Road (30 mph) will be required</t>
  </si>
  <si>
    <t>New access off A6068 (30 mph) or Venables Avenue (30 mph) will be required</t>
  </si>
  <si>
    <t>Existing access off Waterside Road (20 mph)</t>
  </si>
  <si>
    <t>Driveways will be accessed off Ailey Street (20 mph)</t>
  </si>
  <si>
    <t>Access via extension of Aspen Grove (20 mph) into the site</t>
  </si>
  <si>
    <t>Existing access off Carr Road (30 mph)</t>
  </si>
  <si>
    <t>Existing access off Lomeshaye Way (30 mph)</t>
  </si>
  <si>
    <t>Existing access off Hollin Bank (30 mph)</t>
  </si>
  <si>
    <t>New access off Greenfield Road (30 mph) will be required</t>
  </si>
  <si>
    <t>Existing field access off dirt track leading from Greenfield Road (30 mph)</t>
  </si>
  <si>
    <t>Existing access off B6248 (30 mph)</t>
  </si>
  <si>
    <t>Existing access off Shed Street (20 mph)</t>
  </si>
  <si>
    <t>Access via extension of Foster Road (20 mph) into site</t>
  </si>
  <si>
    <t>Access via extension of Fernbank Avenue (20 mph) into site</t>
  </si>
  <si>
    <t>Existing access off Greenfield Road (30 mph)</t>
  </si>
  <si>
    <t>Existing access off B6250 (30 mph)</t>
  </si>
  <si>
    <t>Existing field access off B6383 close to roundabout junction with A56. A new access off the B6383 (60mph) or possibly the A56 (30 mph) will be required</t>
  </si>
  <si>
    <t>Access into site via paving of reserved grass track off Marsden Hall Road South (20 mph)</t>
  </si>
  <si>
    <t>Access likely to be to rear of properties via existing entrance off A682 (20 mph) into Brownley Park Farm</t>
  </si>
  <si>
    <t>New access off Parrock Road (20 mph) will be required</t>
  </si>
  <si>
    <t>New access will be required off Wheatley Lane Road (20 mph)</t>
  </si>
  <si>
    <t>Existing access off Juno Street (30 mph) will require substantial improvement or replacement with a new access off Elder Street (30 mph)</t>
  </si>
  <si>
    <t>Access off A56 (30 mph) will need to bridge Kelbrook Beck</t>
  </si>
  <si>
    <t>New access off Boston Street (20 mph) will be required</t>
  </si>
  <si>
    <t>Existing field access off B6383 (40 mph). Speed restriction signs (60 mph) may need repositioning.</t>
  </si>
  <si>
    <t>Existing access off New Road (20 mph)</t>
  </si>
  <si>
    <t>Existing access off Mill Brow Road (30 mph)</t>
  </si>
  <si>
    <t>Existing access road off South Valley Drive (20 mph)</t>
  </si>
  <si>
    <t>Access via extension of Grenfell Gardens into site (30 mph)</t>
  </si>
  <si>
    <t>Existing access off Edward Street (30 mph)</t>
  </si>
  <si>
    <t>Existing access off Bridge Street (20 mph)</t>
  </si>
  <si>
    <t>Existing access off A56 (30 mph)</t>
  </si>
  <si>
    <t>New access will be required off Hartley Terrace (30 mph) or Lenches Road (30 mph)</t>
  </si>
  <si>
    <t>New access will be required off either Coronation Road (30 mph) or Park Lane (30 mph)</t>
  </si>
  <si>
    <t>New access will be required either through the existing car park (recommended for protection) off Red Lion Street (20 mph) or off Cowgarth Lane (30 mph)</t>
  </si>
  <si>
    <t>New access will be required off Osborne Terrace (30 mph)</t>
  </si>
  <si>
    <t>New access will be required off Osborne Terrace (30 mph) or Spenbrook Road (30 mph)</t>
  </si>
  <si>
    <t>New access off Church Street (20 mph) has an in principle agreement with PBC planning</t>
  </si>
  <si>
    <t>Access to the site off Wheatley Lane Road is not straightforward. Existing walls and trees are a feature of the conservation area and there is a difference in levels. The improvement of an existing private road off Church Street, or construction of a new access road off Appleby Drive both require agreement to be reached with neighbouring landowners and this has not been forthcoming to date.</t>
  </si>
  <si>
    <t>New access point(s) off Halifax Road (30 mph) will be required</t>
  </si>
  <si>
    <t>New access off Deepdale Drive in Burnley (20 mph) will be required</t>
  </si>
  <si>
    <t>Existing field access off A56 (30 mph) will require upgrading</t>
  </si>
  <si>
    <t>Existing access off A6068 (50 mph) will need upgrading, or a new access off Wheatley Lane Road (20 mph) will be required</t>
  </si>
  <si>
    <t>Site is landlocked. Adjacent access road is not controlled by the landowner. New access road will require demolition of part of a domestic property owned by the lamdowner.</t>
  </si>
  <si>
    <t>New access off A682 (20 mph) will be required</t>
  </si>
  <si>
    <t>Existing access off Grenfell Gardens (no speed limit identified) is in place</t>
  </si>
  <si>
    <t>New access off Wheatley Lane Road (30 mph) will be required</t>
  </si>
  <si>
    <t>Landlocked site. New access will be created by acquiring and demolishing a property bordering the site</t>
  </si>
  <si>
    <t>New access off to be created off Harrison Drive, Birtwistle Avenue, Slater Avenue or Tennyson Road (all 20 mph)</t>
  </si>
  <si>
    <t>New access will be required off Carr Hall Road (20 mph)</t>
  </si>
  <si>
    <t>Existing access off Wheatley Lane Road (30 mph) and A6068 (50 mph)</t>
  </si>
  <si>
    <t>Existing access off Wheatley Lane Road (30 mph) will require improving, or replacing with a new one</t>
  </si>
  <si>
    <t>New access will be required off Holme End (30 mph)</t>
  </si>
  <si>
    <t>New access off Kings Causeway (30 mph) will be required</t>
  </si>
  <si>
    <t>Existing access off Greenberfeild Lane (30 mph)</t>
  </si>
  <si>
    <t>New access likely to be required off Pasture Lane (20 mph) as negotiations with owners of Site P104, which has a frontage onto Wheatley Lane Road (30 mph), have not progressed.</t>
  </si>
  <si>
    <t>Existing access off A56 (30 mph). Access off Primet Heights (20 mph) may also be feasible if necessary to avoid conflict with business uses in Red Scar Mill</t>
  </si>
  <si>
    <t>New access off Hollin Bank (20 mph) will be required</t>
  </si>
  <si>
    <t>Existing access off Dockray Street (20 mph)</t>
  </si>
  <si>
    <t>Existing access point off Hallam Road (20 mph) and a potential access point off Rosehill Avenue (20 mph)</t>
  </si>
  <si>
    <t>Existing access off Junction Street (30 mph). If only Area A is developed a new access will be required off Junction Street (30 mph) or A56 (30 mph)</t>
  </si>
  <si>
    <t>New access off Knotts Lane (60 mph) or Lenches Road (30 mph) will be required</t>
  </si>
  <si>
    <t>Existing access off Hallam Road (20 mph)</t>
  </si>
  <si>
    <t>Existing access off Regent Street (30 mph)</t>
  </si>
  <si>
    <t>Existing access off Lomeshaye Place (30 mph)</t>
  </si>
  <si>
    <t>Existing access off Kenyon Road (30 mph) is shared with the former Business Centre</t>
  </si>
  <si>
    <t>Existing access off Lindred Road (30 mph) is shared with the occupiers of 12 Lindred Road</t>
  </si>
  <si>
    <t>Existing access off Junction Street (30 mph)</t>
  </si>
  <si>
    <t>Existing access off B6252 (30 mph)</t>
  </si>
  <si>
    <t>Existing access off West Close Road (20 mph) and B6252 (30 mph)</t>
  </si>
  <si>
    <t>Access via extension of Meadow Way (20 mph) into site</t>
  </si>
  <si>
    <t>Access via extension of Edge End Avenue (20 mph) into site</t>
  </si>
  <si>
    <t>Existing access off Argyll Street (20 mph) and Rook Street (20 mph)</t>
  </si>
  <si>
    <t>Existing access off Park Hill (20 mph)</t>
  </si>
  <si>
    <t>New access required but the location of this is uncertain</t>
  </si>
  <si>
    <t>New access required but the location of this is uncertain. Possibile to  combine with site P032 Further Clough Head?</t>
  </si>
  <si>
    <t>Existing access off Clover Hill Road (20 mph)</t>
  </si>
  <si>
    <t>Existing access point off Pasture Lane (20 mph). Potential access off Mint Avenue (20 mph)</t>
  </si>
  <si>
    <t>Existing access off A56 via Middleton Drive (20 mph)</t>
  </si>
  <si>
    <t>Existing access via unmade Coleman Street and Fry Street (both 30 mph). A new access into the site off Fry Street will be required</t>
  </si>
  <si>
    <t>Existing access off Waidshouse Road (20 mph)</t>
  </si>
  <si>
    <t>New access points will be required off Bowland View  (20 mph), Kibble Grove (20 mph) and Little Toms Lane (no speed restriction identified) in Burnley</t>
  </si>
  <si>
    <t>New access points will be required at various locations</t>
  </si>
  <si>
    <t>Existing access off Old Lane (20 mph)</t>
  </si>
  <si>
    <t>Landlocked site. Access dependent on development of adjacent sites (P033, P105 and/or P165) or the acquisition of garden land at 308 Kings Causeway.</t>
  </si>
  <si>
    <t>New access points required off Edge End Avenue (20 mph) and/or Kings Causeway (30 mph)</t>
  </si>
  <si>
    <t>Existing access off Fernbank Avenue (20 mph)</t>
  </si>
  <si>
    <t>New access required off Barrowford Road (30 mph) or Heirs House Lane (60 mph)</t>
  </si>
  <si>
    <t xml:space="preserve">No known access constraints. </t>
  </si>
  <si>
    <t>Existing access off Mill Brow Road (30 mph). Potential for conflict with operators of Glen Farm.</t>
  </si>
  <si>
    <t>New access off Park Avenue (no speed limit identified) will be required. Park Avenue (accessed of Carr Hall Road) forms part of an adopted cycleway.</t>
  </si>
  <si>
    <t>Existing access road will require widening and junction with Clitheroe Road (30 mph) will require improvements</t>
  </si>
  <si>
    <t>Existing access off Taylor Street (20 mph), but replacement with an alternative may be a consideration</t>
  </si>
  <si>
    <t>New access off Raikes Hill (speed limit tbc) will be required. This road is part of the new Kensington Forest (development (Berkeley DeVeere)</t>
  </si>
  <si>
    <t>New access required off Brogden Lane (60 mph), Speed restriction signs (30 mph) may need to be repositioned.</t>
  </si>
  <si>
    <t>New access off Cob Lane (30 mph) will be required</t>
  </si>
  <si>
    <t>Existing access off Priory Chase (20 mph). Potential access off Wickworth Street (30 mph) if necessary.</t>
  </si>
  <si>
    <t>Existing access off Long Ing Lane (20 mph)</t>
  </si>
  <si>
    <t xml:space="preserve">Existing access via track off A682 (20 mph). </t>
  </si>
  <si>
    <t xml:space="preserve">Existing access via track off Long Ing lane/Coates Avenue (20 mph). </t>
  </si>
  <si>
    <t>Existing access off Halifax Road (30 mph)</t>
  </si>
  <si>
    <t>Access via extension of Rylstone Drive (20 mph) and Pen-y-ghent Way (20 mph) into the site</t>
  </si>
  <si>
    <t>Existing field access off Blacko Bar Road (30 mph). Improvements to entrance / visibility splays likely to be necessary.</t>
  </si>
  <si>
    <t>Existing access off Old Stone Trough Lane (30 mph). Improvements to entrance / visibility splays likely to be necessary.. Speed restriction signs (60 mph) may need to be repositioned.</t>
  </si>
  <si>
    <t>Existing field access off Red Lane (30 mph). Improvements to entrance / visibility splays likely to be necessary.</t>
  </si>
  <si>
    <t xml:space="preserve">Existing field access off Mill Street (no identified, but within 20 mph zone). Improvements to entrance / visibility splays likely to be necessary. 
</t>
  </si>
  <si>
    <t>Existing access off New Road (20 mph). Improvements to entrance / visibility splays likely to be necessary.</t>
  </si>
  <si>
    <t>Existing field access of Greenhead Lane (60 mph). Improvements to entrance / visibility splays likely to be necessary.</t>
  </si>
  <si>
    <t>Existing access of B6247 (30 mph). Improvements to entrance / visibility splays likely to be necessary.. Speed restriction signs (40 mph) may need repositioning.</t>
  </si>
  <si>
    <t>Existing field access off Earby Road 930 mph). Improvements to entrance / visibility splays likely to be necessary.</t>
  </si>
  <si>
    <t>Existing field access off Emmott Lane (30 mph). Improvements to entrance / visibility splays likely to be necessary.</t>
  </si>
  <si>
    <t>Existing access off Barnoldswick Road (60 mph). Improvements to entrance / visibility splays likely to be necessary.</t>
  </si>
  <si>
    <t>Existing access off Railway Street (20 mph). Improvements to entrance / visibility splays likely to be necessary.</t>
  </si>
  <si>
    <t>Existing access off A56 (30 mph). Improvements to entrance / visibility splays likely to be necessary.</t>
  </si>
  <si>
    <t>Existing field access off Barrowford Road (30 mph). Improvements to entrance / visibility splays likely to be necessary.. Speed restriction signs (40 mph) may need to be repositioned..</t>
  </si>
  <si>
    <t>Existing field access off Barrowford Road (30 mph). Improvements to entrance / visibility splays likely to be necessary.. Speed restriction signs (40 mph) may need to be repositioned.</t>
  </si>
  <si>
    <t>Existing field access off A6068 (30 mph). Improvements to entrance / visibility splays likely to be necessary.</t>
  </si>
  <si>
    <t>Existing access off A56 (40 mph). Improvements to entrance / visibility splays likely to be necessary.</t>
  </si>
  <si>
    <t xml:space="preserve">Existing access off Shelfield Lane (no speed limit identified, but regarded as 60 mph). Improvements to entrance / visibility splays likely to be necessary. </t>
  </si>
  <si>
    <t>Existing field access off B6383 (60 mph). Improvements to entrance / visibility splays likely to be necessary.</t>
  </si>
  <si>
    <t>Existing access off High Lane (50 mph). Improvements to entrance / visibility splays likely to be necessary.</t>
  </si>
  <si>
    <t>New access off Main Street (20 mph) will be required</t>
  </si>
  <si>
    <t>Existing access off Church Lane (20 mph)</t>
  </si>
  <si>
    <t>New access off Barnoldswick Road (30 mph) will be required</t>
  </si>
  <si>
    <t>Landlocked site. Access dependent on development of site P136 (and P283?)</t>
  </si>
  <si>
    <t>Existing access off Barnoldswick Road (30 mph). Improvements to entrance / visibility splays likely to be necessary.</t>
  </si>
  <si>
    <t>Existing access of Baronoldswick Road (30 mph). Improvements to entrance / visibility splays likely to be necessary.</t>
  </si>
  <si>
    <t>Existing access off A682 (20 mph)</t>
  </si>
  <si>
    <t>Existing access off B6252 (30 mph) via Applegarth. Widening of approach road likely to be necessary.</t>
  </si>
  <si>
    <t>New access required off A6068 (30 mph) or possibly Spring Grove (private road) to the west.</t>
  </si>
  <si>
    <t>Access via extension of Hayfields (20 mph) into the site</t>
  </si>
  <si>
    <t>Access via roundabout off A6068 (30 mph)</t>
  </si>
  <si>
    <t>Existing access off Barden Lane (30 mph). Improvement to entrance / visibility splays likely to be necessary.</t>
  </si>
  <si>
    <t>Existing field access in western corner of site off Stoney Bank Road (30 mph). Improvement to entrance / visibility splays likely to be necessary.</t>
  </si>
  <si>
    <t>Existing access off B6248 (60 mph). Improvement to entrance / visibility splays likely to be necessary.</t>
  </si>
  <si>
    <t>Existing field access off A6068 (30 mph) at eastern corner of site. Improvement to entrance / visibility splays likely to be necessary.</t>
  </si>
  <si>
    <t>Existing access off Old Stone Trough Lane (60 mph). Improvement to entrance / visibility splays likely to be necessary.</t>
  </si>
  <si>
    <t>Existing access off Station Road. Improvement to entrance / visibility splays likely to be necessary.</t>
  </si>
  <si>
    <t>No known access constraints. Site is separated from the village by the protected route of the former Colne to Skipton rialway line.</t>
  </si>
  <si>
    <t>Landlocked site. Proposed access off Kings Causeway through land owned by Nelson Golf Club (see P125). May also be possible through site P225 if development goes ahead.</t>
  </si>
  <si>
    <t>New access off Kings Causeway (30 mph) will be required.</t>
  </si>
  <si>
    <t>No known access constraints. Site is separated from the A56 by the former Colne to Skipton rialway line.</t>
  </si>
  <si>
    <t>New access off A56 (30 mph) will be required.</t>
  </si>
  <si>
    <t>New access required off Harpers Lane (60 mph). Speed restriction signs (30 mph) may need to be repositioned.</t>
  </si>
  <si>
    <t>New access required off Park Lane (60 mph). Speed restriction signs (30 mph) may need to be repositioned.</t>
  </si>
  <si>
    <t>Existing access off A56 (30 mph) via Vicarage Road (20 mph). Improvement to entrance / visibility splays at junction with A56 likely to be necessary. Improvements may be difficult to achieve given placement of existing properties</t>
  </si>
  <si>
    <t>Existing access off A682 (30 mph) via Robinson Lane (30 mph). Improvement to entrance / visibility splays at junction with A682 likely to be necessary. Improvements may be difficult to achieve given placement of existing properties</t>
  </si>
  <si>
    <t>Existing access via two side streets off A56 (30 mph).</t>
  </si>
  <si>
    <t>New access off Carry Lane (30 mph) will be required.</t>
  </si>
  <si>
    <t>Existing accesses off Long Ing Lane (housing) (20 mph) and Jackdaw Road (employment) (no speed limit specified).</t>
  </si>
  <si>
    <t>Site partially occupied by B2 business unit plus adjacent expansion land.</t>
  </si>
  <si>
    <t>Site previously occupied by terraced housing slopes steeply down to the north</t>
  </si>
  <si>
    <t>Grazing land. Predominantly flat site, forming part of a much larger natural greenspace crossed by a number of public footpaths. Minimal loss of developable space.</t>
  </si>
  <si>
    <t>New access off Red Lane (30 mph) will be required. The existing field access is simply a newly formed gate in a wall. There is no drop kerb etc.</t>
  </si>
  <si>
    <t>Grazing land. North west facing slope Moderate / gentle gradient. Minimal loss of developable land anticipated.</t>
  </si>
  <si>
    <t>Grazing land with some mature trees. Predominantly flat site Minimal loss of developable land anticipated.</t>
  </si>
  <si>
    <t>Grazing land. North west facing slope. Gentle gradient. Minimal loss of developable land anticipated.</t>
  </si>
  <si>
    <t>Grazing land. South west  facing slope. Gentle gradient. Minimal loss of developable land anticipated.</t>
  </si>
  <si>
    <t>Grazing land. South facing slope. Moderate to gentle gradient. Minimal loss of developable land anticipated.</t>
  </si>
  <si>
    <t>Grazing land. Predominantly flat site Minimal loss of developable land anticipated.</t>
  </si>
  <si>
    <t>Cleared brownfield site. Predominantly flat site previously occupied Richard Street Mill. Minimal loss of developable land anticipated.</t>
  </si>
  <si>
    <t>Grazing land. Small undulations and river on eastern margin of site. Minor loss of developable land anticipated.</t>
  </si>
  <si>
    <t>Grazing land. North facing slope. Moderate to gentle gradient. Minimal loss of developable land anticipated.</t>
  </si>
  <si>
    <t>Cleared brownfield site previously occupied by a waste water treatment plant. North facing slope. Gentle gradient Minimal loss of developable land anticipated.</t>
  </si>
  <si>
    <t>Grazing land. South facing slope. Moderate gradient. Minimal loss of developable land anticipated.</t>
  </si>
  <si>
    <t>Grazing land. South west facing slope. Gentle gradient. Minimal loss of developable land anticipated.</t>
  </si>
  <si>
    <t>Brownfield site with extant buildings (occupied). South facing slope. moderate gradient Minimal loss of developable land anticipated.</t>
  </si>
  <si>
    <t>Cleared brownfield site. Predominantly flat site previously occupied by Walk Mill. Colne Water forms southern boundary. Minimal loss of developable land anticipated.</t>
  </si>
  <si>
    <t>Brownfield site with extant buildings (occupied). North facing slope. Gentle gradient. Colne Water forms northern boundary of site. Minimal loss of developable land anticipated.</t>
  </si>
  <si>
    <t>Employment land with business park on part of site. South facing slope. Gentle gradient. Pendle Water forms southern boundary of site. Minor loss of developable land anticipated.</t>
  </si>
  <si>
    <t>Cleared brownfield site. Predominantly flat site previously occupied by two textile mills. Walverden Water passess through the site (part in culvert) and there is a small reservoir. Minor loss of developable land anticipated.</t>
  </si>
  <si>
    <t>Amenity greenspace. West facing slope. Former quarry with steep gradients on part of site. Moderate loss of developable land anticipated.</t>
  </si>
  <si>
    <t>Grazing land. East facing slope. Gentle gradient becoming steep towards Clough head Beck on eastern boundary. Minor loss of developable land anticipated.</t>
  </si>
  <si>
    <t>Grazing land. West facing slope. Gentle / moderate gradient becoming steep towards Clough Head Beck on western boundary. Moderate loss of developable land anticipated (approximately 3ha or 30%).</t>
  </si>
  <si>
    <t>Allotment site. North facing slope. Gentle / moderate gradient. Minimal loss of developable land anticipated.</t>
  </si>
  <si>
    <t>Garage site. Predominatly flat site Minimal loss of developable land anticipated.</t>
  </si>
  <si>
    <t>Amenity greenspace. Predominantly flat site Minimal loss of developable land anticipated.</t>
  </si>
  <si>
    <t>Amenity greenspace / employment land with extant buildings. South facing slope. Steep gradient. Moderate loss of developable land anticipated.</t>
  </si>
  <si>
    <t>Grazing land. East facing slope. Gentle gradient. Minimal loss of developable land anticipated.</t>
  </si>
  <si>
    <t>Grazing land. West facing slope. Gentle gradient. Minimal loss of developable land anticipated.</t>
  </si>
  <si>
    <t>Cleared brownfield site. Seedhill Stadium. Predominantly flat site previously occupied by Seddhill Stadium. Minimal loss of developable land anticipated.</t>
  </si>
  <si>
    <t>Employment land. Predominantly flat site Motorway embankment forms eastern boundary. Minor loss of developable land anticipated.</t>
  </si>
  <si>
    <t>Cleared brownfield site previously occupied by Brierfield Gas Works. West facing slope. Steep slope with terracing. Partly developed. Moderate loss of developable land anticipated.</t>
  </si>
  <si>
    <t>Woodland (see 3.7). Predominantly flat site Minimal loss of developable land anticipated.</t>
  </si>
  <si>
    <t>Grazing land. Predominantly flat site Bordered by watercourses to north (Wanless Water) and south (Colne Water). Minor loss of developable land anticipated.</t>
  </si>
  <si>
    <t>Cleared brownfield site. Predominantly flat site currently used as a builders reclamation yard. Colne to Preston railway forms western boundary of site. Minimal loss of developable land anticipated.</t>
  </si>
  <si>
    <t>Former industrial premises. Predominantly flat site Minimal loss of developable land anticipated.</t>
  </si>
  <si>
    <t>Cleared brownfield site. Predominantly flat site previously occupied by Fernbank Mill. Small reservoir on site. Minimal loss of developable land anticipated.</t>
  </si>
  <si>
    <t>Business premises on predominantly flat site. Minimal loss of developable land anticipated.</t>
  </si>
  <si>
    <t>Cleared brownfield site. Predominantly flat site previously occupied by a secondary school. Minimal loss of developable land anticipated.</t>
  </si>
  <si>
    <t>Woodland planted by Pendle Council. Predominantly flat site Minimal loss of developable land anticipated.</t>
  </si>
  <si>
    <t>Cleared brownfield site. Predominantly flat site previously occupied by Brook Mill. Minimal loss of developable land anticipated.</t>
  </si>
  <si>
    <t>Grazing land. South east facing slope. Gentle gradient. Minimal loss of developable land anticipated.</t>
  </si>
  <si>
    <t>Business premises with expansion land. Predominantly flat site with Colne Water forming northern boundary. Minimal loss of developable land anticipated.</t>
  </si>
  <si>
    <t>Grazing land. North facing slope. Gentle gradient. Kelbrook Beck forms eastern boundary of site.  Minimal loss of developable land anticipated.</t>
  </si>
  <si>
    <t>Grazing land. North facing slope. South east facing slope. Steep gradients to south (close to motorway) and west (valley of unnamed watercourse)  Moderate loss of developable land anticipated.</t>
  </si>
  <si>
    <t>Allotments / grazing land. South east facing slope. Moderate gradient. Minor loss of developable land anticipated.</t>
  </si>
  <si>
    <t>Grazing land. South and south west facing slopes. Predominantly flat site with steeper slopes to south towards M65 and west towards Pendle Water. Minor loss of developable land anticipated.</t>
  </si>
  <si>
    <t>Garages on predominantly flat site Minimal loss of developable land anticipated.</t>
  </si>
  <si>
    <t>Open space. Predominantly flat site Minimal loss of developable land anticipated.</t>
  </si>
  <si>
    <t>School playing fields. Predominantly flat site Minimal loss of developable land anticipated.</t>
  </si>
  <si>
    <t>Business premises on terrace cut into south facing slope. Minimal loss of developable land anticipated.</t>
  </si>
  <si>
    <t>Business premises on predominantly flat site Minimal loss of developable land anticipated.</t>
  </si>
  <si>
    <t>Grazing land. East facing slope. Gentle gradient, although land falls away steeply on eastern margin towards High Laith Beck. Minor loss of developable land anticipated.</t>
  </si>
  <si>
    <t>Cleared brownfield site. Predominantly flat site previously occupied by terraced housing. Minimal loss of developable land anticipated.</t>
  </si>
  <si>
    <t>Amenity greenspace. South west facing slope with small stream along western boundary. Gentle gradient steepens sharply to south and west. Moderate loss of developable land anticipated.</t>
  </si>
  <si>
    <t>Grazing land. South facing slope. Gentle gradient. Minor loss of developable land anticipated.</t>
  </si>
  <si>
    <t>Grazing land. South facing slope. Gentle gradient. Minimal loss of developable land anticipated.</t>
  </si>
  <si>
    <t>Grazing land. North facing slope. Gentle gradient. Minimal loss of developable land anticipated.</t>
  </si>
  <si>
    <t>Grazing land. North facing slope. Gentle gradient.  Minor loss of developable land anticipated anticipated for construction of access, due to the difference in levels between Wheatley Lane Road and the site.</t>
  </si>
  <si>
    <t xml:space="preserve">Natural greenspace with several mature trees. Forms part of the Reedley Hallows Greenway. East facing slope. Gentle gradient, but steeper slopes along the line of an unnamed watercourse. Significant loss of developable land anticipated anticipated. </t>
  </si>
  <si>
    <t xml:space="preserve">Grazing land. Predominantly flat site alongside New Cut, which form the eastern boundary.Minor loss of developable land anticipated  to flood alleviation and construction of access road due to difference in levels with A56. </t>
  </si>
  <si>
    <t>Grazing land. South facing slope. Gentle to moderate gradient. Minimal loss of developable land anticipated.</t>
  </si>
  <si>
    <t>Open space (outdoor sports). Predominantly flat site, used as a sports pitch. Minimal loss of developable land anticipated.</t>
  </si>
  <si>
    <t>Grazing land. Predominantly level site with short steep wooded slope to stream on eastern boundary. Minimal loss of developable land anticipated.</t>
  </si>
  <si>
    <t>Amenity greenspace. South east facing slope. Gentle gradient with a sharp change in levels towards the north of the site. Minimal loss of developable land anticipated.</t>
  </si>
  <si>
    <t>Grazing land. South east  facing slope. Gentle gradient. Minimal loss of developable land anticipated.</t>
  </si>
  <si>
    <t>Grazing land. North east  facing slope. Gentle to moderate gradient. Minimal loss of developable land anticipated.</t>
  </si>
  <si>
    <t>Grazing land. South east  facing slope. Gentle gradient with steeper slopes close to Higgen Clough, which forms part of the eastern boundary of the site. Minimal loss of developable land anticipated.</t>
  </si>
  <si>
    <t>Vacant greenfield site. East facing slope. Moderate gradient. Moderate loss of developable land anticipated likely due to nature of the site.</t>
  </si>
  <si>
    <t>Grazing land. Slopes facing to east, south and west. Gentle gradients. Minimal loss of developable land anticipated.</t>
  </si>
  <si>
    <t>Scrubland. North facing slope. Level site close to Red Lane, falling away steeply towards Lake Burwain. Minor loss of developable land anticipated. Key viewpoint over Lake Burwain.</t>
  </si>
  <si>
    <t>Open space, currently fairway eight for Nelson Golf Club. North facing slope. Gentle gradient. Minimal loss of developable land anticipated.</t>
  </si>
  <si>
    <t>Cleared brownfield site. Previously occupied by a garden centre. Predominantly flat site. Minimal loss of developable land anticipated.</t>
  </si>
  <si>
    <t>Business premises on predominantly flat site, at foot of a north facing slope. Gentle to moderate gradient on sloping elemnts of the site. Minimal loss of developable land anticipated.</t>
  </si>
  <si>
    <t>Garden land. South facing slope. Gentle gradient. Minimal loss of developable land anticipated.</t>
  </si>
  <si>
    <t>Grazing land. South east facing slope. Moderate gradient. Minimal loss of developable land anticipated.</t>
  </si>
  <si>
    <t>Grazing land. South east facing slope. Gentle to moderate gradients. Minimal loss of developable land anticipated.</t>
  </si>
  <si>
    <t>Garage site. East facing slope. Gentle gradient. Minimal loss of developable land anticipated.</t>
  </si>
  <si>
    <t>Employment land currently used for outside storage. Elevated but predominantly level site. With culverted watercourse along south east boundary. Minor loss of developable land anticipated.</t>
  </si>
  <si>
    <t>Previously undeveloped site, currently used for hardstanding. North west facing slope. Gentle to moderate gradient. Minimal loss of developable land anticipated.</t>
  </si>
  <si>
    <t>Brownfield site, currently used for storage of caravans. North facing slope. Gentle to moderate gradient. Minimal loss of developable land anticipated.</t>
  </si>
  <si>
    <t>Garden land for Alder House (private). Predominantly level site, with steep gradient up to motorway access road on the southern boundary. Northern boundary formed by the Leeds and Liverpool Canal. Moderate loss of developable land anticipated.</t>
  </si>
  <si>
    <t>Business premises on north facing slope. Moderate to steep  gradient. Minor loss of developable land anticipated.</t>
  </si>
  <si>
    <t>Business premises on north facing slope. Gentle gradient. Minimal loss of developable land anticipated.</t>
  </si>
  <si>
    <t>Business premises and expansion land on north facing slope. Gentle gradient. Minimal loss of developable land anticipated.</t>
  </si>
  <si>
    <t>Grazing land with some mature trees along boundaries. North facing slope. Gentle to moderate gradient. Minimal loss of developable land anticipated.</t>
  </si>
  <si>
    <t>Business premises located in valley of Hendon Brook with steep slopes to north, west and south. Minor loss of developable land anticipated.</t>
  </si>
  <si>
    <t>Grazing land. Noth west facing slope. Gentle gradient, steepening on approach to Leeds and Liverpool Canal which forms the northern boundary. Minimal loss of developable land anticipated.</t>
  </si>
  <si>
    <t>Vacant brownfield site. Terraced plateau with steep north east facing slope. Previously occupied by a covered reservoir. Some limitations on extent of development anticipated. Moderate loss of developable land anticipated.</t>
  </si>
  <si>
    <t>Scrubland adjacent to school playing fields. Predominantly flat site with uneven surface. Minimal loss of developable land anticipated.</t>
  </si>
  <si>
    <t>Grazing land. West facing slope. Moderate gradient. Minimal loss of developable land anticipated.</t>
  </si>
  <si>
    <t>Cleared brownfield site currently used for external storage of containers. Predominantly level site with retaining walls to south west and south east boundaries. Minimal loss of developable land anticipated.</t>
  </si>
  <si>
    <t>Inner urban greenfield site, with garages on part. Predominantly level site to the north with south east facing slope to the south. Gentle gradient becomes steep close to south east boundary. Minor loss of developable land anticipated.</t>
  </si>
  <si>
    <t>Garden land for Middleton Laithe. South facing slope. Gentle gradient. Minimal loss of developable land anticipated.</t>
  </si>
  <si>
    <t>Cleared brownfield site. North west facing slope. Gentle gradient. Minimal loss of developable land anticipated.</t>
  </si>
  <si>
    <t>Grazing land. East facing slope. Moderate gradient. Minor loss of developable land anticipated.</t>
  </si>
  <si>
    <t xml:space="preserve">Greenfield site to south of Leeds and Liverpool Canal. Predominatly flat site, but bisected by access road to Alder House. Moderate loss of developable land anticipated. </t>
  </si>
  <si>
    <t>Scrubland. Predominantly level site covered by shrubs and trees.. Minimal loss of developable land anticipated.</t>
  </si>
  <si>
    <t>Scrubland and grazing land. West facing slope. Gentle to moderate gradients. Minimal loss of developable land anticipated.</t>
  </si>
  <si>
    <t>Business premises and expansion land on predominantly level site. Minimal loss of developable land anticipated.</t>
  </si>
  <si>
    <t>Grazing land. North facing slope. Steep gradient. Moderate loss of developable land anticipated.</t>
  </si>
  <si>
    <t>Business premises on level elevated terrace. Minimal loss of developable land anticipated.</t>
  </si>
  <si>
    <t>Employment land. Predominantly level site. Minimal loss of developable land anticipated.</t>
  </si>
  <si>
    <t>Business premises on predominantly level site. Minimal loss of developable land anticipated.</t>
  </si>
  <si>
    <t>Cleared brownfield site. North west facing slope. Terraced plateaus on steep gradient. Moderate loss of developable land anticipated.</t>
  </si>
  <si>
    <t>Business premises on north east facing slope. Gentle to moderate gradient. Minimal loss of developable land anticipated.</t>
  </si>
  <si>
    <t>Greenfield land. North west facing slope. Gentlet to moderate slopes. Minimal loss of developable land anticipated. Part of the site may be suitable for BHS designation.</t>
  </si>
  <si>
    <t>Grazing land with mature trees. South west facing slope. Gentle, but uneven  slopes. Minimal loss of developable land anticipated.</t>
  </si>
  <si>
    <t>Undulating site with mature trees. Little loss of developable land anticipated anticipated.</t>
  </si>
  <si>
    <t>Greenfield site. South facing slope. Gentle to moderate gradient. Minimal loss of developable land anticipated.</t>
  </si>
  <si>
    <t>Grazing land. North west facing slope. Gentle gradient with steepening slope towards unnamed watercourse along southern boundary of the site. Minimal loss of developable land anticipated.</t>
  </si>
  <si>
    <t>Greenfield site. West facing slope. Gentle to moderate gradient.  Minimal loss of developable land anticipated.</t>
  </si>
  <si>
    <t>Grazing land. South-west facing slope. Gentle to moderate gradient.  Minimal loss of developable land anticipated.</t>
  </si>
  <si>
    <t>Grazing land. North west facing slope. Gentle gradient.  Minimal loss of developable land anticipated.</t>
  </si>
  <si>
    <t>Grazing land. South west facing slope. Gentle to moderate gradient. Minimal loss of developable land andticipated</t>
  </si>
  <si>
    <t>Woodland. South west facing slope. Moderate gradient. Minimal loss of developable land anticipated.</t>
  </si>
  <si>
    <t>Grazing land. North west facing slope. Moderate to gentle gradient.  Minimal loss of developable land anticipated.</t>
  </si>
  <si>
    <t>Grazing land. North west facing slope. Moderate gradient.  Minimal loss of developable land anticipated.</t>
  </si>
  <si>
    <t>Grazing land. North east facing slope. Moderate gradient towards Leeds and Liverpool canal on eastern boundary of the site. Minor loss of developable land anticipated.</t>
  </si>
  <si>
    <t>Cleared brownfield site. Predominantly flat site on a north west facing slope. Minimal loss of developable land anticipated.</t>
  </si>
  <si>
    <t xml:space="preserve">Greenfield site. North west facing slope. Gentle gradient. Minimal loss of developable land anticipated. </t>
  </si>
  <si>
    <t xml:space="preserve">Scrubland. Predominantly flat site on north bank of Pendle Water. Minimal loss of developable land anticipated. </t>
  </si>
  <si>
    <t>Grazing land. West facing slope. Gentle gradient. Minimal loss of developable land anticipated, unless A56 bypass is built and/or Colne to Skipton railway is reinstated.</t>
  </si>
  <si>
    <t>Reclaimed brownfield site on east facing slope. Flate plaeaus on moderate to steep gradient. Minor loss of developable land anticipated, as around 0.6ha (25%) of the site is undevelopable due to the prevailing topography.</t>
  </si>
  <si>
    <t>Grazing land. North facing slope. Gentle to moderate slope. Minimal loss of developable land anticipated.</t>
  </si>
  <si>
    <t>Extensive area of countryside. Land is genearlly on a north west facing slope with variable gradients.</t>
  </si>
  <si>
    <t>Grazing land. North facing slope. Gentle to moderate gradient. Minimal loss of developable land antyicipated.</t>
  </si>
  <si>
    <t>Grazing land. West facing slope. Gentle gradient as evidence by part being in use as a football pitch. Minimal loss of developable land antyicipated.</t>
  </si>
  <si>
    <t>Grazing land. South east facing slope. Gentle to moderate gradient. Minimal loss of developable land anticipated.</t>
  </si>
  <si>
    <t>Grazing land. South facing slope. Moderate gradient, but steeper close to A682. Minor loss of developable land anticipated.</t>
  </si>
  <si>
    <t>Grazing land. East facing slope. Moderate to steep gradient. Significant loss of developable land anticipated because of location and prevailing topography.</t>
  </si>
  <si>
    <t>Scrubland. Predominantly level site. Gentle gradient towards Leeds and Liverpool Canal, which forms western boundary of the site. Minimal loss of developable land anticipated.</t>
  </si>
  <si>
    <t>Grazing land. South facing slope .South facing slope. Gentle gradient close to A56, but steepens to south and valley of Colne Water. Minor loss of developable land anticipated.</t>
  </si>
  <si>
    <t>Grazing land with mature tress on northern boundary. South facing slope. Gentle gradient close to A56, but steepens to south and valley of Colne Water. Minor loss of developable land anticipated.</t>
  </si>
  <si>
    <t>Agricultural land. West facing slope. Gentle gradient. Minimal loss of developable land anticipated.</t>
  </si>
  <si>
    <t>Employment land with established office park on part of site. East facing slope. Gentle gradient with steep slopes close to Pendle Water which forms eastern boundary of the site. Minor loss of developable land anticipated.</t>
  </si>
  <si>
    <t>Grazing land. East facing slope. Moderate gradient with steeper slope close to Pendle Water which forms eastern boundary of the site. Minor loss of developable land anticipated.</t>
  </si>
  <si>
    <t>Grazing land / marshland. West facing slope. Variable gradients and  deeply incised by an unnamed watercourse. The Leeds and Liverpool Canal forms eastern boundary of the site. The majority of the site is designated as part of the Round Wood Swamp BHS. Significant loss of developable land anticipated.</t>
  </si>
  <si>
    <t>Horse pasture. West facing slope. Gentle gradient. Minimal loss of developable land anticipated.</t>
  </si>
  <si>
    <t>Former football pitch. East facing slope. Gentle gradient. Minimal loss of developable land anticipated.</t>
  </si>
  <si>
    <t>Scrubland / grazing land. South west facing slope. Gentle to moderate gradients. Minimal loss of developable land anticipated.</t>
  </si>
  <si>
    <t>Grazing land. East facing slope. Gentle to moderate gradient. Minimal loss of developable land anticipated.</t>
  </si>
  <si>
    <t>Grazing land. West facing slope. Gentle to moderate gradient. Minimal loss of developable land anticipated.</t>
  </si>
  <si>
    <t>Grazing land. South facing slope. Moderate to steep gradient. Minor loss of developable land anticipated.</t>
  </si>
  <si>
    <t>Business premises and employment land. Predominantly level site below embankment for Leeds and Liverpool Canal, which forms the eastern boundary of the site. Monor loss of developable land anticipated.</t>
  </si>
  <si>
    <t>The Green Belt Assessment notes that the site (P023) makes a critical contribution to the Green Belt.</t>
  </si>
  <si>
    <t>The Green Belt Assessment notes that the site (P032) makes a critical contribution to the Green Belt.</t>
  </si>
  <si>
    <t>Site is not in the Green Belt. The Green Belt Assessment (PA02) considers that the site (PA02) could make a moderate contribution to the Green Belt</t>
  </si>
  <si>
    <t>Site is not in the Green Belt. The Green Belt Assessment considers that the site (PA03) could make a major contribution to Green Belt objectives.</t>
  </si>
  <si>
    <t>The Green Belt Assessment notes that the site (P024) makes a major contribution to the Green Belt.</t>
  </si>
  <si>
    <t>The Green Belt Assessment notes that the site (P024a) makes a major contribution to the Green Belt.</t>
  </si>
  <si>
    <t>Site is not in the Green Belt. The Green Belt Assessment considers that the site (PA01) could make a major contribution to the Green Belt.</t>
  </si>
  <si>
    <t>The Green Belt Assessment notes that the site (P007c) makes a critical contribution to the Green Belt.</t>
  </si>
  <si>
    <t>The Green Belt Assessment notes that the site (P018c) makes a moderate contribution to the Green Belt.</t>
  </si>
  <si>
    <t>The Green Belt Assessment notes that the site (P022) makes a critical contribution to the Green Belt.</t>
  </si>
  <si>
    <t>The Green Belt Assessment notes that the site (P041) makes a moderate contribution to the Green Belt.</t>
  </si>
  <si>
    <t>The Green Belt Assessment notes that the site (P019a) makes a major contribution to the Green Belt.</t>
  </si>
  <si>
    <t>The Green Belt Assessment notes that the site (P036a) makes a critical contribution to the Green Belt.</t>
  </si>
  <si>
    <t>The Green Belt Assessment notes that the site (P009) makes a critical contribution to the Green Belt.</t>
  </si>
  <si>
    <t>The Green Belt Assessment notes that the site (P033) makes a critical contribution to the Green Belt.</t>
  </si>
  <si>
    <t>The Green Belt Assessment notes that the site (P025) makes a major contribution to the Green Belt.</t>
  </si>
  <si>
    <t>The Green Belt Assessment notes that the site (P016) makes a critical contribution to the Green Belt.</t>
  </si>
  <si>
    <t>The Green Belt Assessment notes that overall the site makes a critical contribution to the Green Belt - Site  P026 (critical) and Site P028 (critical).</t>
  </si>
  <si>
    <t>The Green Belt Assessment notes that overall the site makes a critical contribution to the Green Belt - Site  P019 (major) and Site P020 (critical).</t>
  </si>
  <si>
    <t>The Green Belt Assessment notes that the site (P040) makes a critical contribution to the Green Belt.</t>
  </si>
  <si>
    <t>The Green Belt Assessment notes that the site (P042a) makes a slight contribution to the Green Belt.</t>
  </si>
  <si>
    <t>The Green Belt Assessment notes that the site (P042) makes a critical contribution to the Green Belt.</t>
  </si>
  <si>
    <t>The Green Belt Assessment notes that the site (P042b) makes a critical contribution to the Green Belt.</t>
  </si>
  <si>
    <t>The Green Belt Assessment notes that the site (P001) makes a critical contribution to the Green Belt.</t>
  </si>
  <si>
    <t>The Green Belt Assessment notes that the site (P025) makes a critical contribution to the Green Belt.</t>
  </si>
  <si>
    <t>The Green Belt Assessment notes that the site (P014) makes a critical contribution to the Green Belt.</t>
  </si>
  <si>
    <t>The Green Belt Assessment notes that overall the site makes a major contribution to the Green Belt - Site  P017 (moderate) and Site P017a (major).</t>
  </si>
  <si>
    <t>The Green Belt Assessment notes that the site (P011) makes a critical contribution to the Green Belt.</t>
  </si>
  <si>
    <t>Natural Greenspace (NG090). Also designated as Site of Local Natural Importance.</t>
  </si>
  <si>
    <t>Existing open space (WD461) may be incorporated into the development.</t>
  </si>
  <si>
    <t>No loss of formally designated open space</t>
  </si>
  <si>
    <t>Loss of Natural Greenspace (NG121)</t>
  </si>
  <si>
    <t>Partial loss of a Site of Settlement Character.</t>
  </si>
  <si>
    <t>Loss of Amenity Greenspace (AG092)</t>
  </si>
  <si>
    <t>Partial loss of Natural Greenspace (WD326)</t>
  </si>
  <si>
    <t>Located within the AONB, but impact of small scale development would be localised.</t>
  </si>
  <si>
    <t>Located within the AONB. Major development would have a significant impact on the character of the AONB.</t>
  </si>
  <si>
    <t>Within the AONB. The merger of Rouglee and Crow Trees would have a significant impact on the character of the AONB.</t>
  </si>
  <si>
    <t>Within the AONB, but amendment to the settlement boundary will not affect landscape character.</t>
  </si>
  <si>
    <t xml:space="preserve">Significant &amp; adverse - developed in isolation this is an isolated site in the open countryside. If developed with P261 the site would have little empathy with the current village envelope. </t>
  </si>
  <si>
    <t>Town Centre Boundary - amend</t>
  </si>
  <si>
    <t>Minor. Urban edge site enclosed on 2-3 sides by development.</t>
  </si>
  <si>
    <t>Moderate. Urban edge site with development along one boundary</t>
  </si>
  <si>
    <t>Moderate. Urban edge site with development along one boundary. Proximity of listed buildings at tourist attraction Greenberfield Locks should be accounted for in the design of any development.</t>
  </si>
  <si>
    <t>Moderate. Urban edge site with development along one boundary.</t>
  </si>
  <si>
    <t>Substantial. Site adjoins the settlement boundary of a key service centre (Colne), but extends far out into the open countryside</t>
  </si>
  <si>
    <t>Substantial. Site extends into the open countryside and has little empathy with the current village envelope unless developed alongside P018</t>
  </si>
  <si>
    <t>Substantial. Site is in the open countryside adjacent to the settlement boundary, but poorly related to the current built form of the settlement</t>
  </si>
  <si>
    <t>Substantial. Site is in the open countryside adjacent to the settlement boundary. Developed in isolation it would relate poorly to the current built form of the settlement. Sites P237 and P247 are adjacent.</t>
  </si>
  <si>
    <t>Substantial. Site is in the open countryside adjacent to the settlement boundary. Developed in isolation it would relate poorly to the current built form of the settlement. Sites P136 and P283 are adjacent.</t>
  </si>
  <si>
    <t>Substantial. Site adjoins the settlement boundary, but extends out into the open countryside and relates poorly to the existing built form of the setttlment unless developed in conjunction with sites P068 and P273</t>
  </si>
  <si>
    <t>Significant and adverse. Incongruous development on an isolated site 
within the open countryside</t>
  </si>
  <si>
    <t>Significant and adverse. Isolated site in the open countryside.</t>
  </si>
  <si>
    <t>Significant and adverse. Isolated site in the open countryside unless developed in conjunction with sites P068 and P298</t>
  </si>
  <si>
    <t>Significant and adverse. Isolated site in the open countryside, not located in close proximity to a key, local or rural service centre</t>
  </si>
  <si>
    <t>Substantial. Isolated site in the open countryside, but within 400m of a settlement boundary</t>
  </si>
  <si>
    <t>Substantial. Isolated site in the open countryside, but within 400m of a settlement boundary and adjacent to existing ribbon development on Lenches Road</t>
  </si>
  <si>
    <t>Substantial. Isolated site in the open countryside and Green Belt, adjoining existing small scale development on Wheatley Lane Road</t>
  </si>
  <si>
    <t>Substantial. Isolated site in the open countryside and Green Belt, adjoining existing cluster of domestic and farm buildings</t>
  </si>
  <si>
    <t>Substantial. Isolated site in the open countryside, adjoining existing farm buildings (north east boundary) and large detached homes (south west boundary)</t>
  </si>
  <si>
    <t>Substantial. Isolated site in the open countryside. Located close to, but separated from, the settlement boundary for Foulridge (Local Service Centre)</t>
  </si>
  <si>
    <t>Little or none. Self contained site within a settlement boundary</t>
  </si>
  <si>
    <t>Significant and adverse. Part of the site adjoins the settlement boundary for Burnley (Harle Syke). In essence it is an isolated site in the open countryside, which does not relate well top the current built form of neighbouring settlements. The development of adjacent sites P225 and HS1/9 (Burnley Local PLan) would affect this position, but would also isolate Little Toms Farm and the fields immediately around it. See Inspectors decision for development on part of P225</t>
  </si>
  <si>
    <t>Moderate (if not developed with adjacent sites). Urban edge site with development along one boundary. Sites P025 is adjacent and P293 incorporates this site.</t>
  </si>
  <si>
    <t>Substantial. Urban edge site with some adjacent development. Majority of site extends into the open countryside. Site P056 is adjacent.</t>
  </si>
  <si>
    <t>Substantial. Urban edge site enclosed on 2-3 sides by development, but development would merge the settlements of Earby and Sough</t>
  </si>
  <si>
    <t>Substantial. Urban edge site with some adjacent development. Majority of site extends into the open countryside / Green Belt.</t>
  </si>
  <si>
    <t>Significant and adverse. Isolated site in the open countryside, separated from curremnt settement boundary by site P004.</t>
  </si>
  <si>
    <t>Moderate. Urban edge site with development along one boundary. Site P297 is adjacent.</t>
  </si>
  <si>
    <t xml:space="preserve">Minor. Inner urban site enclosed on 2-3 sides by development. </t>
  </si>
  <si>
    <t>Moderate. Urban edge site with development along one boundary. Site P232 is adjacent.</t>
  </si>
  <si>
    <t>Significant and adverse. Isolated site in the open countryside / Green Belt not within 400m of a settlement boundary</t>
  </si>
  <si>
    <t>Minor. The site is part of a large tract of land that includes sites P033, P165 and P230. It is highly valued locally and has been designated as a Site of Settlement Character. This element occupies a low lying position and is not prominent in distant views.</t>
  </si>
  <si>
    <t>Minor. The site is part of a large tract of land that includes sites P033, P105 and P230. It is highly valued locally and has been designated as a Site of Settlement Character. This element occupies a low lying position and is not prominent in distant views.</t>
  </si>
  <si>
    <t>Minor. The site is part of a large tract of land that includes sites P033, P105 and P165. It is highly valued locally and has been designated as a Site of Settlement Character. This is an extensive site occuping an elevated position and is prominent in distant views.</t>
  </si>
  <si>
    <t>High. Open countryside / Green Belt location, visible in extensive views from the west.</t>
  </si>
  <si>
    <t xml:space="preserve">High. The site is part of a visual break between Colne and Barrowford, and clearly visible from the higway. Construction of the motorway and development of the former grammar school have eroded this break, with just a narrow stretch of Green Belt remaining. </t>
  </si>
  <si>
    <t>No. Development would not contribute to the coalescence of settlements.</t>
  </si>
  <si>
    <t>Yes. Development of the site would result in the merger of Roughlee and Crow Trees.</t>
  </si>
  <si>
    <t>Yes. Development of the site would significantly reduce the size of the gap between Barrowford and Nelson (Carr Hall).</t>
  </si>
  <si>
    <t>Yes. Development of the site would have a significant impact on reducing the perception of a of a gap between Colne and Cotton Tree.</t>
  </si>
  <si>
    <t>Yes. Development of the site would significantly reduce the size of the gap between Barrowford and Colne.</t>
  </si>
  <si>
    <t>Yes. Development of the site would marginally reduce the size of the gap between Barrowford and Colne.</t>
  </si>
  <si>
    <t>Yes. Development of the site would result in the merger of Earby and Sough.</t>
  </si>
  <si>
    <t>Yes. Development would significantly reduce the size of the gap between Colne and Laneshaw Bridge.</t>
  </si>
  <si>
    <t>Yes. Developmentof the site  would signifcantly reduce the size of the gap between Barnoldswick and Salterforth.</t>
  </si>
  <si>
    <t>Yes. Development of the site would significantly reduce the size of the gap between Brierfield and Burnley (Harle Syke). If adjacent sites in Burnley (allocated) and/or Pendle (potential allocations) were also developed it could contribute to the merger of the two settlements.</t>
  </si>
  <si>
    <t>Yes. Development would significantly reduce the size of the gap between Nelson and Fence.</t>
  </si>
  <si>
    <t>Yes. Development of the site would marginally reduce the size of the gap between Colne and Barrowford.</t>
  </si>
  <si>
    <t>Yes. Development of the site would marginally reduce the gap between Nelson and Fence.</t>
  </si>
  <si>
    <t>Yes. Development would significantly reduce the size of the gap between Colne and Barrowford.</t>
  </si>
  <si>
    <t>Yes. Development would significantly reduce the size of the gap between Nelson and Barrowford.</t>
  </si>
  <si>
    <t>High. Elevated site in the open countryside highly visible from the A56 and in distant views from key vantage points. Poorly related to nearby settlement of Foulridge.</t>
  </si>
  <si>
    <t>High. Isolated site in the open countryside highly visible from the A682 and in distant views from key vantage points, although partially screened by woodland to the south (P261). Poorly related to nearby settlement of Barrowford and would close the gap between Higherford and Blacko.</t>
  </si>
  <si>
    <t>High. Isolated site in the open countryside highly visible  in distant views from key vantage points. Poorly related to nearby settlement of Barrowford and would close the gap between Higherford and Blacko (see P260).</t>
  </si>
  <si>
    <t>Grazing land. North, west and south facing slopes. Gentle gradient. Minimal loss of developable land anticipated.</t>
  </si>
  <si>
    <t>High. Extensive site in the open countryside, poorly related to nearby settlements. Occupies and eleveated position and is visible from the local highway and/or public rights of way.</t>
  </si>
  <si>
    <t>Moderate. Isolated site in the open countryside occupying an elevated position on an east facing slope. Partially screened in distant views from the east by mature trees and adjacent residential development.</t>
  </si>
  <si>
    <t>Significant and adverse. Isolated site in the open countryside and Green Belt, not located in close proximity to a key, local or rural service centre</t>
  </si>
  <si>
    <t>High. Prominent site in the open countryside on south facing slope, highly visible in views from Brierfield to the south and on existing the settlement along the B6248</t>
  </si>
  <si>
    <t>Moderate. Site is physically separated from the village of Foulridge, but this is not apparent in distant views and is only apparent from the end of Station Road.</t>
  </si>
  <si>
    <t>Local detrimental impact. Although not prominent in the wider landscape, the site represents a locally important landscape feature.</t>
  </si>
  <si>
    <t>Adjacent to Lidgett and Bents Conservation Area. Two Grade II listed buildings are close to southern boundary of the site.</t>
  </si>
  <si>
    <t>Low or none. Within the settlement boundary; little or no landscape impact.</t>
  </si>
  <si>
    <t>Within the Calf Hall and Gillians Conservation Area.</t>
  </si>
  <si>
    <t>Minor. The site is not prominent in the wider landscape and/or well screened.</t>
  </si>
  <si>
    <t>No adverse impact to a heritage asset is anticipated. Stoops Farmhouse and Barn and Yellow Hall (Grade II) lie just to the north of the site.</t>
  </si>
  <si>
    <t xml:space="preserve">No adverse impact to a heritage asset is anticipated. Several Grade II listed cottages area close to the eastern and western boundaries of the site. </t>
  </si>
  <si>
    <t>No adverse impact to a heritage asset is anticipated. The Anchor Inn and Leeds and Liverpool Canal Bridge 151 (Grade II) are close to the western boundary of the site.</t>
  </si>
  <si>
    <t>No adverse impact to a heritage asset is anticipated. Higher Lane Head and Lower Lane Head Farmhouse are close to the northern boundary of the site.</t>
  </si>
  <si>
    <t>No adverse impact to a heritage asset is anticipated. No designated heritage assets within the immediate vicinity.</t>
  </si>
  <si>
    <t>Moderate. The site is part of a large tract of land that includes sites P105, P165 and P230. It is highly valued locally and has been designated as a Site of Settlement Character. This element occupies an elevated position, but is not overly prominent in distant views.</t>
  </si>
  <si>
    <t>Yes. Development of the site would marginally reduce the size of the "gap" between Nelson and Brierfield.</t>
  </si>
  <si>
    <t>Adjacent to Southfield Conservation Area. Lower Town House (Grade II*) is close to the eastern boundary of the site.</t>
  </si>
  <si>
    <t>No adverse impact to a heritage asset is anticipated. Although adjacent to the Scholefield and Coldweather Conservation Area, the site is screened from it by housing, so its setting should be unaffected by any development.</t>
  </si>
  <si>
    <t>Within the Lidgett and Bents Conservation Area. Development may affect the setting of Higher Standroyd (Grade II).</t>
  </si>
  <si>
    <t>Adjacent to Southfield Conservation Area. Further Clough Head Cottage (Grade II) is adjacent to the northern boundary of the site.</t>
  </si>
  <si>
    <t>Part within the Brierfield Mills Conservation Area. Brierfield Mill and Leeds and Liverpool Canal Bridge 136 (Grade II) are adjacent to the site.</t>
  </si>
  <si>
    <t>Leeds and Liverpool Canal Locks 50 and 51 (Grade II) are adjacent to the western boudary of the site.</t>
  </si>
  <si>
    <t>Colne Waterside Bridge (Grade II) is adjacent to the eastern boundary of the site.</t>
  </si>
  <si>
    <t>Development could potentially have an adverse effect on the setting of the Calf Hall and Gillians Conservation Area, which lies 170m to the south of the site, with uninterupted views between the two locations.</t>
  </si>
  <si>
    <t>Within the Carr Hall Road and Wheatley Lane Conservation Area. Laund Farmhouse and Cottage (Grade II) is close to the northern boundary of the site.</t>
  </si>
  <si>
    <t>Within the Earby Conservation Area.</t>
  </si>
  <si>
    <t>Substantial. Site adjoins the settlement boundary, but extends out into the open countryside and relates poorly to the existing built form of the setttlement unless developed in conjunction with sites P273 and P298</t>
  </si>
  <si>
    <t>Development may adversely affect the setting of Greenhead Manor (Grade II*) close to the northern boundary of the site.</t>
  </si>
  <si>
    <t>Development may adversely affect the setting of Walverden cottage (grade II), which adjoins the boundary of the site.</t>
  </si>
  <si>
    <t>Moderate. Urban edge site with development on 2-3 sides, but  extends out into open countryside.</t>
  </si>
  <si>
    <t>Within the Newchurch and Spen Brook Conservation Area.</t>
  </si>
  <si>
    <t>Part within the Barrowford Conservation Area</t>
  </si>
  <si>
    <t>Within the Newchurch and Spen Brook Conservation Area. Developoment may adversely affect the setting of Dimpenley Top Farmhouse (Grade II) to the east.</t>
  </si>
  <si>
    <t>Yes. Development of the site would significantly reduce the size of the "gap" between Nelson and Brierfield.</t>
  </si>
  <si>
    <t>Development may adversely affect the setting of Clay Cottage (Grade II) to the south of the site.</t>
  </si>
  <si>
    <t>High. The site provides a key visual break between two settlements and is visible from the highway and key vantages points to the south.</t>
  </si>
  <si>
    <t>Development may adversely affect the setting of Higher Lane Head and Lower Lane Head Farmhouses (Grade II) immediately noth of the site.</t>
  </si>
  <si>
    <t>Within the Carr Hall Road, Barrowford Conservation Area</t>
  </si>
  <si>
    <t>Development may adversely affect the setting of Woolpack, a range of five cottages dated 1823 (Grade II) to the south of the site.</t>
  </si>
  <si>
    <t>High. Site extends into open countryside and Green Belt. Part of the strategic gap between Nelson and the village of Fence. Clearly visible from the A6068.</t>
  </si>
  <si>
    <t>Site is adjacent to the Carr Hall Road, Wheatley Lane Conservation Area. Development of the site may adversely affect the setting of Chapel house farmhouse (grade II) which is in the north west corner of the site.</t>
  </si>
  <si>
    <t>High. Isolated site in the open countryside prominent in many distant views from the north.</t>
  </si>
  <si>
    <t>High. Isolated site in the open countryside and Green Belt. Part of the strategic gap between Nelson and the village of Fence. Clearly visible from the A6068.</t>
  </si>
  <si>
    <t>Minor. Site is well screened in distant views, but is clearly visible from the highway and public rights of way.</t>
  </si>
  <si>
    <t>High. Isolated site in the open countryside. Elevated position makes it visible in distant views from Colne and local public rights of way.</t>
  </si>
  <si>
    <t>Minor. Urban edge site enclosed by development on all sides.</t>
  </si>
  <si>
    <t>Substantial. Development would result in the merger of Roughlee and Crow Trees, and would have an adverse impact on the character of the AONB.</t>
  </si>
  <si>
    <t>Local detrimental impact. The site provides a key visual break between the village of Roughlee and the hamlet of Crow Trees. The site is not prominent in distant views due to screening from adjacent development and mature trees, but its openness is evident from the adjacent highway.</t>
  </si>
  <si>
    <t>Moderate. Self contained Green Belt site within ribbon development along Red Lane. Enclosed with development on two sides, but the gap is prominent in distant views from public rights of way to the north around Lake Burwain and from the adjacent highway. Local viewpoint offering uninterupted views from Red Lane across Lake Burwain.</t>
  </si>
  <si>
    <t>Urban / Grade 4</t>
  </si>
  <si>
    <t>Minor. On edge of settlement, not prominent in the wider landscape and/or well screened.</t>
  </si>
  <si>
    <t>Moderate. On edge of settlement, visible in distant views from public rights of way.Prominent in views from the A56 when approaching the village from the south.</t>
  </si>
  <si>
    <t>Moderate. On edge of settlement, visible from the highway and/or public rights of way.</t>
  </si>
  <si>
    <t>Moderate. On edge of settlement, prominent in distant views from public rights of way to the south.</t>
  </si>
  <si>
    <t>Minor. On edge of settlement, currently forming part of the eighth hole at Nelson Golf Club.</t>
  </si>
  <si>
    <t>High. On edge of settlement,  extending into the open countryside. Occupies an elevated posiytion, highly visible in views from Colne Town Centre, to the north, and public rights of way.</t>
  </si>
  <si>
    <t>High. On edge of settlement, prominent from key vantage points (Greenberfield Locks) and public rights of way. Provides an important setting for key canalside structures and listed buildings.</t>
  </si>
  <si>
    <t>High. On edge of settlement, prominent from key vantage points. Inspector considereing development on part of the site placed great emphasis on the adverse impact it would have on local landscape character.</t>
  </si>
  <si>
    <t>High. Extensive On edge of settlement, extending far into the open countryside. Highly visible from the adjacent highway, public rights of way and key vantage points.</t>
  </si>
  <si>
    <t>High. Extensive On edge of settlement, on prominent north west facing slope, extending far into the open countryside. Highly visible from the adjacent highway, public rights of way and key vantage points.</t>
  </si>
  <si>
    <t>Moderate. On edge of settlement, visible from public rights of way and key vantage points to the east.</t>
  </si>
  <si>
    <t>Moderate. On edge of settlement, poorly related to the existing settlement, unless adjacent site (P237) is also developed. Not visible from nearby highways. Visible from public rights of way, but not prominent in the wider landscape and/or well screened.</t>
  </si>
  <si>
    <t>Minor. On edge of settlement, not visible from nearby highways, but prominent in distant views of the village from public rights of way to the east. Development would hide the rear of cottages along Main Street, which are typical of many small "Yorkshire" villages.</t>
  </si>
  <si>
    <t>Minor. On edge of settlement, extending into the open countryside. Visible from public rights of way, but not from local highways.</t>
  </si>
  <si>
    <t>Moderate. On edge of settlement, highly visible from the Leeds and Liverpool Canal and public rights of way to the east, but screened in views from the B6247. More than P136 and P283, development of this site would increase the perception that the green gap between Barrowford and Colne was being eroded.</t>
  </si>
  <si>
    <t>Moderate. On edge of settlement, in the Green Belt visible from the highway and/or public rights of way.</t>
  </si>
  <si>
    <t>Moderate. On edge of settlement, visible from the highway and/or public rights of way. Would contribute to eroding the perceived gap between Nelson and Barrowford, although this is already compromised by Nelson and Colne College, the Riverside Business Park and allocation of the strategic housing site at Trough Laithe.</t>
  </si>
  <si>
    <t>Moderate. On edge of settlement, visible from the Leeds and Liverpool Canal, local highways (including distant views from the M65 motorway) and/or public rights of way.</t>
  </si>
  <si>
    <t>Moderate. On edge of settlement, visible from public rights of way, but not the highway network.</t>
  </si>
  <si>
    <t>High. On edge of settlement, prominent when leaving the village in a northerly direction. Development would undermine the rural setting of the village when approaching from the north.</t>
  </si>
  <si>
    <t>High. On edge of settlement, separated from the built up area by open space (outdoor sports). Its ridgeline position makes it prominent in distant views from the south.</t>
  </si>
  <si>
    <t>Moderate. On edge of settlement, occupying an east facing slope that is prominent when approaching from the east on the A6068 and public rights of way.</t>
  </si>
  <si>
    <t>Minor.On edge of settlement, within the AONB. This small site is well related to the eisting settlement and not prominent in the wider landscape and/or well screened.</t>
  </si>
  <si>
    <t>High. On edge of settlement, within the AONB. Occupies a position that is prominent in distant views.</t>
  </si>
  <si>
    <t>Minor. On edge of settlement, within the Green Belt. A self contained site surrounded on three sides by development, with the A6068 forming the southern boundary.</t>
  </si>
  <si>
    <t>Minor. On edge of settlement, within the Green Belt. A self contained and well screened site, clearly visible from the highway.</t>
  </si>
  <si>
    <t>Minor. On edge of settlement, within the Green Belt. A self contained and well screened site.</t>
  </si>
  <si>
    <t>Minor. On edge of settlement and within the Green Belt. A self contained and well screened site, not prominent in distant views, but visible from the highway and public rights of way.</t>
  </si>
  <si>
    <t>Minor. Urban edge site enclosed on 2-3 sides by development. Adjacent to P042.</t>
  </si>
  <si>
    <t>Minor. Urban edge site enclosed on 2-3 sides by development. Adjacent tro P127.</t>
  </si>
  <si>
    <t>Development may affect the setting of West Close Farmhouse (Grade II), which is adjoins the eastern boundary of the site.</t>
  </si>
  <si>
    <t>Development may affect the setting of Great House Farmhouse (Grade II), which adjoins the north-east corner of the site.</t>
  </si>
  <si>
    <t>Development may adversely affect the setting of Orchard Cottage (Grade II), which adjoins the site boundary.</t>
  </si>
  <si>
    <t>No adverse impacts identified. Lane End Farmhouse (Grade II) and a c.17 Milestone (grade II) are on the opposite side of Gisburn Road, but already surrounded by development.</t>
  </si>
  <si>
    <t>Part of the site is in the Primet Bridge Conservation Area.</t>
  </si>
  <si>
    <t>Primet Foundry is a listed building (Grade II) and is located within the Primet Bridge Conservation Area.</t>
  </si>
  <si>
    <t>Within the Lomeshaye Industrial Hamlet Conservation Area</t>
  </si>
  <si>
    <t xml:space="preserve">Development could adversely impact on the setting of six listed buildings/structures in close proximity to the site. </t>
  </si>
  <si>
    <t>Development could adversely impact on the setting of Clay Cottage (Grade II), which adjoins the site.</t>
  </si>
  <si>
    <t>Site adjoins the Barrowford Conservation Area. Development could have an adverse impact on the stting of the Lamb Working Mens Club (Grade II*), which adjoins the southern boundary of the site.</t>
  </si>
  <si>
    <t>Site adjoins the Earby Conservation Area.</t>
  </si>
  <si>
    <t>Site adjoins the Whitefield Conservation Area.</t>
  </si>
  <si>
    <t>Part of the site is within the Earby Conservation area.</t>
  </si>
  <si>
    <t>Moderate. On edge of settlement, visible from the key vantage points, the highway and public rights of way, but is well related to the settlement boundary.</t>
  </si>
  <si>
    <t>High. Extensive tract of open countryside and Green Belt. The site is clearly visible from key vantage points in the area (e.g. Barrowford Locks, Alkincoats Park), the highway and public rights of way.</t>
  </si>
  <si>
    <t>Development could adversely affect the setting of several listed buidings/structures along the Leeds and Liverpool Canal (Grade II) and Blakey Hall Farm (Grade II).</t>
  </si>
  <si>
    <t>Yes. Development would marginally reduce the size of the gap between Colne and Barrowford.</t>
  </si>
  <si>
    <t>Within the Lidgett and Bents Conservation Area.</t>
  </si>
  <si>
    <t>Development of the site could adversely affect the setting of Yellow Hall (Grade II) and Stoops Farmhouse and Barn (Grade II) both to the west of the site.</t>
  </si>
  <si>
    <t>Development of the site could adversely affect the setting of Accornlee Hall Farmhouse (Grade II*) which is to the north of the site.</t>
  </si>
  <si>
    <t>Substantial. Site extends into the open countryside and has little empathy with the current village envelope.</t>
  </si>
  <si>
    <t>Development of the site could adversely affect the setting of Watermeetings Farmhouse (Grade II) which is to the south of the site. Watermeetings is designated as a Local Green Space in the Barrowford Neighbourhood Plan (2019).</t>
  </si>
  <si>
    <t>Development of the site could potentially affect the setting of Cockshott Bridge (Grade II) on the Leeds and Liverpool Canal, which is east of the site.</t>
  </si>
  <si>
    <t>Within the Calf Hall and Gillians Conservation Area</t>
  </si>
  <si>
    <t>Development would compromise/obstruct views of Hartley Homes (Grade II) and Lynchgate (Grade II) from footpaths on the hills to the south.</t>
  </si>
  <si>
    <t xml:space="preserve">No adverse impacts identified. No designated heritage assets within the immediate vicinity. </t>
  </si>
  <si>
    <t>No adverse impacts identified.  Hoarstones (Grade II) and  Gatepost (Grade II) are to the west of the site.</t>
  </si>
  <si>
    <t>No adverse impact to a heritage asset is anticipated. Colne Waterside Bridge (Grade II) is close to the southern boundary of the site.</t>
  </si>
  <si>
    <t>No adverse impact to a heritage asset is anticipated. Fosters Arms Public House (Grade II) is close to the eastern boundary of the site.</t>
  </si>
  <si>
    <t>No adverse impact to a heritage asset is anticipated. 304 Wheatley Lane Road and Orchard Cottage (Grade II) are close to the site boundary.</t>
  </si>
  <si>
    <t>Adjacent to the Barrowford Conservation Area. A number of Grade II listed buildings are present at Park Hill (Pendle Heritage Centre) close to the north west boundary of the site.</t>
  </si>
  <si>
    <t>Site adjoins the Earby Conservation Area. The former Grammar School (Grade II*) is close to the southern boundary of the site, but development of the site is unlikely to have an adverse impact on its setting.</t>
  </si>
  <si>
    <t>No adverse impact to a heritage asset is anticipated. Further Clough Head Cottage (Grade II) is close to the eastern boundary of the site.</t>
  </si>
  <si>
    <t>Low flood risk zone 1</t>
  </si>
  <si>
    <t>Flood Zone 1</t>
  </si>
  <si>
    <t>50‐75% in Flood Zone 2 or 3</t>
  </si>
  <si>
    <t>25‐50% in Flood Zone 2 or 3</t>
  </si>
  <si>
    <t>&lt;25% in Flood Zone 2 or 3</t>
  </si>
  <si>
    <t xml:space="preserve">&gt;75% in Flood Zone 2 or 3 </t>
  </si>
  <si>
    <t>&gt;75% in Flood Zone 2 or 3</t>
  </si>
  <si>
    <t>&lt; 25% in Flood Zone 2 or 3</t>
  </si>
  <si>
    <t>25-50% in Flood Zone 2 or 3</t>
  </si>
  <si>
    <t>&lt;25% in Flood Zone 2or 3</t>
  </si>
  <si>
    <t>25-50% in flood Zone 2 or 3</t>
  </si>
  <si>
    <t>&gt; 75% in Flood Zone 2 or 3</t>
  </si>
  <si>
    <t>&gt; 75% in Flood Zone 2 or 4</t>
  </si>
  <si>
    <t>50-75% in Flood Zone 2 or 3</t>
  </si>
  <si>
    <t>Hendon Brook passes under the site in a culvert</t>
  </si>
  <si>
    <t>25-50% in Flood Zone 2 or 4</t>
  </si>
  <si>
    <t>Part within the Lomeshaye Industrial Hamlet Conservation Area.</t>
  </si>
  <si>
    <t>Open Space. Predominantly level site. Minimal loss of developable land anticipated.</t>
  </si>
  <si>
    <t>Amenity Greenspace (AG192),  Outdoor Sports (OS084-86) and Parkland (PK003)</t>
  </si>
  <si>
    <t>25-50% risk of groundwater flooding</t>
  </si>
  <si>
    <t>50-75% risk of groundwater flooding</t>
  </si>
  <si>
    <t>Very low</t>
  </si>
  <si>
    <t>&lt;25% risk of groundwater flooding</t>
  </si>
  <si>
    <t>&gt;75% risk of groundwater flooding</t>
  </si>
  <si>
    <t>No. Minimal or no impact</t>
  </si>
  <si>
    <t>No. Residential, employment and educational uses adjoin the site and will not have an adverse impact on development of the site.</t>
  </si>
  <si>
    <t>Yes. The proximity of the M65 motorway is likely to require some noise mitigation measures.</t>
  </si>
  <si>
    <t>Yes. Adjacent business uses may require some minor mitigation measures if the site (P022) is not redeveloped.</t>
  </si>
  <si>
    <t>Yes. Waste Water Treatment Works to the north of the site may require some minor mitigation measures.</t>
  </si>
  <si>
    <t>Yes. Waste Water Treatment Works to the east of the site may require some minor mitigation measures.</t>
  </si>
  <si>
    <t>No. Housing would not have an adverse impact on surrounding uses. Site is in the open countryside, although some housing is adjacent.</t>
  </si>
  <si>
    <t xml:space="preserve">Little or none. Self contained site within a settlement boundary </t>
  </si>
  <si>
    <t>Yes
Possible legacy from former industrial use</t>
  </si>
  <si>
    <t>Little or none. Self contained site within a settlement boundary. 
Site adjoins P139.</t>
  </si>
  <si>
    <t>Substantial. Urban edge site with development along one boundary. 
Site adjoins P303.</t>
  </si>
  <si>
    <t>Moderate (see 3.17 for explanation). Inner urban site enclosed on 2-3 sides by development. 
Site adjoins P033, P105 and P165.</t>
  </si>
  <si>
    <t>Moderate. Urban edge site with site of former mill (P057) along one boundary.</t>
  </si>
  <si>
    <t>Yes. business / industrial uses uses if not restricted to B1 / E(g) uses could have an adverse impact on adjacent housing.</t>
  </si>
  <si>
    <t>Yes. Housing could potentially have an adverse impact on nearby heritage and leisure uses, but these could be mitigated. Site is bordered by housing, leisure / tourism facilities and open countryside.</t>
  </si>
  <si>
    <t xml:space="preserve">Yes. Site is bordered by housing, secondary school and open countryside. Housing may have an adverse impact on adjacent Biological Heritage Site (BNS), but careful design and mitigation should overcome any issues. Environmental report suggests that some additional land may also be worthy of BHS status.
</t>
  </si>
  <si>
    <t>Yes. The site is designated as a Biological Heritage Site (BHS). It is important bye-land for the nearby South Pennine Moors SPA. The site is bordered by former farme buildings (many converted to housing) and open countryside. Mitigation measure are not possible.</t>
  </si>
  <si>
    <t>No. Housing would not have an adverse impact on surrounding uses. Site is bordered by a new housing estate and open countryside.</t>
  </si>
  <si>
    <t>No. Housing would not have an adverse impact on surrounding uses. Site is bordered by housing and open countryside.</t>
  </si>
  <si>
    <t>No. Housing would not have an adverse impact on surrounding uses. Site is bordered by housing, sports facilities and open countryside.</t>
  </si>
  <si>
    <t>No. Housing would not have an adverse impact on surrounding uses. Site is bordered by housing and lock-up garages.</t>
  </si>
  <si>
    <t>Yes. business / industrial uses is unlikely to have an adverse impact on surrounding uses. Site is bordered by a modern business park to the south and open countryside. However, planting of a strong natural barrier to screen development in distant views from the north is likely to be appropraite.</t>
  </si>
  <si>
    <t>No. Housing would not have an adverse impact on surrounding uses. Site is bordered by housing and open countryside.
Yes. business / industrial uses could potentially cause issues in terms of access to the site and if not restricted to B1 / E(g) uses would not be compatible with adjacent residential areas.</t>
  </si>
  <si>
    <t>No. Housing would not have an adverse impact on surrounding uses. Site is bordered by a housing and open countryside.</t>
  </si>
  <si>
    <t>No. Housing would not have an adverse impact on surrounding uses. 
Site is bordered by housing and open countryside.</t>
  </si>
  <si>
    <t>No. Housing would not have an adverse impact on surrounding uses. Site is bordered by housing, business / industrial uses and a watercorse.</t>
  </si>
  <si>
    <t>No. Housing would not have an adverse impact on surrounding uses. Site is bordered by business / industrial uses uses.</t>
  </si>
  <si>
    <t>No. Former textile mill and printing works. Redevelopment for housing or business / industrial uses would not have an adverse impact on surrounding uses. Site is bordered by housing and business / industrial uses uses.</t>
  </si>
  <si>
    <t>No. Housing would not have an adverse impact on surrounding uses. Site is bordered by housing, primary school and open countryside.</t>
  </si>
  <si>
    <t>No. Housing would not have an adverse impact on surrounding uses. Site is bordered by housing and a large area of amenity greenspace / grazing land..</t>
  </si>
  <si>
    <t>No. Housing would not have an adverse impact on surrounding uses. Site is bordered by housing and lock-up garages.
Yes. business / industrial uses uses if not restricted to B1 / E(g) uses could have an adverse impact on adjacent housing.</t>
  </si>
  <si>
    <t>No. Housing would not have an adverse impact on surrounding uses. Site is bordered by housing and a cricket club.</t>
  </si>
  <si>
    <t>No. Housing would not have an adverse impact on surrounding uses. Site is bordered by business / industrial uses uses, a public house and an area of open space.</t>
  </si>
  <si>
    <t>No. Housing would not have an adverse impact on surrounding uses. Site is bordered by housing and an area of open space.</t>
  </si>
  <si>
    <t>No. Housing would not have an adverse impact on surrounding uses. Site is bordered by housing, a primary school playing field and open countryside.</t>
  </si>
  <si>
    <t>No. business / industrial uses would not have an adverse impact on surrounding uses. Site is bordered by recreational areas and the M65 motorway.</t>
  </si>
  <si>
    <t>No. Former textile mill. Redevelopment for housing or business / industrial uses would not have an adverse impact on surrounding uses.Site is bordered by housing and a mixed-use development including recreational facilities.</t>
  </si>
  <si>
    <t xml:space="preserve">No. Housing would not have an adverse impact on surrounding uses. Site is bordered by housing and open countryside.
Yes. business / industrial uses uses if not restricted to B1 / E(g) uses could have an adverse impact on adjacent housing.
</t>
  </si>
  <si>
    <t xml:space="preserve">No. Housing would not have an adverse impact on surrounding uses. Site is bordered by housing and a railway line.
No. business / industrial uses would not have an adverse impact on surrounding uses. </t>
  </si>
  <si>
    <t>No. Housing would not have an adverse impact on surrounding uses. Site is bordered by housing.</t>
  </si>
  <si>
    <t>No. Housing would not have an adverse impact on surrounding uses. Site is bordered by business premises and open countryside.</t>
  </si>
  <si>
    <t>No. Housing would not have an adverse impact on surrounding uses. Site is bordered by emploiyment uses.</t>
  </si>
  <si>
    <t>No. Housing would not have an adverse impact on surrounding uses. Site is bordered by housing and open space.</t>
  </si>
  <si>
    <t>No. Housing would not have an adverse impact on surrounding uses. Site is bordered by housing, business / industrial uses and open space.</t>
  </si>
  <si>
    <t>No. Housing would not have an adverse impact on surrounding uses. Site is bordered by housing, business / industrial uses and recreation facililities.</t>
  </si>
  <si>
    <t>No. Housing would not have an adverse impact on surrounding uses. Site is bordered by open counryside, but some housing is adjacent.</t>
  </si>
  <si>
    <t>No. Housing or business / industrial uses would not have an adverse impact on surrounding uses. Site is bordered by housing and business / industrial uses.</t>
  </si>
  <si>
    <t>No. Housing would not have an adverse impact on surrounding uses. Site is bordered by housing and business / industrial uses.</t>
  </si>
  <si>
    <t>No. Housing would not have an adverse impact on surrounding uses. Site is bordered by housing, open space and open countryside.</t>
  </si>
  <si>
    <t>No. Housing would not have an adverse impact on surrounding uses. Site is bordered by business / industrial uses uses and a watercourse.</t>
  </si>
  <si>
    <t>No. Housing would not have an adverse impact on surrounding uses. Site is bordered by housing, a public house and open countryside</t>
  </si>
  <si>
    <t>No. Housing would not have an adverse impact on surrounding uses. Site is bordered by housing, a waste water treatment plant and open countryside</t>
  </si>
  <si>
    <t>No. Housing would not have an adverse impact on surrounding uses. Site is bordered by housing and open countryside</t>
  </si>
  <si>
    <t>No. Housing would not have an adverse impact on surrounding uses. Site is bordered by housing and an extensive tract of amenity greenspace / grazing land..</t>
  </si>
  <si>
    <t>No. Housing would not have an adverse impact on surrounding uses. Site is bordered by housing and open space (golf course).</t>
  </si>
  <si>
    <t>No. Housing would not have an adverse impact on surrounding uses. Site is bordered by a church, housing and lock-up garages.</t>
  </si>
  <si>
    <t>No. Housing would not have an adverse impact on surrounding uses. Site is bordered by a church, primary school and housing.</t>
  </si>
  <si>
    <t>No. Housing would not have an adverse impact on surrounding uses. Site is bordered by housing, business / industrial uses and amenity greenspace / grazing land. (Quarry Hill)</t>
  </si>
  <si>
    <t>No. Housing would not have an adverse impact on surrounding uses. Site is bordered by housing, business / industrial uses and railway line.</t>
  </si>
  <si>
    <t>No. Housing would not have an adverse impact on surrounding uses. Site is bordered by housing, and out of centre retail allpocation.
Yes. business / industrial uses uses if not restricted to B1 / E(g) uses could have an adverse impact on adjacent housing.</t>
  </si>
  <si>
    <t>No. business / industrial uses would not have an adverse impact on surrounding uses. Site is bordered by housing, retail and business / industrial uses..</t>
  </si>
  <si>
    <t>No. Housing would not have an adverse impact on surrounding uses. Site is bordered by housing, and Leeds and Liverpool Canal..
Yes. business / industrial uses uses if not restricted to B1 / E(g) uses could have an adverse impact on the occupants of Alder House.</t>
  </si>
  <si>
    <t xml:space="preserve">No. Housing would not have an adverse impact on surrounding uses. Site is bordered by housing and business / industrial uses.
</t>
  </si>
  <si>
    <t>No. Housing would not have an adverse impact on surrounding uses. Site is bordered by housing, caravan park and open countryside.
Yes. business / industrial uses uses if not restricted to B1 / E(g) uses could have an adverse impact on nearby housing and occupants of caravans. Given its prominent hillside position buiness units are likely to have a significant adverse impact in views south out of Colne Town Centre.</t>
  </si>
  <si>
    <t xml:space="preserve">No. business / industrial uses would not have an adverse impact on surrounding uses. Site forms part of an business / industrial uses area and is bordered by the Leeds and Liverpool Canal.
</t>
  </si>
  <si>
    <t xml:space="preserve">No. business / industrial uses would not have an adverse impact on surrounding uses. Site forms part of an business / industrial uses area and is bordered by the M65 motorway.
</t>
  </si>
  <si>
    <t xml:space="preserve">No. business / industrial uses would not have an adverse impact on surrounding uses. Site forms part of an business / industrial uses area.
</t>
  </si>
  <si>
    <t xml:space="preserve">No. Housing would not have an adverse impact on surrounding uses. Site is bordered by housing and an extensive area of amenity greenspace / grazing land..
</t>
  </si>
  <si>
    <t>No. Housing would not have an adverse impact on surrounding uses. Site is bordered by housing and retail / commercial outlets</t>
  </si>
  <si>
    <t>No. Housing would not have an adverse impact on surrounding uses. Site is bordered by housing and school playing fields, leading onto open countryside.</t>
  </si>
  <si>
    <t>No. Housing would not have an adverse impact on surrounding uses. Site is bordered by housing, business / industrial uses and open countryside.</t>
  </si>
  <si>
    <t>No. Housing would not have an adverse impact on surrounding uses. Site is bordered by housing .</t>
  </si>
  <si>
    <t>No. Housing would not have an adverse impact on surrounding uses. Site is bordered by housing and business / industrial uses .</t>
  </si>
  <si>
    <t>No. Housing would not have an adverse impact on surrounding uses. Site is bordered by housing, petrol station and Leeds and Liverpool Canal. .</t>
  </si>
  <si>
    <t>No. Housing would not have an adverse impact on surrounding uses. Site is bordered by housing and open space (Quarry Hill).</t>
  </si>
  <si>
    <t>No. Housing would not have an adverse impact on surrounding uses. Site is bordered by housing and a large tract of amenity greenspace / grazing land..</t>
  </si>
  <si>
    <t xml:space="preserve">No. Housing or business / industrial uses would not have an adverse impact on surrounding uses. Site is bordered by housing and open countryside.
</t>
  </si>
  <si>
    <t>Yes. business / industrial uses may have an adverse impact on surrounding uses. Site is bordered by executive housing and local tourist hotspot Barrowford Locks. It is also vhighly visible from the viewpoint in Alkincoats Park. Mitigation likely to have minimal impact.</t>
  </si>
  <si>
    <t xml:space="preserve">No. Housing would not have an adverse impact on surrounding uses. Site is bordered by housing and open countryside.
</t>
  </si>
  <si>
    <t xml:space="preserve">No. Housing would not have an adverse impact on surrounding uses. Site is bordered by housing, business / industrial uses  and open countryside.
</t>
  </si>
  <si>
    <t>No. Housing would not have an adverse impact on surrounding uses. Site is bordered by housing, lock-up garages and allotments.</t>
  </si>
  <si>
    <t xml:space="preserve">No. Housing would not have an adverse impact on surrounding uses. Site is bordered by farm buildings and open countryside.
</t>
  </si>
  <si>
    <t xml:space="preserve">No. Housing would not have an adverse impact on surrounding uses. Site is bordered by housing and open countryside.
Yes. business / industrial uses may have an adverse impact on adjacent housing and the users of Salterforth Marina.
</t>
  </si>
  <si>
    <t xml:space="preserve">No. Housing would not have an adverse impact on surrounding uses. Site is bordered by housing.
</t>
  </si>
  <si>
    <t xml:space="preserve">No. Housing would not have an adverse impact on surrounding uses. Site is bordered by business / industrial uses and open countryside.
</t>
  </si>
  <si>
    <t xml:space="preserve">Yes. Housing may have an adverse impact on surrounding uses. Site is bordered by housing and open countryside. Sympathetic boundary treatments along the eastern boundary may be required to preserve the setting of listed structures on the Leeds and Liverpool Canal at local tourist hot spot  Barrowford Locks.
</t>
  </si>
  <si>
    <t xml:space="preserve">No. Housing would not have an adverse impact on surrounding uses. Site is bordered by housing, open space and the Leeds and Liverpool Canal.
</t>
  </si>
  <si>
    <t xml:space="preserve">No. Housing would not have an adverse impact on surrounding uses. Site is wholly within the open countryside.
</t>
  </si>
  <si>
    <t xml:space="preserve">No. Employment would not have an adverse impact on surrounding uses. Site is bordered by housing, business / industrial uses open countryside and Pendle Water.
</t>
  </si>
  <si>
    <t xml:space="preserve">No. Housing would not have an adverse impact on surrounding uses. Site is bordered by housing, business / industrial uses open countryside and Pendle Water.
</t>
  </si>
  <si>
    <t xml:space="preserve">No. Housing would not have an adverse impact on surrounding uses. Site is wholly within the open countryside, with some housing beyond the western boundary..
</t>
  </si>
  <si>
    <t xml:space="preserve">No. Housing would not have an adverse impact on surrounding uses. Site is bordered by housing, pub / restaurant and open countryside.
</t>
  </si>
  <si>
    <t xml:space="preserve">No. Housing or employment would not have an adverse impact on surrounding uses. Site is bordered by housing, business / industrial uses and othe Leeds and Liverpool Canal
</t>
  </si>
  <si>
    <t>No. Neighbouring land uses would have minimal or no impact on the type of development that is proposed.</t>
  </si>
  <si>
    <t>No. Neighbouring land uses would have minimal or no impact on the type of development that is proposed. Hallam Road separates the site from other business premises in this location.</t>
  </si>
  <si>
    <t>No. Neighbouring land uses would have minimal or no impact on the type of development that is proposed. Edward Street separates the site from other business premises in this location.</t>
  </si>
  <si>
    <t xml:space="preserve">No. Neighbouring land uses would have minimal or no impact on the type of development that is proposed. </t>
  </si>
  <si>
    <t>No. Neighbouring land uses would have minimal or no impact on the type of development that is proposed.  Site P148 adjoins the northern boundary. Site P148 adjoins the northern boundary.</t>
  </si>
  <si>
    <t xml:space="preserve">No. Neighbouring land uses would have minimal or no impact on the type of development that is proposed.  </t>
  </si>
  <si>
    <t>Yes. Noise and vehicles delivering to neighbouring B2 businesses may have an adverse impact on housing.</t>
  </si>
  <si>
    <t>Yes. Noise from neighbouring B2 businesses (particularly reversing vehicles) may have an adverse impact on new housing.</t>
  </si>
  <si>
    <t>Yes. Noise from neighbouring B2 businesses adjoining the site may have an adverse impact on new housing.</t>
  </si>
  <si>
    <t>Yes. Without mitigation noise from neighbouring business uses may have an adverse impact on new housing.</t>
  </si>
  <si>
    <t>Yes. Without mitigation noise from neighbouring business uses may have an adverse impact on new housing, if site P022 is not redeveloped.</t>
  </si>
  <si>
    <t>Yes. Without mitigation noise from neighbouring business uses may have an adverse impact on new housing. if site P021 is not redeveloped.</t>
  </si>
  <si>
    <t>Yes. Without mitigation noise from neighbouring business uses may have an adverse impact on new housing if site P022 and P037 are not redeveloped.</t>
  </si>
  <si>
    <t>Yes. Without mitigation noise from neighbouring business uses on Charles Street may have an adverse impact on new housing (housing).
No. The site was previously in B2 use and mitigation measures should not be required.</t>
  </si>
  <si>
    <t>Yes. Earby Waste Water Treatment Works, to the south east of the site, may require some minor mitigation measures.</t>
  </si>
  <si>
    <t>Yes. Barnoldswick Waste Water Treatment Works, to the east of the site, may require some minor mitigation measures.</t>
  </si>
  <si>
    <t>Yes. Barnoldswick Waste Water Treatment Works, to the south of the site, may require some minor mitigation measures.</t>
  </si>
  <si>
    <t>Yes. Colne Waste Water Treatment Works, to the south of the site, and the terminal of a high pressure gas pipeline in an adjacent .field, may require mitigation measures.</t>
  </si>
  <si>
    <t xml:space="preserve">Yes. The proximity of the railway line and an unmanned level crossing may requre some mitigation measures.
No. Employment would not have a detrimental impact on surrounding uses. </t>
  </si>
  <si>
    <t>Yes. The adjacent concrete works (P232), if not redeveloped could adversely impact on new housing by means of noise and dust emissions.
No. Neighbouring land uses would have minimal or no impact on employment development.</t>
  </si>
  <si>
    <t>Yes. Noise from neighbouring B2 businesses may have an adverse impact on new housing.
No. Neighbouring land uses would have minimal or no impact on employment development.</t>
  </si>
  <si>
    <t>Yes. Noise from neighbouring business uses (particularly reversing vehicles) may have an adverse impact on new housing.</t>
  </si>
  <si>
    <t>Yes. Noise from neighbouring B2 businesses (particularly reversing vehicles) may have an adverse impact on new housing.
No. Neighbouring land uses would have minimal or no impact on employment development.</t>
  </si>
  <si>
    <t>Yes. Noise from neighbouring business uses may have an adverse impact on new housing.</t>
  </si>
  <si>
    <t xml:space="preserve">Yes. Noise from neighbouring business uses in Albert Mill may have an adverse impact on new housing. </t>
  </si>
  <si>
    <t xml:space="preserve">Yes. Noise from neighbouring business uses may have an adverse impact on new housing.
No. Neighbouring land uses would have minimal or no impact on temployment development   </t>
  </si>
  <si>
    <t>Barden Primary School, Burnley</t>
  </si>
  <si>
    <t>Sir John Thursby Community College, Burnley</t>
  </si>
  <si>
    <t>Heasandford Industrial Estate, Burnley</t>
  </si>
  <si>
    <t>St James Lanehead, Burnley</t>
  </si>
  <si>
    <t>AVL SCORE</t>
  </si>
  <si>
    <t>AVL RANK</t>
  </si>
  <si>
    <t>ACH SCORE</t>
  </si>
  <si>
    <t>ACH RANK</t>
  </si>
  <si>
    <t>STB SCORE</t>
  </si>
  <si>
    <t>STB RANK</t>
  </si>
  <si>
    <t>OVL SCORE</t>
  </si>
  <si>
    <t>OVL AVERAGE</t>
  </si>
  <si>
    <t>OVL RANK</t>
  </si>
  <si>
    <t>HSG</t>
  </si>
  <si>
    <t>CAP</t>
  </si>
  <si>
    <t>EMP</t>
  </si>
  <si>
    <t>AREA</t>
  </si>
  <si>
    <t>Land at Ouzledale Foundry</t>
  </si>
  <si>
    <t>Land at Carry Lane</t>
  </si>
  <si>
    <t>Land off Keighley Road</t>
  </si>
  <si>
    <t>Land off Robinson Lane</t>
  </si>
  <si>
    <t>Land at Ouzledale Foundary</t>
  </si>
  <si>
    <t xml:space="preserve">Green Belt Assessment  (P024a) - major contruibution </t>
  </si>
  <si>
    <t>TPO/NO1/2008</t>
  </si>
  <si>
    <t>TPO/NO6/1951 and part of Carr Hall Road Conservation Area</t>
  </si>
  <si>
    <t>TPO/NO11/1996 &amp; TPO/NO17/1996 on adjacent land to the north of the site</t>
  </si>
  <si>
    <t>TPO/NO3/2001 on adjacent land to the east of the site</t>
  </si>
  <si>
    <t>TPO/NO5/1982 on adjacent land to the north of the site</t>
  </si>
  <si>
    <t>TPO/NO7/1980 on adjacent land to the south east of the site</t>
  </si>
  <si>
    <t>TPO/NO1/1953</t>
  </si>
  <si>
    <t>TPO/NO1/1953 within 15m buffer zone</t>
  </si>
  <si>
    <t>TPO/NO3/1981</t>
  </si>
  <si>
    <t>Adjoins the boundary of the AONB</t>
  </si>
  <si>
    <t>Natural woodland Sites WD301 and WD305 adjoin the site.</t>
  </si>
  <si>
    <t>TPO/NO1/1963</t>
  </si>
  <si>
    <t>TPO/NO1/1963 significant number of protected trees along the Keighley Road boundary</t>
  </si>
  <si>
    <t>TPO/NO7/1997</t>
  </si>
  <si>
    <t>TPO/NO1/2000</t>
  </si>
  <si>
    <t>TPO/NO2/1993</t>
  </si>
  <si>
    <t>Yes
Not Required</t>
  </si>
  <si>
    <t>MC2</t>
  </si>
  <si>
    <t>MC1</t>
  </si>
  <si>
    <t>MCN1</t>
  </si>
  <si>
    <t>No public funding required</t>
  </si>
  <si>
    <t>RP5</t>
  </si>
  <si>
    <t>RP3</t>
  </si>
  <si>
    <t>WCT3</t>
  </si>
  <si>
    <t>MC6</t>
  </si>
  <si>
    <t>C5</t>
  </si>
  <si>
    <t>Public funding likely to be made available</t>
  </si>
  <si>
    <t>MC3 and C4</t>
  </si>
  <si>
    <t>MC3</t>
  </si>
  <si>
    <t>WCT5</t>
  </si>
  <si>
    <t>No public funding required
20% Affordable Housing possible</t>
  </si>
  <si>
    <t>No public funding required
5% Affordable Housing possible</t>
  </si>
  <si>
    <t>MCN3</t>
  </si>
  <si>
    <t xml:space="preserve">No public funding required
</t>
  </si>
  <si>
    <t>MC4</t>
  </si>
  <si>
    <t>MCN3 and C5</t>
  </si>
  <si>
    <t>MC2 and C4</t>
  </si>
  <si>
    <t>MC5</t>
  </si>
  <si>
    <t>MC7</t>
  </si>
  <si>
    <t>C9</t>
  </si>
  <si>
    <t>MC4 and C4</t>
  </si>
  <si>
    <t>MC4 and C5</t>
  </si>
  <si>
    <t>WCT2</t>
  </si>
  <si>
    <t>WCT4</t>
  </si>
  <si>
    <t>Marginal viability</t>
  </si>
  <si>
    <t>WCT1</t>
  </si>
  <si>
    <t>MCN6</t>
  </si>
  <si>
    <t>Public subsidy not available to cover defecit in financing</t>
  </si>
  <si>
    <t>RP7</t>
  </si>
  <si>
    <t>RP6</t>
  </si>
  <si>
    <t>MCN5</t>
  </si>
  <si>
    <t>RP1</t>
  </si>
  <si>
    <t>RP8</t>
  </si>
  <si>
    <t>MC8</t>
  </si>
  <si>
    <t>C4</t>
  </si>
  <si>
    <t>WCT7</t>
  </si>
  <si>
    <t>No. The site is not in close proximity to a site designated for its ecological value.</t>
  </si>
  <si>
    <t>Yes. The site is adjacent to the Leeds and Liverpool Canal Biological Heritage Site (BHS)</t>
  </si>
  <si>
    <t>Yes. The site is designated as the Greenfield Site of Local Natural Importance (LNI) and is within 50m of the Greenfield LNR</t>
  </si>
  <si>
    <t>Grade4 (small part Grade 3)</t>
  </si>
  <si>
    <t>Grade 3 / Grade 4</t>
  </si>
  <si>
    <t>Grade 4, but a developed Urban site</t>
  </si>
  <si>
    <t>Grade 3, but site is in an Urban setting</t>
  </si>
  <si>
    <t>Grade3, but within the Urban area</t>
  </si>
  <si>
    <t>Grade 4, but within the Urban area</t>
  </si>
  <si>
    <t>Yes. The site is adjacent to the Foulridge Reservoirs Biological Heritage Site (BHS)</t>
  </si>
  <si>
    <t>Yes. Parts of the site are within 50m of the Old Laund Clough Biological Heritage Site (BHS)</t>
  </si>
  <si>
    <t>Yes. Parts of the site are within 50m of the Lomeshaye Marsh and Green Biological Heritage Site (BHS)</t>
  </si>
  <si>
    <t>Yes. The site is adjacent to the Leeds and Liverpool Canal Site of Local Natural Importance (LNI)</t>
  </si>
  <si>
    <t>Grazing land with some tree cover. West/south west facing site with uneven  slopes. Minimal loss of developable land anticipated.</t>
  </si>
  <si>
    <t>Yes. The site is adjacent to the Gibhill Fields Biological Heritage Site (BHS). Parts of the gross site area, but not the net developable land, may also qualify for BHS status.</t>
  </si>
  <si>
    <t>Yes. The site is designated as the Shelfield Farm Biological Heritage Site (BHS)</t>
  </si>
  <si>
    <t>Yes. The majority of the site is designated as Round Wood Swamp Biological Heritage Site (BHS)</t>
  </si>
  <si>
    <t xml:space="preserve">Grazing land. North west facing slope. Gentle gradient. Minimal loss of developable land anticipated, </t>
  </si>
  <si>
    <t xml:space="preserve">Grazing land. East facing slope. Gentle to moderate gradient. Minimal loss of developable land anticipated, </t>
  </si>
  <si>
    <t>Yes. Parts of the site are within 50m of the Foulridge Reservoirs Biological Heritage Site (BHS)</t>
  </si>
  <si>
    <t>Yes. Parts of the site are within 50m of the Leeds and Liverpool Canal Biological Heritage Site (BHS)</t>
  </si>
  <si>
    <t>Yes. Parts of the site are within 50m of the Greenfield Site of Local Natural Importance (LNI) and the Greenfield Local Nature Reserve (LNR)</t>
  </si>
  <si>
    <t>Yes. The site is adjacent to the Greenfield Site of Local Natural Importance (LNI)</t>
  </si>
  <si>
    <t>Yes. The site is adjacent to the Spurn Clough Biological Heritage Site (BHS).</t>
  </si>
  <si>
    <t>Yes. The site is adjacent to the Colne to Skipton Disused Railway Biological Heritage Site (BHS).</t>
  </si>
  <si>
    <t>Yes. The site is adjacent to the Colne to Skipton Disused Railway  Biolgical Heritage Site (BHS).</t>
  </si>
  <si>
    <t>Yes. Parts of the site are within 50m of the Colne to Skipton Disused Railway  Biolgical Heritage Site (BHS)</t>
  </si>
  <si>
    <t>Yes. The site is adjacent to the Colne to Skipton Disused Railway  and Sough Pasture Biolgical Heritage Sites (BHS)</t>
  </si>
  <si>
    <t>Yes. The site is adjacent to the Alkincoats Woodland Local Nature Reserve</t>
  </si>
  <si>
    <t>Yes. Parts of the site are within 50m of the Leeds and Liverpool Canal Biological Heritage Site: (BHS)</t>
  </si>
  <si>
    <t>Yes. Parts of the site are within 50m of the Salterforth Railway Sections Embankments and Cuttings Geodiversity Heritage Site (GHS)</t>
  </si>
  <si>
    <t>Yes. The route through, or close byvseveral sites designated for their biodiversity interest.</t>
  </si>
  <si>
    <t>TPO/NO15/1998 and TPO/NO8/1999 protect trees along the site boundary</t>
  </si>
  <si>
    <t>Parts of the site are within the 15m buffer for TPO/NO1/1953</t>
  </si>
  <si>
    <t>Much of the site is within the 15m buffer for TPO/NO1/1963, which borders the site. The site is within the Lidgett &amp; Bents Conservation Area</t>
  </si>
  <si>
    <t>Parts of the site are within the 15m buffer forTPO/NO1/2001</t>
  </si>
  <si>
    <t>TPO/NO6/1999 protects trees along the site boundary. The site is within the Calf Hall and Gillians Conservation Area</t>
  </si>
  <si>
    <t xml:space="preserve">No priority habitats or species identified on this site. The Phase 1 Habitat Survey (1988) indicates that the site consists primarily of Improved Grassland (B4). </t>
  </si>
  <si>
    <t>No priority habitats or species identified on this site. The Phase 1 Habitat Survey (1988) indicates that the site consists primarily of Improved Grassland (B4) with some Scattered Scrub (A2.2).</t>
  </si>
  <si>
    <t xml:space="preserve">No priority habitats or species identified on this site. 
The Phase 1 Habitat Survey (1988) indicates that the site consists primarily of Improved Grassland (B4), with some Amenity Grassland (J1.2) (J1.2). </t>
  </si>
  <si>
    <t xml:space="preserve">No priority habitats or species identified on this site. 
The Phase 1 Habitat Survey (1988) indicates that the site consists primarily of Improved Grassland (B4),  </t>
  </si>
  <si>
    <t>No priority habitats or species identified on this site. The Phase 1 Habitat Survey (1988) indicates that the site consists primarily of Improved Grassland (B4), with some Semi Improved Grassland (B4).</t>
  </si>
  <si>
    <t xml:space="preserve">No priority habitats or species identified on this site. The Phase 1 Habitat Survey (1988) indicates that the site consists primarily of Improved Grassland (B4), with some Scattered Scrub (A2.2)  </t>
  </si>
  <si>
    <t>No priority habitats or species identified on this site. The Phase 1 Habitat Survey (1988) indicates that the site is predominantly Improved Grassland (B4).</t>
  </si>
  <si>
    <t>No priority habitats or species identified on this site. The Phase 1 Habitat Survey (1988) indicates that the site is predominantly Improved Grassland (B4) with a small area of Semi Improved Grassland (B4). There is Scattered Scrub (A2.2) and Trees (A3.1) along the field boundaries.</t>
  </si>
  <si>
    <t>No priority habitats or species identified on this site. The Phase 1 Habitat Survey (1988) indicates that the site is predominantly Improved Grassland (B4),</t>
  </si>
  <si>
    <t xml:space="preserve">No priority habitats or species identified on this site. The Phase 1 Habitat Survey (1988) indicates that the site consists primarily of Amenity Grassland (J1.2). </t>
  </si>
  <si>
    <t xml:space="preserve">No priority habitats or species identified on this site. The Phase 1 Habitat Survey (1988) indicates that the site is primarily urban with some Amenity Grassland (J1.2). </t>
  </si>
  <si>
    <t>No priority habitats or species identified on this site. The Phase 1 Habitat Survey (1988) indicates that the site consists primarily of Improved Grassland (B4).The site has subsequently been planted with Woodland.</t>
  </si>
  <si>
    <t xml:space="preserve">No priority habitats or species identified on this site. The Phase 1 Habitat Survey (1988) indicates that the site consists primarily of Improved Grassland (B4) with some Scattered Scrub (A2.2). </t>
  </si>
  <si>
    <t xml:space="preserve">No priority habitats or species identified on this site. The Phase 1 Habitat Survey (1988) indicates that the site consists primarily of Improved Grassland (B4), with some Semi Improved Grassland (B4). </t>
  </si>
  <si>
    <t xml:space="preserve">No priority habitats or species identified on this site. The Phase 1 Habitat Survey (1988) indicates that the site consists primarily of Amenity Grassland (J1.2), </t>
  </si>
  <si>
    <t>No priority habitats or species identified on this site. The Phase 1 Habitat Survey (1988) indicates that the site consists primarily of Semi Improved and Amenitty Grassland.</t>
  </si>
  <si>
    <t xml:space="preserve">No priority habitats or species identified on this site. The Phase 1 Habitat Survey (1988) indicates that the site consists primarily of  Improved and Semi Improved Grassland (B4). </t>
  </si>
  <si>
    <t>No priority habitats or species identified on this site. The site has been redeveloped for employment use since the Phase 1 Habitat Survey (1988) was prepared</t>
  </si>
  <si>
    <t>No priority habitats or species identified on this site. The Phase 1 Habitat Survey (1988) indicates that the site consists primarily of  Amenity Grassland (J1.2). Much of the site has been redeveloped for employment use.</t>
  </si>
  <si>
    <t>No priority habitats or species identified on this site. The Phase 1 Habitat Survey (1988) records buildings on this site, which is incorrect. Improved Grassland (B4) is a better description.</t>
  </si>
  <si>
    <t>No priority habitats or species identified on this site. The Phase 1 Habitat Survey (1988) indicates that the site consists primarily of  Improved Grassland (B4).</t>
  </si>
  <si>
    <t>No priority habitats or species identified on this site. The Phase 1 Habitat Survey (1988) indicates that the site consists primarily of Semi Improved Grassland (B4), with some Improved Grassland (B4). Cynosurus cristatus is listed as the dominat species in parts.A protected species of briophyte has been identified on the adjacent BHS.</t>
  </si>
  <si>
    <t xml:space="preserve">No priority habitats or species identified on this site. The Phase 1 Habitat Survey (1988) indicates that the site is predominantly Improved Grassland (B4), with a field of Arable land close to Birch Hall Lane. </t>
  </si>
  <si>
    <t>Yes. The Phase 1 Habitat Survey (1988) indicates that the site consists primarily of  Improved Grassland (B4), which is not a protected habitat, but there is some semi-natural broadleaved woodland along the northern boundary, which is listed as one of five Priority Habitats in Pendle.</t>
  </si>
  <si>
    <t xml:space="preserve">No priority habitats or species identified on this site. The Phase 1 Habitat Survey (1988) indicates that the site consists primarily of Improved Grassland (B4), with some Scattered Scrub (A2.2) and Species Poor Boundaries (J3.2). </t>
  </si>
  <si>
    <t>No priority habitats or species identified on this site. The Phase 1 Habitat Survey (1988) indicates that the site is predominantly Improved Grassland (B4). Fraxinus Excelsior is shown as the domnat species on site.</t>
  </si>
  <si>
    <t>No priority habitats or species identified on this site. The Phase 1 Habitat Survey (1988) indicates that the site is predominantly Improved Grassland (B4) with Scattered Scrub (A2.2) along the eastern boundary..</t>
  </si>
  <si>
    <t>No priority habitats or species identified on this site. The Phase 1 Habitat Survey (1988) indicates that the site is predominantly Improved Grassland (B4) but a manufactureer aof concrete products now occupies the site.</t>
  </si>
  <si>
    <t>No priority habitats or species identified on this site. The Phase 1 Habitat Survey (1988) indicates that the site is occupied by industrial buildings (now demolished) and Improved Grassland (B4).</t>
  </si>
  <si>
    <t>Yes.The Phase 1 Habitat Survey (1988) indicates that the site is predominantly Improved Grassland (B4).Thre is an area of Broad-Laaved Semi Natural Woodland (A1.1) alongside the canal and this is listed as a priority habitat for Pendle.</t>
  </si>
  <si>
    <t>No priority habitats or species identified on this site. The Phase 1 Habitat Survey (1988) indicates that the site is predominantly Semi-Improved Grassland (B6).</t>
  </si>
  <si>
    <t>No priority habitats or species identified on this site. The Phase 1 Habitat Survey (1988) indicates that the site consists primarily of  Improved and Semi Improved Grassland (B4).There is some Semi-Natural Broadleaved Woodland (A1.1.1) to the east of the site, which is one of five Priority Habitats in Pendle.</t>
  </si>
  <si>
    <t>No priority habitats or species identified on this site. The Phase 1 Habitat Survey (1988) indicates that the site is predominantly Amenity Grassland (A1.2).</t>
  </si>
  <si>
    <t>No priority habitats or species identified on this site. The Phase 1 Habitat Survey (1988) indicates that the site is predominantly Improved Grassland (B4), although a Garden Centre sunsequently occupied the site.</t>
  </si>
  <si>
    <t>No priority habitats or species identified on this site. The Phase 1 Habitat Survey (1988) indicates that the site is predominantly Semi Improved Grassland (B3.2).</t>
  </si>
  <si>
    <t>Yes. The Phase 1 Habitat Survey (1988) indicates that the site is predominantly Semi Improved Grassland (B3.2), but there is some Broad Leaved Semi Natural Woodland (A1.1.1) on the southern boundary.with Alnus glutinosa and Quercus sp(p) as the dominat species.</t>
  </si>
  <si>
    <t>No priority habitats or species identified on this site. The Phase 1 Habitat Survey (1988) indicates that the site is predominantly Improved Grassland (B4) with some Scattered Scrub (A2.2).</t>
  </si>
  <si>
    <t>No priority habitats or species identified on this site. The Phase 1 Habitat Survey (1988) indicates that the site is predominantly developed with some Mixed Plantation (A.3.2) to the east. Some of this was felled by the landowner without prior permission in 2019.</t>
  </si>
  <si>
    <t xml:space="preserve">No priority habitats or species identified on this Urban site. </t>
  </si>
  <si>
    <t>No priority habitats or species identified on this site. The Phase 1 Habitat Survey (1988) indicates that the site is predominantly Semi Improved Neutral Grassland (B1.2)</t>
  </si>
  <si>
    <t>No priority habitats or species identified on this Urban site.</t>
  </si>
  <si>
    <t>No priority habitats or species identified on this site. The Phase 1 Habitat Survey (1988) indicates that the site is predominantly Improved Grassland (B4) with some Marshy Grassland (B5)</t>
  </si>
  <si>
    <t>No priority habitats or species identified on this site. The Phase 1 Habitat Survey (1988) indicates that the site is predominantly Improved Grassland (B4)</t>
  </si>
  <si>
    <t>No priority habitats or species identified on this site. The Phase 1 Habitat Survey (1988) indicates that the site is predominantly Improved Grassland (B4) and Semi Improved Acid Grassland (B1.2)</t>
  </si>
  <si>
    <t>No priority habitats or species identified on this site. The Phase 1 Habitat Survey (1988) indicates that the site is predominantly Improved Grassland (B4) with some Continuous Dense Scrub (A2.1) and Mire (E2.3) with bryophyte-dominated springs</t>
  </si>
  <si>
    <t>No priority habitats or species identified on this site. The Phase 1 Habitat Survey (1988) indicates that the site is predominantly Amenity Grassland (J2).</t>
  </si>
  <si>
    <t>Yes. The Phase 1 Habitat Survey (1988) indicates that the site consists primarily of  Improved and Semi Improved Grassland (B4).There is some Semi-Natural Broadleaved Woodland (A1.1.1) to the south of the site, which is one of five Priority Habitats in Pendle.</t>
  </si>
  <si>
    <t>Yes. The Phase 1 Habitat Survey (1988) indicates that the site consists primarily of  Improved and Semi Improved Grassland (B4).There is some Semi-Natural Broadleaved Woodland (A1.1.1) along the northern boundary of the site, which is one of five Priority Habitats in Pendle.</t>
  </si>
  <si>
    <t>No priority habitats or species identified on this site. The Phase 1 Habitat Survey (1988) indicates that the site is predominantly Semi Improved Grassland (B2.2).</t>
  </si>
  <si>
    <t>No priority habitats or species identified on this site. The Phase 1 Habitat Survey (1988) indicates that the site is predominantly Arable Land (J1.1).</t>
  </si>
  <si>
    <t>Yes. The two fields of Semi-Improved Pasture to the north-west of Shelfield Farm support a significant population of breeding Lapwing.</t>
  </si>
  <si>
    <t>No priority habitats or species identified on this site. The Phase 1 Habitat Survey (1988) indicates that the site is urban and occupied by Buildings (J3.6).</t>
  </si>
  <si>
    <t>No priority habitats or species identified on this site. The Phase 1 Habitat Survey (1988) indicates that the site consists primarily of Arable Land (J1.1).</t>
  </si>
  <si>
    <t>No priority habitats or species identified on this site. The Phase 1 Habitat Survey (1988) indicates that the site consists primarily of Unimproved Grassland (B2.1) and Scattered Scrub (A2.2).</t>
  </si>
  <si>
    <t>No priority habitats or species identified on this site. The Phase 1 Habitat Survey (1988) indicates that the site consists primarily of Improved Grassland (B4).</t>
  </si>
  <si>
    <t>Yes. Minimal Impact. Site is close to Pendle Water, which is a major east-west wildlife corridor.</t>
  </si>
  <si>
    <t>Yes. Minimal Impact. Site is close to the Leeds and Liverpool Canal, which is a major east-west wildlife corridor.</t>
  </si>
  <si>
    <t>Yes. Minimal Impact. Site lies alongside Pendle Water, which is a major east-west wildlife corridor.</t>
  </si>
  <si>
    <t>Site lies alongside Colne Water and important east-west wildlife corridor</t>
  </si>
  <si>
    <t>No priority habitats or species identified on this site. The Phase 1 Habitat Survey (1988) indicates that the site is predominantly Semi Improved Grassland (B2.1) and Urban.</t>
  </si>
  <si>
    <t>Yes. Minimal impact. The site is one of several green stepping stones in this part of Brierfield.</t>
  </si>
  <si>
    <t>Yes. Minimal Impact.The site is apart of a green gap linking open countryside to the eat of the A56, with open countryside to the west.</t>
  </si>
  <si>
    <t>Yes. Minimal impact. Part of a green gap between development in Colne to the east and Barrowford to the west.</t>
  </si>
  <si>
    <t>Yes. Minimal impact. Part of a green gap between development in Nelson to the west and Colne to the east.</t>
  </si>
  <si>
    <t>Yes. The site occupies a significant break in the ribbon development north of the A6068 between Colne and Laneshaw Bridge.</t>
  </si>
  <si>
    <t>Yes. Minimal impact. The site is part of a green gap between built development along Carr Hall Road to the south-west and Barrowford to the north-east.</t>
  </si>
  <si>
    <t>Site lies alongside Pendle Water, which is an important east-west wildlife corridor</t>
  </si>
  <si>
    <t>Site is designated as an LNI (3.7) and an important part of the east-west Pendle Water wildlife corridor</t>
  </si>
  <si>
    <t>No. the site is not integral to an identifield wildlife or green / wildlife corridor.</t>
  </si>
  <si>
    <t>Yes. Minimal impact. Site is a stepping stone between Ball Grove and open countryside to the No. the site is not integral to an identifield wildlife or green / wildlife corridor.rth of Skipton Old Road.</t>
  </si>
  <si>
    <t>Yes. Minimal impact. Site is a gateway between Alkincoats and Holt House, and Lake Burwain to the No. the site is not integral to an identifield wildlife or green / wildlife corridor.rth.The Alkincoats Woodland LNR ensures this link remains.</t>
  </si>
  <si>
    <t>Yes. Minimal Impact. Site is one of several sites which represent a break in the ribbon development along the A6068, offering a link between the open countryside to the No. the site is not integral to an identifield wildlife or green / wildlife corridor.rth and south of this road.</t>
  </si>
  <si>
    <t>Yes. Moderate impact. Together with Hard Platts to the No. the site is not integral to an identifield wildlife or green / wildlife corridor.rth east, the site is apart of an important stepping stone in a 'green / wildlife corridor' between the open countryside to the south-east of Nelson and open countryside to the No. the site is not integral to an identifield wildlife or green / wildlife corridor.rth of the town.</t>
  </si>
  <si>
    <t>Yes. Minimal impact. The site is part of a 'green gap' between built development in Barrowford to the No. the site is not integral to an identifield wildlife or green / wildlife corridor.rth and Nelson to the south.</t>
  </si>
  <si>
    <t>Yes. Moderate impact. The site forms part of a 'green gap' linking open countryside to the No. the site is not integral to an identifield wildlife or green / wildlife corridor.rth and south of Red Lion Street.</t>
  </si>
  <si>
    <t>Yes, the site forms part of the Reddley Hallows Greenway. The narrow nature of the site means that development would be likely to sever the green / wildlife corridor.</t>
  </si>
  <si>
    <t>Yes. Minimal impact. An isolated green stepping stone in a heavily built up area, but with parkland close by the the No. the site is not integral to an identifield wildlife or green / wildlife corridor.rth and west.</t>
  </si>
  <si>
    <t>Yes. Minimal impact. The site provides a green break in the ribbon development along Red Lane, providing a link between Alkincoats Woodland LNR to the south and Lake Burwain BHS to the No. the site is not integral to an identifield wildlife or green / wildlife corridor.rth. Larger green breaks are available to the west.</t>
  </si>
  <si>
    <t>Yes. Minimal impact. Forms part of a green / wildlife corridor between Colne and Foulridge centred on the Foulridge Reservoirs immediately to the south.</t>
  </si>
  <si>
    <t>Yes. Minimal impact. Site lies adjacent to the Leeds and Liverpool Canal, an important east-west green / wildlife corridor.</t>
  </si>
  <si>
    <t>Yes. Minimal impacyt. The site is adjacent  to Pendle Water, an important east-west green / wildlife corridor, and the Lomeshaye Marsh LNR</t>
  </si>
  <si>
    <t>Yes. Minimal impact. The site lies alongside the Leeds and Liverpool Canal an important east-west green / wildlife corridor.</t>
  </si>
  <si>
    <t>Site is No. the site is not integral to an identifield wildlife or green / wildlife corridor.t integral to an identified wildlife corridor</t>
  </si>
  <si>
    <t>No. the site is not integral to an identifield wildlife or green / wildlife corridor, but is adjacent to the Quarry Hill Nature Reserve.</t>
  </si>
  <si>
    <t>Yes. The site lies alongside the Leeds and Liverpool Canal and improtant east-west green / wildlife corridor.</t>
  </si>
  <si>
    <t>Yes. Minimal. The site lies alongside the Leeds and Liverpool Canal, which is a major east-west green / wildlife corridor.</t>
  </si>
  <si>
    <t xml:space="preserve">Rolling Upland Farmland, Lothersdale and Cringles (LCC 14b) / Lancashire Valleys (NE 35) </t>
  </si>
  <si>
    <t xml:space="preserve">Industrial Foothills and Valleys, Calder Valley (LCC 06a) / Lancashire Valleys (NE 35) </t>
  </si>
  <si>
    <t>Moorland Fringe, South Pennine Fringe (LCC 04g) / Lancashire Valleys (NE 35)</t>
  </si>
  <si>
    <t>Drumlin Field, Gargrave Drumlin Field (LCC 13a) / Bowland Fringe and Pendle Hill (NE 33)</t>
  </si>
  <si>
    <t>Drumlin Field, Gargrave Drumlin Field (LCC 13a) / Lancashire Valleys (NE 35)</t>
  </si>
  <si>
    <t>Industrial foothills and Valleys, Calder Valley (LCC 06a) / Lancashire Valleys (NE 35)</t>
  </si>
  <si>
    <t xml:space="preserve">Industrial Age (LCC 23) / Lancashire Valleys (NE 35) </t>
  </si>
  <si>
    <t xml:space="preserve">Industrial foothills and Valleys, Calder Valley (LCC 06a) / Lancashire Valleys (NE 35) </t>
  </si>
  <si>
    <t xml:space="preserve">Moorland Fringe, South Pennine Fringe (04g) / Lancashire Valleys (NE 35) </t>
  </si>
  <si>
    <t>Rolling Upland Farmland, Lothersdale and Cringles (LCC 14b) / Lancashire Valleys (NE 35)</t>
  </si>
  <si>
    <t>Industrial Foothills and Valleys, Calder Valley (LCC 06a) / Lancashire Valleys (NE 35)</t>
  </si>
  <si>
    <t>Drumline Field, Gargrave Drumlin Field (LCC 13a) / Lancashire Valleys (NE 35)</t>
  </si>
  <si>
    <t>Rolling Upland Farmland, Lothersdale and Cringles (LCC 14b) / Southern Pennines (NE 36)</t>
  </si>
  <si>
    <t>Industrial Foothills and Valleys, Calder Valley (LCC 06a) / Southern Pennines (NE 36)</t>
  </si>
  <si>
    <t>Moorland fringe, South Pennine Fringe (LCC 04g) / Lancashire Valleys (NE 35)</t>
  </si>
  <si>
    <t>Development of site underway - Beck Homes</t>
  </si>
  <si>
    <t>Development of site underway - McDermott Homes</t>
  </si>
  <si>
    <t>Development of site underway - PEARL</t>
  </si>
  <si>
    <t>Development of site complete
Below 0.25ha minimum size threhold for allocation</t>
  </si>
  <si>
    <t>Development of site complete - Together Housing
Below 0.25ha minimum size threhold for allocation</t>
  </si>
  <si>
    <t xml:space="preserve">Trawden Forest Neighbourhood Plan - site assessed but not allocated 
Green Belt Assessment  (P042a) - slight contruibution </t>
  </si>
  <si>
    <t>Trawden Forest Neighbourhood Plan - site assessed but not allocated</t>
  </si>
  <si>
    <t>Trawden Forest Neighbourhood Plan - site assessed but not allocated
Green Belt Assessment  (P042) - critical contribution</t>
  </si>
  <si>
    <t xml:space="preserve">Trawden Forest Neighbourhood Plan - site assessed but not allocated
Green Belt Assessment  (P042a) - slight contribution </t>
  </si>
  <si>
    <t xml:space="preserve">Trawden Forest Neighbourhood Plan - site assessed but not allocated
Green Belt Assessment (P042) - critical contribution </t>
  </si>
  <si>
    <t xml:space="preserve">Trawden Forest Neighbourhood Plan - site assessed but not allocated
Green Belt Assessment (Part P042b) - critical contribution </t>
  </si>
  <si>
    <t>Development of site complete - Private Developer
Below 0.25ha minimum size threhold for allocation</t>
  </si>
  <si>
    <t>Development of site complete - Private developer
Below 0.25ha minimum size threhold for allocation</t>
  </si>
  <si>
    <t>Below 0.25ha minimum size threhold for allocation. 
Green Belt Assessment (P001) - critical contribution</t>
  </si>
  <si>
    <t>Premises occupied by new leisure use in 2020 (Earnies Roller Skating Rink)</t>
  </si>
  <si>
    <t>Council to retain for leisure use - Development of Steven Burke Sports Hub and Pump Track completed in 2019
Green Belt Assessment  (P024) - critical contribution</t>
  </si>
  <si>
    <t>No issues identified</t>
  </si>
  <si>
    <t>A culvert for the North Valley Stream (Main River) is located in the westermost part of the site. This may result in the loss of some developable land.</t>
  </si>
  <si>
    <t>The presence of a high pressure gas pipeline within the site is likely to result in a reduction in the net developable area.</t>
  </si>
  <si>
    <t>An ordinary watercourse passes through the site</t>
  </si>
  <si>
    <t>The presence of a high voltage overhead power line could result in the loss of some developable land.</t>
  </si>
  <si>
    <t>Walverden Water passes through the site. Together with other culverted watercourses this will result in the loss of some developable land.</t>
  </si>
  <si>
    <t>There is an easement passing through the middle of the site. In combination with topographical constriants and issues with access from the highway this could result in a significant loss of developable land.</t>
  </si>
  <si>
    <t>Clough Head Beck passess along the northern boundary of the site in a steep sided valley.</t>
  </si>
  <si>
    <t>A sewer and culverted watercourse pass close to the western and northern boundaries of the site, but are unlikely to result in the loss of developable land.</t>
  </si>
  <si>
    <t>Known contamination arising from the chemical processes employed by previous occupier Hycrome Europe.</t>
  </si>
  <si>
    <t>A culverted watercourse (the upper reaches of Edge End Brook) and a sewer pass through the site, resulting in the potential loss of some developable land.</t>
  </si>
  <si>
    <t>Presence of a high pressure gas pipeline could result in the loss of some developable land to the south of the site.</t>
  </si>
  <si>
    <t>Presence of a high pressure gas pipeline and 400kv overhead electricity powerline could result in the loss of some developable land.</t>
  </si>
  <si>
    <t>Site is part of an embankment supporting Greenhead Lane as it rises to cross over the M65. The sub-structure comprises of landfill from construction of the motorway.</t>
  </si>
  <si>
    <t>Mineral Safeguarding Area = Yes
Coal Mining Reference Area = Yes</t>
  </si>
  <si>
    <t>Mineral Safeguarding Area = No
Coal Mining Reference Area = Yes</t>
  </si>
  <si>
    <t>Mineral Safeguarding Area = No
Coal Mining Reference Area = No</t>
  </si>
  <si>
    <t>Mineral Safeguarding Area = Yes
Coal Mining Reference Area = No</t>
  </si>
  <si>
    <t>Mineral Safeguarding Area =  Yes
Coal Mining Reference Area = Yes</t>
  </si>
  <si>
    <t>Mineral Safeguarding Area = Yes (part)
Coal Mining Reference Area = No</t>
  </si>
  <si>
    <t>Mineral Safeguarding Area = Yes
Coal Mining Reference Area = Yes
Mine Entry Potential Zone of Influence on site</t>
  </si>
  <si>
    <t>Mineral Safeguarding Area = Yes (part)
Coal Mining Reference Area = Yes</t>
  </si>
  <si>
    <t>Mineral Safeguarding Area = No (only very small part on eastern boundary)
Coal Mining Reference Area = No</t>
  </si>
  <si>
    <t>Mineral Safeguarding Area = No (only very small part on northern boundary)
Coal Mining Reference Area = Yes</t>
  </si>
  <si>
    <t>Mineral Safeguarding Area = Yes (almost 50% of the site)
Coal Mining Reference Area = No</t>
  </si>
  <si>
    <t>Mineral Safeguarding Area = Yes (northern part of site)
Coal Mining Reference Area = Yes</t>
  </si>
  <si>
    <t>Mineral Safeguarding Area = Yes (southern part of site)
Coal Mining Reference Area = No</t>
  </si>
  <si>
    <t>Mineral Safeguarding Area = Yes 
Coal Mining Reference Area = Yes</t>
  </si>
  <si>
    <t>Mineral Safeguarding Area = Yes (south east corner of site)
Coal Mining Reference Area = No</t>
  </si>
  <si>
    <t>Mineral Safeguarding Area = Yes (majority of site)
Coal Mining Reference Area = Yes</t>
  </si>
  <si>
    <t>Mineral Safeguarding Area = Yes (majority of site)
Coal Mining Reference Area = No</t>
  </si>
  <si>
    <t>Mineral Safeguarding Area = Yes
Coal Mining Reference Area = Yes
Several Mine Entry Potential Zones of Influence identified close to Higher Knotts, Hobs House Farm and Heights Farm</t>
  </si>
  <si>
    <t>Mineral Safeguarding Area = Yes (north part of site)
Coal Mining Reference Area = No</t>
  </si>
  <si>
    <t>Mineral Safeguarding Area = Yes (very small part of NE corner)
Coal Mining Reference Area = Yes</t>
  </si>
  <si>
    <t>Mineral Safeguarding Area = Yes (small amount of coverage along northern boundary)
Coal Mining Reference Area = No</t>
  </si>
  <si>
    <t>The site adjoins the Leeds and Liverpool Canal. Some loss of developable land is possible along the northern boundary.</t>
  </si>
  <si>
    <t>A culverted watercourse (Primet Bridge) passes along the southern boundary of the site, but is unlikely to result in the loss of developable land.</t>
  </si>
  <si>
    <t>The presence of a high voltage overhead power line and a main river culvert (Swinden Clough) could result in the loss of some developble land.</t>
  </si>
  <si>
    <t>Part of site in middle buffer zone for network gas pipeline 1078, which passes along the southern boundary of the site.</t>
  </si>
  <si>
    <t>Part of site in outer buffer zone for network gas pipeline 1078, which terminates on an adjacent site.</t>
  </si>
  <si>
    <t>Part of site in outer buffer zone for network gas pipeline 1078, which passes to the south of the site.</t>
  </si>
  <si>
    <t>Part of site in buffer zone for 400kv overhead electricity powerline.</t>
  </si>
  <si>
    <t>Parts of site in buffer zone for a 400kv overhead electricity powerline and the outer zone for network gas pipeline 1078.</t>
  </si>
  <si>
    <t xml:space="preserve">Site not in buffer zone for  overhead electricity powerline or high pressure gas pipeline. An overhead electricity powerline passes within 50m of the site boundary. </t>
  </si>
  <si>
    <t>Parts of site in buffer zone for 400kv overhead electricity powerline and outer buffer zone for network gas pipeline</t>
  </si>
  <si>
    <t>Parts of site in buffer zone for 400kv overhead electricity powerline, but not within buffer zone for nearby network gas pipeline (see P293)</t>
  </si>
  <si>
    <t>Part of the eastern boundary is part of the embankment supporting the elevated M65 motorway</t>
  </si>
  <si>
    <t>Site of a former underground reservoir. Potential for some loss of developable land.</t>
  </si>
  <si>
    <t>Former landfill site present on the site.</t>
  </si>
  <si>
    <t>Presence of a culverted main river (Walverden Water) will result in the loss of some developable land.</t>
  </si>
  <si>
    <t>Presence of a culverted main river (Swinden Clough) along the western and southern boundaries, could result in the loss of some developable land.</t>
  </si>
  <si>
    <t xml:space="preserve">Yes. Noise from neighbouring business uses to the north of the site may have an adverse impact on new housing. The site is within the 400m buffer zone for the Earby Waste Water Treatment Works.
</t>
  </si>
  <si>
    <t xml:space="preserve">There is a sewer running through the middle of the site, which, due to the small size and sloping nature of the site, could result in a significant loss of developable land. </t>
  </si>
  <si>
    <t>In response to the 2020/21 SHLAA Update, the owner advised that the site would not be made available for development.</t>
  </si>
  <si>
    <t>No issues identified. The culvert for the Sefton Street watercourse (Main River) passes to the north of the site.</t>
  </si>
  <si>
    <t>Yes. Noise from neighbouring business uses to the north west of the site may have an adverse impact on new housing. Within 400m buffer for Earby Waste Water Treatment Works.</t>
  </si>
  <si>
    <t>A culverted watercourse (the upper reaches of Edge End Brook) and a sewer pass along the northern boundary of the site, resulting in the potential loss of some developable land.</t>
  </si>
  <si>
    <t>An un-named watercourse originating at Dark Hill Well to the west, feeds a reservoir on the site and flows east towards Stock Beck in a culvert. Little or no loss of developable land is anticipated.</t>
  </si>
  <si>
    <t>Presence of an overhead electricity powerline may result in the loss of some developable land.</t>
  </si>
  <si>
    <t>Parts of site in buffer zone for 400kv overhead electricity powerline</t>
  </si>
  <si>
    <t>Parts of site in buffer zone for 400kv overhead electricity powerline.</t>
  </si>
  <si>
    <t>The site adjoins the Leeds and Liverpool Canal. Some loss of developable land is possible along the eastern boundary.</t>
  </si>
  <si>
    <t>The site adjoins the Leeds and Liverpool Canal. Some loss of developable land is possible along the western boundary.</t>
  </si>
  <si>
    <t>Undeveloped site with few or no utility connections. The site is either remote, requiring lengthy connections, or contains network infrastructure that will require diversion, or result in the loss of developable land (see 3.21).</t>
  </si>
  <si>
    <t>Undeveloped site with no known on-site utility provision. All necessary connections are available in an access road or the adjacent highway.</t>
  </si>
  <si>
    <t>Site with one or more on-site utility connecitions. All outstanding connections are available in an access road or the adjacent highway.</t>
  </si>
  <si>
    <t>Developed or previously developed site with on-site connections to all essential utilities.</t>
  </si>
  <si>
    <t>Previously developed site with few or no utility connections. The site is either remote, requiring lengthy connections, or contains network infrastructure that will require diversion, or result in the loss of developable land (see 3.21).</t>
  </si>
  <si>
    <t>Former landfill site</t>
  </si>
  <si>
    <t>Within 250m buffer zone for former landfill site to west of Knotts Lane</t>
  </si>
  <si>
    <t xml:space="preserve">Within 250m buffer zone for former Quarry Hill landfill site. Potential for on-site contamination (former industrial uses). </t>
  </si>
  <si>
    <t>Within 250m buffer zone for former Quarry Hill landfill site.</t>
  </si>
  <si>
    <t xml:space="preserve">Within 250m buffer zone for former Quarry Hill landfill site. </t>
  </si>
  <si>
    <t xml:space="preserve">Within 250m buffer zone for former Bunkers Hill landfill. Potential for on-site contamination (former industrial uses). </t>
  </si>
  <si>
    <t xml:space="preserve">Within 250m buffer zone for former Bunkers Hill landfill. </t>
  </si>
  <si>
    <t xml:space="preserve">Within 250m buffer zone for former Rainhill Quarry landfill. Potential for on-site contamination (former industrial uses). </t>
  </si>
  <si>
    <t xml:space="preserve">Within 250m buffer zone for former Rainhill Quarry landfill. </t>
  </si>
  <si>
    <t>Potential housing sites already allocated for housing in the Local Plan</t>
  </si>
  <si>
    <t>Potential employment sites already allocated for employment in the Local Plan</t>
  </si>
  <si>
    <t>R</t>
  </si>
  <si>
    <t>M</t>
  </si>
  <si>
    <t>Allocated</t>
  </si>
  <si>
    <t>Reserve</t>
  </si>
  <si>
    <t>Mixed use</t>
  </si>
  <si>
    <t>Self Build</t>
  </si>
  <si>
    <t>Reasonable Alternatives</t>
  </si>
  <si>
    <t>Total sites</t>
  </si>
  <si>
    <t>Sites Removed from Consideration at Stage 1</t>
  </si>
  <si>
    <t>Housing sites substantially within Flood Zone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</si>
</sst>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Calibri"/>
      <family val="2"/>
    </font>
    <font>
      <sz val="10"/>
      <name val="Calibri"/>
      <family val="2"/>
    </font>
    <font>
      <b/>
      <sz val="8"/>
      <name val="Calibri"/>
      <family val="2"/>
    </font>
    <font>
      <b/>
      <sz val="11"/>
      <name val="Calibri"/>
      <family val="2"/>
    </font>
    <font>
      <sz val="11"/>
      <name val="Calibri"/>
      <family val="2"/>
    </font>
    <font>
      <sz val="8"/>
      <color indexed="55"/>
      <name val="Calibri"/>
      <family val="2"/>
    </font>
    <font>
      <b/>
      <sz val="11"/>
      <color indexed="9"/>
      <name val="Calibri"/>
      <family val="2"/>
    </font>
    <font>
      <b/>
      <sz val="12"/>
      <color indexed="9"/>
      <name val="Calibri"/>
      <family val="2"/>
    </font>
    <font>
      <sz val="8"/>
      <color indexed="23"/>
      <name val="Calibri"/>
      <family val="2"/>
    </font>
    <font>
      <sz val="8"/>
      <color indexed="8"/>
      <name val="Calibri"/>
      <family val="2"/>
    </font>
    <font>
      <sz val="8"/>
      <color indexed="10"/>
      <name val="Calibri"/>
      <family val="2"/>
    </font>
    <font>
      <sz val="8"/>
      <color indexed="12"/>
      <name val="Calibri"/>
      <family val="2"/>
    </font>
    <font>
      <b/>
      <sz val="8"/>
      <color indexed="23"/>
      <name val="Calibri"/>
      <family val="2"/>
    </font>
    <font>
      <b/>
      <sz val="9"/>
      <name val="Calibri"/>
      <family val="2"/>
    </font>
    <font>
      <u/>
      <sz val="8"/>
      <name val="Calibri"/>
      <family val="2"/>
    </font>
    <font>
      <sz val="8"/>
      <color indexed="9"/>
      <name val="Calibri"/>
      <family val="2"/>
    </font>
    <font>
      <sz val="10"/>
      <color indexed="9"/>
      <name val="Calibri"/>
      <family val="2"/>
    </font>
    <font>
      <b/>
      <sz val="11"/>
      <color indexed="8"/>
      <name val="Calibri"/>
      <family val="2"/>
    </font>
    <font>
      <b/>
      <sz val="12"/>
      <name val="Calibri"/>
      <family val="2"/>
    </font>
    <font>
      <sz val="9"/>
      <name val="Calibri"/>
      <family val="2"/>
    </font>
    <font>
      <sz val="10"/>
      <name val="Arial"/>
      <family val="2"/>
    </font>
    <font>
      <b/>
      <sz val="20"/>
      <name val="Calibri"/>
      <family val="2"/>
    </font>
    <font>
      <sz val="20"/>
      <name val="Calibri"/>
      <family val="2"/>
    </font>
    <font>
      <sz val="12"/>
      <color indexed="9"/>
      <name val="Calibri"/>
      <family val="2"/>
    </font>
    <font>
      <sz val="10"/>
      <color indexed="8"/>
      <name val="Arial"/>
      <family val="2"/>
    </font>
    <font>
      <sz val="11"/>
      <color theme="1"/>
      <name val="Calibri"/>
      <family val="2"/>
      <scheme val="minor"/>
    </font>
    <font>
      <sz val="11"/>
      <color theme="1"/>
      <name val="Calibri"/>
      <family val="2"/>
    </font>
    <font>
      <b/>
      <sz val="20"/>
      <color theme="1"/>
      <name val="Calibri"/>
      <family val="2"/>
    </font>
    <font>
      <sz val="8"/>
      <color theme="1"/>
      <name val="Calibri"/>
      <family val="2"/>
    </font>
    <font>
      <b/>
      <sz val="8"/>
      <color theme="1"/>
      <name val="Calibri"/>
      <family val="2"/>
    </font>
    <font>
      <sz val="10"/>
      <color theme="1"/>
      <name val="Calibri"/>
      <family val="2"/>
    </font>
    <font>
      <b/>
      <sz val="11"/>
      <color theme="8" tint="-0.249977111117893"/>
      <name val="Calibri"/>
      <family val="2"/>
    </font>
    <font>
      <b/>
      <sz val="8"/>
      <color theme="8" tint="-0.249977111117893"/>
      <name val="Calibri"/>
      <family val="2"/>
    </font>
    <font>
      <sz val="11"/>
      <color theme="1"/>
      <name val="Wingdings"/>
      <charset val="2"/>
    </font>
    <font>
      <b/>
      <sz val="11"/>
      <color theme="1" tint="0.499984740745262"/>
      <name val="Calibri"/>
      <family val="2"/>
    </font>
    <font>
      <b/>
      <sz val="14"/>
      <color theme="8" tint="-0.249977111117893"/>
      <name val="Calibri"/>
      <family val="2"/>
    </font>
    <font>
      <sz val="14"/>
      <color theme="8" tint="-0.249977111117893"/>
      <name val="Calibri"/>
      <family val="2"/>
    </font>
    <font>
      <sz val="8"/>
      <color theme="8" tint="-0.249977111117893"/>
      <name val="Calibri"/>
      <family val="2"/>
    </font>
    <font>
      <b/>
      <sz val="11"/>
      <color theme="0"/>
      <name val="Calibri"/>
      <family val="2"/>
    </font>
    <font>
      <b/>
      <sz val="14"/>
      <color theme="0"/>
      <name val="Calibri"/>
      <family val="2"/>
    </font>
    <font>
      <sz val="14"/>
      <color theme="0"/>
      <name val="Calibri"/>
      <family val="2"/>
    </font>
    <font>
      <sz val="11"/>
      <color theme="0"/>
      <name val="Calibri"/>
      <family val="2"/>
    </font>
    <font>
      <b/>
      <sz val="9"/>
      <color theme="1"/>
      <name val="Calibri"/>
      <family val="2"/>
    </font>
    <font>
      <sz val="11"/>
      <name val="Calibri"/>
      <family val="2"/>
      <scheme val="minor"/>
    </font>
    <font>
      <b/>
      <sz val="11"/>
      <name val="Calibri"/>
      <family val="2"/>
      <scheme val="minor"/>
    </font>
    <font>
      <b/>
      <sz val="10"/>
      <name val="Arial"/>
      <family val="2"/>
    </font>
    <font>
      <sz val="9"/>
      <name val="Arial"/>
      <family val="2"/>
    </font>
    <font>
      <sz val="9"/>
      <name val="Calibri"/>
      <family val="2"/>
      <scheme val="minor"/>
    </font>
    <font>
      <sz val="9"/>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amily val="2"/>
      <scheme val="minor"/>
    </font>
    <font>
      <sz val="10"/>
      <name val="Calibri"/>
      <family val="2"/>
      <scheme val="minor"/>
    </font>
    <font>
      <sz val="11"/>
      <color indexed="8"/>
      <name val="Calibri"/>
      <family val="2"/>
    </font>
    <font>
      <b/>
      <sz val="12"/>
      <name val="Calibri"/>
      <family val="2"/>
      <scheme val="minor"/>
    </font>
    <font>
      <sz val="12"/>
      <name val="Arial"/>
      <family val="2"/>
    </font>
    <font>
      <sz val="10"/>
      <color theme="1"/>
      <name val="Calibri"/>
      <family val="2"/>
      <scheme val="minor"/>
    </font>
    <font>
      <sz val="11"/>
      <color theme="1" tint="0.499984740745262"/>
      <name val="Calibri"/>
      <family val="2"/>
    </font>
    <font>
      <b/>
      <sz val="9"/>
      <color theme="1" tint="0.499984740745262"/>
      <name val="Calibri"/>
      <family val="2"/>
    </font>
    <font>
      <sz val="11"/>
      <color theme="1" tint="0.499984740745262"/>
      <name val="Calibri"/>
      <family val="2"/>
      <scheme val="minor"/>
    </font>
    <font>
      <sz val="10"/>
      <color theme="1" tint="0.499984740745262"/>
      <name val="Calibri"/>
      <family val="2"/>
      <scheme val="minor"/>
    </font>
    <font>
      <sz val="9"/>
      <color theme="1" tint="0.499984740745262"/>
      <name val="Calibri"/>
      <family val="2"/>
      <scheme val="minor"/>
    </font>
    <font>
      <sz val="10"/>
      <color theme="1" tint="0.499984740745262"/>
      <name val="Arial"/>
      <family val="2"/>
    </font>
    <font>
      <b/>
      <sz val="11"/>
      <color theme="1" tint="0.499984740745262"/>
      <name val="Calibri"/>
      <family val="2"/>
      <scheme val="minor"/>
    </font>
    <font>
      <b/>
      <sz val="11"/>
      <color theme="1"/>
      <name val="Calibri"/>
      <family val="2"/>
    </font>
    <font>
      <sz val="9"/>
      <color theme="1" tint="0.499984740745262"/>
      <name val="Calibri"/>
      <family val="2"/>
    </font>
    <font>
      <b/>
      <sz val="14"/>
      <name val="Calibri"/>
      <family val="2"/>
    </font>
    <font>
      <b/>
      <sz val="14"/>
      <color theme="0"/>
      <name val="Calibri"/>
      <family val="2"/>
      <scheme val="minor"/>
    </font>
    <font>
      <b/>
      <sz val="14"/>
      <name val="Calibri"/>
      <family val="2"/>
      <scheme val="minor"/>
    </font>
    <font>
      <sz val="14"/>
      <name val="Arial"/>
      <family val="2"/>
    </font>
    <font>
      <sz val="12"/>
      <name val="Calibri"/>
      <family val="2"/>
      <scheme val="minor"/>
    </font>
    <font>
      <b/>
      <sz val="9"/>
      <color rgb="FFFF0000"/>
      <name val="Calibri"/>
      <family val="2"/>
    </font>
    <font>
      <sz val="11"/>
      <color theme="0" tint="-0.499984740745262"/>
      <name val="Calibri"/>
      <family val="2"/>
    </font>
    <font>
      <b/>
      <sz val="9"/>
      <color theme="0" tint="-0.499984740745262"/>
      <name val="Calibri"/>
      <family val="2"/>
    </font>
    <font>
      <sz val="10"/>
      <color theme="0" tint="-0.499984740745262"/>
      <name val="Calibri"/>
      <family val="2"/>
      <scheme val="minor"/>
    </font>
    <font>
      <sz val="10"/>
      <name val="Arial"/>
      <family val="2"/>
    </font>
    <font>
      <b/>
      <sz val="11"/>
      <color theme="0" tint="-0.499984740745262"/>
      <name val="Calibri"/>
      <family val="2"/>
      <scheme val="minor"/>
    </font>
    <font>
      <sz val="11"/>
      <color theme="0" tint="-0.499984740745262"/>
      <name val="Calibri"/>
      <family val="2"/>
      <scheme val="minor"/>
    </font>
    <font>
      <sz val="14"/>
      <color theme="0"/>
      <name val="Calibri"/>
      <family val="2"/>
      <scheme val="minor"/>
    </font>
    <font>
      <b/>
      <sz val="10"/>
      <name val="Calibri"/>
      <family val="2"/>
      <scheme val="minor"/>
    </font>
    <font>
      <b/>
      <sz val="9"/>
      <color theme="0"/>
      <name val="Calibri"/>
      <family val="2"/>
    </font>
    <font>
      <b/>
      <sz val="9"/>
      <name val="Calibri"/>
      <family val="2"/>
      <scheme val="minor"/>
    </font>
    <font>
      <b/>
      <sz val="9"/>
      <color theme="1" tint="0.499984740745262"/>
      <name val="Calibri"/>
      <family val="2"/>
      <scheme val="minor"/>
    </font>
    <font>
      <b/>
      <sz val="9"/>
      <color indexed="8"/>
      <name val="Calibri"/>
      <family val="2"/>
      <scheme val="minor"/>
    </font>
    <font>
      <b/>
      <sz val="8"/>
      <color rgb="FF000000"/>
      <name val="Arial"/>
      <family val="2"/>
    </font>
    <font>
      <b/>
      <sz val="10"/>
      <color theme="1"/>
      <name val="Arial"/>
      <family val="2"/>
    </font>
    <font>
      <b/>
      <sz val="9"/>
      <color theme="1"/>
      <name val="Calibri"/>
      <family val="2"/>
      <scheme val="minor"/>
    </font>
    <font>
      <b/>
      <sz val="10"/>
      <color theme="1"/>
      <name val="Calibri"/>
      <family val="2"/>
      <scheme val="minor"/>
    </font>
    <font>
      <b/>
      <sz val="10"/>
      <color indexed="8"/>
      <name val="Calibri"/>
      <family val="2"/>
      <scheme val="minor"/>
    </font>
    <font>
      <b/>
      <sz val="8"/>
      <name val="Arial"/>
      <family val="2"/>
    </font>
    <font>
      <b/>
      <sz val="9"/>
      <color theme="0" tint="-0.499984740745262"/>
      <name val="Calibri"/>
      <family val="2"/>
      <scheme val="minor"/>
    </font>
    <font>
      <b/>
      <sz val="9"/>
      <color rgb="FF000000"/>
      <name val="Calibri"/>
      <family val="2"/>
      <scheme val="minor"/>
    </font>
  </fonts>
  <fills count="55">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5"/>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8F5F8"/>
        <bgColor indexed="64"/>
      </patternFill>
    </fill>
    <fill>
      <patternFill patternType="solid">
        <fgColor rgb="FFCA6A6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39997558519241921"/>
        <bgColor indexed="64"/>
      </patternFill>
    </fill>
    <fill>
      <patternFill patternType="solid">
        <fgColor theme="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bgColor indexed="64"/>
      </patternFill>
    </fill>
    <fill>
      <patternFill patternType="solid">
        <fgColor rgb="FFC0504D"/>
        <bgColor indexed="64"/>
      </patternFill>
    </fill>
  </fills>
  <borders count="129">
    <border>
      <left/>
      <right/>
      <top/>
      <bottom/>
      <diagonal/>
    </border>
    <border>
      <left style="thin">
        <color indexed="22"/>
      </left>
      <right style="thin">
        <color indexed="22"/>
      </right>
      <top style="thin">
        <color indexed="22"/>
      </top>
      <bottom style="thin">
        <color indexed="22"/>
      </bottom>
      <diagonal/>
    </border>
    <border>
      <left style="hair">
        <color indexed="9"/>
      </left>
      <right style="hair">
        <color indexed="9"/>
      </right>
      <top style="hair">
        <color indexed="9"/>
      </top>
      <bottom style="hair">
        <color indexed="9"/>
      </bottom>
      <diagonal/>
    </border>
    <border>
      <left style="hair">
        <color indexed="9"/>
      </left>
      <right style="hair">
        <color indexed="9"/>
      </right>
      <top style="hair">
        <color indexed="9"/>
      </top>
      <bottom/>
      <diagonal/>
    </border>
    <border>
      <left style="hair">
        <color indexed="9"/>
      </left>
      <right/>
      <top style="hair">
        <color indexed="9"/>
      </top>
      <bottom/>
      <diagonal/>
    </border>
    <border>
      <left style="hair">
        <color indexed="9"/>
      </left>
      <right style="hair">
        <color indexed="9"/>
      </right>
      <top/>
      <bottom style="hair">
        <color indexed="9"/>
      </bottom>
      <diagonal/>
    </border>
    <border>
      <left style="hair">
        <color indexed="9"/>
      </left>
      <right/>
      <top/>
      <bottom style="hair">
        <color indexed="9"/>
      </bottom>
      <diagonal/>
    </border>
    <border>
      <left style="thin">
        <color indexed="9"/>
      </left>
      <right style="thin">
        <color indexed="9"/>
      </right>
      <top/>
      <bottom/>
      <diagonal/>
    </border>
    <border>
      <left style="hair">
        <color indexed="9"/>
      </left>
      <right style="hair">
        <color indexed="9"/>
      </right>
      <top/>
      <bottom/>
      <diagonal/>
    </border>
    <border>
      <left style="hair">
        <color indexed="9"/>
      </left>
      <right/>
      <top/>
      <bottom/>
      <diagonal/>
    </border>
    <border>
      <left/>
      <right/>
      <top style="hair">
        <color indexed="9"/>
      </top>
      <bottom style="hair">
        <color indexed="9"/>
      </bottom>
      <diagonal/>
    </border>
    <border>
      <left/>
      <right style="hair">
        <color indexed="9"/>
      </right>
      <top style="hair">
        <color indexed="9"/>
      </top>
      <bottom style="hair">
        <color indexed="9"/>
      </bottom>
      <diagonal/>
    </border>
    <border>
      <left style="hair">
        <color indexed="9"/>
      </left>
      <right/>
      <top style="hair">
        <color indexed="9"/>
      </top>
      <bottom style="hair">
        <color indexed="9"/>
      </bottom>
      <diagonal/>
    </border>
    <border>
      <left style="hair">
        <color indexed="9"/>
      </left>
      <right style="thin">
        <color indexed="22"/>
      </right>
      <top style="hair">
        <color indexed="9"/>
      </top>
      <bottom style="hair">
        <color indexed="9"/>
      </bottom>
      <diagonal/>
    </border>
    <border>
      <left/>
      <right style="hair">
        <color indexed="9"/>
      </right>
      <top style="hair">
        <color indexed="9"/>
      </top>
      <bottom/>
      <diagonal/>
    </border>
    <border>
      <left style="thin">
        <color indexed="9"/>
      </left>
      <right style="thin">
        <color indexed="9"/>
      </right>
      <top style="thin">
        <color indexed="9"/>
      </top>
      <bottom style="thin">
        <color indexed="9"/>
      </bottom>
      <diagonal/>
    </border>
    <border>
      <left style="hair">
        <color indexed="9"/>
      </left>
      <right style="thin">
        <color indexed="9"/>
      </right>
      <top/>
      <bottom style="thin">
        <color indexed="22"/>
      </bottom>
      <diagonal/>
    </border>
    <border>
      <left style="thin">
        <color indexed="9"/>
      </left>
      <right/>
      <top/>
      <bottom style="thin">
        <color indexed="9"/>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22"/>
      </left>
      <right style="thin">
        <color indexed="22"/>
      </right>
      <top style="thin">
        <color indexed="9"/>
      </top>
      <bottom style="thin">
        <color indexed="9"/>
      </bottom>
      <diagonal/>
    </border>
    <border>
      <left style="hair">
        <color indexed="9"/>
      </left>
      <right style="hair">
        <color indexed="9"/>
      </right>
      <top style="thin">
        <color indexed="9"/>
      </top>
      <bottom style="hair">
        <color indexed="9"/>
      </bottom>
      <diagonal/>
    </border>
    <border>
      <left style="hair">
        <color indexed="9"/>
      </left>
      <right style="hair">
        <color indexed="9"/>
      </right>
      <top style="thin">
        <color indexed="9"/>
      </top>
      <bottom style="thin">
        <color indexed="9"/>
      </bottom>
      <diagonal/>
    </border>
    <border>
      <left/>
      <right style="thin">
        <color indexed="9"/>
      </right>
      <top style="thin">
        <color indexed="9"/>
      </top>
      <bottom style="thin">
        <color indexed="9"/>
      </bottom>
      <diagonal/>
    </border>
    <border>
      <left/>
      <right style="hair">
        <color indexed="9"/>
      </right>
      <top/>
      <bottom/>
      <diagonal/>
    </border>
    <border>
      <left style="thin">
        <color indexed="22"/>
      </left>
      <right style="thin">
        <color indexed="22"/>
      </right>
      <top style="thin">
        <color indexed="9"/>
      </top>
      <bottom/>
      <diagonal/>
    </border>
    <border>
      <left/>
      <right/>
      <top style="hair">
        <color indexed="9"/>
      </top>
      <bottom/>
      <diagonal/>
    </border>
    <border>
      <left style="hair">
        <color indexed="9"/>
      </left>
      <right style="hair">
        <color indexed="9"/>
      </right>
      <top style="hair">
        <color indexed="9"/>
      </top>
      <bottom style="thin">
        <color indexed="9"/>
      </bottom>
      <diagonal/>
    </border>
    <border>
      <left style="thin">
        <color indexed="22"/>
      </left>
      <right style="thin">
        <color indexed="22"/>
      </right>
      <top style="thin">
        <color indexed="22"/>
      </top>
      <bottom/>
      <diagonal/>
    </border>
    <border>
      <left style="thin">
        <color indexed="9"/>
      </left>
      <right/>
      <top style="thin">
        <color indexed="9"/>
      </top>
      <bottom style="thin">
        <color indexed="9"/>
      </bottom>
      <diagonal/>
    </border>
    <border>
      <left style="hair">
        <color indexed="9"/>
      </left>
      <right style="thin">
        <color indexed="9"/>
      </right>
      <top style="hair">
        <color indexed="9"/>
      </top>
      <bottom style="thin">
        <color indexed="22"/>
      </bottom>
      <diagonal/>
    </border>
    <border>
      <left style="hair">
        <color indexed="9"/>
      </left>
      <right style="thin">
        <color indexed="9"/>
      </right>
      <top style="thin">
        <color indexed="22"/>
      </top>
      <bottom style="hair">
        <color indexed="9"/>
      </bottom>
      <diagonal/>
    </border>
    <border>
      <left style="hair">
        <color indexed="9"/>
      </left>
      <right style="thin">
        <color indexed="9"/>
      </right>
      <top style="thin">
        <color indexed="22"/>
      </top>
      <bottom style="thin">
        <color indexed="22"/>
      </bottom>
      <diagonal/>
    </border>
    <border>
      <left style="thin">
        <color indexed="9"/>
      </left>
      <right/>
      <top style="thin">
        <color indexed="9"/>
      </top>
      <bottom/>
      <diagonal/>
    </border>
    <border>
      <left/>
      <right style="thin">
        <color indexed="9"/>
      </right>
      <top style="hair">
        <color indexed="9"/>
      </top>
      <bottom style="hair">
        <color indexed="9"/>
      </bottom>
      <diagonal/>
    </border>
    <border>
      <left style="hair">
        <color indexed="9"/>
      </left>
      <right style="thin">
        <color indexed="9"/>
      </right>
      <top style="thin">
        <color indexed="22"/>
      </top>
      <bottom/>
      <diagonal/>
    </border>
    <border>
      <left/>
      <right/>
      <top style="thin">
        <color indexed="9"/>
      </top>
      <bottom/>
      <diagonal/>
    </border>
    <border>
      <left style="hair">
        <color indexed="9"/>
      </left>
      <right style="thin">
        <color indexed="9"/>
      </right>
      <top/>
      <bottom/>
      <diagonal/>
    </border>
    <border>
      <left/>
      <right style="thin">
        <color indexed="9"/>
      </right>
      <top/>
      <bottom style="hair">
        <color indexed="9"/>
      </bottom>
      <diagonal/>
    </border>
    <border>
      <left/>
      <right style="thin">
        <color indexed="9"/>
      </right>
      <top style="hair">
        <color indexed="9"/>
      </top>
      <bottom style="thin">
        <color indexed="9"/>
      </bottom>
      <diagonal/>
    </border>
    <border>
      <left/>
      <right/>
      <top/>
      <bottom style="thin">
        <color indexed="9"/>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theme="0"/>
      </left>
      <right style="thin">
        <color indexed="9"/>
      </right>
      <top style="thin">
        <color indexed="9"/>
      </top>
      <bottom/>
      <diagonal/>
    </border>
    <border>
      <left style="thin">
        <color indexed="9"/>
      </left>
      <right style="thin">
        <color indexed="9"/>
      </right>
      <top style="thin">
        <color indexed="9"/>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ck">
        <color theme="0"/>
      </left>
      <right style="thick">
        <color theme="0"/>
      </right>
      <top style="thick">
        <color theme="0"/>
      </top>
      <bottom style="thin">
        <color theme="8" tint="-0.249977111117893"/>
      </bottom>
      <diagonal/>
    </border>
    <border>
      <left/>
      <right style="thin">
        <color indexed="9"/>
      </right>
      <top style="thin">
        <color indexed="9"/>
      </top>
      <bottom style="thin">
        <color theme="8" tint="-0.249977111117893"/>
      </bottom>
      <diagonal/>
    </border>
    <border>
      <left style="thin">
        <color indexed="9"/>
      </left>
      <right style="thin">
        <color indexed="9"/>
      </right>
      <top style="thin">
        <color indexed="9"/>
      </top>
      <bottom style="thin">
        <color theme="8" tint="-0.249977111117893"/>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indexed="9"/>
      </bottom>
      <diagonal/>
    </border>
    <border>
      <left style="thin">
        <color theme="0" tint="-0.249977111117893"/>
      </left>
      <right/>
      <top/>
      <bottom style="medium">
        <color theme="0"/>
      </bottom>
      <diagonal/>
    </border>
    <border>
      <left/>
      <right/>
      <top style="thin">
        <color theme="0" tint="-0.249977111117893"/>
      </top>
      <bottom style="thin">
        <color theme="0" tint="-0.249977111117893"/>
      </bottom>
      <diagonal/>
    </border>
    <border>
      <left/>
      <right style="thin">
        <color theme="0"/>
      </right>
      <top style="thin">
        <color theme="0" tint="-0.249977111117893"/>
      </top>
      <bottom style="thin">
        <color indexed="9"/>
      </bottom>
      <diagonal/>
    </border>
    <border>
      <left/>
      <right style="thin">
        <color theme="0"/>
      </right>
      <top style="thin">
        <color indexed="9"/>
      </top>
      <bottom style="thin">
        <color indexed="9"/>
      </bottom>
      <diagonal/>
    </border>
    <border>
      <left style="thin">
        <color indexed="9"/>
      </left>
      <right style="thin">
        <color theme="0" tint="-0.249977111117893"/>
      </right>
      <top style="thin">
        <color indexed="9"/>
      </top>
      <bottom style="thin">
        <color indexed="9"/>
      </bottom>
      <diagonal/>
    </border>
    <border>
      <left style="thin">
        <color theme="0"/>
      </left>
      <right style="hair">
        <color indexed="9"/>
      </right>
      <top/>
      <bottom style="thin">
        <color theme="0" tint="-0.249977111117893"/>
      </bottom>
      <diagonal/>
    </border>
    <border>
      <left style="hair">
        <color indexed="9"/>
      </left>
      <right style="hair">
        <color indexed="9"/>
      </right>
      <top style="hair">
        <color indexed="9"/>
      </top>
      <bottom style="thin">
        <color theme="0" tint="-0.249977111117893"/>
      </bottom>
      <diagonal/>
    </border>
    <border>
      <left style="hair">
        <color indexed="9"/>
      </left>
      <right style="hair">
        <color indexed="9"/>
      </right>
      <top/>
      <bottom style="thin">
        <color theme="0" tint="-0.249977111117893"/>
      </bottom>
      <diagonal/>
    </border>
    <border>
      <left style="hair">
        <color indexed="9"/>
      </left>
      <right style="thin">
        <color theme="0"/>
      </right>
      <top style="hair">
        <color indexed="9"/>
      </top>
      <bottom style="thin">
        <color theme="0" tint="-0.249977111117893"/>
      </bottom>
      <diagonal/>
    </border>
    <border>
      <left style="thin">
        <color theme="0"/>
      </left>
      <right style="thin">
        <color theme="0"/>
      </right>
      <top style="hair">
        <color indexed="9"/>
      </top>
      <bottom style="thin">
        <color theme="0" tint="-0.249977111117893"/>
      </bottom>
      <diagonal/>
    </border>
    <border>
      <left style="thin">
        <color theme="0"/>
      </left>
      <right style="thin">
        <color theme="0" tint="-0.249977111117893"/>
      </right>
      <top style="thin">
        <color theme="0"/>
      </top>
      <bottom style="thin">
        <color theme="0"/>
      </bottom>
      <diagonal/>
    </border>
    <border>
      <left style="thin">
        <color theme="0"/>
      </left>
      <right style="thin">
        <color theme="0" tint="-0.249977111117893"/>
      </right>
      <top style="hair">
        <color indexed="9"/>
      </top>
      <bottom style="thin">
        <color theme="0" tint="-0.249977111117893"/>
      </bottom>
      <diagonal/>
    </border>
    <border>
      <left/>
      <right style="thin">
        <color theme="0"/>
      </right>
      <top/>
      <bottom style="thin">
        <color theme="0"/>
      </bottom>
      <diagonal/>
    </border>
    <border>
      <left style="thin">
        <color theme="0"/>
      </left>
      <right style="thin">
        <color theme="0" tint="-0.249977111117893"/>
      </right>
      <top/>
      <bottom style="thin">
        <color theme="0"/>
      </bottom>
      <diagonal/>
    </border>
    <border>
      <left style="thin">
        <color indexed="9"/>
      </left>
      <right style="hair">
        <color indexed="9"/>
      </right>
      <top/>
      <bottom style="thin">
        <color theme="0" tint="-0.249977111117893"/>
      </bottom>
      <diagonal/>
    </border>
    <border>
      <left style="hair">
        <color indexed="9"/>
      </left>
      <right/>
      <top style="hair">
        <color indexed="9"/>
      </top>
      <bottom style="thin">
        <color theme="0" tint="-0.249977111117893"/>
      </bottom>
      <diagonal/>
    </border>
    <border>
      <left style="thin">
        <color indexed="9"/>
      </left>
      <right style="thin">
        <color indexed="9"/>
      </right>
      <top/>
      <bottom style="thin">
        <color theme="0" tint="-0.249977111117893"/>
      </bottom>
      <diagonal/>
    </border>
    <border>
      <left style="thin">
        <color theme="8" tint="-0.249977111117893"/>
      </left>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indexed="9"/>
      </right>
      <top style="thin">
        <color indexed="9"/>
      </top>
      <bottom style="thin">
        <color theme="0"/>
      </bottom>
      <diagonal/>
    </border>
    <border>
      <left/>
      <right style="thin">
        <color indexed="9"/>
      </right>
      <top style="thin">
        <color indexed="9"/>
      </top>
      <bottom/>
      <diagonal/>
    </border>
    <border>
      <left style="thin">
        <color theme="0"/>
      </left>
      <right style="thin">
        <color theme="0" tint="-0.249977111117893"/>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Up="1"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249977111117893"/>
      </diagonal>
    </border>
    <border>
      <left/>
      <right/>
      <top style="thin">
        <color indexed="22"/>
      </top>
      <bottom/>
      <diagonal/>
    </border>
    <border>
      <left style="thin">
        <color theme="0"/>
      </left>
      <right/>
      <top/>
      <bottom/>
      <diagonal/>
    </border>
    <border>
      <left style="thin">
        <color indexed="22"/>
      </left>
      <right style="thin">
        <color theme="0"/>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bottom/>
      <diagonal/>
    </border>
    <border>
      <left style="thin">
        <color theme="0" tint="-0.14999847407452621"/>
      </left>
      <right style="thin">
        <color theme="0" tint="-0.14999847407452621"/>
      </right>
      <top/>
      <bottom style="thin">
        <color theme="0" tint="-0.14999847407452621"/>
      </bottom>
      <diagonal/>
    </border>
    <border>
      <left style="thin">
        <color indexed="22"/>
      </left>
      <right style="thin">
        <color indexed="22"/>
      </right>
      <top style="thin">
        <color indexed="22"/>
      </top>
      <bottom style="thin">
        <color theme="0"/>
      </bottom>
      <diagonal/>
    </border>
    <border>
      <left style="thin">
        <color indexed="22"/>
      </left>
      <right style="thin">
        <color theme="0"/>
      </right>
      <top style="thin">
        <color indexed="22"/>
      </top>
      <bottom style="thin">
        <color theme="0"/>
      </bottom>
      <diagonal/>
    </border>
    <border>
      <left style="thin">
        <color theme="0"/>
      </left>
      <right/>
      <top style="thin">
        <color indexed="22"/>
      </top>
      <bottom style="thin">
        <color theme="0"/>
      </bottom>
      <diagonal/>
    </border>
    <border>
      <left/>
      <right/>
      <top style="thin">
        <color indexed="22"/>
      </top>
      <bottom style="thin">
        <color theme="0"/>
      </bottom>
      <diagonal/>
    </border>
    <border>
      <left style="thin">
        <color indexed="9"/>
      </left>
      <right style="thin">
        <color indexed="9"/>
      </right>
      <top style="thin">
        <color indexed="9"/>
      </top>
      <bottom style="thin">
        <color theme="0"/>
      </bottom>
      <diagonal/>
    </border>
    <border>
      <left style="thin">
        <color indexed="9"/>
      </left>
      <right style="thin">
        <color indexed="9"/>
      </right>
      <top style="thin">
        <color theme="0"/>
      </top>
      <bottom style="thin">
        <color indexed="9"/>
      </bottom>
      <diagonal/>
    </border>
    <border>
      <left style="thin">
        <color theme="0" tint="-0.14999847407452621"/>
      </left>
      <right style="thin">
        <color theme="0"/>
      </right>
      <top style="thin">
        <color theme="0" tint="-0.14999847407452621"/>
      </top>
      <bottom style="thin">
        <color theme="0" tint="-0.14999847407452621"/>
      </bottom>
      <diagonal/>
    </border>
    <border>
      <left/>
      <right style="thin">
        <color theme="0"/>
      </right>
      <top style="thin">
        <color theme="0"/>
      </top>
      <bottom style="thin">
        <color theme="0" tint="-0.249977111117893"/>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249977111117893"/>
      </diagonal>
    </border>
    <border>
      <left style="thin">
        <color indexed="22"/>
      </left>
      <right/>
      <top style="thin">
        <color indexed="22"/>
      </top>
      <bottom style="thin">
        <color theme="0"/>
      </bottom>
      <diagonal/>
    </border>
    <border>
      <left style="thin">
        <color theme="0" tint="-0.249977111117893"/>
      </left>
      <right style="thin">
        <color theme="0"/>
      </right>
      <top style="thin">
        <color theme="0" tint="-0.249977111117893"/>
      </top>
      <bottom style="thin">
        <color theme="0"/>
      </bottom>
      <diagonal/>
    </border>
    <border>
      <left style="thin">
        <color theme="0"/>
      </left>
      <right/>
      <top style="thin">
        <color theme="0" tint="-0.249977111117893"/>
      </top>
      <bottom style="thin">
        <color theme="0"/>
      </bottom>
      <diagonal/>
    </border>
    <border>
      <left/>
      <right/>
      <top style="thin">
        <color theme="0" tint="-0.249977111117893"/>
      </top>
      <bottom style="thin">
        <color theme="0"/>
      </bottom>
      <diagonal/>
    </border>
    <border>
      <left style="thin">
        <color theme="0" tint="-0.249977111117893"/>
      </left>
      <right style="thin">
        <color theme="0"/>
      </right>
      <top/>
      <bottom style="thin">
        <color theme="0" tint="-0.249977111117893"/>
      </bottom>
      <diagonal/>
    </border>
    <border>
      <left style="thin">
        <color theme="0"/>
      </left>
      <right/>
      <top/>
      <bottom style="thin">
        <color theme="0" tint="-0.249977111117893"/>
      </bottom>
      <diagonal/>
    </border>
    <border>
      <left/>
      <right/>
      <top/>
      <bottom style="thin">
        <color theme="0" tint="-0.249977111117893"/>
      </bottom>
      <diagonal/>
    </border>
    <border>
      <left style="thin">
        <color indexed="22"/>
      </left>
      <right style="thin">
        <color theme="0" tint="-0.249977111117893"/>
      </right>
      <top/>
      <bottom style="thin">
        <color theme="0" tint="-0.249977111117893"/>
      </bottom>
      <diagonal/>
    </border>
    <border>
      <left/>
      <right style="thin">
        <color indexed="22"/>
      </right>
      <top style="thin">
        <color theme="0" tint="-0.249977111117893"/>
      </top>
      <bottom style="thin">
        <color theme="0"/>
      </bottom>
      <diagonal/>
    </border>
    <border>
      <left style="thin">
        <color indexed="22"/>
      </left>
      <right style="thin">
        <color theme="0" tint="-0.249977111117893"/>
      </right>
      <top style="thin">
        <color theme="0" tint="-0.249977111117893"/>
      </top>
      <bottom style="thin">
        <color theme="0"/>
      </bottom>
      <diagonal/>
    </border>
    <border>
      <left style="thin">
        <color indexed="22"/>
      </left>
      <right style="thin">
        <color indexed="22"/>
      </right>
      <top style="thin">
        <color theme="0"/>
      </top>
      <bottom style="thin">
        <color theme="0" tint="-0.34998626667073579"/>
      </bottom>
      <diagonal/>
    </border>
    <border>
      <left style="thin">
        <color theme="0" tint="-0.14999847407452621"/>
      </left>
      <right style="thin">
        <color theme="0" tint="-0.14999847407452621"/>
      </right>
      <top/>
      <bottom/>
      <diagonal/>
    </border>
    <border diagonalUp="1" diagonalDown="1">
      <left style="thin">
        <color theme="0" tint="-0.14999847407452621"/>
      </left>
      <right style="thin">
        <color theme="0" tint="-0.14999847407452621"/>
      </right>
      <top style="thin">
        <color theme="0" tint="-0.14999847407452621"/>
      </top>
      <bottom style="thin">
        <color theme="0" tint="-0.14999847407452621"/>
      </bottom>
      <diagonal style="thin">
        <color theme="0" tint="-0.249977111117893"/>
      </diagonal>
    </border>
    <border>
      <left style="thin">
        <color theme="0" tint="-0.249977111117893"/>
      </left>
      <right style="thin">
        <color theme="0" tint="-0.249977111117893"/>
      </right>
      <top style="thin">
        <color theme="0" tint="-0.249977111117893"/>
      </top>
      <bottom style="thin">
        <color indexed="9"/>
      </bottom>
      <diagonal/>
    </border>
    <border>
      <left style="thin">
        <color theme="0" tint="-0.249977111117893"/>
      </left>
      <right style="thin">
        <color theme="0" tint="-0.249977111117893"/>
      </right>
      <top style="thin">
        <color indexed="9"/>
      </top>
      <bottom style="thin">
        <color theme="0" tint="-0.249977111117893"/>
      </bottom>
      <diagonal/>
    </border>
  </borders>
  <cellStyleXfs count="61">
    <xf numFmtId="0" fontId="0" fillId="0" borderId="0"/>
    <xf numFmtId="0" fontId="31" fillId="0" borderId="0"/>
    <xf numFmtId="0" fontId="36" fillId="0" borderId="0"/>
    <xf numFmtId="0" fontId="35" fillId="0" borderId="0"/>
    <xf numFmtId="0" fontId="60" fillId="0" borderId="0" applyNumberFormat="0" applyFill="0" applyBorder="0" applyAlignment="0" applyProtection="0"/>
    <xf numFmtId="0" fontId="61" fillId="0" borderId="86" applyNumberFormat="0" applyFill="0" applyAlignment="0" applyProtection="0"/>
    <xf numFmtId="0" fontId="62" fillId="0" borderId="87" applyNumberFormat="0" applyFill="0" applyAlignment="0" applyProtection="0"/>
    <xf numFmtId="0" fontId="63" fillId="0" borderId="88" applyNumberFormat="0" applyFill="0" applyAlignment="0" applyProtection="0"/>
    <xf numFmtId="0" fontId="63" fillId="0" borderId="0" applyNumberFormat="0" applyFill="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6" fillId="16" borderId="0" applyNumberFormat="0" applyBorder="0" applyAlignment="0" applyProtection="0"/>
    <xf numFmtId="0" fontId="67" fillId="17" borderId="89" applyNumberFormat="0" applyAlignment="0" applyProtection="0"/>
    <xf numFmtId="0" fontId="68" fillId="18" borderId="90" applyNumberFormat="0" applyAlignment="0" applyProtection="0"/>
    <xf numFmtId="0" fontId="69" fillId="18" borderId="89" applyNumberFormat="0" applyAlignment="0" applyProtection="0"/>
    <xf numFmtId="0" fontId="70" fillId="0" borderId="91" applyNumberFormat="0" applyFill="0" applyAlignment="0" applyProtection="0"/>
    <xf numFmtId="0" fontId="71" fillId="19" borderId="92"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94" applyNumberFormat="0" applyFill="0" applyAlignment="0" applyProtection="0"/>
    <xf numFmtId="0" fontId="7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75" fillId="44" borderId="0" applyNumberFormat="0" applyBorder="0" applyAlignment="0" applyProtection="0"/>
    <xf numFmtId="0" fontId="9" fillId="0" borderId="0"/>
    <xf numFmtId="0" fontId="9" fillId="20" borderId="93" applyNumberFormat="0" applyFont="0" applyAlignment="0" applyProtection="0"/>
    <xf numFmtId="0" fontId="8" fillId="0" borderId="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0" borderId="0"/>
    <xf numFmtId="0" fontId="8" fillId="20" borderId="93" applyNumberFormat="0" applyFont="0" applyAlignment="0" applyProtection="0"/>
  </cellStyleXfs>
  <cellXfs count="935">
    <xf numFmtId="0" fontId="0" fillId="0" borderId="0" xfId="0"/>
    <xf numFmtId="0" fontId="11" fillId="0" borderId="0" xfId="0" applyFont="1" applyFill="1" applyBorder="1" applyAlignment="1">
      <alignment wrapText="1"/>
    </xf>
    <xf numFmtId="0" fontId="13" fillId="0" borderId="0" xfId="0" applyFont="1" applyFill="1" applyBorder="1" applyAlignment="1">
      <alignment vertical="top" wrapText="1"/>
    </xf>
    <xf numFmtId="49" fontId="11" fillId="0" borderId="0" xfId="0" applyNumberFormat="1" applyFont="1" applyFill="1" applyBorder="1" applyAlignment="1">
      <alignment horizontal="center" wrapText="1"/>
    </xf>
    <xf numFmtId="0" fontId="13" fillId="0" borderId="0" xfId="0" applyFont="1" applyFill="1" applyBorder="1" applyAlignment="1">
      <alignment vertical="center" wrapText="1"/>
    </xf>
    <xf numFmtId="0" fontId="11" fillId="0" borderId="0" xfId="0" applyFont="1" applyFill="1" applyBorder="1" applyAlignment="1">
      <alignment vertical="center" wrapText="1"/>
    </xf>
    <xf numFmtId="49" fontId="11"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13" fillId="0" borderId="0" xfId="0" applyFont="1" applyFill="1" applyBorder="1" applyAlignment="1">
      <alignment wrapText="1"/>
    </xf>
    <xf numFmtId="0" fontId="12" fillId="0" borderId="0" xfId="0" applyFont="1" applyAlignment="1">
      <alignment vertical="center"/>
    </xf>
    <xf numFmtId="0" fontId="11" fillId="0" borderId="0" xfId="0" applyFont="1" applyFill="1" applyBorder="1" applyAlignment="1">
      <alignment vertical="top" wrapText="1"/>
    </xf>
    <xf numFmtId="0" fontId="13" fillId="0" borderId="8" xfId="0" applyFont="1" applyFill="1" applyBorder="1" applyAlignment="1">
      <alignment vertical="top" wrapText="1"/>
    </xf>
    <xf numFmtId="49" fontId="11" fillId="0" borderId="8"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49" fontId="11" fillId="0" borderId="9"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0" fontId="11" fillId="0" borderId="8" xfId="0" applyFont="1" applyFill="1" applyBorder="1" applyAlignment="1">
      <alignment horizontal="center" vertical="top" wrapText="1"/>
    </xf>
    <xf numFmtId="0" fontId="19" fillId="0" borderId="0" xfId="0" applyFont="1" applyFill="1" applyBorder="1" applyAlignment="1">
      <alignment vertical="top" wrapText="1"/>
    </xf>
    <xf numFmtId="0" fontId="16" fillId="0" borderId="0" xfId="0" applyFont="1" applyFill="1" applyBorder="1" applyAlignment="1">
      <alignment vertical="top" wrapText="1"/>
    </xf>
    <xf numFmtId="0" fontId="11" fillId="0" borderId="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3" fillId="0" borderId="1" xfId="0" applyFont="1" applyFill="1" applyBorder="1" applyAlignment="1">
      <alignment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3" fillId="2" borderId="1" xfId="0" applyFont="1" applyFill="1" applyBorder="1" applyAlignment="1">
      <alignment vertical="top" wrapText="1"/>
    </xf>
    <xf numFmtId="49" fontId="11" fillId="0" borderId="14" xfId="0" applyNumberFormat="1" applyFont="1" applyFill="1" applyBorder="1" applyAlignment="1">
      <alignment horizontal="center" vertical="top" wrapText="1"/>
    </xf>
    <xf numFmtId="49" fontId="11" fillId="0" borderId="15" xfId="0" applyNumberFormat="1" applyFont="1" applyFill="1" applyBorder="1" applyAlignment="1">
      <alignment horizontal="center" vertical="top" wrapText="1"/>
    </xf>
    <xf numFmtId="49" fontId="13" fillId="0" borderId="8"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21" fillId="0" borderId="0" xfId="0" applyFont="1" applyFill="1" applyBorder="1" applyAlignment="1">
      <alignment vertical="top" wrapText="1"/>
    </xf>
    <xf numFmtId="0" fontId="13" fillId="0" borderId="8" xfId="0" applyFont="1" applyFill="1" applyBorder="1" applyAlignment="1">
      <alignment vertical="center" wrapText="1"/>
    </xf>
    <xf numFmtId="49" fontId="11" fillId="0" borderId="8"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22" fillId="0" borderId="0" xfId="0" applyFont="1" applyFill="1" applyBorder="1" applyAlignment="1">
      <alignment vertical="top" wrapText="1"/>
    </xf>
    <xf numFmtId="0" fontId="18" fillId="2" borderId="0" xfId="0" applyFont="1" applyFill="1" applyBorder="1" applyAlignment="1">
      <alignment vertical="center" wrapText="1"/>
    </xf>
    <xf numFmtId="0" fontId="13" fillId="0" borderId="15" xfId="0" applyFont="1" applyFill="1" applyBorder="1" applyAlignment="1">
      <alignment vertical="top" wrapText="1"/>
    </xf>
    <xf numFmtId="49" fontId="11" fillId="2" borderId="15"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center" wrapText="1"/>
    </xf>
    <xf numFmtId="0" fontId="13" fillId="0" borderId="17" xfId="0" applyFont="1" applyFill="1" applyBorder="1" applyAlignment="1">
      <alignment vertical="center" wrapText="1"/>
    </xf>
    <xf numFmtId="0" fontId="13" fillId="2" borderId="8" xfId="0" applyFont="1" applyFill="1" applyBorder="1" applyAlignment="1">
      <alignment vertical="top" wrapText="1"/>
    </xf>
    <xf numFmtId="0" fontId="17" fillId="0" borderId="0" xfId="0" applyFont="1" applyFill="1" applyBorder="1" applyAlignment="1">
      <alignment vertical="center" wrapText="1"/>
    </xf>
    <xf numFmtId="0" fontId="15" fillId="0" borderId="0" xfId="0" applyFont="1" applyAlignment="1">
      <alignment vertical="top"/>
    </xf>
    <xf numFmtId="0" fontId="24" fillId="2" borderId="7" xfId="0" applyFont="1" applyFill="1" applyBorder="1" applyAlignment="1">
      <alignment vertical="center" wrapText="1"/>
    </xf>
    <xf numFmtId="0" fontId="24" fillId="2" borderId="18" xfId="0" applyFont="1" applyFill="1" applyBorder="1" applyAlignment="1">
      <alignment vertical="center" wrapText="1"/>
    </xf>
    <xf numFmtId="0" fontId="24" fillId="2" borderId="0"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0" borderId="15" xfId="0" applyFont="1" applyFill="1" applyBorder="1" applyAlignment="1">
      <alignment horizontal="center" vertical="top" wrapText="1"/>
    </xf>
    <xf numFmtId="0" fontId="11" fillId="2" borderId="1" xfId="0" applyFont="1" applyFill="1" applyBorder="1" applyAlignment="1">
      <alignment horizontal="left" vertical="top" wrapText="1"/>
    </xf>
    <xf numFmtId="0" fontId="11" fillId="2" borderId="20" xfId="0" applyFont="1" applyFill="1" applyBorder="1" applyAlignment="1">
      <alignment horizontal="left" vertical="top" wrapText="1"/>
    </xf>
    <xf numFmtId="0" fontId="14" fillId="0" borderId="9"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2" borderId="7"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2" borderId="19"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4" fillId="0" borderId="15" xfId="0" applyFont="1" applyFill="1" applyBorder="1" applyAlignment="1">
      <alignment horizontal="center" vertical="top" wrapText="1"/>
    </xf>
    <xf numFmtId="0" fontId="11" fillId="2" borderId="15" xfId="0" applyFont="1" applyFill="1" applyBorder="1" applyAlignment="1">
      <alignment horizontal="left" vertical="center" wrapText="1"/>
    </xf>
    <xf numFmtId="0" fontId="11" fillId="2" borderId="22" xfId="0" applyFont="1" applyFill="1" applyBorder="1" applyAlignment="1">
      <alignment horizontal="left" vertical="top" wrapText="1"/>
    </xf>
    <xf numFmtId="0" fontId="11" fillId="0" borderId="3" xfId="0" applyFont="1" applyFill="1" applyBorder="1" applyAlignment="1">
      <alignment horizontal="center" vertical="top" wrapText="1"/>
    </xf>
    <xf numFmtId="0" fontId="13" fillId="0" borderId="5" xfId="0" applyFont="1" applyFill="1" applyBorder="1" applyAlignment="1">
      <alignment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16" fontId="11" fillId="2" borderId="15" xfId="0" applyNumberFormat="1" applyFont="1" applyFill="1" applyBorder="1" applyAlignment="1">
      <alignment horizontal="center" vertical="top" wrapText="1"/>
    </xf>
    <xf numFmtId="49" fontId="11" fillId="0" borderId="20" xfId="0" applyNumberFormat="1" applyFont="1" applyFill="1" applyBorder="1" applyAlignment="1">
      <alignment horizontal="center" vertical="top" wrapText="1"/>
    </xf>
    <xf numFmtId="0" fontId="11" fillId="0" borderId="7" xfId="0" applyFont="1" applyFill="1" applyBorder="1" applyAlignment="1">
      <alignment horizontal="left" vertical="top" wrapText="1"/>
    </xf>
    <xf numFmtId="0" fontId="11" fillId="0" borderId="25" xfId="0" applyFont="1" applyFill="1" applyBorder="1" applyAlignment="1">
      <alignment horizontal="center" vertical="top" wrapText="1"/>
    </xf>
    <xf numFmtId="0" fontId="13" fillId="0" borderId="26" xfId="0" applyFont="1" applyFill="1" applyBorder="1" applyAlignment="1">
      <alignment horizontal="center" vertical="center" wrapText="1"/>
    </xf>
    <xf numFmtId="0" fontId="11" fillId="2" borderId="19" xfId="0" applyFont="1" applyFill="1" applyBorder="1" applyAlignment="1">
      <alignment horizontal="left" vertical="top" wrapText="1"/>
    </xf>
    <xf numFmtId="0" fontId="11" fillId="0" borderId="27" xfId="0" applyFont="1" applyFill="1" applyBorder="1" applyAlignment="1">
      <alignment vertical="top" wrapText="1"/>
    </xf>
    <xf numFmtId="0" fontId="11" fillId="0" borderId="28" xfId="0" applyFont="1" applyFill="1" applyBorder="1" applyAlignment="1">
      <alignment horizontal="center" vertical="top" wrapText="1"/>
    </xf>
    <xf numFmtId="49" fontId="11" fillId="0" borderId="29" xfId="0" applyNumberFormat="1" applyFont="1" applyFill="1" applyBorder="1" applyAlignment="1">
      <alignment horizontal="center" vertical="top" wrapText="1"/>
    </xf>
    <xf numFmtId="0" fontId="14" fillId="0" borderId="0" xfId="0" applyFont="1" applyFill="1" applyBorder="1" applyAlignment="1">
      <alignment horizontal="center" wrapText="1"/>
    </xf>
    <xf numFmtId="0" fontId="11" fillId="0" borderId="0" xfId="0" applyFont="1" applyFill="1" applyBorder="1" applyAlignment="1">
      <alignment horizontal="center" wrapText="1"/>
    </xf>
    <xf numFmtId="0" fontId="26" fillId="0" borderId="10" xfId="0" applyFont="1" applyFill="1" applyBorder="1" applyAlignment="1">
      <alignment horizontal="center" vertical="top" wrapText="1"/>
    </xf>
    <xf numFmtId="0" fontId="27" fillId="0" borderId="20" xfId="0" applyFont="1" applyBorder="1" applyAlignment="1">
      <alignment vertical="center"/>
    </xf>
    <xf numFmtId="0" fontId="11" fillId="2" borderId="30" xfId="0" applyFont="1" applyFill="1" applyBorder="1" applyAlignment="1">
      <alignment horizontal="left" vertical="top" wrapText="1"/>
    </xf>
    <xf numFmtId="0" fontId="27" fillId="0" borderId="15" xfId="0" applyFont="1" applyBorder="1" applyAlignment="1">
      <alignment vertical="center"/>
    </xf>
    <xf numFmtId="0" fontId="27" fillId="0" borderId="31" xfId="0" applyFont="1" applyBorder="1" applyAlignment="1">
      <alignment vertical="center"/>
    </xf>
    <xf numFmtId="49" fontId="11" fillId="0" borderId="32" xfId="0" applyNumberFormat="1" applyFont="1" applyFill="1" applyBorder="1" applyAlignment="1">
      <alignment horizontal="center" vertical="top" wrapText="1"/>
    </xf>
    <xf numFmtId="49" fontId="11" fillId="0" borderId="33" xfId="0" applyNumberFormat="1" applyFont="1" applyFill="1" applyBorder="1" applyAlignment="1">
      <alignment horizontal="center" vertical="top" wrapText="1"/>
    </xf>
    <xf numFmtId="49" fontId="11" fillId="0" borderId="16" xfId="0" applyNumberFormat="1" applyFont="1" applyFill="1" applyBorder="1" applyAlignment="1">
      <alignment horizontal="center" vertical="top" wrapText="1"/>
    </xf>
    <xf numFmtId="49" fontId="11" fillId="0" borderId="34" xfId="0" applyNumberFormat="1" applyFont="1" applyFill="1" applyBorder="1" applyAlignment="1">
      <alignment horizontal="center" vertical="top" wrapText="1"/>
    </xf>
    <xf numFmtId="49" fontId="13" fillId="0" borderId="34" xfId="0" applyNumberFormat="1" applyFont="1" applyFill="1" applyBorder="1" applyAlignment="1">
      <alignment horizontal="center" vertical="center" wrapText="1"/>
    </xf>
    <xf numFmtId="0" fontId="15" fillId="0" borderId="15" xfId="0" applyFont="1" applyFill="1" applyBorder="1" applyAlignment="1">
      <alignment vertical="top"/>
    </xf>
    <xf numFmtId="0" fontId="15" fillId="0" borderId="0" xfId="0" applyFont="1" applyFill="1" applyAlignment="1">
      <alignment vertical="top"/>
    </xf>
    <xf numFmtId="0" fontId="15" fillId="0" borderId="21" xfId="0" applyFont="1" applyBorder="1" applyAlignment="1">
      <alignment horizontal="center" vertical="top"/>
    </xf>
    <xf numFmtId="0" fontId="15" fillId="0" borderId="7" xfId="0" applyFont="1" applyBorder="1" applyAlignment="1">
      <alignment horizontal="center" vertical="top"/>
    </xf>
    <xf numFmtId="0" fontId="15" fillId="0" borderId="35" xfId="0" applyFont="1" applyBorder="1" applyAlignment="1">
      <alignment horizontal="center" vertical="top"/>
    </xf>
    <xf numFmtId="0" fontId="15" fillId="0" borderId="47" xfId="0" applyFont="1" applyBorder="1" applyAlignment="1">
      <alignment horizontal="center" vertical="top"/>
    </xf>
    <xf numFmtId="49" fontId="11" fillId="3" borderId="1" xfId="0" applyNumberFormat="1" applyFont="1" applyFill="1" applyBorder="1" applyAlignment="1">
      <alignment horizontal="center" vertical="top" wrapText="1"/>
    </xf>
    <xf numFmtId="49" fontId="11" fillId="4" borderId="1" xfId="0" applyNumberFormat="1" applyFont="1" applyFill="1" applyBorder="1" applyAlignment="1">
      <alignment horizontal="center" vertical="top" wrapText="1"/>
    </xf>
    <xf numFmtId="49" fontId="11" fillId="5" borderId="1" xfId="0" applyNumberFormat="1" applyFont="1" applyFill="1" applyBorder="1" applyAlignment="1">
      <alignment horizontal="center" vertical="top" wrapText="1"/>
    </xf>
    <xf numFmtId="49" fontId="11" fillId="3" borderId="30" xfId="0" applyNumberFormat="1" applyFont="1" applyFill="1" applyBorder="1" applyAlignment="1">
      <alignment horizontal="center" vertical="top" wrapText="1"/>
    </xf>
    <xf numFmtId="0" fontId="11" fillId="4" borderId="30" xfId="0" applyFont="1" applyFill="1" applyBorder="1" applyAlignment="1">
      <alignment horizontal="center" vertical="top" wrapText="1"/>
    </xf>
    <xf numFmtId="49" fontId="11" fillId="5" borderId="30" xfId="0" applyNumberFormat="1" applyFont="1" applyFill="1" applyBorder="1" applyAlignment="1">
      <alignment horizontal="center" vertical="top" wrapText="1"/>
    </xf>
    <xf numFmtId="0" fontId="11" fillId="0" borderId="48" xfId="0" applyFont="1" applyFill="1" applyBorder="1" applyAlignment="1">
      <alignment horizontal="center" vertical="center" wrapText="1"/>
    </xf>
    <xf numFmtId="49" fontId="11" fillId="0" borderId="48" xfId="0" applyNumberFormat="1" applyFont="1" applyFill="1" applyBorder="1" applyAlignment="1">
      <alignment horizontal="center" vertical="center" wrapText="1"/>
    </xf>
    <xf numFmtId="0" fontId="11" fillId="0" borderId="48" xfId="0" applyFont="1" applyFill="1" applyBorder="1" applyAlignment="1">
      <alignment horizontal="left" vertical="center" wrapText="1"/>
    </xf>
    <xf numFmtId="0" fontId="37" fillId="0" borderId="48" xfId="0" applyFont="1" applyFill="1" applyBorder="1" applyAlignment="1">
      <alignment horizontal="left" vertical="center"/>
    </xf>
    <xf numFmtId="0" fontId="23" fillId="0" borderId="48" xfId="0" applyFont="1" applyFill="1" applyBorder="1" applyAlignment="1">
      <alignment wrapText="1"/>
    </xf>
    <xf numFmtId="0" fontId="11" fillId="0" borderId="48" xfId="0" applyFont="1" applyFill="1" applyBorder="1" applyAlignment="1">
      <alignment horizontal="center" wrapText="1"/>
    </xf>
    <xf numFmtId="0" fontId="11" fillId="0" borderId="48" xfId="0" applyFont="1" applyFill="1" applyBorder="1" applyAlignment="1">
      <alignment horizontal="left" wrapText="1"/>
    </xf>
    <xf numFmtId="0" fontId="32" fillId="0" borderId="15" xfId="0" applyFont="1" applyFill="1" applyBorder="1" applyAlignment="1">
      <alignment horizontal="left" vertical="top"/>
    </xf>
    <xf numFmtId="0" fontId="33" fillId="0" borderId="15" xfId="0" applyFont="1" applyBorder="1" applyAlignment="1">
      <alignment horizontal="center" vertical="top"/>
    </xf>
    <xf numFmtId="0" fontId="33" fillId="0" borderId="0" xfId="0" applyFont="1" applyAlignment="1">
      <alignment vertical="top"/>
    </xf>
    <xf numFmtId="0" fontId="32" fillId="0" borderId="21" xfId="0" applyFont="1" applyFill="1" applyBorder="1" applyAlignment="1">
      <alignment horizontal="left" vertical="top"/>
    </xf>
    <xf numFmtId="49" fontId="13" fillId="0" borderId="28" xfId="0" applyNumberFormat="1" applyFont="1" applyFill="1" applyBorder="1" applyAlignment="1">
      <alignment horizontal="center" vertical="center" wrapText="1"/>
    </xf>
    <xf numFmtId="49" fontId="26" fillId="0" borderId="20" xfId="0" applyNumberFormat="1" applyFont="1" applyFill="1" applyBorder="1" applyAlignment="1">
      <alignment horizontal="center" vertical="center" wrapText="1"/>
    </xf>
    <xf numFmtId="0" fontId="33" fillId="0" borderId="21" xfId="0" applyFont="1" applyBorder="1" applyAlignment="1">
      <alignment horizontal="center" vertical="top"/>
    </xf>
    <xf numFmtId="0" fontId="13" fillId="0" borderId="48" xfId="0" applyFont="1" applyFill="1" applyBorder="1" applyAlignment="1">
      <alignment horizontal="center" vertical="center" wrapText="1"/>
    </xf>
    <xf numFmtId="0" fontId="13" fillId="0" borderId="48" xfId="0" applyFont="1" applyFill="1" applyBorder="1" applyAlignment="1">
      <alignment vertical="center" wrapText="1"/>
    </xf>
    <xf numFmtId="0" fontId="13" fillId="0" borderId="48" xfId="0" applyFont="1" applyFill="1" applyBorder="1" applyAlignment="1">
      <alignment horizontal="center" vertical="top" wrapText="1"/>
    </xf>
    <xf numFmtId="49" fontId="11" fillId="0" borderId="37" xfId="0" applyNumberFormat="1" applyFont="1" applyFill="1" applyBorder="1" applyAlignment="1">
      <alignment horizontal="left" vertical="top" wrapText="1"/>
    </xf>
    <xf numFmtId="49" fontId="11" fillId="5" borderId="49" xfId="0" applyNumberFormat="1" applyFont="1" applyFill="1" applyBorder="1" applyAlignment="1">
      <alignment horizontal="center" vertical="top" wrapText="1"/>
    </xf>
    <xf numFmtId="49" fontId="11" fillId="4" borderId="49" xfId="0" applyNumberFormat="1" applyFont="1" applyFill="1" applyBorder="1" applyAlignment="1">
      <alignment horizontal="center" vertical="top" wrapText="1"/>
    </xf>
    <xf numFmtId="49" fontId="11" fillId="3" borderId="49" xfId="0" applyNumberFormat="1" applyFont="1" applyFill="1" applyBorder="1" applyAlignment="1">
      <alignment horizontal="center" vertical="top" wrapText="1"/>
    </xf>
    <xf numFmtId="0" fontId="27" fillId="0" borderId="25" xfId="0" applyFont="1" applyBorder="1" applyAlignment="1">
      <alignment vertical="center"/>
    </xf>
    <xf numFmtId="0" fontId="11" fillId="0" borderId="10" xfId="1" applyFont="1" applyFill="1" applyBorder="1" applyAlignment="1">
      <alignment horizontal="center" vertical="top" wrapText="1"/>
    </xf>
    <xf numFmtId="0" fontId="11" fillId="0" borderId="20" xfId="1" applyFont="1" applyFill="1" applyBorder="1" applyAlignment="1">
      <alignment vertical="top" wrapText="1"/>
    </xf>
    <xf numFmtId="0" fontId="11" fillId="2" borderId="1" xfId="1" applyFont="1" applyFill="1" applyBorder="1" applyAlignment="1">
      <alignment horizontal="left" vertical="top" wrapText="1"/>
    </xf>
    <xf numFmtId="0" fontId="11" fillId="2" borderId="20" xfId="1" applyFont="1" applyFill="1" applyBorder="1" applyAlignment="1">
      <alignment horizontal="left" vertical="top" wrapText="1"/>
    </xf>
    <xf numFmtId="0" fontId="13" fillId="0" borderId="1" xfId="1" applyFont="1" applyFill="1" applyBorder="1" applyAlignment="1">
      <alignment vertical="top" wrapText="1"/>
    </xf>
    <xf numFmtId="49" fontId="11" fillId="0" borderId="10" xfId="1" applyNumberFormat="1" applyFont="1" applyFill="1" applyBorder="1" applyAlignment="1">
      <alignment horizontal="center" vertical="top" wrapText="1"/>
    </xf>
    <xf numFmtId="49" fontId="11" fillId="0" borderId="2" xfId="1" applyNumberFormat="1" applyFont="1" applyFill="1" applyBorder="1" applyAlignment="1">
      <alignment horizontal="center" vertical="top" wrapText="1"/>
    </xf>
    <xf numFmtId="0" fontId="38" fillId="0" borderId="15" xfId="0" applyFont="1" applyFill="1" applyBorder="1" applyAlignment="1">
      <alignment horizontal="left" vertical="top"/>
    </xf>
    <xf numFmtId="0" fontId="39" fillId="0" borderId="11" xfId="0" applyFont="1" applyFill="1" applyBorder="1" applyAlignment="1">
      <alignment horizontal="center" vertical="top" wrapText="1"/>
    </xf>
    <xf numFmtId="0" fontId="40" fillId="0" borderId="1" xfId="0" applyFont="1" applyFill="1" applyBorder="1" applyAlignment="1">
      <alignment vertical="top" wrapText="1"/>
    </xf>
    <xf numFmtId="49" fontId="39" fillId="0" borderId="2" xfId="0" applyNumberFormat="1" applyFont="1" applyFill="1" applyBorder="1" applyAlignment="1">
      <alignment horizontal="center" vertical="top" wrapText="1"/>
    </xf>
    <xf numFmtId="49" fontId="39" fillId="0" borderId="12" xfId="0" applyNumberFormat="1" applyFont="1" applyFill="1" applyBorder="1" applyAlignment="1">
      <alignment horizontal="center" vertical="top" wrapText="1"/>
    </xf>
    <xf numFmtId="49" fontId="39" fillId="3" borderId="1" xfId="0" applyNumberFormat="1" applyFont="1" applyFill="1" applyBorder="1" applyAlignment="1">
      <alignment horizontal="center" vertical="top" wrapText="1"/>
    </xf>
    <xf numFmtId="49" fontId="39" fillId="0" borderId="11" xfId="0" applyNumberFormat="1" applyFont="1" applyFill="1" applyBorder="1" applyAlignment="1">
      <alignment horizontal="center" vertical="top" wrapText="1"/>
    </xf>
    <xf numFmtId="49" fontId="39" fillId="5" borderId="1" xfId="0" applyNumberFormat="1" applyFont="1" applyFill="1" applyBorder="1" applyAlignment="1">
      <alignment horizontal="center" vertical="top" wrapText="1"/>
    </xf>
    <xf numFmtId="0" fontId="41" fillId="0" borderId="20" xfId="0" applyFont="1" applyBorder="1" applyAlignment="1">
      <alignment vertical="center"/>
    </xf>
    <xf numFmtId="0" fontId="39" fillId="2" borderId="1" xfId="0" applyFont="1" applyFill="1" applyBorder="1" applyAlignment="1">
      <alignment horizontal="left" vertical="top" wrapText="1"/>
    </xf>
    <xf numFmtId="0" fontId="39" fillId="2" borderId="20" xfId="0" applyFont="1" applyFill="1" applyBorder="1" applyAlignment="1">
      <alignment horizontal="left" vertical="top" wrapText="1"/>
    </xf>
    <xf numFmtId="0" fontId="39" fillId="0" borderId="0" xfId="0" applyFont="1" applyFill="1" applyBorder="1" applyAlignment="1">
      <alignment vertical="top" wrapText="1"/>
    </xf>
    <xf numFmtId="49" fontId="11" fillId="0" borderId="12" xfId="1" applyNumberFormat="1" applyFont="1" applyFill="1" applyBorder="1" applyAlignment="1">
      <alignment horizontal="center" vertical="top" wrapText="1"/>
    </xf>
    <xf numFmtId="49" fontId="11" fillId="2" borderId="15" xfId="1" applyNumberFormat="1" applyFont="1" applyFill="1" applyBorder="1" applyAlignment="1">
      <alignment horizontal="center" vertical="top" wrapText="1"/>
    </xf>
    <xf numFmtId="0" fontId="11" fillId="2" borderId="15" xfId="1" applyFont="1" applyFill="1" applyBorder="1" applyAlignment="1">
      <alignment horizontal="center" vertical="top" wrapText="1"/>
    </xf>
    <xf numFmtId="0" fontId="32" fillId="0" borderId="31" xfId="0" applyFont="1" applyFill="1" applyBorder="1" applyAlignment="1">
      <alignment horizontal="left" vertical="top"/>
    </xf>
    <xf numFmtId="0" fontId="17" fillId="6" borderId="50" xfId="0" applyFont="1" applyFill="1" applyBorder="1" applyAlignment="1">
      <alignment horizontal="left" vertical="center"/>
    </xf>
    <xf numFmtId="0" fontId="13" fillId="0" borderId="7" xfId="0" applyFont="1" applyFill="1" applyBorder="1" applyAlignment="1">
      <alignment horizontal="center"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7" fillId="0" borderId="38" xfId="0" applyFont="1" applyFill="1" applyBorder="1" applyAlignment="1">
      <alignment horizontal="center" vertical="center" wrapText="1"/>
    </xf>
    <xf numFmtId="0" fontId="26" fillId="0" borderId="20" xfId="0" applyFont="1" applyFill="1" applyBorder="1" applyAlignment="1">
      <alignment horizontal="center" vertical="top" wrapText="1"/>
    </xf>
    <xf numFmtId="0" fontId="17" fillId="7" borderId="51" xfId="0" applyFont="1" applyFill="1" applyBorder="1" applyAlignment="1">
      <alignment horizontal="center" vertical="center" wrapText="1"/>
    </xf>
    <xf numFmtId="0" fontId="17" fillId="7" borderId="51" xfId="0" applyFont="1" applyFill="1" applyBorder="1" applyAlignment="1">
      <alignment horizontal="left" vertical="center"/>
    </xf>
    <xf numFmtId="0" fontId="14" fillId="7" borderId="51" xfId="0" applyFont="1" applyFill="1" applyBorder="1" applyAlignment="1">
      <alignment vertical="center" wrapText="1"/>
    </xf>
    <xf numFmtId="0" fontId="14" fillId="7" borderId="51" xfId="0" applyFont="1" applyFill="1" applyBorder="1" applyAlignment="1">
      <alignment horizontal="center" vertical="center" wrapText="1"/>
    </xf>
    <xf numFmtId="0" fontId="13" fillId="7" borderId="51" xfId="0" applyFont="1" applyFill="1" applyBorder="1" applyAlignment="1">
      <alignment horizontal="center" vertical="top" wrapText="1"/>
    </xf>
    <xf numFmtId="0" fontId="15" fillId="7" borderId="51" xfId="0" applyFont="1" applyFill="1" applyBorder="1" applyAlignment="1">
      <alignment vertical="center" wrapText="1"/>
    </xf>
    <xf numFmtId="0" fontId="12" fillId="0" borderId="20" xfId="0" applyFont="1" applyBorder="1" applyAlignment="1">
      <alignment vertical="center"/>
    </xf>
    <xf numFmtId="49" fontId="13" fillId="0" borderId="39"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8" xfId="0" applyFont="1" applyFill="1" applyBorder="1" applyAlignment="1">
      <alignment horizontal="center" vertical="center" wrapText="1"/>
    </xf>
    <xf numFmtId="49" fontId="14" fillId="6" borderId="50" xfId="0" applyNumberFormat="1" applyFont="1" applyFill="1" applyBorder="1" applyAlignment="1">
      <alignment horizontal="center" vertical="center" wrapText="1"/>
    </xf>
    <xf numFmtId="49" fontId="11" fillId="3" borderId="1" xfId="1" applyNumberFormat="1" applyFont="1" applyFill="1" applyBorder="1" applyAlignment="1">
      <alignment horizontal="center" vertical="top" wrapText="1"/>
    </xf>
    <xf numFmtId="49" fontId="11" fillId="4" borderId="1" xfId="1" applyNumberFormat="1" applyFont="1" applyFill="1" applyBorder="1" applyAlignment="1">
      <alignment horizontal="center" vertical="top" wrapText="1"/>
    </xf>
    <xf numFmtId="49" fontId="11" fillId="5" borderId="1" xfId="1" applyNumberFormat="1" applyFont="1" applyFill="1" applyBorder="1" applyAlignment="1">
      <alignment horizontal="center" vertical="top" wrapText="1"/>
    </xf>
    <xf numFmtId="0" fontId="14" fillId="0" borderId="40" xfId="0" applyFont="1" applyFill="1" applyBorder="1" applyAlignment="1">
      <alignment horizontal="center" vertical="top" wrapText="1"/>
    </xf>
    <xf numFmtId="49" fontId="11" fillId="0" borderId="19" xfId="0" applyNumberFormat="1" applyFont="1" applyFill="1" applyBorder="1" applyAlignment="1">
      <alignment horizontal="center" vertical="top" wrapText="1"/>
    </xf>
    <xf numFmtId="0" fontId="17" fillId="7" borderId="51" xfId="0" applyFont="1" applyFill="1" applyBorder="1" applyAlignment="1">
      <alignment vertical="center"/>
    </xf>
    <xf numFmtId="0" fontId="15" fillId="7" borderId="51" xfId="0" applyFont="1" applyFill="1" applyBorder="1" applyAlignment="1">
      <alignment vertical="center"/>
    </xf>
    <xf numFmtId="0" fontId="11" fillId="0" borderId="19" xfId="0" applyFont="1" applyFill="1" applyBorder="1" applyAlignment="1">
      <alignment horizontal="left" vertical="top" wrapText="1"/>
    </xf>
    <xf numFmtId="49" fontId="14" fillId="7" borderId="51" xfId="0" applyNumberFormat="1" applyFont="1" applyFill="1" applyBorder="1" applyAlignment="1">
      <alignment horizontal="center" vertical="center" wrapText="1"/>
    </xf>
    <xf numFmtId="0" fontId="42" fillId="0" borderId="1" xfId="0" applyFont="1" applyFill="1" applyBorder="1" applyAlignment="1">
      <alignment horizontal="center" vertical="top" wrapText="1"/>
    </xf>
    <xf numFmtId="0" fontId="42" fillId="0" borderId="9" xfId="0" applyFont="1" applyFill="1" applyBorder="1" applyAlignment="1">
      <alignment horizontal="center" vertical="top" wrapText="1"/>
    </xf>
    <xf numFmtId="0" fontId="42" fillId="0" borderId="5" xfId="0" applyFont="1" applyFill="1" applyBorder="1" applyAlignment="1">
      <alignment horizontal="center" vertical="center" wrapText="1"/>
    </xf>
    <xf numFmtId="0" fontId="42" fillId="0" borderId="36" xfId="0" applyFont="1" applyFill="1" applyBorder="1" applyAlignment="1">
      <alignment horizontal="center" vertical="top" wrapText="1"/>
    </xf>
    <xf numFmtId="0" fontId="42" fillId="0" borderId="7" xfId="0" applyFont="1" applyFill="1" applyBorder="1" applyAlignment="1">
      <alignment horizontal="center" vertical="top" wrapText="1"/>
    </xf>
    <xf numFmtId="0" fontId="42" fillId="0" borderId="5" xfId="0" applyFont="1" applyFill="1" applyBorder="1" applyAlignment="1">
      <alignment horizontal="center" vertical="top" wrapText="1"/>
    </xf>
    <xf numFmtId="0" fontId="42" fillId="0" borderId="2" xfId="0" applyFont="1" applyFill="1" applyBorder="1" applyAlignment="1">
      <alignment horizontal="center" vertical="top" wrapText="1"/>
    </xf>
    <xf numFmtId="0" fontId="43" fillId="0" borderId="48" xfId="0" applyFont="1" applyFill="1" applyBorder="1" applyAlignment="1">
      <alignment horizontal="center" vertical="top" wrapText="1"/>
    </xf>
    <xf numFmtId="0" fontId="42" fillId="0" borderId="8" xfId="0" applyFont="1" applyFill="1" applyBorder="1" applyAlignment="1">
      <alignment horizontal="center" vertical="center" wrapText="1"/>
    </xf>
    <xf numFmtId="0" fontId="42" fillId="0" borderId="14" xfId="0" applyFont="1" applyFill="1" applyBorder="1" applyAlignment="1">
      <alignment horizontal="center" vertical="top" wrapText="1"/>
    </xf>
    <xf numFmtId="0" fontId="42" fillId="0" borderId="15" xfId="0" applyFont="1" applyFill="1" applyBorder="1" applyAlignment="1">
      <alignment horizontal="center" vertical="center" wrapText="1"/>
    </xf>
    <xf numFmtId="0" fontId="42" fillId="0" borderId="19" xfId="0" applyFont="1" applyFill="1" applyBorder="1" applyAlignment="1">
      <alignment horizontal="center" vertical="top" wrapText="1"/>
    </xf>
    <xf numFmtId="0" fontId="42" fillId="0" borderId="15" xfId="0" applyFont="1" applyFill="1" applyBorder="1" applyAlignment="1">
      <alignment horizontal="center" vertical="top" wrapText="1"/>
    </xf>
    <xf numFmtId="0" fontId="42" fillId="0" borderId="3" xfId="0" applyFont="1" applyFill="1" applyBorder="1" applyAlignment="1">
      <alignment horizontal="center" vertical="top" wrapText="1"/>
    </xf>
    <xf numFmtId="2" fontId="42" fillId="0" borderId="1" xfId="0" applyNumberFormat="1" applyFont="1" applyFill="1" applyBorder="1" applyAlignment="1">
      <alignment horizontal="center" vertical="top" wrapText="1"/>
    </xf>
    <xf numFmtId="0" fontId="42" fillId="0" borderId="41" xfId="0" applyFont="1" applyFill="1" applyBorder="1" applyAlignment="1">
      <alignment horizontal="center" vertical="top" wrapText="1"/>
    </xf>
    <xf numFmtId="0" fontId="11" fillId="4" borderId="1" xfId="1" applyFont="1" applyFill="1" applyBorder="1" applyAlignment="1">
      <alignment horizontal="center" vertical="top" wrapText="1"/>
    </xf>
    <xf numFmtId="0" fontId="15" fillId="0" borderId="54" xfId="0" applyFont="1" applyBorder="1" applyAlignment="1">
      <alignment horizontal="center" vertical="top"/>
    </xf>
    <xf numFmtId="0" fontId="15" fillId="0" borderId="55" xfId="0" applyFont="1" applyBorder="1" applyAlignment="1">
      <alignment horizontal="center" vertical="top"/>
    </xf>
    <xf numFmtId="0" fontId="15" fillId="0" borderId="56" xfId="0" applyFont="1" applyBorder="1" applyAlignment="1">
      <alignment horizontal="center" vertical="top"/>
    </xf>
    <xf numFmtId="2" fontId="11" fillId="0" borderId="10" xfId="0" applyNumberFormat="1" applyFont="1" applyFill="1" applyBorder="1" applyAlignment="1">
      <alignment horizontal="center" vertical="top" wrapText="1"/>
    </xf>
    <xf numFmtId="2" fontId="11" fillId="0" borderId="11" xfId="0" applyNumberFormat="1" applyFont="1" applyFill="1" applyBorder="1" applyAlignment="1">
      <alignment horizontal="center" vertical="top" wrapText="1"/>
    </xf>
    <xf numFmtId="2" fontId="42" fillId="0" borderId="15" xfId="0" applyNumberFormat="1" applyFont="1" applyFill="1" applyBorder="1" applyAlignment="1">
      <alignment horizontal="center" vertical="top" wrapText="1"/>
    </xf>
    <xf numFmtId="2" fontId="42" fillId="0" borderId="7" xfId="0" applyNumberFormat="1" applyFont="1" applyFill="1" applyBorder="1" applyAlignment="1">
      <alignment horizontal="center" vertical="top" wrapText="1"/>
    </xf>
    <xf numFmtId="2" fontId="42" fillId="0" borderId="8" xfId="0" applyNumberFormat="1"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2" fontId="42" fillId="0" borderId="15"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2" fontId="17" fillId="7" borderId="51" xfId="0" applyNumberFormat="1" applyFont="1" applyFill="1" applyBorder="1" applyAlignment="1">
      <alignment horizontal="center" vertical="center" wrapText="1"/>
    </xf>
    <xf numFmtId="2" fontId="26" fillId="0" borderId="10" xfId="0" applyNumberFormat="1" applyFont="1" applyFill="1" applyBorder="1" applyAlignment="1">
      <alignment horizontal="center" vertical="top" wrapText="1"/>
    </xf>
    <xf numFmtId="2" fontId="14" fillId="0" borderId="8" xfId="0" applyNumberFormat="1" applyFont="1" applyFill="1" applyBorder="1" applyAlignment="1">
      <alignment horizontal="center" vertical="center" wrapText="1"/>
    </xf>
    <xf numFmtId="2" fontId="11" fillId="0" borderId="10" xfId="1" applyNumberFormat="1" applyFont="1" applyFill="1" applyBorder="1" applyAlignment="1">
      <alignment horizontal="center" vertical="top" wrapText="1"/>
    </xf>
    <xf numFmtId="0" fontId="15" fillId="6" borderId="50" xfId="0" applyFont="1" applyFill="1" applyBorder="1" applyAlignment="1">
      <alignment horizontal="center" vertical="top"/>
    </xf>
    <xf numFmtId="0" fontId="15" fillId="7" borderId="57" xfId="0" applyFont="1" applyFill="1" applyBorder="1" applyAlignment="1">
      <alignment vertical="center" wrapText="1"/>
    </xf>
    <xf numFmtId="0" fontId="17" fillId="7" borderId="58" xfId="0" applyFont="1" applyFill="1" applyBorder="1" applyAlignment="1">
      <alignment horizontal="left" vertical="center"/>
    </xf>
    <xf numFmtId="0" fontId="15" fillId="7" borderId="51" xfId="0" applyFont="1" applyFill="1" applyBorder="1" applyAlignment="1">
      <alignment horizontal="center" vertical="top"/>
    </xf>
    <xf numFmtId="0" fontId="29" fillId="0" borderId="49" xfId="0" applyFont="1" applyFill="1" applyBorder="1" applyAlignment="1">
      <alignment horizontal="center" vertical="center" wrapText="1"/>
    </xf>
    <xf numFmtId="49" fontId="29" fillId="0" borderId="49" xfId="0" applyNumberFormat="1" applyFont="1" applyFill="1" applyBorder="1" applyAlignment="1">
      <alignment horizontal="center" vertical="center" wrapText="1"/>
    </xf>
    <xf numFmtId="0" fontId="44" fillId="0" borderId="48" xfId="0" applyFont="1" applyFill="1" applyBorder="1" applyAlignment="1">
      <alignment horizontal="left" vertical="center"/>
    </xf>
    <xf numFmtId="49" fontId="11" fillId="0" borderId="11" xfId="1" applyNumberFormat="1" applyFont="1" applyFill="1" applyBorder="1" applyAlignment="1">
      <alignment horizontal="center" vertical="top" wrapText="1"/>
    </xf>
    <xf numFmtId="0" fontId="39" fillId="0" borderId="10" xfId="0" applyFont="1" applyFill="1" applyBorder="1" applyAlignment="1">
      <alignment horizontal="center" vertical="top" wrapText="1"/>
    </xf>
    <xf numFmtId="0" fontId="37" fillId="0" borderId="21" xfId="0" applyFont="1" applyBorder="1" applyAlignment="1">
      <alignment horizontal="center" vertical="top"/>
    </xf>
    <xf numFmtId="49" fontId="39" fillId="0" borderId="10" xfId="0" applyNumberFormat="1" applyFont="1" applyFill="1" applyBorder="1" applyAlignment="1">
      <alignment horizontal="center" vertical="top" wrapText="1"/>
    </xf>
    <xf numFmtId="49" fontId="39" fillId="2" borderId="15" xfId="0" applyNumberFormat="1" applyFont="1" applyFill="1" applyBorder="1" applyAlignment="1">
      <alignment horizontal="center" vertical="top" wrapText="1"/>
    </xf>
    <xf numFmtId="0" fontId="39" fillId="2" borderId="15" xfId="0" applyFont="1" applyFill="1" applyBorder="1" applyAlignment="1">
      <alignment horizontal="center" vertical="top" wrapText="1"/>
    </xf>
    <xf numFmtId="49" fontId="39" fillId="4" borderId="1" xfId="0" applyNumberFormat="1" applyFont="1" applyFill="1" applyBorder="1" applyAlignment="1">
      <alignment horizontal="center" vertical="top" wrapText="1"/>
    </xf>
    <xf numFmtId="49" fontId="11" fillId="0" borderId="52" xfId="0" applyNumberFormat="1" applyFont="1" applyFill="1" applyBorder="1" applyAlignment="1">
      <alignment horizontal="center" vertical="center" wrapText="1"/>
    </xf>
    <xf numFmtId="0" fontId="23" fillId="0" borderId="59" xfId="0" applyFont="1" applyFill="1" applyBorder="1" applyAlignment="1">
      <alignment wrapText="1"/>
    </xf>
    <xf numFmtId="49" fontId="11" fillId="0" borderId="59" xfId="0" applyNumberFormat="1" applyFont="1" applyFill="1" applyBorder="1" applyAlignment="1">
      <alignment horizontal="center" vertical="center" wrapText="1"/>
    </xf>
    <xf numFmtId="49" fontId="48" fillId="0" borderId="48" xfId="0" applyNumberFormat="1" applyFont="1" applyFill="1" applyBorder="1" applyAlignment="1">
      <alignment horizontal="center" vertical="center" wrapText="1"/>
    </xf>
    <xf numFmtId="0" fontId="15" fillId="0" borderId="48" xfId="0" applyFont="1" applyFill="1" applyBorder="1" applyAlignment="1">
      <alignment horizontal="left" vertical="center"/>
    </xf>
    <xf numFmtId="0" fontId="14" fillId="0" borderId="53" xfId="0" applyFont="1" applyFill="1" applyBorder="1" applyAlignment="1">
      <alignment horizontal="left" vertical="center"/>
    </xf>
    <xf numFmtId="49" fontId="14" fillId="9" borderId="49" xfId="0" applyNumberFormat="1" applyFont="1" applyFill="1" applyBorder="1" applyAlignment="1">
      <alignment horizontal="center" vertical="center" wrapText="1"/>
    </xf>
    <xf numFmtId="49" fontId="14" fillId="6" borderId="49" xfId="0" applyNumberFormat="1" applyFont="1" applyFill="1" applyBorder="1" applyAlignment="1">
      <alignment horizontal="center" vertical="center" wrapText="1"/>
    </xf>
    <xf numFmtId="49" fontId="14" fillId="7" borderId="49" xfId="0" applyNumberFormat="1" applyFont="1" applyFill="1" applyBorder="1" applyAlignment="1">
      <alignment horizontal="center" vertical="center" wrapText="1"/>
    </xf>
    <xf numFmtId="49" fontId="14" fillId="10" borderId="49" xfId="0" applyNumberFormat="1" applyFont="1" applyFill="1" applyBorder="1" applyAlignment="1">
      <alignment horizontal="center" vertical="center" wrapText="1"/>
    </xf>
    <xf numFmtId="49" fontId="14" fillId="11" borderId="49" xfId="0" applyNumberFormat="1" applyFont="1" applyFill="1" applyBorder="1" applyAlignment="1">
      <alignment horizontal="center" vertical="center" wrapText="1"/>
    </xf>
    <xf numFmtId="0" fontId="18" fillId="6" borderId="50" xfId="0" applyFont="1" applyFill="1" applyBorder="1" applyAlignment="1">
      <alignment horizontal="center" vertical="center" wrapText="1"/>
    </xf>
    <xf numFmtId="0" fontId="34" fillId="0" borderId="10" xfId="0" applyFont="1" applyFill="1" applyBorder="1" applyAlignment="1">
      <alignment horizontal="center" vertical="top" wrapText="1"/>
    </xf>
    <xf numFmtId="0" fontId="18" fillId="6" borderId="50" xfId="0" applyFont="1" applyFill="1" applyBorder="1" applyAlignment="1">
      <alignment horizontal="left" vertical="center"/>
    </xf>
    <xf numFmtId="2" fontId="42" fillId="0" borderId="3" xfId="0" applyNumberFormat="1" applyFont="1" applyFill="1" applyBorder="1" applyAlignment="1">
      <alignment horizontal="center" vertical="top" wrapText="1"/>
    </xf>
    <xf numFmtId="0" fontId="13" fillId="0" borderId="1" xfId="0" applyFont="1" applyFill="1" applyBorder="1" applyAlignment="1">
      <alignment horizontal="left" vertical="top" wrapText="1"/>
    </xf>
    <xf numFmtId="49" fontId="14" fillId="12" borderId="49" xfId="0" applyNumberFormat="1" applyFont="1" applyFill="1" applyBorder="1" applyAlignment="1">
      <alignment horizontal="center" vertical="center" wrapText="1"/>
    </xf>
    <xf numFmtId="0" fontId="29" fillId="2" borderId="49" xfId="0" applyFont="1" applyFill="1" applyBorder="1" applyAlignment="1">
      <alignment horizontal="center" vertical="center" wrapText="1"/>
    </xf>
    <xf numFmtId="0" fontId="42" fillId="0" borderId="1" xfId="0" applyNumberFormat="1" applyFont="1" applyFill="1" applyBorder="1" applyAlignment="1">
      <alignment horizontal="center" vertical="top" wrapText="1"/>
    </xf>
    <xf numFmtId="0" fontId="42" fillId="0" borderId="11" xfId="0" applyNumberFormat="1" applyFont="1" applyFill="1" applyBorder="1" applyAlignment="1">
      <alignment horizontal="center" vertical="top" wrapText="1"/>
    </xf>
    <xf numFmtId="0" fontId="42" fillId="0" borderId="36" xfId="0" applyNumberFormat="1" applyFont="1" applyFill="1" applyBorder="1" applyAlignment="1">
      <alignment horizontal="center" vertical="top" wrapText="1"/>
    </xf>
    <xf numFmtId="0" fontId="14" fillId="0" borderId="8" xfId="0" applyNumberFormat="1" applyFont="1" applyFill="1" applyBorder="1" applyAlignment="1">
      <alignment horizontal="center" vertical="center" wrapText="1"/>
    </xf>
    <xf numFmtId="49" fontId="11" fillId="13" borderId="49" xfId="0" applyNumberFormat="1" applyFont="1" applyFill="1" applyBorder="1" applyAlignment="1">
      <alignment horizontal="center" vertical="top" wrapText="1"/>
    </xf>
    <xf numFmtId="0" fontId="49" fillId="13" borderId="1" xfId="0" applyFont="1" applyFill="1" applyBorder="1" applyAlignment="1">
      <alignment horizontal="center" vertical="top" wrapText="1"/>
    </xf>
    <xf numFmtId="49" fontId="11" fillId="13" borderId="1" xfId="0" applyNumberFormat="1" applyFont="1" applyFill="1" applyBorder="1" applyAlignment="1">
      <alignment horizontal="center" vertical="top" wrapText="1"/>
    </xf>
    <xf numFmtId="0" fontId="24" fillId="0" borderId="20" xfId="0" applyFont="1" applyFill="1" applyBorder="1" applyAlignment="1">
      <alignment horizontal="center" vertical="top"/>
    </xf>
    <xf numFmtId="0" fontId="11" fillId="0" borderId="59" xfId="0" applyFont="1" applyFill="1" applyBorder="1" applyAlignment="1">
      <alignment horizontal="left" vertical="center" wrapText="1"/>
    </xf>
    <xf numFmtId="0" fontId="11" fillId="0" borderId="59" xfId="0" applyFont="1" applyFill="1" applyBorder="1" applyAlignment="1">
      <alignment horizontal="left" wrapText="1"/>
    </xf>
    <xf numFmtId="0" fontId="13" fillId="0" borderId="42" xfId="0" applyFont="1" applyFill="1" applyBorder="1" applyAlignment="1">
      <alignment vertical="center" wrapText="1"/>
    </xf>
    <xf numFmtId="0" fontId="14" fillId="0" borderId="59" xfId="0" applyFont="1" applyFill="1" applyBorder="1" applyAlignment="1">
      <alignment horizontal="left" vertical="center"/>
    </xf>
    <xf numFmtId="0" fontId="19" fillId="3" borderId="59" xfId="0" applyFont="1" applyFill="1" applyBorder="1" applyAlignment="1">
      <alignment horizontal="center" wrapText="1"/>
    </xf>
    <xf numFmtId="0" fontId="19" fillId="4" borderId="59" xfId="0" applyFont="1" applyFill="1" applyBorder="1" applyAlignment="1">
      <alignment horizontal="center" wrapText="1"/>
    </xf>
    <xf numFmtId="0" fontId="19" fillId="5" borderId="59" xfId="0" applyFont="1" applyFill="1" applyBorder="1" applyAlignment="1">
      <alignment horizontal="center" wrapText="1"/>
    </xf>
    <xf numFmtId="0" fontId="13" fillId="0" borderId="59" xfId="0" applyFont="1" applyFill="1" applyBorder="1" applyAlignment="1">
      <alignment horizontal="center" vertical="center" wrapText="1"/>
    </xf>
    <xf numFmtId="0" fontId="13" fillId="8" borderId="59" xfId="0" applyFont="1" applyFill="1" applyBorder="1" applyAlignment="1">
      <alignment horizontal="center" vertical="center" wrapText="1"/>
    </xf>
    <xf numFmtId="0" fontId="32" fillId="0" borderId="64" xfId="0" applyFont="1" applyFill="1" applyBorder="1" applyAlignment="1">
      <alignment horizontal="left" vertical="top"/>
    </xf>
    <xf numFmtId="0" fontId="32" fillId="0" borderId="65" xfId="0" applyFont="1" applyFill="1" applyBorder="1" applyAlignment="1">
      <alignment horizontal="left" vertical="center"/>
    </xf>
    <xf numFmtId="0" fontId="32" fillId="0" borderId="65" xfId="0" applyFont="1" applyFill="1" applyBorder="1" applyAlignment="1">
      <alignment horizontal="left" vertical="top"/>
    </xf>
    <xf numFmtId="0" fontId="32" fillId="0" borderId="66" xfId="0" applyFont="1" applyFill="1" applyBorder="1" applyAlignment="1">
      <alignment horizontal="left" vertical="top"/>
    </xf>
    <xf numFmtId="0" fontId="32" fillId="0" borderId="66" xfId="0" applyFont="1" applyFill="1" applyBorder="1" applyAlignment="1">
      <alignment horizontal="left" vertical="center"/>
    </xf>
    <xf numFmtId="0" fontId="14" fillId="0" borderId="67"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9" xfId="0" applyFont="1" applyFill="1" applyBorder="1" applyAlignment="1">
      <alignment vertical="center" wrapText="1"/>
    </xf>
    <xf numFmtId="49" fontId="13" fillId="0" borderId="68"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70" xfId="0" applyNumberFormat="1" applyFont="1" applyFill="1" applyBorder="1" applyAlignment="1">
      <alignment horizontal="center" vertical="center" wrapText="1"/>
    </xf>
    <xf numFmtId="49" fontId="13" fillId="0" borderId="71" xfId="0" applyNumberFormat="1" applyFont="1" applyFill="1" applyBorder="1" applyAlignment="1">
      <alignment horizontal="center" vertical="center" wrapText="1"/>
    </xf>
    <xf numFmtId="49" fontId="48" fillId="0" borderId="72" xfId="0" applyNumberFormat="1" applyFont="1" applyFill="1" applyBorder="1" applyAlignment="1">
      <alignment horizontal="center" vertical="center" wrapText="1"/>
    </xf>
    <xf numFmtId="0" fontId="37" fillId="0" borderId="72" xfId="0" applyFont="1" applyFill="1" applyBorder="1" applyAlignment="1">
      <alignment horizontal="left" vertical="center"/>
    </xf>
    <xf numFmtId="0" fontId="44" fillId="0" borderId="72" xfId="0" applyFont="1" applyFill="1" applyBorder="1" applyAlignment="1">
      <alignment horizontal="left" vertical="center"/>
    </xf>
    <xf numFmtId="49" fontId="13" fillId="0" borderId="73" xfId="0" applyNumberFormat="1" applyFont="1" applyFill="1" applyBorder="1" applyAlignment="1">
      <alignment horizontal="center" vertical="center" wrapText="1"/>
    </xf>
    <xf numFmtId="0" fontId="46" fillId="0" borderId="74" xfId="0" applyFont="1" applyFill="1" applyBorder="1" applyAlignment="1">
      <alignment horizontal="left" vertical="center"/>
    </xf>
    <xf numFmtId="0" fontId="46" fillId="0" borderId="60" xfId="0" applyFont="1" applyFill="1" applyBorder="1" applyAlignment="1">
      <alignment horizontal="left" vertical="center" wrapText="1"/>
    </xf>
    <xf numFmtId="0" fontId="47" fillId="0" borderId="60" xfId="0" applyFont="1" applyFill="1" applyBorder="1" applyAlignment="1">
      <alignment horizontal="left" vertical="center" wrapText="1"/>
    </xf>
    <xf numFmtId="0" fontId="47" fillId="0" borderId="60" xfId="0" applyFont="1" applyFill="1" applyBorder="1" applyAlignment="1">
      <alignment horizontal="center" vertical="center" wrapText="1"/>
    </xf>
    <xf numFmtId="0" fontId="46" fillId="0" borderId="60" xfId="0" applyFont="1" applyFill="1" applyBorder="1" applyAlignment="1">
      <alignment horizontal="left" vertical="center"/>
    </xf>
    <xf numFmtId="49" fontId="48" fillId="0" borderId="60" xfId="0" applyNumberFormat="1" applyFont="1" applyFill="1" applyBorder="1" applyAlignment="1">
      <alignment horizontal="center" vertical="center" wrapText="1"/>
    </xf>
    <xf numFmtId="49" fontId="48" fillId="0" borderId="75" xfId="0" applyNumberFormat="1" applyFont="1" applyFill="1" applyBorder="1" applyAlignment="1">
      <alignment horizontal="center" vertical="center" wrapText="1"/>
    </xf>
    <xf numFmtId="0" fontId="14" fillId="0" borderId="76" xfId="0" applyFont="1" applyFill="1" applyBorder="1" applyAlignment="1">
      <alignment horizontal="center" vertical="center" wrapText="1"/>
    </xf>
    <xf numFmtId="49" fontId="13" fillId="0" borderId="77" xfId="0" applyNumberFormat="1" applyFont="1" applyFill="1" applyBorder="1" applyAlignment="1">
      <alignment horizontal="center" vertical="center" wrapText="1"/>
    </xf>
    <xf numFmtId="0" fontId="27" fillId="0" borderId="47" xfId="0" applyFont="1" applyBorder="1" applyAlignment="1">
      <alignment vertical="center"/>
    </xf>
    <xf numFmtId="0" fontId="13" fillId="0" borderId="78" xfId="0" applyFont="1" applyFill="1" applyBorder="1" applyAlignment="1">
      <alignment horizontal="center" vertical="center" wrapText="1"/>
    </xf>
    <xf numFmtId="0" fontId="14" fillId="0" borderId="82" xfId="0" quotePrefix="1" applyFont="1" applyFill="1" applyBorder="1" applyAlignment="1">
      <alignment horizontal="left" vertical="top" wrapText="1"/>
    </xf>
    <xf numFmtId="0" fontId="0" fillId="0" borderId="0" xfId="0" applyFill="1"/>
    <xf numFmtId="0" fontId="14" fillId="0" borderId="20" xfId="0" applyFont="1" applyFill="1" applyBorder="1" applyAlignment="1">
      <alignment horizontal="center" vertical="top"/>
    </xf>
    <xf numFmtId="0" fontId="15" fillId="0" borderId="20" xfId="0" applyFont="1" applyFill="1" applyBorder="1" applyAlignment="1">
      <alignment horizontal="center" vertical="top"/>
    </xf>
    <xf numFmtId="0" fontId="17" fillId="2" borderId="0" xfId="0" applyFont="1" applyFill="1" applyBorder="1" applyAlignment="1">
      <alignment horizontal="center" vertical="top"/>
    </xf>
    <xf numFmtId="0" fontId="24" fillId="0" borderId="42" xfId="0" applyFont="1" applyFill="1" applyBorder="1" applyAlignment="1">
      <alignment horizontal="center" vertical="top"/>
    </xf>
    <xf numFmtId="0" fontId="59" fillId="0" borderId="82" xfId="3" applyFont="1" applyFill="1" applyBorder="1" applyAlignment="1">
      <alignment horizontal="left" vertical="top" wrapText="1"/>
    </xf>
    <xf numFmtId="0" fontId="15" fillId="45" borderId="85" xfId="0" applyFont="1" applyFill="1" applyBorder="1" applyAlignment="1">
      <alignment horizontal="center" vertical="top"/>
    </xf>
    <xf numFmtId="0" fontId="33" fillId="0" borderId="31" xfId="0" applyFont="1" applyFill="1" applyBorder="1" applyAlignment="1">
      <alignment horizontal="center" vertical="top"/>
    </xf>
    <xf numFmtId="0" fontId="33" fillId="0" borderId="0" xfId="0" applyFont="1" applyFill="1" applyAlignment="1">
      <alignment vertical="top"/>
    </xf>
    <xf numFmtId="0" fontId="15" fillId="0" borderId="0" xfId="0" applyFont="1" applyFill="1" applyBorder="1" applyAlignment="1">
      <alignment vertical="top"/>
    </xf>
    <xf numFmtId="164" fontId="24" fillId="0" borderId="20" xfId="0" applyNumberFormat="1" applyFont="1" applyFill="1" applyBorder="1" applyAlignment="1">
      <alignment horizontal="center" vertical="center"/>
    </xf>
    <xf numFmtId="0" fontId="14" fillId="0" borderId="0" xfId="0" applyFont="1" applyFill="1" applyAlignment="1">
      <alignment horizontal="center" vertical="center"/>
    </xf>
    <xf numFmtId="0" fontId="77" fillId="0" borderId="82" xfId="0" applyFont="1" applyFill="1" applyBorder="1" applyAlignment="1">
      <alignment vertical="top" wrapText="1"/>
    </xf>
    <xf numFmtId="0" fontId="56" fillId="0" borderId="0" xfId="0" applyFont="1" applyFill="1"/>
    <xf numFmtId="0" fontId="0" fillId="0" borderId="0" xfId="0" applyFill="1" applyAlignment="1">
      <alignment wrapText="1"/>
    </xf>
    <xf numFmtId="0" fontId="54" fillId="0" borderId="0" xfId="1" applyFont="1" applyFill="1" applyAlignment="1">
      <alignment vertical="top"/>
    </xf>
    <xf numFmtId="0" fontId="54" fillId="0" borderId="0" xfId="1" applyFont="1" applyFill="1" applyAlignment="1">
      <alignment horizontal="center" vertical="top"/>
    </xf>
    <xf numFmtId="0" fontId="33" fillId="0" borderId="15" xfId="0" applyFont="1" applyFill="1" applyBorder="1" applyAlignment="1">
      <alignment horizontal="center" vertical="top"/>
    </xf>
    <xf numFmtId="0" fontId="15" fillId="0" borderId="21" xfId="0" applyFont="1" applyFill="1" applyBorder="1" applyAlignment="1">
      <alignment horizontal="center" vertical="top"/>
    </xf>
    <xf numFmtId="164" fontId="24" fillId="0" borderId="20" xfId="0" applyNumberFormat="1" applyFont="1" applyFill="1" applyBorder="1" applyAlignment="1">
      <alignment horizontal="center" vertical="center" wrapText="1"/>
    </xf>
    <xf numFmtId="0" fontId="55" fillId="0" borderId="82" xfId="0" applyFont="1" applyFill="1" applyBorder="1" applyAlignment="1">
      <alignment horizontal="left" vertical="top"/>
    </xf>
    <xf numFmtId="0" fontId="54" fillId="0" borderId="82" xfId="0" applyFont="1" applyFill="1" applyBorder="1" applyAlignment="1">
      <alignment horizontal="left" vertical="top"/>
    </xf>
    <xf numFmtId="0" fontId="9" fillId="0" borderId="0" xfId="44" applyFill="1" applyAlignment="1">
      <alignment vertical="top"/>
    </xf>
    <xf numFmtId="0" fontId="15" fillId="0" borderId="0" xfId="0" applyFont="1" applyFill="1" applyAlignment="1">
      <alignment vertical="top" wrapText="1"/>
    </xf>
    <xf numFmtId="0" fontId="24" fillId="0" borderId="42" xfId="0" applyFont="1" applyFill="1" applyBorder="1" applyAlignment="1">
      <alignment vertical="top"/>
    </xf>
    <xf numFmtId="0" fontId="24" fillId="0" borderId="61" xfId="0" applyFont="1" applyFill="1" applyBorder="1" applyAlignment="1">
      <alignment horizontal="center" vertical="top"/>
    </xf>
    <xf numFmtId="0" fontId="15" fillId="0" borderId="7" xfId="0" applyFont="1" applyFill="1" applyBorder="1" applyAlignment="1">
      <alignment horizontal="center" vertical="top"/>
    </xf>
    <xf numFmtId="0" fontId="30" fillId="0" borderId="7" xfId="0" applyFont="1" applyFill="1" applyBorder="1" applyAlignment="1">
      <alignment horizontal="center" vertical="top"/>
    </xf>
    <xf numFmtId="0" fontId="14" fillId="0" borderId="0" xfId="0" applyFont="1" applyFill="1" applyAlignment="1">
      <alignment vertical="top"/>
    </xf>
    <xf numFmtId="0" fontId="15" fillId="0" borderId="0" xfId="0" applyFont="1" applyFill="1" applyAlignment="1">
      <alignment horizontal="center" vertical="top"/>
    </xf>
    <xf numFmtId="0" fontId="32" fillId="0" borderId="15" xfId="0" applyFont="1" applyFill="1" applyBorder="1" applyAlignment="1">
      <alignment vertical="top"/>
    </xf>
    <xf numFmtId="0" fontId="33" fillId="0" borderId="15" xfId="0" applyFont="1" applyFill="1" applyBorder="1" applyAlignment="1">
      <alignment vertical="top"/>
    </xf>
    <xf numFmtId="0" fontId="33" fillId="0" borderId="15" xfId="0" applyFont="1" applyFill="1" applyBorder="1" applyAlignment="1">
      <alignment vertical="top" wrapText="1"/>
    </xf>
    <xf numFmtId="38" fontId="33" fillId="0" borderId="15" xfId="0" applyNumberFormat="1" applyFont="1" applyFill="1" applyBorder="1" applyAlignment="1">
      <alignment vertical="top"/>
    </xf>
    <xf numFmtId="165" fontId="33" fillId="0" borderId="15" xfId="0" applyNumberFormat="1" applyFont="1" applyFill="1" applyBorder="1" applyAlignment="1">
      <alignment vertical="top"/>
    </xf>
    <xf numFmtId="2" fontId="33" fillId="0" borderId="15" xfId="0" applyNumberFormat="1" applyFont="1" applyFill="1" applyBorder="1" applyAlignment="1">
      <alignment horizontal="center" vertical="top"/>
    </xf>
    <xf numFmtId="164" fontId="33" fillId="0" borderId="15" xfId="0" applyNumberFormat="1" applyFont="1" applyFill="1" applyBorder="1" applyAlignment="1">
      <alignment horizontal="center" vertical="top"/>
    </xf>
    <xf numFmtId="0" fontId="14" fillId="0" borderId="21" xfId="0" applyFont="1" applyFill="1" applyBorder="1" applyAlignment="1">
      <alignment vertical="top"/>
    </xf>
    <xf numFmtId="0" fontId="15" fillId="0" borderId="21" xfId="0" applyFont="1" applyFill="1" applyBorder="1" applyAlignment="1">
      <alignment vertical="top"/>
    </xf>
    <xf numFmtId="0" fontId="15" fillId="0" borderId="21" xfId="0" applyFont="1" applyFill="1" applyBorder="1" applyAlignment="1">
      <alignment vertical="top" wrapText="1"/>
    </xf>
    <xf numFmtId="38" fontId="15" fillId="0" borderId="21" xfId="0" applyNumberFormat="1" applyFont="1" applyFill="1" applyBorder="1" applyAlignment="1">
      <alignment vertical="top"/>
    </xf>
    <xf numFmtId="165" fontId="15" fillId="0" borderId="21" xfId="0" applyNumberFormat="1" applyFont="1" applyFill="1" applyBorder="1" applyAlignment="1">
      <alignment vertical="top"/>
    </xf>
    <xf numFmtId="0" fontId="15" fillId="0" borderId="46" xfId="0" applyFont="1" applyFill="1" applyBorder="1" applyAlignment="1">
      <alignment horizontal="center" vertical="top"/>
    </xf>
    <xf numFmtId="2" fontId="15" fillId="0" borderId="21" xfId="0" applyNumberFormat="1" applyFont="1" applyFill="1" applyBorder="1" applyAlignment="1">
      <alignment horizontal="center" vertical="top"/>
    </xf>
    <xf numFmtId="0" fontId="15" fillId="0" borderId="35" xfId="0" applyFont="1" applyFill="1" applyBorder="1" applyAlignment="1">
      <alignment horizontal="center" vertical="top"/>
    </xf>
    <xf numFmtId="0" fontId="15" fillId="0" borderId="83" xfId="0" applyFont="1" applyFill="1" applyBorder="1" applyAlignment="1">
      <alignment horizontal="center" vertical="top"/>
    </xf>
    <xf numFmtId="164" fontId="15" fillId="0" borderId="21" xfId="0" applyNumberFormat="1" applyFont="1" applyFill="1" applyBorder="1" applyAlignment="1">
      <alignment horizontal="center" vertical="top"/>
    </xf>
    <xf numFmtId="0" fontId="15" fillId="0" borderId="7" xfId="0" applyFont="1" applyFill="1" applyBorder="1" applyAlignment="1">
      <alignment vertical="top"/>
    </xf>
    <xf numFmtId="0" fontId="14" fillId="0" borderId="7" xfId="0" applyFont="1" applyFill="1" applyBorder="1" applyAlignment="1">
      <alignment vertical="top"/>
    </xf>
    <xf numFmtId="0" fontId="15" fillId="0" borderId="7" xfId="0" applyFont="1" applyFill="1" applyBorder="1" applyAlignment="1">
      <alignment vertical="top" wrapText="1"/>
    </xf>
    <xf numFmtId="38" fontId="30" fillId="0" borderId="7" xfId="0" applyNumberFormat="1" applyFont="1" applyFill="1" applyBorder="1" applyAlignment="1">
      <alignment vertical="top"/>
    </xf>
    <xf numFmtId="165" fontId="30" fillId="0" borderId="7" xfId="0" applyNumberFormat="1" applyFont="1" applyFill="1" applyBorder="1" applyAlignment="1">
      <alignment vertical="top"/>
    </xf>
    <xf numFmtId="0" fontId="30" fillId="0" borderId="21" xfId="0" applyFont="1" applyFill="1" applyBorder="1" applyAlignment="1">
      <alignment horizontal="center" vertical="top"/>
    </xf>
    <xf numFmtId="0" fontId="54" fillId="0" borderId="82" xfId="0" quotePrefix="1" applyFont="1" applyFill="1" applyBorder="1" applyAlignment="1">
      <alignment horizontal="left" vertical="top"/>
    </xf>
    <xf numFmtId="0" fontId="55" fillId="0" borderId="96" xfId="0" applyFont="1" applyFill="1" applyBorder="1" applyAlignment="1">
      <alignment horizontal="left" vertical="top"/>
    </xf>
    <xf numFmtId="0" fontId="30" fillId="0" borderId="0" xfId="0" applyFont="1" applyFill="1" applyAlignment="1">
      <alignment vertical="top"/>
    </xf>
    <xf numFmtId="164" fontId="28" fillId="0" borderId="0" xfId="0" applyNumberFormat="1" applyFont="1" applyFill="1" applyBorder="1" applyAlignment="1">
      <alignment horizontal="left" vertical="top"/>
    </xf>
    <xf numFmtId="164" fontId="78" fillId="0" borderId="0" xfId="0" applyNumberFormat="1" applyFont="1" applyFill="1" applyBorder="1" applyAlignment="1">
      <alignment horizontal="left" vertical="top"/>
    </xf>
    <xf numFmtId="0" fontId="58" fillId="0" borderId="0" xfId="0" applyFont="1" applyFill="1" applyAlignment="1">
      <alignment horizontal="center" vertical="top"/>
    </xf>
    <xf numFmtId="165" fontId="15" fillId="0" borderId="0" xfId="0" applyNumberFormat="1" applyFont="1" applyFill="1" applyAlignment="1">
      <alignment vertical="top"/>
    </xf>
    <xf numFmtId="2" fontId="58" fillId="0" borderId="0" xfId="0" applyNumberFormat="1" applyFont="1" applyFill="1" applyAlignment="1">
      <alignment horizontal="center" vertical="top"/>
    </xf>
    <xf numFmtId="164" fontId="58" fillId="0" borderId="0" xfId="0" applyNumberFormat="1" applyFont="1" applyFill="1" applyAlignment="1">
      <alignment horizontal="center" vertical="top"/>
    </xf>
    <xf numFmtId="2" fontId="15" fillId="0" borderId="0" xfId="0" applyNumberFormat="1" applyFont="1" applyFill="1" applyAlignment="1">
      <alignment horizontal="center" vertical="top"/>
    </xf>
    <xf numFmtId="164" fontId="15" fillId="0" borderId="0" xfId="0" applyNumberFormat="1" applyFont="1" applyFill="1" applyAlignment="1">
      <alignment horizontal="center" vertical="top"/>
    </xf>
    <xf numFmtId="0" fontId="7" fillId="0" borderId="0" xfId="44" applyFont="1" applyFill="1" applyAlignment="1">
      <alignment vertical="top"/>
    </xf>
    <xf numFmtId="0" fontId="7" fillId="0" borderId="82" xfId="44" applyFont="1" applyFill="1" applyBorder="1" applyAlignment="1">
      <alignment vertical="top"/>
    </xf>
    <xf numFmtId="0" fontId="52" fillId="0" borderId="38" xfId="0" applyFont="1" applyBorder="1" applyAlignment="1">
      <alignment horizontal="left" vertical="top"/>
    </xf>
    <xf numFmtId="0" fontId="50" fillId="6" borderId="63" xfId="0" applyFont="1" applyFill="1" applyBorder="1" applyAlignment="1">
      <alignment horizontal="left" vertical="top"/>
    </xf>
    <xf numFmtId="0" fontId="52" fillId="45" borderId="0" xfId="0" applyFont="1" applyFill="1" applyBorder="1" applyAlignment="1">
      <alignment horizontal="left" vertical="top"/>
    </xf>
    <xf numFmtId="0" fontId="51" fillId="6" borderId="43" xfId="0" applyFont="1" applyFill="1" applyBorder="1" applyAlignment="1">
      <alignment horizontal="left" vertical="top" wrapText="1"/>
    </xf>
    <xf numFmtId="0" fontId="51" fillId="6" borderId="44" xfId="0" applyFont="1" applyFill="1" applyBorder="1" applyAlignment="1">
      <alignment horizontal="left" vertical="top" wrapText="1"/>
    </xf>
    <xf numFmtId="0" fontId="51" fillId="0" borderId="0" xfId="0" applyFont="1" applyAlignment="1">
      <alignment horizontal="left" vertical="top"/>
    </xf>
    <xf numFmtId="0" fontId="24" fillId="0" borderId="42" xfId="0" applyFont="1" applyFill="1" applyBorder="1" applyAlignment="1">
      <alignment horizontal="left" vertical="center"/>
    </xf>
    <xf numFmtId="0" fontId="24" fillId="0" borderId="42" xfId="0" applyFont="1" applyFill="1" applyBorder="1" applyAlignment="1">
      <alignment horizontal="left" vertical="top"/>
    </xf>
    <xf numFmtId="0" fontId="24" fillId="0" borderId="42" xfId="0" applyFont="1" applyBorder="1" applyAlignment="1">
      <alignment horizontal="left" vertical="top"/>
    </xf>
    <xf numFmtId="0" fontId="30" fillId="0" borderId="42" xfId="0" applyFont="1" applyBorder="1" applyAlignment="1">
      <alignment horizontal="left" vertical="top"/>
    </xf>
    <xf numFmtId="0" fontId="14" fillId="0" borderId="0" xfId="0" applyFont="1" applyAlignment="1">
      <alignment horizontal="left" vertical="center"/>
    </xf>
    <xf numFmtId="0" fontId="30" fillId="0" borderId="15" xfId="0" applyFont="1" applyFill="1" applyBorder="1" applyAlignment="1">
      <alignment vertical="top"/>
    </xf>
    <xf numFmtId="0" fontId="30" fillId="0" borderId="15" xfId="0" applyFont="1" applyFill="1" applyBorder="1" applyAlignment="1">
      <alignment horizontal="center" vertical="top" wrapText="1"/>
    </xf>
    <xf numFmtId="0" fontId="30" fillId="0" borderId="84" xfId="0" applyFont="1" applyFill="1" applyBorder="1" applyAlignment="1">
      <alignment horizontal="center" vertical="top" wrapText="1"/>
    </xf>
    <xf numFmtId="0" fontId="30" fillId="0" borderId="21" xfId="0" applyFont="1" applyFill="1" applyBorder="1" applyAlignment="1">
      <alignment vertical="top" wrapText="1"/>
    </xf>
    <xf numFmtId="0" fontId="57" fillId="0" borderId="0" xfId="0" applyFont="1" applyFill="1" applyAlignment="1">
      <alignment vertical="top" wrapText="1"/>
    </xf>
    <xf numFmtId="0" fontId="33" fillId="0" borderId="15" xfId="0" applyFont="1" applyFill="1" applyBorder="1" applyAlignment="1">
      <alignment horizontal="right" vertical="top" wrapText="1"/>
    </xf>
    <xf numFmtId="0" fontId="15" fillId="0" borderId="21" xfId="0" applyFont="1" applyFill="1" applyBorder="1" applyAlignment="1">
      <alignment horizontal="right" vertical="top" wrapText="1"/>
    </xf>
    <xf numFmtId="0" fontId="15" fillId="0" borderId="7" xfId="0" applyFont="1" applyFill="1" applyBorder="1" applyAlignment="1">
      <alignment horizontal="right" vertical="top" wrapText="1"/>
    </xf>
    <xf numFmtId="0" fontId="15" fillId="0" borderId="0" xfId="0" applyFont="1" applyFill="1" applyAlignment="1">
      <alignment horizontal="right" vertical="top" wrapText="1"/>
    </xf>
    <xf numFmtId="0" fontId="33" fillId="0" borderId="15" xfId="0" applyFont="1" applyFill="1" applyBorder="1" applyAlignment="1">
      <alignment horizontal="center" vertical="top" wrapText="1"/>
    </xf>
    <xf numFmtId="0" fontId="15" fillId="0" borderId="21"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Alignment="1">
      <alignment horizontal="center" vertical="top" wrapText="1"/>
    </xf>
    <xf numFmtId="0" fontId="55" fillId="0" borderId="82" xfId="0" applyFont="1" applyFill="1" applyBorder="1" applyAlignment="1">
      <alignment horizontal="left" vertical="top" wrapText="1"/>
    </xf>
    <xf numFmtId="0" fontId="28" fillId="0" borderId="101"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45" xfId="0" applyFont="1" applyFill="1" applyBorder="1" applyAlignment="1">
      <alignment horizontal="center" vertical="center"/>
    </xf>
    <xf numFmtId="0" fontId="77" fillId="0" borderId="20" xfId="0" applyFont="1" applyFill="1" applyBorder="1" applyAlignment="1">
      <alignment horizontal="center" vertical="top"/>
    </xf>
    <xf numFmtId="0" fontId="77" fillId="0" borderId="82" xfId="0" applyFont="1" applyFill="1" applyBorder="1" applyAlignment="1">
      <alignment horizontal="center" vertical="top" wrapText="1"/>
    </xf>
    <xf numFmtId="0" fontId="77" fillId="0" borderId="82" xfId="0" applyFont="1" applyFill="1" applyBorder="1" applyAlignment="1">
      <alignment horizontal="right" vertical="top" wrapText="1"/>
    </xf>
    <xf numFmtId="2" fontId="77" fillId="0" borderId="82" xfId="0" applyNumberFormat="1" applyFont="1" applyFill="1" applyBorder="1" applyAlignment="1">
      <alignment horizontal="right" vertical="top" wrapText="1"/>
    </xf>
    <xf numFmtId="0" fontId="77" fillId="0" borderId="82" xfId="0" applyFont="1" applyFill="1" applyBorder="1" applyAlignment="1">
      <alignment horizontal="left" vertical="top" wrapText="1"/>
    </xf>
    <xf numFmtId="0" fontId="77" fillId="0" borderId="97" xfId="0" applyFont="1" applyFill="1" applyBorder="1" applyAlignment="1">
      <alignment horizontal="center" vertical="top"/>
    </xf>
    <xf numFmtId="0" fontId="77" fillId="0" borderId="49" xfId="0" applyFont="1" applyFill="1" applyBorder="1" applyAlignment="1">
      <alignment horizontal="center" vertical="top"/>
    </xf>
    <xf numFmtId="0" fontId="77" fillId="0" borderId="0" xfId="0" applyFont="1" applyFill="1" applyBorder="1" applyAlignment="1">
      <alignment horizontal="center" vertical="top"/>
    </xf>
    <xf numFmtId="0" fontId="77" fillId="0" borderId="21" xfId="0" applyFont="1" applyFill="1" applyBorder="1" applyAlignment="1">
      <alignment horizontal="center" vertical="top"/>
    </xf>
    <xf numFmtId="2" fontId="77" fillId="0" borderId="49" xfId="0" applyNumberFormat="1" applyFont="1" applyFill="1" applyBorder="1" applyAlignment="1">
      <alignment horizontal="center" vertical="top"/>
    </xf>
    <xf numFmtId="0" fontId="77" fillId="0" borderId="82" xfId="0" applyFont="1" applyFill="1" applyBorder="1" applyAlignment="1">
      <alignment horizontal="left" vertical="top"/>
    </xf>
    <xf numFmtId="0" fontId="77" fillId="0" borderId="0" xfId="0" applyFont="1" applyFill="1" applyAlignment="1">
      <alignment horizontal="center" vertical="top"/>
    </xf>
    <xf numFmtId="0" fontId="77" fillId="0" borderId="42" xfId="0" applyFont="1" applyFill="1" applyBorder="1" applyAlignment="1">
      <alignment horizontal="center" vertical="top"/>
    </xf>
    <xf numFmtId="0" fontId="77" fillId="0" borderId="42" xfId="0" applyFont="1" applyFill="1" applyBorder="1" applyAlignment="1">
      <alignment vertical="top"/>
    </xf>
    <xf numFmtId="0" fontId="77" fillId="0" borderId="98" xfId="0" applyFont="1" applyFill="1" applyBorder="1" applyAlignment="1">
      <alignment horizontal="center" vertical="top"/>
    </xf>
    <xf numFmtId="164" fontId="77" fillId="0" borderId="20" xfId="0" applyNumberFormat="1" applyFont="1" applyFill="1" applyBorder="1" applyAlignment="1">
      <alignment horizontal="center" vertical="top"/>
    </xf>
    <xf numFmtId="0" fontId="77" fillId="4" borderId="82" xfId="0" applyFont="1" applyFill="1" applyBorder="1" applyAlignment="1">
      <alignment horizontal="left" vertical="top" wrapText="1"/>
    </xf>
    <xf numFmtId="0" fontId="77" fillId="0" borderId="0" xfId="0" applyFont="1" applyFill="1" applyAlignment="1">
      <alignment vertical="top"/>
    </xf>
    <xf numFmtId="0" fontId="81" fillId="0" borderId="0" xfId="44" applyFont="1" applyFill="1" applyAlignment="1">
      <alignment horizontal="center" vertical="top" wrapText="1"/>
    </xf>
    <xf numFmtId="0" fontId="81" fillId="0" borderId="0" xfId="44" applyFont="1" applyFill="1" applyAlignment="1">
      <alignment vertical="top" wrapText="1"/>
    </xf>
    <xf numFmtId="0" fontId="77" fillId="0" borderId="0" xfId="0" applyFont="1" applyFill="1" applyBorder="1" applyAlignment="1">
      <alignment horizontal="center" vertical="top" wrapText="1"/>
    </xf>
    <xf numFmtId="0" fontId="77" fillId="0" borderId="0" xfId="0" applyFont="1" applyFill="1" applyBorder="1" applyAlignment="1">
      <alignment horizontal="left" vertical="top" wrapText="1"/>
    </xf>
    <xf numFmtId="0" fontId="81" fillId="0" borderId="0" xfId="44" applyFont="1" applyFill="1" applyBorder="1" applyAlignment="1">
      <alignment vertical="top" wrapText="1"/>
    </xf>
    <xf numFmtId="0" fontId="81" fillId="0" borderId="0" xfId="44" applyFont="1" applyFill="1" applyBorder="1" applyAlignment="1">
      <alignment horizontal="center" vertical="top" wrapText="1"/>
    </xf>
    <xf numFmtId="0" fontId="77" fillId="0" borderId="0" xfId="0" applyFont="1" applyFill="1" applyAlignment="1">
      <alignment horizontal="center" vertical="top" wrapText="1"/>
    </xf>
    <xf numFmtId="0" fontId="77" fillId="0" borderId="0" xfId="0" applyFont="1" applyFill="1" applyAlignment="1">
      <alignment vertical="top" wrapText="1"/>
    </xf>
    <xf numFmtId="164" fontId="77" fillId="0" borderId="62" xfId="0" applyNumberFormat="1" applyFont="1" applyFill="1" applyBorder="1" applyAlignment="1">
      <alignment horizontal="center" vertical="top"/>
    </xf>
    <xf numFmtId="164" fontId="76" fillId="0" borderId="0" xfId="0" applyNumberFormat="1" applyFont="1" applyFill="1" applyBorder="1" applyAlignment="1">
      <alignment horizontal="center" vertical="top"/>
    </xf>
    <xf numFmtId="0" fontId="33" fillId="0" borderId="21" xfId="0" applyFont="1" applyFill="1" applyBorder="1" applyAlignment="1">
      <alignment vertical="top"/>
    </xf>
    <xf numFmtId="164" fontId="24" fillId="0" borderId="103" xfId="0" applyNumberFormat="1" applyFont="1" applyFill="1" applyBorder="1" applyAlignment="1">
      <alignment horizontal="center" vertical="top"/>
    </xf>
    <xf numFmtId="0" fontId="24" fillId="0" borderId="103" xfId="0" applyFont="1" applyFill="1" applyBorder="1" applyAlignment="1">
      <alignment horizontal="center" vertical="top"/>
    </xf>
    <xf numFmtId="0" fontId="24" fillId="7" borderId="51" xfId="0" applyFont="1" applyFill="1" applyBorder="1" applyAlignment="1">
      <alignment vertical="center"/>
    </xf>
    <xf numFmtId="0" fontId="24" fillId="7" borderId="51" xfId="0" applyFont="1" applyFill="1" applyBorder="1" applyAlignment="1">
      <alignment vertical="top"/>
    </xf>
    <xf numFmtId="2" fontId="24" fillId="0" borderId="104" xfId="0" applyNumberFormat="1" applyFont="1" applyFill="1" applyBorder="1" applyAlignment="1">
      <alignment horizontal="center" vertical="top"/>
    </xf>
    <xf numFmtId="0" fontId="24" fillId="0" borderId="104" xfId="0" applyFont="1" applyFill="1" applyBorder="1" applyAlignment="1">
      <alignment horizontal="center" vertical="top"/>
    </xf>
    <xf numFmtId="164" fontId="24" fillId="0" borderId="104" xfId="0" applyNumberFormat="1" applyFont="1" applyFill="1" applyBorder="1" applyAlignment="1">
      <alignment horizontal="center" vertical="top"/>
    </xf>
    <xf numFmtId="164" fontId="53" fillId="7" borderId="51" xfId="0" applyNumberFormat="1" applyFont="1" applyFill="1" applyBorder="1" applyAlignment="1">
      <alignment vertical="top"/>
    </xf>
    <xf numFmtId="2" fontId="24" fillId="0" borderId="104" xfId="0" quotePrefix="1" applyNumberFormat="1" applyFont="1" applyFill="1" applyBorder="1" applyAlignment="1">
      <alignment horizontal="center" vertical="top"/>
    </xf>
    <xf numFmtId="0" fontId="24" fillId="7" borderId="51" xfId="0" applyFont="1" applyFill="1" applyBorder="1" applyAlignment="1">
      <alignment horizontal="left" vertical="top"/>
    </xf>
    <xf numFmtId="0" fontId="15" fillId="0" borderId="38" xfId="0" applyFont="1" applyFill="1" applyBorder="1" applyAlignment="1">
      <alignment horizontal="center" vertical="top"/>
    </xf>
    <xf numFmtId="0" fontId="33" fillId="0" borderId="25" xfId="0" applyFont="1" applyFill="1" applyBorder="1" applyAlignment="1">
      <alignment vertical="top"/>
    </xf>
    <xf numFmtId="0" fontId="33" fillId="0" borderId="20" xfId="0" applyFont="1" applyFill="1" applyBorder="1" applyAlignment="1">
      <alignment vertical="top"/>
    </xf>
    <xf numFmtId="0" fontId="30" fillId="0" borderId="19" xfId="0" applyFont="1" applyFill="1" applyBorder="1" applyAlignment="1">
      <alignment vertical="top" wrapText="1"/>
    </xf>
    <xf numFmtId="0" fontId="50" fillId="6" borderId="50" xfId="0" applyFont="1" applyFill="1" applyBorder="1" applyAlignment="1">
      <alignment horizontal="left" vertical="top" wrapText="1"/>
    </xf>
    <xf numFmtId="0" fontId="33" fillId="0" borderId="7" xfId="0" applyFont="1" applyFill="1" applyBorder="1" applyAlignment="1">
      <alignment vertical="top"/>
    </xf>
    <xf numFmtId="0" fontId="33" fillId="0" borderId="19" xfId="0" applyFont="1" applyFill="1" applyBorder="1" applyAlignment="1">
      <alignment vertical="top"/>
    </xf>
    <xf numFmtId="0" fontId="50" fillId="6" borderId="50" xfId="0" applyFont="1" applyFill="1" applyBorder="1" applyAlignment="1">
      <alignment horizontal="left" vertical="top"/>
    </xf>
    <xf numFmtId="2" fontId="50" fillId="6" borderId="50" xfId="0" applyNumberFormat="1" applyFont="1" applyFill="1" applyBorder="1" applyAlignment="1">
      <alignment horizontal="left" vertical="top"/>
    </xf>
    <xf numFmtId="0" fontId="33" fillId="0" borderId="19" xfId="0" applyFont="1" applyFill="1" applyBorder="1" applyAlignment="1">
      <alignment horizontal="center" vertical="top" wrapText="1"/>
    </xf>
    <xf numFmtId="0" fontId="33" fillId="0" borderId="19" xfId="0" applyFont="1" applyFill="1" applyBorder="1" applyAlignment="1">
      <alignment horizontal="right" vertical="top" wrapText="1"/>
    </xf>
    <xf numFmtId="0" fontId="33" fillId="0" borderId="19" xfId="0" applyFont="1" applyFill="1" applyBorder="1" applyAlignment="1">
      <alignment vertical="top" wrapText="1"/>
    </xf>
    <xf numFmtId="0" fontId="51" fillId="6" borderId="50" xfId="0" applyFont="1" applyFill="1" applyBorder="1" applyAlignment="1">
      <alignment horizontal="right" vertical="top" wrapText="1"/>
    </xf>
    <xf numFmtId="0" fontId="51" fillId="6" borderId="50" xfId="0" applyFont="1" applyFill="1" applyBorder="1" applyAlignment="1">
      <alignment horizontal="center" vertical="top" wrapText="1"/>
    </xf>
    <xf numFmtId="0" fontId="51" fillId="6" borderId="50" xfId="0" applyFont="1" applyFill="1" applyBorder="1" applyAlignment="1">
      <alignment horizontal="left" vertical="top" wrapText="1"/>
    </xf>
    <xf numFmtId="0" fontId="51" fillId="6" borderId="50" xfId="0" applyFont="1" applyFill="1" applyBorder="1" applyAlignment="1">
      <alignment horizontal="left" vertical="top"/>
    </xf>
    <xf numFmtId="0" fontId="28" fillId="0" borderId="105" xfId="0" applyFont="1" applyFill="1" applyBorder="1" applyAlignment="1">
      <alignment horizontal="center" vertical="center"/>
    </xf>
    <xf numFmtId="0" fontId="28" fillId="0" borderId="107" xfId="0" applyFont="1" applyFill="1" applyBorder="1" applyAlignment="1">
      <alignment horizontal="center" vertical="center"/>
    </xf>
    <xf numFmtId="0" fontId="33" fillId="0" borderId="109" xfId="0" applyFont="1" applyFill="1" applyBorder="1" applyAlignment="1">
      <alignment vertical="top"/>
    </xf>
    <xf numFmtId="2" fontId="24" fillId="3" borderId="104" xfId="0" applyNumberFormat="1" applyFont="1" applyFill="1" applyBorder="1" applyAlignment="1">
      <alignment horizontal="center" vertical="top" wrapText="1"/>
    </xf>
    <xf numFmtId="2" fontId="24" fillId="11" borderId="104" xfId="0" applyNumberFormat="1" applyFont="1" applyFill="1" applyBorder="1" applyAlignment="1">
      <alignment horizontal="center" vertical="top" wrapText="1"/>
    </xf>
    <xf numFmtId="164" fontId="24" fillId="8" borderId="103" xfId="0" applyNumberFormat="1" applyFont="1" applyFill="1" applyBorder="1" applyAlignment="1">
      <alignment horizontal="center" vertical="top" wrapText="1"/>
    </xf>
    <xf numFmtId="0" fontId="24" fillId="8" borderId="103" xfId="0" applyFont="1" applyFill="1" applyBorder="1" applyAlignment="1">
      <alignment horizontal="center" vertical="top" wrapText="1"/>
    </xf>
    <xf numFmtId="0" fontId="24" fillId="8" borderId="104" xfId="0" applyFont="1" applyFill="1" applyBorder="1" applyAlignment="1">
      <alignment horizontal="center" vertical="top" wrapText="1"/>
    </xf>
    <xf numFmtId="0" fontId="33" fillId="0" borderId="7" xfId="0" applyFont="1" applyFill="1" applyBorder="1" applyAlignment="1">
      <alignment vertical="top" wrapText="1"/>
    </xf>
    <xf numFmtId="0" fontId="24" fillId="7" borderId="51" xfId="0" applyFont="1" applyFill="1" applyBorder="1" applyAlignment="1">
      <alignment vertical="top" wrapText="1"/>
    </xf>
    <xf numFmtId="2" fontId="24" fillId="0" borderId="104" xfId="0" applyNumberFormat="1" applyFont="1" applyFill="1" applyBorder="1" applyAlignment="1">
      <alignment horizontal="center" vertical="top" wrapText="1"/>
    </xf>
    <xf numFmtId="0" fontId="31" fillId="0" borderId="0" xfId="0" applyFont="1" applyFill="1" applyAlignment="1">
      <alignment wrapText="1"/>
    </xf>
    <xf numFmtId="0" fontId="45" fillId="0" borderId="82" xfId="0" quotePrefix="1" applyFont="1" applyFill="1" applyBorder="1" applyAlignment="1">
      <alignment horizontal="left" vertical="top" wrapText="1"/>
    </xf>
    <xf numFmtId="0" fontId="82" fillId="0" borderId="82" xfId="0" quotePrefix="1" applyFont="1" applyFill="1" applyBorder="1" applyAlignment="1">
      <alignment horizontal="left" vertical="top" wrapText="1"/>
    </xf>
    <xf numFmtId="164" fontId="83" fillId="0" borderId="20" xfId="0" applyNumberFormat="1" applyFont="1" applyFill="1" applyBorder="1" applyAlignment="1">
      <alignment horizontal="center" vertical="center"/>
    </xf>
    <xf numFmtId="0" fontId="85" fillId="0" borderId="82" xfId="0" applyFont="1" applyFill="1" applyBorder="1" applyAlignment="1">
      <alignment horizontal="right" vertical="top"/>
    </xf>
    <xf numFmtId="0" fontId="86" fillId="0" borderId="82" xfId="0" applyFont="1" applyFill="1" applyBorder="1" applyAlignment="1">
      <alignment horizontal="left" vertical="top" wrapText="1"/>
    </xf>
    <xf numFmtId="0" fontId="86" fillId="0" borderId="82" xfId="0" applyFont="1" applyFill="1" applyBorder="1" applyAlignment="1">
      <alignment horizontal="left" vertical="top"/>
    </xf>
    <xf numFmtId="0" fontId="82" fillId="0" borderId="85" xfId="0" applyFont="1" applyFill="1" applyBorder="1" applyAlignment="1">
      <alignment horizontal="center" vertical="top"/>
    </xf>
    <xf numFmtId="0" fontId="86" fillId="0" borderId="82" xfId="3" applyFont="1" applyFill="1" applyBorder="1" applyAlignment="1">
      <alignment horizontal="left" vertical="top" wrapText="1"/>
    </xf>
    <xf numFmtId="0" fontId="87" fillId="0" borderId="0" xfId="0" applyFont="1" applyFill="1"/>
    <xf numFmtId="0" fontId="82" fillId="0" borderId="85" xfId="0" applyFont="1" applyFill="1" applyBorder="1" applyAlignment="1">
      <alignment horizontal="center" vertical="top" wrapText="1"/>
    </xf>
    <xf numFmtId="0" fontId="87" fillId="0" borderId="82" xfId="0" applyFont="1" applyFill="1" applyBorder="1" applyAlignment="1">
      <alignment wrapText="1"/>
    </xf>
    <xf numFmtId="0" fontId="85" fillId="0" borderId="82" xfId="3" applyFont="1" applyFill="1" applyBorder="1" applyAlignment="1">
      <alignment horizontal="left" vertical="top" wrapText="1"/>
    </xf>
    <xf numFmtId="0" fontId="24" fillId="0" borderId="104" xfId="0" applyFont="1" applyFill="1" applyBorder="1" applyAlignment="1">
      <alignment horizontal="center" vertical="top" wrapText="1"/>
    </xf>
    <xf numFmtId="0" fontId="6" fillId="0" borderId="0" xfId="44" applyFont="1" applyFill="1" applyAlignment="1">
      <alignment vertical="top"/>
    </xf>
    <xf numFmtId="0" fontId="33" fillId="0" borderId="110" xfId="0" applyFont="1" applyFill="1" applyBorder="1" applyAlignment="1">
      <alignment vertical="top"/>
    </xf>
    <xf numFmtId="10" fontId="15" fillId="0" borderId="0" xfId="0" applyNumberFormat="1" applyFont="1" applyFill="1" applyAlignment="1">
      <alignment horizontal="right" vertical="top" wrapText="1"/>
    </xf>
    <xf numFmtId="164" fontId="53" fillId="7" borderId="51" xfId="0" applyNumberFormat="1" applyFont="1" applyFill="1" applyBorder="1" applyAlignment="1">
      <alignment vertical="top" wrapText="1"/>
    </xf>
    <xf numFmtId="0" fontId="88" fillId="0" borderId="82" xfId="0" applyFont="1" applyFill="1" applyBorder="1" applyAlignment="1">
      <alignment horizontal="left" vertical="top"/>
    </xf>
    <xf numFmtId="0" fontId="84" fillId="0" borderId="82" xfId="0" applyFont="1" applyFill="1" applyBorder="1" applyAlignment="1">
      <alignment horizontal="left" vertical="top"/>
    </xf>
    <xf numFmtId="0" fontId="83" fillId="0" borderId="42" xfId="0" applyFont="1" applyFill="1" applyBorder="1" applyAlignment="1">
      <alignment vertical="top"/>
    </xf>
    <xf numFmtId="0" fontId="85" fillId="0" borderId="82" xfId="0" applyFont="1" applyFill="1" applyBorder="1" applyAlignment="1">
      <alignment horizontal="center" vertical="top" wrapText="1"/>
    </xf>
    <xf numFmtId="0" fontId="85" fillId="0" borderId="82" xfId="0" applyFont="1" applyFill="1" applyBorder="1" applyAlignment="1">
      <alignment horizontal="right" vertical="top" wrapText="1"/>
    </xf>
    <xf numFmtId="2" fontId="85" fillId="0" borderId="82" xfId="0" applyNumberFormat="1" applyFont="1" applyFill="1" applyBorder="1" applyAlignment="1">
      <alignment horizontal="right" vertical="top" wrapText="1"/>
    </xf>
    <xf numFmtId="0" fontId="85" fillId="0" borderId="82" xfId="0" applyFont="1" applyFill="1" applyBorder="1" applyAlignment="1">
      <alignment horizontal="left" vertical="top" wrapText="1"/>
    </xf>
    <xf numFmtId="0" fontId="85" fillId="0" borderId="82" xfId="0" applyFont="1" applyFill="1" applyBorder="1" applyAlignment="1">
      <alignment horizontal="left" vertical="top"/>
    </xf>
    <xf numFmtId="0" fontId="85" fillId="0" borderId="42" xfId="0" applyFont="1" applyFill="1" applyBorder="1" applyAlignment="1">
      <alignment vertical="top"/>
    </xf>
    <xf numFmtId="0" fontId="85" fillId="0" borderId="97" xfId="0" applyFont="1" applyFill="1" applyBorder="1" applyAlignment="1">
      <alignment horizontal="center" vertical="top"/>
    </xf>
    <xf numFmtId="0" fontId="85" fillId="0" borderId="98" xfId="0" applyFont="1" applyFill="1" applyBorder="1" applyAlignment="1">
      <alignment horizontal="center" vertical="top"/>
    </xf>
    <xf numFmtId="0" fontId="85" fillId="0" borderId="42" xfId="0" applyFont="1" applyFill="1" applyBorder="1" applyAlignment="1">
      <alignment horizontal="center" vertical="top"/>
    </xf>
    <xf numFmtId="0" fontId="85" fillId="0" borderId="49" xfId="0" applyFont="1" applyFill="1" applyBorder="1" applyAlignment="1">
      <alignment horizontal="center" vertical="top"/>
    </xf>
    <xf numFmtId="0" fontId="85" fillId="0" borderId="0" xfId="0" applyFont="1" applyFill="1" applyAlignment="1">
      <alignment horizontal="center" vertical="top"/>
    </xf>
    <xf numFmtId="0" fontId="85" fillId="0" borderId="20" xfId="0" applyFont="1" applyFill="1" applyBorder="1" applyAlignment="1">
      <alignment horizontal="center" vertical="top"/>
    </xf>
    <xf numFmtId="0" fontId="82" fillId="0" borderId="0" xfId="0" applyFont="1" applyFill="1" applyAlignment="1">
      <alignment vertical="top"/>
    </xf>
    <xf numFmtId="0" fontId="74" fillId="0" borderId="82" xfId="0" applyFont="1" applyFill="1" applyBorder="1" applyAlignment="1">
      <alignment horizontal="left" vertical="top"/>
    </xf>
    <xf numFmtId="0" fontId="5" fillId="0" borderId="82" xfId="0" applyFont="1" applyFill="1" applyBorder="1" applyAlignment="1">
      <alignment horizontal="left" vertical="top"/>
    </xf>
    <xf numFmtId="0" fontId="53" fillId="0" borderId="42" xfId="0" applyFont="1" applyFill="1" applyBorder="1" applyAlignment="1">
      <alignment vertical="top"/>
    </xf>
    <xf numFmtId="0" fontId="81" fillId="0" borderId="82" xfId="0" applyFont="1" applyFill="1" applyBorder="1" applyAlignment="1">
      <alignment horizontal="center" vertical="top" wrapText="1"/>
    </xf>
    <xf numFmtId="0" fontId="81" fillId="0" borderId="82" xfId="0" applyFont="1" applyFill="1" applyBorder="1" applyAlignment="1">
      <alignment horizontal="right" vertical="top" wrapText="1"/>
    </xf>
    <xf numFmtId="2" fontId="81" fillId="0" borderId="82" xfId="0" applyNumberFormat="1" applyFont="1" applyFill="1" applyBorder="1" applyAlignment="1">
      <alignment horizontal="right" vertical="top" wrapText="1"/>
    </xf>
    <xf numFmtId="0" fontId="81" fillId="0" borderId="82" xfId="0" applyFont="1" applyFill="1" applyBorder="1" applyAlignment="1">
      <alignment horizontal="left" vertical="top" wrapText="1"/>
    </xf>
    <xf numFmtId="0" fontId="81" fillId="0" borderId="82" xfId="0" applyFont="1" applyFill="1" applyBorder="1" applyAlignment="1">
      <alignment horizontal="left" vertical="top"/>
    </xf>
    <xf numFmtId="0" fontId="81" fillId="0" borderId="42" xfId="0" applyFont="1" applyFill="1" applyBorder="1" applyAlignment="1">
      <alignment vertical="top"/>
    </xf>
    <xf numFmtId="0" fontId="81" fillId="0" borderId="97" xfId="0" applyFont="1" applyFill="1" applyBorder="1" applyAlignment="1">
      <alignment horizontal="center" vertical="top"/>
    </xf>
    <xf numFmtId="0" fontId="81" fillId="0" borderId="98" xfId="0" applyFont="1" applyFill="1" applyBorder="1" applyAlignment="1">
      <alignment horizontal="center" vertical="top"/>
    </xf>
    <xf numFmtId="0" fontId="81" fillId="0" borderId="42" xfId="0" applyFont="1" applyFill="1" applyBorder="1" applyAlignment="1">
      <alignment horizontal="center" vertical="top"/>
    </xf>
    <xf numFmtId="0" fontId="81" fillId="0" borderId="49" xfId="0" applyFont="1" applyFill="1" applyBorder="1" applyAlignment="1">
      <alignment horizontal="center" vertical="top"/>
    </xf>
    <xf numFmtId="0" fontId="81" fillId="0" borderId="102" xfId="0" applyFont="1" applyFill="1" applyBorder="1" applyAlignment="1">
      <alignment horizontal="center" vertical="top"/>
    </xf>
    <xf numFmtId="0" fontId="81" fillId="0" borderId="0" xfId="0" applyFont="1" applyFill="1" applyAlignment="1">
      <alignment horizontal="center" vertical="top"/>
    </xf>
    <xf numFmtId="0" fontId="81" fillId="0" borderId="20" xfId="0" applyFont="1" applyFill="1" applyBorder="1" applyAlignment="1">
      <alignment horizontal="center" vertical="top"/>
    </xf>
    <xf numFmtId="2" fontId="81" fillId="0" borderId="49" xfId="0" applyNumberFormat="1" applyFont="1" applyFill="1" applyBorder="1" applyAlignment="1">
      <alignment horizontal="center" vertical="top"/>
    </xf>
    <xf numFmtId="164" fontId="81" fillId="0" borderId="20" xfId="0" applyNumberFormat="1" applyFont="1" applyFill="1" applyBorder="1" applyAlignment="1">
      <alignment horizontal="center" vertical="top"/>
    </xf>
    <xf numFmtId="0" fontId="37" fillId="0" borderId="0" xfId="0" applyFont="1" applyFill="1" applyAlignment="1">
      <alignment vertical="top"/>
    </xf>
    <xf numFmtId="0" fontId="89" fillId="0" borderId="82" xfId="0" quotePrefix="1" applyFont="1" applyFill="1" applyBorder="1" applyAlignment="1">
      <alignment horizontal="left" vertical="top" wrapText="1"/>
    </xf>
    <xf numFmtId="164" fontId="53" fillId="0" borderId="20" xfId="0" applyNumberFormat="1" applyFont="1" applyFill="1" applyBorder="1" applyAlignment="1">
      <alignment horizontal="center" vertical="center"/>
    </xf>
    <xf numFmtId="0" fontId="90" fillId="0" borderId="42" xfId="0" applyFont="1" applyFill="1" applyBorder="1" applyAlignment="1">
      <alignment vertical="top"/>
    </xf>
    <xf numFmtId="0" fontId="84" fillId="0" borderId="0" xfId="44" applyFont="1" applyFill="1" applyAlignment="1">
      <alignment vertical="top"/>
    </xf>
    <xf numFmtId="0" fontId="85" fillId="0" borderId="0" xfId="44" applyFont="1" applyFill="1" applyAlignment="1">
      <alignment horizontal="center" vertical="top" wrapText="1"/>
    </xf>
    <xf numFmtId="0" fontId="85" fillId="0" borderId="0" xfId="44" applyFont="1" applyFill="1" applyAlignment="1">
      <alignment vertical="top" wrapText="1"/>
    </xf>
    <xf numFmtId="0" fontId="85" fillId="0" borderId="0" xfId="44" applyFont="1" applyFill="1" applyBorder="1" applyAlignment="1">
      <alignment horizontal="center" vertical="top" wrapText="1"/>
    </xf>
    <xf numFmtId="0" fontId="85" fillId="0" borderId="0" xfId="44" applyFont="1" applyFill="1" applyBorder="1" applyAlignment="1">
      <alignment vertical="top" wrapText="1"/>
    </xf>
    <xf numFmtId="0" fontId="91" fillId="6" borderId="50" xfId="0" applyFont="1" applyFill="1" applyBorder="1" applyAlignment="1">
      <alignment horizontal="left" vertical="top"/>
    </xf>
    <xf numFmtId="0" fontId="91" fillId="6" borderId="50" xfId="0" applyFont="1" applyFill="1" applyBorder="1" applyAlignment="1">
      <alignment horizontal="left" vertical="top" wrapText="1"/>
    </xf>
    <xf numFmtId="0" fontId="85" fillId="0" borderId="82" xfId="0" quotePrefix="1" applyFont="1" applyFill="1" applyBorder="1" applyAlignment="1">
      <alignment horizontal="center" vertical="top" wrapText="1"/>
    </xf>
    <xf numFmtId="0" fontId="85" fillId="0" borderId="82" xfId="0" quotePrefix="1" applyFont="1" applyFill="1" applyBorder="1" applyAlignment="1">
      <alignment horizontal="left" vertical="top" wrapText="1"/>
    </xf>
    <xf numFmtId="0" fontId="92" fillId="6" borderId="0" xfId="1" applyFont="1" applyFill="1" applyAlignment="1">
      <alignment horizontal="center" vertical="top"/>
    </xf>
    <xf numFmtId="0" fontId="93" fillId="0" borderId="0" xfId="1" applyFont="1" applyFill="1" applyAlignment="1">
      <alignment vertical="top"/>
    </xf>
    <xf numFmtId="0" fontId="79" fillId="11" borderId="0" xfId="1" applyFont="1" applyFill="1" applyAlignment="1">
      <alignment horizontal="center" vertical="top"/>
    </xf>
    <xf numFmtId="0" fontId="77" fillId="0" borderId="113" xfId="0" applyFont="1" applyFill="1" applyBorder="1" applyAlignment="1">
      <alignment horizontal="center" vertical="top"/>
    </xf>
    <xf numFmtId="0" fontId="85" fillId="0" borderId="113" xfId="0" applyFont="1" applyFill="1" applyBorder="1" applyAlignment="1">
      <alignment horizontal="center" vertical="top"/>
    </xf>
    <xf numFmtId="0" fontId="4" fillId="0" borderId="82" xfId="0" applyFont="1" applyFill="1" applyBorder="1" applyAlignment="1">
      <alignment horizontal="left" vertical="top"/>
    </xf>
    <xf numFmtId="1" fontId="33" fillId="0" borderId="15" xfId="0" applyNumberFormat="1" applyFont="1" applyFill="1" applyBorder="1" applyAlignment="1">
      <alignment vertical="top"/>
    </xf>
    <xf numFmtId="1" fontId="15" fillId="0" borderId="21" xfId="0" applyNumberFormat="1" applyFont="1" applyFill="1" applyBorder="1" applyAlignment="1">
      <alignment vertical="top"/>
    </xf>
    <xf numFmtId="1" fontId="33" fillId="0" borderId="7" xfId="0" applyNumberFormat="1" applyFont="1" applyFill="1" applyBorder="1" applyAlignment="1">
      <alignment vertical="top"/>
    </xf>
    <xf numFmtId="1" fontId="24" fillId="7" borderId="51" xfId="0" applyNumberFormat="1" applyFont="1" applyFill="1" applyBorder="1" applyAlignment="1">
      <alignment vertical="center"/>
    </xf>
    <xf numFmtId="1" fontId="24" fillId="8" borderId="103" xfId="0" applyNumberFormat="1" applyFont="1" applyFill="1" applyBorder="1" applyAlignment="1">
      <alignment horizontal="center" vertical="top" wrapText="1"/>
    </xf>
    <xf numFmtId="1" fontId="30" fillId="0" borderId="7" xfId="0" applyNumberFormat="1" applyFont="1" applyFill="1" applyBorder="1" applyAlignment="1">
      <alignment horizontal="center" vertical="top"/>
    </xf>
    <xf numFmtId="1" fontId="77" fillId="0" borderId="97" xfId="0" applyNumberFormat="1" applyFont="1" applyFill="1" applyBorder="1" applyAlignment="1">
      <alignment horizontal="center" vertical="top"/>
    </xf>
    <xf numFmtId="1" fontId="0" fillId="0" borderId="0" xfId="0" applyNumberFormat="1"/>
    <xf numFmtId="1" fontId="50" fillId="6" borderId="50" xfId="0" applyNumberFormat="1" applyFont="1" applyFill="1" applyBorder="1" applyAlignment="1">
      <alignment horizontal="left" vertical="top"/>
    </xf>
    <xf numFmtId="0" fontId="28" fillId="0" borderId="99" xfId="0" applyFont="1" applyFill="1" applyBorder="1" applyAlignment="1">
      <alignment horizontal="left" vertical="center"/>
    </xf>
    <xf numFmtId="0" fontId="28" fillId="0" borderId="106" xfId="0" applyFont="1" applyFill="1" applyBorder="1" applyAlignment="1">
      <alignment horizontal="left" vertical="center"/>
    </xf>
    <xf numFmtId="0" fontId="28" fillId="0" borderId="108" xfId="0" applyFont="1" applyFill="1" applyBorder="1" applyAlignment="1">
      <alignment horizontal="left" vertical="center"/>
    </xf>
    <xf numFmtId="0" fontId="28" fillId="0" borderId="115" xfId="0" applyFont="1" applyFill="1" applyBorder="1" applyAlignment="1">
      <alignment horizontal="left" vertical="center"/>
    </xf>
    <xf numFmtId="0" fontId="28" fillId="0" borderId="116" xfId="0" applyFont="1" applyFill="1" applyBorder="1" applyAlignment="1">
      <alignment horizontal="center" vertical="center"/>
    </xf>
    <xf numFmtId="0" fontId="28" fillId="0" borderId="117" xfId="0" applyFont="1" applyFill="1" applyBorder="1" applyAlignment="1">
      <alignment horizontal="left" vertical="center"/>
    </xf>
    <xf numFmtId="0" fontId="28" fillId="0" borderId="118"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120" xfId="0" applyFont="1" applyFill="1" applyBorder="1" applyAlignment="1">
      <alignment horizontal="center" vertical="center"/>
    </xf>
    <xf numFmtId="0" fontId="28" fillId="0" borderId="121" xfId="0" applyFont="1" applyFill="1" applyBorder="1" applyAlignment="1">
      <alignment horizontal="center" vertical="center"/>
    </xf>
    <xf numFmtId="0" fontId="28" fillId="0" borderId="122" xfId="0" applyFont="1" applyFill="1" applyBorder="1" applyAlignment="1">
      <alignment horizontal="left" vertical="center"/>
    </xf>
    <xf numFmtId="0" fontId="28" fillId="0" borderId="123" xfId="0" applyFont="1" applyFill="1" applyBorder="1" applyAlignment="1">
      <alignment horizontal="center" vertical="center"/>
    </xf>
    <xf numFmtId="1" fontId="77" fillId="0" borderId="82" xfId="0" applyNumberFormat="1" applyFont="1" applyFill="1" applyBorder="1" applyAlignment="1">
      <alignment horizontal="right" vertical="top" wrapText="1"/>
    </xf>
    <xf numFmtId="0" fontId="28" fillId="0" borderId="105" xfId="0" applyFont="1" applyFill="1" applyBorder="1" applyAlignment="1">
      <alignment horizontal="center" vertical="top"/>
    </xf>
    <xf numFmtId="0" fontId="28" fillId="0" borderId="45" xfId="0" applyFont="1" applyFill="1" applyBorder="1" applyAlignment="1">
      <alignment horizontal="center" vertical="top"/>
    </xf>
    <xf numFmtId="0" fontId="50" fillId="6" borderId="50" xfId="0" applyFont="1" applyFill="1" applyBorder="1" applyAlignment="1">
      <alignment horizontal="center" vertical="top"/>
    </xf>
    <xf numFmtId="0" fontId="0" fillId="0" borderId="0" xfId="0" applyAlignment="1">
      <alignment horizontal="center" vertical="top"/>
    </xf>
    <xf numFmtId="0" fontId="28" fillId="0" borderId="124" xfId="0" applyFont="1" applyFill="1" applyBorder="1" applyAlignment="1">
      <alignment horizontal="center" vertical="center"/>
    </xf>
    <xf numFmtId="0" fontId="14" fillId="0" borderId="0" xfId="0" applyFont="1" applyFill="1" applyAlignment="1">
      <alignment horizontal="center" vertical="top"/>
    </xf>
    <xf numFmtId="164" fontId="28" fillId="0" borderId="0" xfId="0" applyNumberFormat="1" applyFont="1" applyFill="1" applyBorder="1" applyAlignment="1">
      <alignment horizontal="center" vertical="top"/>
    </xf>
    <xf numFmtId="0" fontId="14" fillId="0" borderId="82" xfId="0" quotePrefix="1" applyFont="1" applyFill="1" applyBorder="1" applyAlignment="1">
      <alignment horizontal="center" vertical="top" wrapText="1"/>
    </xf>
    <xf numFmtId="0" fontId="45" fillId="0" borderId="82" xfId="0" quotePrefix="1" applyFont="1" applyFill="1" applyBorder="1" applyAlignment="1">
      <alignment horizontal="center" vertical="top" wrapText="1"/>
    </xf>
    <xf numFmtId="0" fontId="89" fillId="0" borderId="82" xfId="0" quotePrefix="1" applyFont="1" applyFill="1" applyBorder="1" applyAlignment="1">
      <alignment horizontal="center" vertical="top" wrapText="1"/>
    </xf>
    <xf numFmtId="0" fontId="0" fillId="0" borderId="0" xfId="0" applyFill="1" applyAlignment="1">
      <alignment horizontal="center"/>
    </xf>
    <xf numFmtId="0" fontId="101" fillId="0" borderId="82" xfId="0" applyFont="1" applyFill="1" applyBorder="1" applyAlignment="1">
      <alignment horizontal="left" vertical="top"/>
    </xf>
    <xf numFmtId="0" fontId="102" fillId="0" borderId="82" xfId="0" applyFont="1" applyFill="1" applyBorder="1" applyAlignment="1">
      <alignment horizontal="left" vertical="top"/>
    </xf>
    <xf numFmtId="0" fontId="98" fillId="0" borderId="42" xfId="0" applyFont="1" applyFill="1" applyBorder="1" applyAlignment="1">
      <alignment vertical="top"/>
    </xf>
    <xf numFmtId="0" fontId="99" fillId="0" borderId="82" xfId="0" applyFont="1" applyFill="1" applyBorder="1" applyAlignment="1">
      <alignment horizontal="center" vertical="top" wrapText="1"/>
    </xf>
    <xf numFmtId="0" fontId="99" fillId="0" borderId="82" xfId="0" applyFont="1" applyFill="1" applyBorder="1" applyAlignment="1">
      <alignment horizontal="right" vertical="top" wrapText="1"/>
    </xf>
    <xf numFmtId="2" fontId="99" fillId="0" borderId="82" xfId="0" applyNumberFormat="1" applyFont="1" applyFill="1" applyBorder="1" applyAlignment="1">
      <alignment horizontal="right" vertical="top" wrapText="1"/>
    </xf>
    <xf numFmtId="0" fontId="99" fillId="0" borderId="82" xfId="0" applyFont="1" applyFill="1" applyBorder="1" applyAlignment="1">
      <alignment horizontal="left" vertical="top" wrapText="1"/>
    </xf>
    <xf numFmtId="0" fontId="99" fillId="0" borderId="82" xfId="0" applyFont="1" applyFill="1" applyBorder="1" applyAlignment="1">
      <alignment horizontal="left" vertical="top"/>
    </xf>
    <xf numFmtId="0" fontId="99" fillId="0" borderId="42" xfId="0" applyFont="1" applyFill="1" applyBorder="1" applyAlignment="1">
      <alignment vertical="top"/>
    </xf>
    <xf numFmtId="0" fontId="99" fillId="0" borderId="49" xfId="0" applyFont="1" applyFill="1" applyBorder="1" applyAlignment="1">
      <alignment horizontal="center" vertical="top"/>
    </xf>
    <xf numFmtId="0" fontId="99" fillId="0" borderId="113" xfId="0" applyFont="1" applyFill="1" applyBorder="1" applyAlignment="1">
      <alignment horizontal="center" vertical="top"/>
    </xf>
    <xf numFmtId="0" fontId="99" fillId="0" borderId="97" xfId="0" applyFont="1" applyFill="1" applyBorder="1" applyAlignment="1">
      <alignment horizontal="center" vertical="top"/>
    </xf>
    <xf numFmtId="0" fontId="99" fillId="0" borderId="42" xfId="0" applyFont="1" applyFill="1" applyBorder="1" applyAlignment="1">
      <alignment horizontal="center" vertical="top"/>
    </xf>
    <xf numFmtId="0" fontId="99" fillId="0" borderId="0" xfId="0" applyFont="1" applyFill="1" applyAlignment="1">
      <alignment horizontal="center" vertical="top"/>
    </xf>
    <xf numFmtId="0" fontId="99" fillId="0" borderId="20" xfId="0" applyFont="1" applyFill="1" applyBorder="1" applyAlignment="1">
      <alignment horizontal="center" vertical="top"/>
    </xf>
    <xf numFmtId="0" fontId="99" fillId="0" borderId="98" xfId="0" applyFont="1" applyFill="1" applyBorder="1" applyAlignment="1">
      <alignment horizontal="center" vertical="top"/>
    </xf>
    <xf numFmtId="0" fontId="97" fillId="0" borderId="0" xfId="0" applyFont="1" applyFill="1" applyAlignment="1">
      <alignment vertical="top"/>
    </xf>
    <xf numFmtId="0" fontId="30" fillId="0" borderId="42" xfId="0" applyFont="1" applyFill="1" applyBorder="1" applyAlignment="1">
      <alignment vertical="top"/>
    </xf>
    <xf numFmtId="0" fontId="54" fillId="0" borderId="0" xfId="44" applyFont="1" applyFill="1" applyAlignment="1">
      <alignment vertical="top"/>
    </xf>
    <xf numFmtId="0" fontId="77" fillId="0" borderId="0" xfId="44" applyFont="1" applyFill="1" applyAlignment="1">
      <alignment horizontal="center" vertical="top" wrapText="1"/>
    </xf>
    <xf numFmtId="0" fontId="77" fillId="0" borderId="0" xfId="44" applyFont="1" applyFill="1" applyAlignment="1">
      <alignment vertical="top" wrapText="1"/>
    </xf>
    <xf numFmtId="0" fontId="77" fillId="0" borderId="0" xfId="44" applyFont="1" applyFill="1" applyBorder="1" applyAlignment="1">
      <alignment horizontal="center" vertical="top" wrapText="1"/>
    </xf>
    <xf numFmtId="0" fontId="77" fillId="0" borderId="0" xfId="44" applyFont="1" applyFill="1" applyBorder="1" applyAlignment="1">
      <alignment vertical="top" wrapText="1"/>
    </xf>
    <xf numFmtId="0" fontId="77" fillId="0" borderId="82" xfId="0" quotePrefix="1" applyFont="1" applyFill="1" applyBorder="1" applyAlignment="1">
      <alignment horizontal="center" vertical="top" wrapText="1"/>
    </xf>
    <xf numFmtId="0" fontId="77" fillId="0" borderId="82" xfId="0" quotePrefix="1" applyFont="1" applyFill="1" applyBorder="1" applyAlignment="1">
      <alignment horizontal="left" vertical="top" wrapText="1"/>
    </xf>
    <xf numFmtId="0" fontId="100" fillId="0" borderId="0" xfId="0" applyFont="1" applyAlignment="1">
      <alignment horizontal="center" vertical="top"/>
    </xf>
    <xf numFmtId="0" fontId="0" fillId="0" borderId="0" xfId="0" applyFill="1" applyAlignment="1">
      <alignment vertical="top" wrapText="1"/>
    </xf>
    <xf numFmtId="0" fontId="77" fillId="0" borderId="0" xfId="0" applyFont="1" applyFill="1" applyAlignment="1">
      <alignment wrapText="1"/>
    </xf>
    <xf numFmtId="0" fontId="86" fillId="5" borderId="82" xfId="0" applyFont="1" applyFill="1" applyBorder="1" applyAlignment="1">
      <alignment horizontal="left" vertical="top" wrapText="1"/>
    </xf>
    <xf numFmtId="0" fontId="55" fillId="0" borderId="82" xfId="0" applyFont="1" applyFill="1" applyBorder="1" applyAlignment="1">
      <alignment horizontal="center" vertical="top"/>
    </xf>
    <xf numFmtId="0" fontId="88" fillId="0" borderId="82" xfId="0" applyFont="1" applyFill="1" applyBorder="1" applyAlignment="1">
      <alignment horizontal="center" vertical="top"/>
    </xf>
    <xf numFmtId="0" fontId="74" fillId="0" borderId="82" xfId="0" applyFont="1" applyFill="1" applyBorder="1" applyAlignment="1">
      <alignment horizontal="center" vertical="top"/>
    </xf>
    <xf numFmtId="0" fontId="101" fillId="0" borderId="82" xfId="0" applyFont="1" applyFill="1" applyBorder="1" applyAlignment="1">
      <alignment horizontal="center" vertical="top"/>
    </xf>
    <xf numFmtId="0" fontId="14" fillId="0" borderId="82" xfId="0" quotePrefix="1" applyFont="1" applyFill="1" applyBorder="1" applyAlignment="1">
      <alignment horizontal="center" vertical="top"/>
    </xf>
    <xf numFmtId="0" fontId="45" fillId="0" borderId="82" xfId="0" quotePrefix="1" applyFont="1" applyFill="1" applyBorder="1" applyAlignment="1">
      <alignment horizontal="center" vertical="top"/>
    </xf>
    <xf numFmtId="0" fontId="14" fillId="0" borderId="96" xfId="0" quotePrefix="1" applyFont="1" applyFill="1" applyBorder="1" applyAlignment="1">
      <alignment horizontal="center" vertical="top"/>
    </xf>
    <xf numFmtId="0" fontId="14" fillId="0" borderId="82" xfId="0" quotePrefix="1" applyFont="1" applyFill="1" applyBorder="1" applyAlignment="1">
      <alignment horizontal="left" vertical="top"/>
    </xf>
    <xf numFmtId="0" fontId="28" fillId="0" borderId="99" xfId="0" applyFont="1" applyFill="1" applyBorder="1" applyAlignment="1">
      <alignment horizontal="center" vertical="top"/>
    </xf>
    <xf numFmtId="0" fontId="28" fillId="0" borderId="30" xfId="0" applyFont="1" applyFill="1" applyBorder="1" applyAlignment="1">
      <alignment horizontal="center" vertical="top"/>
    </xf>
    <xf numFmtId="1" fontId="24" fillId="7" borderId="51" xfId="0" applyNumberFormat="1" applyFont="1" applyFill="1" applyBorder="1" applyAlignment="1">
      <alignment vertical="top"/>
    </xf>
    <xf numFmtId="0" fontId="14" fillId="0" borderId="0" xfId="0" applyFont="1" applyAlignment="1">
      <alignment horizontal="left" vertical="top"/>
    </xf>
    <xf numFmtId="164" fontId="24" fillId="0" borderId="20" xfId="0" applyNumberFormat="1" applyFont="1" applyFill="1" applyBorder="1" applyAlignment="1">
      <alignment horizontal="center" vertical="top"/>
    </xf>
    <xf numFmtId="0" fontId="28" fillId="0" borderId="101" xfId="0" applyFont="1" applyFill="1" applyBorder="1" applyAlignment="1">
      <alignment horizontal="center" vertical="top"/>
    </xf>
    <xf numFmtId="0" fontId="28" fillId="0" borderId="100" xfId="0" applyFont="1" applyFill="1" applyBorder="1" applyAlignment="1">
      <alignment horizontal="center" vertical="top"/>
    </xf>
    <xf numFmtId="0" fontId="28" fillId="0" borderId="112" xfId="0" applyFont="1" applyFill="1" applyBorder="1" applyAlignment="1">
      <alignment horizontal="center" vertical="top"/>
    </xf>
    <xf numFmtId="0" fontId="28" fillId="0" borderId="0" xfId="0" applyFont="1" applyFill="1" applyBorder="1" applyAlignment="1">
      <alignment horizontal="center" vertical="top"/>
    </xf>
    <xf numFmtId="0" fontId="94" fillId="0" borderId="0" xfId="0" applyFont="1" applyAlignment="1">
      <alignment vertical="top"/>
    </xf>
    <xf numFmtId="1" fontId="94" fillId="0" borderId="0" xfId="0" applyNumberFormat="1" applyFont="1" applyAlignment="1">
      <alignment vertical="top"/>
    </xf>
    <xf numFmtId="0" fontId="95" fillId="0" borderId="0" xfId="1" applyFont="1" applyFill="1" applyAlignment="1">
      <alignment vertical="top"/>
    </xf>
    <xf numFmtId="0" fontId="80" fillId="0" borderId="0" xfId="0" applyFont="1" applyAlignment="1">
      <alignment vertical="top"/>
    </xf>
    <xf numFmtId="1" fontId="80" fillId="0" borderId="0" xfId="0" applyNumberFormat="1" applyFont="1" applyAlignment="1">
      <alignment vertical="top"/>
    </xf>
    <xf numFmtId="0" fontId="80" fillId="0" borderId="0" xfId="0" applyFont="1" applyAlignment="1">
      <alignment horizontal="left" vertical="top"/>
    </xf>
    <xf numFmtId="1" fontId="80" fillId="0" borderId="0" xfId="0" applyNumberFormat="1" applyFont="1" applyAlignment="1">
      <alignment horizontal="left" vertical="top"/>
    </xf>
    <xf numFmtId="0" fontId="100" fillId="0" borderId="0" xfId="0" applyFont="1" applyAlignment="1">
      <alignment vertical="top"/>
    </xf>
    <xf numFmtId="1" fontId="100" fillId="0" borderId="0" xfId="0" applyNumberFormat="1" applyFont="1" applyAlignment="1">
      <alignment vertical="top"/>
    </xf>
    <xf numFmtId="164" fontId="79" fillId="11" borderId="0" xfId="1" applyNumberFormat="1" applyFont="1" applyFill="1" applyAlignment="1">
      <alignment horizontal="center" vertical="top"/>
    </xf>
    <xf numFmtId="0" fontId="0" fillId="0" borderId="0" xfId="0" applyAlignment="1">
      <alignment vertical="top"/>
    </xf>
    <xf numFmtId="1" fontId="0" fillId="0" borderId="0" xfId="0" applyNumberFormat="1" applyAlignment="1">
      <alignment vertical="top"/>
    </xf>
    <xf numFmtId="0" fontId="79" fillId="11" borderId="0" xfId="1" applyFont="1" applyFill="1" applyAlignment="1">
      <alignment vertical="top"/>
    </xf>
    <xf numFmtId="0" fontId="80" fillId="11" borderId="0" xfId="0" applyFont="1" applyFill="1" applyAlignment="1">
      <alignment vertical="top"/>
    </xf>
    <xf numFmtId="0" fontId="79" fillId="11" borderId="0" xfId="1" applyFont="1" applyFill="1" applyAlignment="1">
      <alignment horizontal="left" vertical="top"/>
    </xf>
    <xf numFmtId="0" fontId="80" fillId="11" borderId="0" xfId="0" applyFont="1" applyFill="1" applyAlignment="1">
      <alignment horizontal="left" vertical="top"/>
    </xf>
    <xf numFmtId="0" fontId="92" fillId="6" borderId="0" xfId="1" applyFont="1" applyFill="1" applyAlignment="1">
      <alignment vertical="top"/>
    </xf>
    <xf numFmtId="0" fontId="95" fillId="11" borderId="0" xfId="1" applyFont="1" applyFill="1" applyAlignment="1">
      <alignment vertical="top"/>
    </xf>
    <xf numFmtId="0" fontId="80" fillId="0" borderId="0" xfId="0" applyFont="1" applyFill="1" applyAlignment="1">
      <alignment vertical="top"/>
    </xf>
    <xf numFmtId="0" fontId="94" fillId="0" borderId="0" xfId="0" applyFont="1" applyFill="1" applyAlignment="1">
      <alignment vertical="top"/>
    </xf>
    <xf numFmtId="0" fontId="80" fillId="0" borderId="0" xfId="0" applyFont="1" applyFill="1" applyAlignment="1">
      <alignment horizontal="left" vertical="top"/>
    </xf>
    <xf numFmtId="0" fontId="100" fillId="0" borderId="0" xfId="0" applyFont="1" applyFill="1" applyAlignment="1">
      <alignment vertical="top"/>
    </xf>
    <xf numFmtId="0" fontId="84" fillId="0" borderId="82" xfId="0" quotePrefix="1" applyFont="1" applyFill="1" applyBorder="1" applyAlignment="1">
      <alignment horizontal="left" vertical="top"/>
    </xf>
    <xf numFmtId="0" fontId="31" fillId="0" borderId="0" xfId="0" applyFont="1"/>
    <xf numFmtId="0" fontId="104" fillId="0" borderId="0" xfId="0" applyFont="1" applyAlignment="1">
      <alignment horizontal="left"/>
    </xf>
    <xf numFmtId="0" fontId="104" fillId="0" borderId="0" xfId="0" applyFont="1"/>
    <xf numFmtId="0" fontId="77" fillId="0" borderId="0" xfId="0" applyFont="1" applyAlignment="1">
      <alignment horizontal="left"/>
    </xf>
    <xf numFmtId="0" fontId="77" fillId="0" borderId="0" xfId="0" applyFont="1"/>
    <xf numFmtId="0" fontId="104" fillId="50" borderId="0" xfId="0" applyFont="1" applyFill="1" applyAlignment="1">
      <alignment horizontal="left"/>
    </xf>
    <xf numFmtId="2" fontId="50" fillId="6" borderId="50" xfId="0" applyNumberFormat="1" applyFont="1" applyFill="1" applyBorder="1" applyAlignment="1">
      <alignment horizontal="center" vertical="top"/>
    </xf>
    <xf numFmtId="2" fontId="33" fillId="0" borderId="7" xfId="0" applyNumberFormat="1" applyFont="1" applyFill="1" applyBorder="1" applyAlignment="1">
      <alignment horizontal="center" vertical="top"/>
    </xf>
    <xf numFmtId="2" fontId="53" fillId="7" borderId="51" xfId="0" applyNumberFormat="1" applyFont="1" applyFill="1" applyBorder="1" applyAlignment="1">
      <alignment horizontal="center" vertical="top"/>
    </xf>
    <xf numFmtId="2" fontId="86" fillId="0" borderId="82" xfId="0" applyNumberFormat="1" applyFont="1" applyFill="1" applyBorder="1" applyAlignment="1">
      <alignment horizontal="center" vertical="top"/>
    </xf>
    <xf numFmtId="2" fontId="86" fillId="0" borderId="82" xfId="0" applyNumberFormat="1" applyFont="1" applyFill="1" applyBorder="1" applyAlignment="1">
      <alignment horizontal="center" vertical="top" wrapText="1"/>
    </xf>
    <xf numFmtId="2" fontId="0" fillId="0" borderId="0" xfId="0" applyNumberFormat="1" applyFill="1" applyAlignment="1">
      <alignment horizontal="center" vertical="top"/>
    </xf>
    <xf numFmtId="2" fontId="0" fillId="0" borderId="0" xfId="0" applyNumberFormat="1" applyFill="1" applyAlignment="1">
      <alignment horizontal="center"/>
    </xf>
    <xf numFmtId="2" fontId="53" fillId="7" borderId="51" xfId="0" applyNumberFormat="1" applyFont="1" applyFill="1" applyBorder="1" applyAlignment="1">
      <alignment horizontal="center" vertical="top" wrapText="1"/>
    </xf>
    <xf numFmtId="2" fontId="53" fillId="7" borderId="51" xfId="0" applyNumberFormat="1" applyFont="1" applyFill="1" applyBorder="1" applyAlignment="1">
      <alignment horizontal="left" vertical="top"/>
    </xf>
    <xf numFmtId="2" fontId="30" fillId="0" borderId="15" xfId="0" applyNumberFormat="1" applyFont="1" applyFill="1" applyBorder="1" applyAlignment="1">
      <alignment horizontal="center" vertical="top"/>
    </xf>
    <xf numFmtId="0" fontId="30" fillId="0" borderId="15" xfId="0" applyFont="1" applyFill="1" applyBorder="1" applyAlignment="1">
      <alignment horizontal="center" vertical="top"/>
    </xf>
    <xf numFmtId="2" fontId="30" fillId="0" borderId="15" xfId="0" applyNumberFormat="1" applyFont="1" applyFill="1" applyBorder="1" applyAlignment="1">
      <alignment horizontal="center" vertical="top" wrapText="1"/>
    </xf>
    <xf numFmtId="0" fontId="30" fillId="0" borderId="21" xfId="0" applyFont="1" applyFill="1" applyBorder="1" applyAlignment="1">
      <alignment horizontal="center" vertical="top" wrapText="1"/>
    </xf>
    <xf numFmtId="2" fontId="30" fillId="0" borderId="21" xfId="0" applyNumberFormat="1" applyFont="1" applyFill="1" applyBorder="1" applyAlignment="1">
      <alignment horizontal="center" vertical="top"/>
    </xf>
    <xf numFmtId="2" fontId="30" fillId="0" borderId="21" xfId="0" applyNumberFormat="1" applyFont="1" applyFill="1" applyBorder="1" applyAlignment="1">
      <alignment horizontal="center" vertical="top" wrapText="1"/>
    </xf>
    <xf numFmtId="0" fontId="105" fillId="6" borderId="50" xfId="0" applyFont="1" applyFill="1" applyBorder="1" applyAlignment="1">
      <alignment horizontal="left" vertical="top" wrapText="1"/>
    </xf>
    <xf numFmtId="2" fontId="105" fillId="6" borderId="50" xfId="0" applyNumberFormat="1" applyFont="1" applyFill="1" applyBorder="1" applyAlignment="1">
      <alignment horizontal="center" vertical="top"/>
    </xf>
    <xf numFmtId="0" fontId="105" fillId="6" borderId="50" xfId="0" applyFont="1" applyFill="1" applyBorder="1" applyAlignment="1">
      <alignment horizontal="left" vertical="top"/>
    </xf>
    <xf numFmtId="2" fontId="105" fillId="6" borderId="50" xfId="0" applyNumberFormat="1" applyFont="1" applyFill="1" applyBorder="1" applyAlignment="1">
      <alignment horizontal="center" vertical="top" wrapText="1"/>
    </xf>
    <xf numFmtId="0" fontId="30" fillId="0" borderId="7" xfId="0" applyFont="1" applyFill="1" applyBorder="1" applyAlignment="1">
      <alignment vertical="top" wrapText="1"/>
    </xf>
    <xf numFmtId="2" fontId="30" fillId="0" borderId="7" xfId="0" applyNumberFormat="1" applyFont="1" applyFill="1" applyBorder="1" applyAlignment="1">
      <alignment horizontal="center" vertical="top"/>
    </xf>
    <xf numFmtId="0" fontId="30" fillId="0" borderId="7" xfId="0" applyFont="1" applyFill="1" applyBorder="1" applyAlignment="1">
      <alignment vertical="top"/>
    </xf>
    <xf numFmtId="2" fontId="30" fillId="0" borderId="7" xfId="0" applyNumberFormat="1" applyFont="1" applyFill="1" applyBorder="1" applyAlignment="1">
      <alignment horizontal="center" vertical="top" wrapText="1"/>
    </xf>
    <xf numFmtId="0" fontId="30" fillId="0" borderId="15" xfId="0" applyFont="1" applyFill="1" applyBorder="1" applyAlignment="1">
      <alignment vertical="top" wrapText="1"/>
    </xf>
    <xf numFmtId="0" fontId="58" fillId="0" borderId="0" xfId="0" applyFont="1" applyFill="1" applyAlignment="1">
      <alignment vertical="top" wrapText="1"/>
    </xf>
    <xf numFmtId="2" fontId="57" fillId="0" borderId="0" xfId="0" applyNumberFormat="1" applyFont="1" applyFill="1" applyAlignment="1">
      <alignment horizontal="center"/>
    </xf>
    <xf numFmtId="0" fontId="57" fillId="0" borderId="0" xfId="0" applyFont="1" applyFill="1"/>
    <xf numFmtId="2" fontId="57" fillId="0" borderId="0" xfId="0" applyNumberFormat="1" applyFont="1" applyFill="1" applyAlignment="1">
      <alignment horizontal="center" wrapText="1"/>
    </xf>
    <xf numFmtId="0" fontId="57" fillId="0" borderId="0" xfId="0" applyFont="1" applyFill="1" applyAlignment="1">
      <alignment wrapText="1"/>
    </xf>
    <xf numFmtId="0" fontId="58" fillId="0" borderId="0" xfId="0" applyFont="1" applyFill="1" applyAlignment="1">
      <alignment vertical="top"/>
    </xf>
    <xf numFmtId="2" fontId="30" fillId="0" borderId="15" xfId="0" applyNumberFormat="1" applyFont="1" applyFill="1" applyBorder="1" applyAlignment="1">
      <alignment horizontal="left" vertical="top"/>
    </xf>
    <xf numFmtId="0" fontId="86" fillId="0" borderId="126" xfId="0" applyFont="1" applyFill="1" applyBorder="1" applyAlignment="1">
      <alignment horizontal="left" vertical="top"/>
    </xf>
    <xf numFmtId="2" fontId="86" fillId="0" borderId="126" xfId="0" applyNumberFormat="1" applyFont="1" applyFill="1" applyBorder="1" applyAlignment="1">
      <alignment horizontal="center" vertical="top"/>
    </xf>
    <xf numFmtId="164" fontId="106" fillId="0" borderId="20" xfId="0" applyNumberFormat="1" applyFont="1" applyFill="1" applyBorder="1" applyAlignment="1">
      <alignment horizontal="center" vertical="top"/>
    </xf>
    <xf numFmtId="2" fontId="58" fillId="0" borderId="0" xfId="0" applyNumberFormat="1" applyFont="1" applyFill="1" applyAlignment="1">
      <alignment horizontal="center" vertical="top" wrapText="1"/>
    </xf>
    <xf numFmtId="0" fontId="86" fillId="0" borderId="0" xfId="0" applyFont="1" applyFill="1" applyAlignment="1">
      <alignment vertical="top"/>
    </xf>
    <xf numFmtId="2" fontId="96" fillId="0" borderId="104" xfId="0" applyNumberFormat="1" applyFont="1" applyFill="1" applyBorder="1" applyAlignment="1">
      <alignment horizontal="center" vertical="top"/>
    </xf>
    <xf numFmtId="0" fontId="85" fillId="4" borderId="82" xfId="0" applyFont="1" applyFill="1" applyBorder="1" applyAlignment="1">
      <alignment horizontal="left" vertical="top" wrapText="1"/>
    </xf>
    <xf numFmtId="49" fontId="86" fillId="0" borderId="82" xfId="0" applyNumberFormat="1" applyFont="1" applyFill="1" applyBorder="1" applyAlignment="1">
      <alignment horizontal="left" vertical="top" wrapText="1"/>
    </xf>
    <xf numFmtId="0" fontId="28" fillId="0" borderId="106" xfId="0" applyFont="1" applyFill="1" applyBorder="1" applyAlignment="1">
      <alignment horizontal="center" vertical="center"/>
    </xf>
    <xf numFmtId="2" fontId="77" fillId="0" borderId="82" xfId="0" applyNumberFormat="1" applyFont="1" applyFill="1" applyBorder="1" applyAlignment="1">
      <alignment horizontal="center" vertical="top" wrapText="1"/>
    </xf>
    <xf numFmtId="0" fontId="0" fillId="0" borderId="0" xfId="0" applyAlignment="1">
      <alignment horizontal="center"/>
    </xf>
    <xf numFmtId="0" fontId="28" fillId="0" borderId="108" xfId="0" applyFont="1" applyFill="1" applyBorder="1" applyAlignment="1">
      <alignment horizontal="center" vertical="center"/>
    </xf>
    <xf numFmtId="0" fontId="24" fillId="7" borderId="51" xfId="0" applyFont="1" applyFill="1" applyBorder="1" applyAlignment="1">
      <alignment horizontal="left" vertical="top" wrapText="1"/>
    </xf>
    <xf numFmtId="0" fontId="77" fillId="0" borderId="97" xfId="0" applyFont="1" applyFill="1" applyBorder="1" applyAlignment="1">
      <alignment horizontal="center" vertical="top" wrapText="1"/>
    </xf>
    <xf numFmtId="2" fontId="77" fillId="0" borderId="97" xfId="0" applyNumberFormat="1" applyFont="1" applyFill="1" applyBorder="1" applyAlignment="1">
      <alignment horizontal="right" vertical="top" wrapText="1"/>
    </xf>
    <xf numFmtId="0" fontId="77" fillId="0" borderId="97" xfId="0" applyFont="1" applyFill="1" applyBorder="1" applyAlignment="1">
      <alignment horizontal="left" vertical="top" wrapText="1"/>
    </xf>
    <xf numFmtId="0" fontId="77" fillId="0" borderId="97" xfId="0" applyFont="1" applyFill="1" applyBorder="1" applyAlignment="1">
      <alignment horizontal="left" vertical="top"/>
    </xf>
    <xf numFmtId="0" fontId="77" fillId="0" borderId="97" xfId="0" applyFont="1" applyFill="1" applyBorder="1" applyAlignment="1">
      <alignment vertical="top"/>
    </xf>
    <xf numFmtId="2" fontId="77" fillId="0" borderId="97" xfId="0" applyNumberFormat="1" applyFont="1" applyFill="1" applyBorder="1" applyAlignment="1">
      <alignment horizontal="center" vertical="top"/>
    </xf>
    <xf numFmtId="0" fontId="77" fillId="0" borderId="97" xfId="0" applyFont="1" applyFill="1" applyBorder="1" applyAlignment="1">
      <alignment vertical="top" wrapText="1"/>
    </xf>
    <xf numFmtId="0" fontId="77" fillId="48" borderId="97" xfId="0" applyFont="1" applyFill="1" applyBorder="1" applyAlignment="1">
      <alignment vertical="top" wrapText="1"/>
    </xf>
    <xf numFmtId="0" fontId="77" fillId="47" borderId="97" xfId="0" applyFont="1" applyFill="1" applyBorder="1" applyAlignment="1">
      <alignment vertical="top" wrapText="1"/>
    </xf>
    <xf numFmtId="0" fontId="81" fillId="0" borderId="97" xfId="0" applyFont="1" applyFill="1" applyBorder="1" applyAlignment="1">
      <alignment horizontal="center" vertical="top" wrapText="1"/>
    </xf>
    <xf numFmtId="2" fontId="81" fillId="0" borderId="97" xfId="0" applyNumberFormat="1" applyFont="1" applyFill="1" applyBorder="1" applyAlignment="1">
      <alignment horizontal="right" vertical="top" wrapText="1"/>
    </xf>
    <xf numFmtId="0" fontId="81" fillId="0" borderId="97" xfId="0" applyFont="1" applyFill="1" applyBorder="1" applyAlignment="1">
      <alignment horizontal="left" vertical="top" wrapText="1"/>
    </xf>
    <xf numFmtId="0" fontId="81" fillId="0" borderId="97" xfId="0" applyFont="1" applyFill="1" applyBorder="1" applyAlignment="1">
      <alignment horizontal="left" vertical="top"/>
    </xf>
    <xf numFmtId="2" fontId="81" fillId="0" borderId="97" xfId="0" applyNumberFormat="1" applyFont="1" applyFill="1" applyBorder="1" applyAlignment="1">
      <alignment horizontal="center" vertical="top"/>
    </xf>
    <xf numFmtId="0" fontId="81" fillId="48" borderId="97" xfId="0" applyFont="1" applyFill="1" applyBorder="1" applyAlignment="1">
      <alignment vertical="top" wrapText="1"/>
    </xf>
    <xf numFmtId="0" fontId="77" fillId="4" borderId="97" xfId="0" applyFont="1" applyFill="1" applyBorder="1" applyAlignment="1">
      <alignment vertical="top" wrapText="1"/>
    </xf>
    <xf numFmtId="0" fontId="77" fillId="4" borderId="97" xfId="0" applyFont="1" applyFill="1" applyBorder="1" applyAlignment="1">
      <alignment horizontal="left" vertical="top" wrapText="1"/>
    </xf>
    <xf numFmtId="0" fontId="77" fillId="49" borderId="97" xfId="0" applyFont="1" applyFill="1" applyBorder="1" applyAlignment="1">
      <alignment vertical="top" wrapText="1"/>
    </xf>
    <xf numFmtId="0" fontId="81" fillId="0" borderId="97" xfId="44" applyFont="1" applyFill="1" applyBorder="1" applyAlignment="1">
      <alignment horizontal="center" vertical="top" wrapText="1"/>
    </xf>
    <xf numFmtId="0" fontId="81" fillId="0" borderId="97" xfId="44" applyFont="1" applyFill="1" applyBorder="1" applyAlignment="1">
      <alignment vertical="top" wrapText="1"/>
    </xf>
    <xf numFmtId="164" fontId="76" fillId="0" borderId="97" xfId="0" applyNumberFormat="1" applyFont="1" applyFill="1" applyBorder="1" applyAlignment="1">
      <alignment horizontal="center" vertical="top"/>
    </xf>
    <xf numFmtId="0" fontId="77" fillId="46" borderId="82" xfId="0" applyFont="1" applyFill="1" applyBorder="1" applyAlignment="1">
      <alignment vertical="top" wrapText="1"/>
    </xf>
    <xf numFmtId="0" fontId="106" fillId="0" borderId="0" xfId="0" applyFont="1" applyFill="1" applyAlignment="1">
      <alignment horizontal="center" vertical="top" wrapText="1"/>
    </xf>
    <xf numFmtId="0" fontId="108" fillId="0" borderId="97" xfId="0" applyFont="1" applyFill="1" applyBorder="1" applyAlignment="1">
      <alignment horizontal="center" vertical="top" wrapText="1"/>
    </xf>
    <xf numFmtId="164" fontId="106" fillId="8" borderId="97" xfId="0" applyNumberFormat="1" applyFont="1" applyFill="1" applyBorder="1" applyAlignment="1">
      <alignment horizontal="center" vertical="top" wrapText="1"/>
    </xf>
    <xf numFmtId="164" fontId="106" fillId="0" borderId="97" xfId="0" applyNumberFormat="1" applyFont="1" applyFill="1" applyBorder="1" applyAlignment="1">
      <alignment horizontal="center" vertical="top" wrapText="1"/>
    </xf>
    <xf numFmtId="0" fontId="106" fillId="0" borderId="97" xfId="0" applyFont="1" applyFill="1" applyBorder="1" applyAlignment="1">
      <alignment horizontal="center" vertical="top" wrapText="1"/>
    </xf>
    <xf numFmtId="0" fontId="106" fillId="8" borderId="97" xfId="0" applyFont="1" applyFill="1" applyBorder="1" applyAlignment="1">
      <alignment horizontal="center" vertical="top" wrapText="1"/>
    </xf>
    <xf numFmtId="2" fontId="106" fillId="0" borderId="97" xfId="0" applyNumberFormat="1" applyFont="1" applyFill="1" applyBorder="1" applyAlignment="1">
      <alignment horizontal="center" vertical="top" wrapText="1"/>
    </xf>
    <xf numFmtId="2" fontId="106" fillId="3" borderId="97" xfId="0" applyNumberFormat="1" applyFont="1" applyFill="1" applyBorder="1" applyAlignment="1">
      <alignment horizontal="center" vertical="top" wrapText="1"/>
    </xf>
    <xf numFmtId="2" fontId="106" fillId="11" borderId="97" xfId="0" applyNumberFormat="1" applyFont="1" applyFill="1" applyBorder="1" applyAlignment="1">
      <alignment horizontal="center" vertical="top" wrapText="1"/>
    </xf>
    <xf numFmtId="2" fontId="106" fillId="0" borderId="97" xfId="0" quotePrefix="1" applyNumberFormat="1" applyFont="1" applyFill="1" applyBorder="1" applyAlignment="1">
      <alignment horizontal="center" vertical="top" wrapText="1"/>
    </xf>
    <xf numFmtId="0" fontId="109" fillId="0" borderId="0" xfId="0" applyFont="1" applyAlignment="1">
      <alignment vertical="top" wrapText="1"/>
    </xf>
    <xf numFmtId="0" fontId="50" fillId="6" borderId="50" xfId="0" applyFont="1" applyFill="1" applyBorder="1" applyAlignment="1">
      <alignment vertical="top" wrapText="1"/>
    </xf>
    <xf numFmtId="0" fontId="86" fillId="0" borderId="82" xfId="0" applyFont="1" applyFill="1" applyBorder="1" applyAlignment="1">
      <alignment vertical="top" wrapText="1"/>
    </xf>
    <xf numFmtId="0" fontId="86" fillId="0" borderId="82" xfId="3" applyFont="1" applyFill="1" applyBorder="1" applyAlignment="1">
      <alignment vertical="top" wrapText="1"/>
    </xf>
    <xf numFmtId="0" fontId="55" fillId="51" borderId="97" xfId="0" applyFont="1" applyFill="1" applyBorder="1" applyAlignment="1">
      <alignment horizontal="center" vertical="top"/>
    </xf>
    <xf numFmtId="0" fontId="55" fillId="51" borderId="97" xfId="0" applyFont="1" applyFill="1" applyBorder="1" applyAlignment="1">
      <alignment horizontal="left" vertical="top"/>
    </xf>
    <xf numFmtId="0" fontId="54" fillId="51" borderId="97" xfId="0" applyFont="1" applyFill="1" applyBorder="1" applyAlignment="1">
      <alignment horizontal="left" vertical="top"/>
    </xf>
    <xf numFmtId="0" fontId="77" fillId="51" borderId="97" xfId="0" applyFont="1" applyFill="1" applyBorder="1" applyAlignment="1">
      <alignment horizontal="center" vertical="top" wrapText="1"/>
    </xf>
    <xf numFmtId="0" fontId="77" fillId="51" borderId="97" xfId="0" applyFont="1" applyFill="1" applyBorder="1" applyAlignment="1">
      <alignment horizontal="right" vertical="top" wrapText="1"/>
    </xf>
    <xf numFmtId="0" fontId="14" fillId="51" borderId="97" xfId="0" quotePrefix="1" applyFont="1" applyFill="1" applyBorder="1" applyAlignment="1">
      <alignment horizontal="center" vertical="top"/>
    </xf>
    <xf numFmtId="0" fontId="7" fillId="51" borderId="97" xfId="44" applyFont="1" applyFill="1" applyBorder="1" applyAlignment="1">
      <alignment vertical="top"/>
    </xf>
    <xf numFmtId="0" fontId="9" fillId="51" borderId="97" xfId="44" applyFill="1" applyBorder="1" applyAlignment="1">
      <alignment vertical="top"/>
    </xf>
    <xf numFmtId="0" fontId="81" fillId="51" borderId="97" xfId="44" applyFont="1" applyFill="1" applyBorder="1" applyAlignment="1">
      <alignment horizontal="center" vertical="top" wrapText="1"/>
    </xf>
    <xf numFmtId="0" fontId="14" fillId="51" borderId="97" xfId="0" applyFont="1" applyFill="1" applyBorder="1" applyAlignment="1">
      <alignment horizontal="center" vertical="top"/>
    </xf>
    <xf numFmtId="0" fontId="14" fillId="51" borderId="97" xfId="0" applyFont="1" applyFill="1" applyBorder="1" applyAlignment="1">
      <alignment vertical="top"/>
    </xf>
    <xf numFmtId="0" fontId="15" fillId="51" borderId="97" xfId="0" applyFont="1" applyFill="1" applyBorder="1" applyAlignment="1">
      <alignment vertical="top"/>
    </xf>
    <xf numFmtId="0" fontId="74" fillId="51" borderId="97" xfId="0" applyFont="1" applyFill="1" applyBorder="1" applyAlignment="1">
      <alignment horizontal="center" vertical="top"/>
    </xf>
    <xf numFmtId="0" fontId="74" fillId="51" borderId="97" xfId="0" applyFont="1" applyFill="1" applyBorder="1" applyAlignment="1">
      <alignment horizontal="left" vertical="top"/>
    </xf>
    <xf numFmtId="0" fontId="5" fillId="51" borderId="97" xfId="0" applyFont="1" applyFill="1" applyBorder="1" applyAlignment="1">
      <alignment horizontal="left" vertical="top"/>
    </xf>
    <xf numFmtId="0" fontId="81" fillId="51" borderId="97" xfId="0" applyFont="1" applyFill="1" applyBorder="1" applyAlignment="1">
      <alignment horizontal="center" vertical="top" wrapText="1"/>
    </xf>
    <xf numFmtId="0" fontId="81" fillId="51" borderId="97" xfId="0" applyFont="1" applyFill="1" applyBorder="1" applyAlignment="1">
      <alignment horizontal="right" vertical="top" wrapText="1"/>
    </xf>
    <xf numFmtId="0" fontId="55" fillId="52" borderId="97" xfId="0" applyFont="1" applyFill="1" applyBorder="1" applyAlignment="1">
      <alignment horizontal="center" vertical="top"/>
    </xf>
    <xf numFmtId="0" fontId="55" fillId="52" borderId="97" xfId="0" applyFont="1" applyFill="1" applyBorder="1" applyAlignment="1">
      <alignment horizontal="left" vertical="top"/>
    </xf>
    <xf numFmtId="0" fontId="54" fillId="52" borderId="97" xfId="0" applyFont="1" applyFill="1" applyBorder="1" applyAlignment="1">
      <alignment horizontal="left" vertical="top"/>
    </xf>
    <xf numFmtId="0" fontId="77" fillId="52" borderId="97" xfId="0" applyFont="1" applyFill="1" applyBorder="1" applyAlignment="1">
      <alignment horizontal="center" vertical="top" wrapText="1"/>
    </xf>
    <xf numFmtId="0" fontId="77" fillId="52" borderId="97" xfId="0" applyFont="1" applyFill="1" applyBorder="1" applyAlignment="1">
      <alignment horizontal="right" vertical="top" wrapText="1"/>
    </xf>
    <xf numFmtId="0" fontId="14" fillId="52" borderId="97" xfId="0" quotePrefix="1" applyFont="1" applyFill="1" applyBorder="1" applyAlignment="1">
      <alignment horizontal="center" vertical="top"/>
    </xf>
    <xf numFmtId="0" fontId="7" fillId="52" borderId="97" xfId="44" applyFont="1" applyFill="1" applyBorder="1" applyAlignment="1">
      <alignment vertical="top"/>
    </xf>
    <xf numFmtId="0" fontId="9" fillId="52" borderId="97" xfId="44" applyFill="1" applyBorder="1" applyAlignment="1">
      <alignment vertical="top"/>
    </xf>
    <xf numFmtId="0" fontId="81" fillId="52" borderId="97" xfId="44" applyFont="1" applyFill="1" applyBorder="1" applyAlignment="1">
      <alignment horizontal="center" vertical="top" wrapText="1"/>
    </xf>
    <xf numFmtId="164" fontId="28" fillId="52" borderId="97" xfId="0" applyNumberFormat="1" applyFont="1" applyFill="1" applyBorder="1" applyAlignment="1">
      <alignment horizontal="center" vertical="top"/>
    </xf>
    <xf numFmtId="164" fontId="28" fillId="52" borderId="97" xfId="0" applyNumberFormat="1" applyFont="1" applyFill="1" applyBorder="1" applyAlignment="1">
      <alignment horizontal="left" vertical="top"/>
    </xf>
    <xf numFmtId="164" fontId="78" fillId="52" borderId="97" xfId="0" applyNumberFormat="1" applyFont="1" applyFill="1" applyBorder="1" applyAlignment="1">
      <alignment horizontal="left" vertical="top"/>
    </xf>
    <xf numFmtId="0" fontId="55" fillId="53" borderId="97" xfId="0" applyFont="1" applyFill="1" applyBorder="1" applyAlignment="1">
      <alignment horizontal="center" vertical="top"/>
    </xf>
    <xf numFmtId="0" fontId="55" fillId="53" borderId="97" xfId="0" applyFont="1" applyFill="1" applyBorder="1" applyAlignment="1">
      <alignment horizontal="left" vertical="top"/>
    </xf>
    <xf numFmtId="0" fontId="54" fillId="53" borderId="97" xfId="0" applyFont="1" applyFill="1" applyBorder="1" applyAlignment="1">
      <alignment horizontal="left" vertical="top"/>
    </xf>
    <xf numFmtId="0" fontId="77" fillId="53" borderId="97" xfId="0" applyFont="1" applyFill="1" applyBorder="1" applyAlignment="1">
      <alignment horizontal="center" vertical="top" wrapText="1"/>
    </xf>
    <xf numFmtId="0" fontId="77" fillId="53" borderId="97" xfId="0" applyFont="1" applyFill="1" applyBorder="1" applyAlignment="1">
      <alignment horizontal="right" vertical="top" wrapText="1"/>
    </xf>
    <xf numFmtId="0" fontId="55" fillId="47" borderId="97" xfId="0" applyFont="1" applyFill="1" applyBorder="1" applyAlignment="1">
      <alignment horizontal="center" vertical="top"/>
    </xf>
    <xf numFmtId="0" fontId="55" fillId="47" borderId="97" xfId="0" applyFont="1" applyFill="1" applyBorder="1" applyAlignment="1">
      <alignment horizontal="left" vertical="top"/>
    </xf>
    <xf numFmtId="0" fontId="54" fillId="47" borderId="97" xfId="0" applyFont="1" applyFill="1" applyBorder="1" applyAlignment="1">
      <alignment horizontal="left" vertical="top"/>
    </xf>
    <xf numFmtId="0" fontId="77" fillId="47" borderId="97" xfId="0" applyFont="1" applyFill="1" applyBorder="1" applyAlignment="1">
      <alignment horizontal="center" vertical="top" wrapText="1"/>
    </xf>
    <xf numFmtId="0" fontId="77" fillId="47" borderId="97" xfId="0" applyFont="1" applyFill="1" applyBorder="1" applyAlignment="1">
      <alignment horizontal="right" vertical="top" wrapText="1"/>
    </xf>
    <xf numFmtId="0" fontId="14" fillId="47" borderId="97" xfId="0" quotePrefix="1" applyFont="1" applyFill="1" applyBorder="1" applyAlignment="1">
      <alignment horizontal="center" vertical="top"/>
    </xf>
    <xf numFmtId="0" fontId="9" fillId="47" borderId="97" xfId="44" applyFill="1" applyBorder="1" applyAlignment="1">
      <alignment vertical="top"/>
    </xf>
    <xf numFmtId="0" fontId="14" fillId="53" borderId="97" xfId="0" quotePrefix="1" applyFont="1" applyFill="1" applyBorder="1" applyAlignment="1">
      <alignment horizontal="center" vertical="top"/>
    </xf>
    <xf numFmtId="0" fontId="7" fillId="53" borderId="97" xfId="44" applyFont="1" applyFill="1" applyBorder="1" applyAlignment="1">
      <alignment vertical="top"/>
    </xf>
    <xf numFmtId="0" fontId="9" fillId="53" borderId="97" xfId="44" applyFill="1" applyBorder="1" applyAlignment="1">
      <alignment vertical="top"/>
    </xf>
    <xf numFmtId="0" fontId="77" fillId="0" borderId="49" xfId="0" applyFont="1" applyFill="1" applyBorder="1" applyAlignment="1">
      <alignment vertical="top" wrapText="1"/>
    </xf>
    <xf numFmtId="0" fontId="77" fillId="47" borderId="49" xfId="0" applyFont="1" applyFill="1" applyBorder="1" applyAlignment="1">
      <alignment vertical="top" wrapText="1"/>
    </xf>
    <xf numFmtId="0" fontId="77" fillId="48" borderId="49" xfId="0" applyFont="1" applyFill="1" applyBorder="1" applyAlignment="1">
      <alignment vertical="top" wrapText="1"/>
    </xf>
    <xf numFmtId="0" fontId="81" fillId="48" borderId="49" xfId="0" applyFont="1" applyFill="1" applyBorder="1" applyAlignment="1">
      <alignment vertical="top" wrapText="1"/>
    </xf>
    <xf numFmtId="0" fontId="81" fillId="0" borderId="49" xfId="0" applyFont="1" applyFill="1" applyBorder="1" applyAlignment="1">
      <alignment vertical="top" wrapText="1"/>
    </xf>
    <xf numFmtId="0" fontId="33" fillId="0" borderId="31" xfId="0" applyFont="1" applyFill="1" applyBorder="1" applyAlignment="1">
      <alignment vertical="top"/>
    </xf>
    <xf numFmtId="0" fontId="30" fillId="0" borderId="127" xfId="0" applyFont="1" applyFill="1" applyBorder="1" applyAlignment="1">
      <alignment vertical="top"/>
    </xf>
    <xf numFmtId="0" fontId="30" fillId="0" borderId="128" xfId="0" applyFont="1" applyFill="1" applyBorder="1" applyAlignment="1">
      <alignment vertical="top"/>
    </xf>
    <xf numFmtId="0" fontId="77" fillId="4" borderId="49" xfId="0" applyFont="1" applyFill="1" applyBorder="1" applyAlignment="1">
      <alignment vertical="top" wrapText="1"/>
    </xf>
    <xf numFmtId="0" fontId="77" fillId="49" borderId="49" xfId="0" applyFont="1" applyFill="1" applyBorder="1" applyAlignment="1">
      <alignment vertical="top" wrapText="1"/>
    </xf>
    <xf numFmtId="0" fontId="57" fillId="0" borderId="49" xfId="0" applyFont="1" applyFill="1" applyBorder="1" applyAlignment="1">
      <alignment vertical="top" wrapText="1"/>
    </xf>
    <xf numFmtId="0" fontId="24" fillId="0" borderId="103" xfId="0" applyFont="1" applyFill="1" applyBorder="1" applyAlignment="1">
      <alignment horizontal="center" vertical="top" wrapText="1"/>
    </xf>
    <xf numFmtId="0" fontId="3" fillId="0" borderId="0" xfId="44" applyFont="1" applyFill="1" applyAlignment="1">
      <alignment vertical="top"/>
    </xf>
    <xf numFmtId="0" fontId="104" fillId="0" borderId="82" xfId="0" applyFont="1" applyFill="1" applyBorder="1" applyAlignment="1">
      <alignment horizontal="center" vertical="top" wrapText="1"/>
    </xf>
    <xf numFmtId="0" fontId="104" fillId="0" borderId="82" xfId="0" applyFont="1" applyFill="1" applyBorder="1" applyAlignment="1">
      <alignment horizontal="right" vertical="top" wrapText="1"/>
    </xf>
    <xf numFmtId="2" fontId="104" fillId="0" borderId="82" xfId="0" applyNumberFormat="1" applyFont="1" applyFill="1" applyBorder="1" applyAlignment="1">
      <alignment horizontal="right" vertical="top" wrapText="1"/>
    </xf>
    <xf numFmtId="0" fontId="104" fillId="0" borderId="82" xfId="0" applyFont="1" applyFill="1" applyBorder="1" applyAlignment="1">
      <alignment horizontal="left" vertical="top" wrapText="1"/>
    </xf>
    <xf numFmtId="0" fontId="104" fillId="0" borderId="82" xfId="0" applyFont="1" applyFill="1" applyBorder="1" applyAlignment="1">
      <alignment horizontal="left" vertical="top"/>
    </xf>
    <xf numFmtId="0" fontId="104" fillId="0" borderId="82" xfId="0" applyFont="1" applyFill="1" applyBorder="1" applyAlignment="1">
      <alignment horizontal="right" vertical="top"/>
    </xf>
    <xf numFmtId="0" fontId="106" fillId="0" borderId="82" xfId="0" applyFont="1" applyFill="1" applyBorder="1" applyAlignment="1">
      <alignment horizontal="left" vertical="top" wrapText="1"/>
    </xf>
    <xf numFmtId="0" fontId="106" fillId="0" borderId="82" xfId="3" applyFont="1" applyFill="1" applyBorder="1" applyAlignment="1">
      <alignment horizontal="left" vertical="top" wrapText="1"/>
    </xf>
    <xf numFmtId="0" fontId="106" fillId="0" borderId="82" xfId="0" applyFont="1" applyFill="1" applyBorder="1" applyAlignment="1">
      <alignment horizontal="left" vertical="top"/>
    </xf>
    <xf numFmtId="0" fontId="14" fillId="0" borderId="85" xfId="0" applyFont="1" applyFill="1" applyBorder="1" applyAlignment="1">
      <alignment horizontal="center" vertical="top"/>
    </xf>
    <xf numFmtId="0" fontId="106" fillId="0" borderId="82" xfId="0" applyFont="1" applyFill="1" applyBorder="1" applyAlignment="1">
      <alignment vertical="top" wrapText="1"/>
    </xf>
    <xf numFmtId="2" fontId="106" fillId="0" borderId="82" xfId="0" applyNumberFormat="1" applyFont="1" applyFill="1" applyBorder="1" applyAlignment="1">
      <alignment horizontal="center" vertical="top"/>
    </xf>
    <xf numFmtId="2" fontId="106" fillId="0" borderId="82" xfId="0" applyNumberFormat="1" applyFont="1" applyFill="1" applyBorder="1" applyAlignment="1">
      <alignment horizontal="center" vertical="top" wrapText="1"/>
    </xf>
    <xf numFmtId="0" fontId="106" fillId="0" borderId="126" xfId="0" applyFont="1" applyFill="1" applyBorder="1" applyAlignment="1">
      <alignment horizontal="left" vertical="top"/>
    </xf>
    <xf numFmtId="2" fontId="106" fillId="0" borderId="126" xfId="0" applyNumberFormat="1" applyFont="1" applyFill="1" applyBorder="1" applyAlignment="1">
      <alignment horizontal="center" vertical="top"/>
    </xf>
    <xf numFmtId="0" fontId="108" fillId="0" borderId="82" xfId="3" applyFont="1" applyFill="1" applyBorder="1" applyAlignment="1">
      <alignment horizontal="left" vertical="top" wrapText="1"/>
    </xf>
    <xf numFmtId="0" fontId="24" fillId="0" borderId="0" xfId="0" applyFont="1" applyBorder="1" applyAlignment="1">
      <alignment horizontal="left" vertical="top" wrapText="1"/>
    </xf>
    <xf numFmtId="0" fontId="108" fillId="0" borderId="82" xfId="3" applyFont="1" applyFill="1" applyBorder="1" applyAlignment="1">
      <alignment vertical="top" wrapText="1"/>
    </xf>
    <xf numFmtId="0" fontId="108" fillId="0" borderId="82" xfId="0" applyFont="1" applyFill="1" applyBorder="1" applyAlignment="1">
      <alignment horizontal="left" vertical="top" wrapText="1"/>
    </xf>
    <xf numFmtId="0" fontId="104" fillId="0" borderId="111" xfId="0" applyFont="1" applyFill="1" applyBorder="1" applyAlignment="1">
      <alignment horizontal="right" vertical="top"/>
    </xf>
    <xf numFmtId="0" fontId="106" fillId="0" borderId="95" xfId="0" applyFont="1" applyFill="1" applyBorder="1" applyAlignment="1">
      <alignment horizontal="left" vertical="top" wrapText="1"/>
    </xf>
    <xf numFmtId="0" fontId="107" fillId="0" borderId="82" xfId="0" applyFont="1" applyFill="1" applyBorder="1" applyAlignment="1">
      <alignment horizontal="left" vertical="top" wrapText="1"/>
    </xf>
    <xf numFmtId="0" fontId="107" fillId="0" borderId="82" xfId="0" applyFont="1" applyFill="1" applyBorder="1" applyAlignment="1">
      <alignment vertical="top" wrapText="1"/>
    </xf>
    <xf numFmtId="0" fontId="107" fillId="0" borderId="82" xfId="3" applyFont="1" applyFill="1" applyBorder="1" applyAlignment="1">
      <alignment horizontal="left" vertical="top" wrapText="1"/>
    </xf>
    <xf numFmtId="0" fontId="111" fillId="0" borderId="82" xfId="0" applyFont="1" applyFill="1" applyBorder="1" applyAlignment="1">
      <alignment horizontal="left" vertical="top" wrapText="1"/>
    </xf>
    <xf numFmtId="0" fontId="14" fillId="0" borderId="85" xfId="0" applyFont="1" applyFill="1" applyBorder="1" applyAlignment="1">
      <alignment horizontal="center" vertical="top" wrapText="1"/>
    </xf>
    <xf numFmtId="49" fontId="106" fillId="0" borderId="82" xfId="0" applyNumberFormat="1" applyFont="1" applyFill="1" applyBorder="1" applyAlignment="1">
      <alignment horizontal="left" vertical="top" wrapText="1"/>
    </xf>
    <xf numFmtId="2" fontId="108" fillId="0" borderId="82" xfId="3" applyNumberFormat="1" applyFont="1" applyFill="1" applyBorder="1" applyAlignment="1">
      <alignment horizontal="center" vertical="top" wrapText="1"/>
    </xf>
    <xf numFmtId="2" fontId="106" fillId="0" borderId="82" xfId="3" applyNumberFormat="1" applyFont="1" applyFill="1" applyBorder="1" applyAlignment="1">
      <alignment horizontal="center" vertical="top" wrapText="1"/>
    </xf>
    <xf numFmtId="0" fontId="112" fillId="0" borderId="82" xfId="0" applyFont="1" applyFill="1" applyBorder="1" applyAlignment="1">
      <alignment horizontal="center" vertical="top" wrapText="1"/>
    </xf>
    <xf numFmtId="0" fontId="112" fillId="0" borderId="82" xfId="0" applyFont="1" applyFill="1" applyBorder="1" applyAlignment="1">
      <alignment horizontal="right" vertical="top" wrapText="1"/>
    </xf>
    <xf numFmtId="2" fontId="112" fillId="0" borderId="82" xfId="0" applyNumberFormat="1" applyFont="1" applyFill="1" applyBorder="1" applyAlignment="1">
      <alignment horizontal="right" vertical="top" wrapText="1"/>
    </xf>
    <xf numFmtId="0" fontId="112" fillId="0" borderId="82" xfId="0" applyFont="1" applyFill="1" applyBorder="1" applyAlignment="1">
      <alignment horizontal="left" vertical="top" wrapText="1"/>
    </xf>
    <xf numFmtId="0" fontId="112" fillId="0" borderId="82" xfId="0" applyFont="1" applyFill="1" applyBorder="1" applyAlignment="1">
      <alignment horizontal="left" vertical="top"/>
    </xf>
    <xf numFmtId="0" fontId="112" fillId="0" borderId="82" xfId="0" applyFont="1" applyFill="1" applyBorder="1" applyAlignment="1">
      <alignment horizontal="right" vertical="top"/>
    </xf>
    <xf numFmtId="0" fontId="89" fillId="0" borderId="85" xfId="0" applyFont="1" applyFill="1" applyBorder="1" applyAlignment="1">
      <alignment horizontal="center" vertical="top"/>
    </xf>
    <xf numFmtId="0" fontId="111" fillId="0" borderId="82" xfId="3" applyFont="1" applyFill="1" applyBorder="1" applyAlignment="1">
      <alignment horizontal="left" vertical="top" wrapText="1"/>
    </xf>
    <xf numFmtId="2" fontId="111" fillId="0" borderId="82" xfId="0" applyNumberFormat="1" applyFont="1" applyFill="1" applyBorder="1" applyAlignment="1">
      <alignment horizontal="center" vertical="top"/>
    </xf>
    <xf numFmtId="0" fontId="111" fillId="0" borderId="82" xfId="0" applyFont="1" applyFill="1" applyBorder="1" applyAlignment="1">
      <alignment horizontal="left" vertical="top"/>
    </xf>
    <xf numFmtId="2" fontId="111" fillId="0" borderId="82" xfId="0" applyNumberFormat="1" applyFont="1" applyFill="1" applyBorder="1" applyAlignment="1">
      <alignment horizontal="center" vertical="top" wrapText="1"/>
    </xf>
    <xf numFmtId="0" fontId="110" fillId="0" borderId="0" xfId="0" applyFont="1" applyFill="1"/>
    <xf numFmtId="0" fontId="113" fillId="0" borderId="82" xfId="3" applyFont="1" applyFill="1" applyBorder="1" applyAlignment="1">
      <alignment horizontal="right" vertical="top" wrapText="1"/>
    </xf>
    <xf numFmtId="0" fontId="111" fillId="0" borderId="82" xfId="0" applyFont="1" applyFill="1" applyBorder="1" applyAlignment="1">
      <alignment vertical="top" wrapText="1"/>
    </xf>
    <xf numFmtId="0" fontId="111" fillId="0" borderId="126" xfId="0" applyFont="1" applyFill="1" applyBorder="1" applyAlignment="1">
      <alignment horizontal="left" vertical="top"/>
    </xf>
    <xf numFmtId="2" fontId="111" fillId="0" borderId="126" xfId="0" applyNumberFormat="1" applyFont="1" applyFill="1" applyBorder="1" applyAlignment="1">
      <alignment horizontal="center" vertical="top"/>
    </xf>
    <xf numFmtId="49" fontId="111" fillId="0" borderId="82" xfId="0" applyNumberFormat="1" applyFont="1" applyFill="1" applyBorder="1" applyAlignment="1">
      <alignment horizontal="left" vertical="top" wrapText="1"/>
    </xf>
    <xf numFmtId="0" fontId="111" fillId="0" borderId="82" xfId="3" applyFont="1" applyFill="1" applyBorder="1" applyAlignment="1">
      <alignment vertical="top" wrapText="1"/>
    </xf>
    <xf numFmtId="0" fontId="114" fillId="0" borderId="0" xfId="0" applyFont="1" applyAlignment="1">
      <alignment vertical="top" wrapText="1"/>
    </xf>
    <xf numFmtId="0" fontId="104" fillId="4" borderId="82" xfId="0" applyFont="1" applyFill="1" applyBorder="1" applyAlignment="1">
      <alignment horizontal="left" vertical="top" wrapText="1"/>
    </xf>
    <xf numFmtId="0" fontId="104" fillId="0" borderId="0" xfId="0" applyFont="1" applyFill="1" applyAlignment="1">
      <alignment vertical="top"/>
    </xf>
    <xf numFmtId="0" fontId="112" fillId="0" borderId="0" xfId="44" applyFont="1" applyFill="1" applyAlignment="1">
      <alignment horizontal="center" vertical="top" wrapText="1"/>
    </xf>
    <xf numFmtId="0" fontId="112" fillId="0" borderId="0" xfId="44" applyFont="1" applyFill="1" applyAlignment="1">
      <alignment vertical="top" wrapText="1"/>
    </xf>
    <xf numFmtId="0" fontId="104" fillId="0" borderId="0" xfId="0" applyFont="1" applyFill="1" applyBorder="1" applyAlignment="1">
      <alignment horizontal="center" vertical="top" wrapText="1"/>
    </xf>
    <xf numFmtId="0" fontId="104" fillId="0" borderId="0" xfId="0" applyFont="1" applyFill="1" applyBorder="1" applyAlignment="1">
      <alignment horizontal="left" vertical="top" wrapText="1"/>
    </xf>
    <xf numFmtId="0" fontId="113" fillId="0" borderId="82" xfId="3" applyFont="1" applyFill="1" applyBorder="1" applyAlignment="1">
      <alignment horizontal="left" vertical="top" wrapText="1"/>
    </xf>
    <xf numFmtId="0" fontId="106" fillId="0" borderId="0" xfId="0" applyFont="1" applyFill="1" applyAlignment="1">
      <alignment vertical="top"/>
    </xf>
    <xf numFmtId="0" fontId="112" fillId="0" borderId="0" xfId="44" applyFont="1" applyFill="1" applyBorder="1" applyAlignment="1">
      <alignment horizontal="center" vertical="top" wrapText="1"/>
    </xf>
    <xf numFmtId="0" fontId="112" fillId="0" borderId="0" xfId="44" applyFont="1" applyFill="1" applyBorder="1" applyAlignment="1">
      <alignment vertical="top" wrapText="1"/>
    </xf>
    <xf numFmtId="0" fontId="106" fillId="0" borderId="82" xfId="0" applyFont="1" applyFill="1" applyBorder="1" applyAlignment="1">
      <alignment vertical="top"/>
    </xf>
    <xf numFmtId="164" fontId="113" fillId="0" borderId="0" xfId="0" applyNumberFormat="1" applyFont="1" applyFill="1" applyBorder="1" applyAlignment="1">
      <alignment horizontal="center" vertical="top"/>
    </xf>
    <xf numFmtId="0" fontId="104" fillId="0" borderId="0" xfId="0" applyFont="1" applyFill="1" applyAlignment="1">
      <alignment vertical="top" wrapText="1"/>
    </xf>
    <xf numFmtId="0" fontId="106" fillId="0" borderId="125" xfId="0" applyFont="1" applyFill="1" applyBorder="1" applyAlignment="1">
      <alignment horizontal="left" vertical="top" wrapText="1"/>
    </xf>
    <xf numFmtId="0" fontId="106" fillId="0" borderId="0" xfId="0" applyFont="1" applyFill="1" applyAlignment="1">
      <alignment vertical="top" wrapText="1"/>
    </xf>
    <xf numFmtId="2" fontId="106" fillId="0" borderId="0" xfId="0" applyNumberFormat="1" applyFont="1" applyFill="1" applyAlignment="1">
      <alignment horizontal="center" vertical="top"/>
    </xf>
    <xf numFmtId="2" fontId="106" fillId="0" borderId="0" xfId="0" applyNumberFormat="1" applyFont="1" applyFill="1" applyAlignment="1">
      <alignment horizontal="center" vertical="top" wrapText="1"/>
    </xf>
    <xf numFmtId="0" fontId="106" fillId="0" borderId="0" xfId="0" applyFont="1" applyFill="1" applyBorder="1" applyAlignment="1">
      <alignment horizontal="left" vertical="top" wrapText="1"/>
    </xf>
    <xf numFmtId="0" fontId="104" fillId="0" borderId="0" xfId="0" applyFont="1" applyFill="1" applyAlignment="1">
      <alignment horizontal="center" vertical="top" wrapText="1"/>
    </xf>
    <xf numFmtId="0" fontId="56" fillId="0" borderId="0" xfId="0" applyFont="1" applyFill="1" applyAlignment="1">
      <alignment vertical="top" wrapText="1"/>
    </xf>
    <xf numFmtId="0" fontId="106" fillId="0" borderId="82" xfId="0" applyFont="1" applyFill="1" applyBorder="1" applyAlignment="1">
      <alignment wrapText="1"/>
    </xf>
    <xf numFmtId="0" fontId="82" fillId="0" borderId="82" xfId="0" quotePrefix="1" applyFont="1" applyFill="1" applyBorder="1" applyAlignment="1">
      <alignment horizontal="center" vertical="top" wrapText="1"/>
    </xf>
    <xf numFmtId="164" fontId="90" fillId="0" borderId="20" xfId="0" applyNumberFormat="1" applyFont="1" applyFill="1" applyBorder="1" applyAlignment="1">
      <alignment horizontal="center" vertical="center"/>
    </xf>
    <xf numFmtId="164" fontId="90" fillId="0" borderId="20" xfId="0" applyNumberFormat="1" applyFont="1" applyFill="1" applyBorder="1" applyAlignment="1">
      <alignment horizontal="center" vertical="center" wrapText="1"/>
    </xf>
    <xf numFmtId="164" fontId="86" fillId="0" borderId="20" xfId="0" applyNumberFormat="1" applyFont="1" applyFill="1" applyBorder="1" applyAlignment="1">
      <alignment horizontal="center" vertical="top"/>
    </xf>
    <xf numFmtId="0" fontId="104" fillId="0" borderId="82" xfId="3" applyFont="1" applyFill="1" applyBorder="1" applyAlignment="1">
      <alignment horizontal="right" vertical="top" wrapText="1"/>
    </xf>
    <xf numFmtId="0" fontId="104" fillId="0" borderId="0" xfId="44" applyFont="1" applyFill="1" applyAlignment="1">
      <alignment horizontal="center" vertical="top" wrapText="1"/>
    </xf>
    <xf numFmtId="0" fontId="104" fillId="0" borderId="0" xfId="44" applyFont="1" applyFill="1" applyAlignment="1">
      <alignment vertical="top" wrapText="1"/>
    </xf>
    <xf numFmtId="0" fontId="104" fillId="0" borderId="82" xfId="3" applyFont="1" applyFill="1" applyBorder="1" applyAlignment="1">
      <alignment horizontal="left" vertical="top" wrapText="1"/>
    </xf>
    <xf numFmtId="0" fontId="54" fillId="0" borderId="97" xfId="0" applyFont="1" applyFill="1" applyBorder="1" applyAlignment="1">
      <alignment horizontal="left" vertical="top"/>
    </xf>
    <xf numFmtId="0" fontId="9" fillId="0" borderId="97" xfId="44" applyFill="1" applyBorder="1" applyAlignment="1">
      <alignment vertical="top"/>
    </xf>
    <xf numFmtId="0" fontId="15" fillId="0" borderId="97" xfId="0" applyFont="1" applyFill="1" applyBorder="1" applyAlignment="1">
      <alignment vertical="top"/>
    </xf>
    <xf numFmtId="164" fontId="78" fillId="0" borderId="97" xfId="0" applyNumberFormat="1" applyFont="1" applyFill="1" applyBorder="1" applyAlignment="1">
      <alignment horizontal="left" vertical="top"/>
    </xf>
    <xf numFmtId="0" fontId="5" fillId="0" borderId="97" xfId="0" applyFont="1" applyFill="1" applyBorder="1" applyAlignment="1">
      <alignment horizontal="left" vertical="top"/>
    </xf>
    <xf numFmtId="0" fontId="7" fillId="0" borderId="97" xfId="44" applyFont="1" applyFill="1" applyBorder="1" applyAlignment="1">
      <alignment vertical="top"/>
    </xf>
    <xf numFmtId="0" fontId="55" fillId="0" borderId="97" xfId="0" applyFont="1" applyFill="1" applyBorder="1" applyAlignment="1">
      <alignment horizontal="center" vertical="top"/>
    </xf>
    <xf numFmtId="0" fontId="55" fillId="0" borderId="97" xfId="0" applyFont="1" applyFill="1" applyBorder="1" applyAlignment="1">
      <alignment horizontal="left" vertical="top"/>
    </xf>
    <xf numFmtId="0" fontId="77" fillId="0" borderId="97" xfId="0" applyFont="1" applyFill="1" applyBorder="1" applyAlignment="1">
      <alignment horizontal="right" vertical="top" wrapText="1"/>
    </xf>
    <xf numFmtId="0" fontId="106" fillId="0" borderId="97" xfId="0" applyFont="1" applyFill="1" applyBorder="1" applyAlignment="1">
      <alignment horizontal="left" vertical="top" wrapText="1"/>
    </xf>
    <xf numFmtId="0" fontId="107" fillId="0" borderId="97" xfId="0" applyFont="1" applyFill="1" applyBorder="1" applyAlignment="1">
      <alignment horizontal="left" vertical="top" wrapText="1"/>
    </xf>
    <xf numFmtId="0" fontId="111" fillId="0" borderId="97" xfId="0" applyFont="1" applyFill="1" applyBorder="1" applyAlignment="1">
      <alignment horizontal="left" vertical="top" wrapText="1"/>
    </xf>
    <xf numFmtId="0" fontId="115" fillId="0" borderId="97" xfId="0" applyFont="1" applyFill="1" applyBorder="1" applyAlignment="1">
      <alignment horizontal="left" vertical="top" wrapText="1"/>
    </xf>
    <xf numFmtId="0" fontId="24" fillId="0" borderId="0" xfId="0" applyFont="1" applyFill="1" applyAlignment="1">
      <alignment horizontal="left" vertical="top" wrapText="1"/>
    </xf>
    <xf numFmtId="0" fontId="86" fillId="0" borderId="97" xfId="0" applyFont="1" applyFill="1" applyBorder="1" applyAlignment="1">
      <alignment horizontal="left" vertical="top" wrapText="1"/>
    </xf>
    <xf numFmtId="0" fontId="2" fillId="0" borderId="82" xfId="0" applyFont="1" applyFill="1" applyBorder="1" applyAlignment="1">
      <alignment horizontal="left" vertical="top"/>
    </xf>
    <xf numFmtId="164" fontId="81" fillId="0" borderId="62" xfId="0" applyNumberFormat="1" applyFont="1" applyFill="1" applyBorder="1" applyAlignment="1">
      <alignment horizontal="center" vertical="top"/>
    </xf>
    <xf numFmtId="0" fontId="79" fillId="0" borderId="0" xfId="1" applyFont="1" applyFill="1" applyAlignment="1">
      <alignment horizontal="center" vertical="top"/>
    </xf>
    <xf numFmtId="0" fontId="79" fillId="0" borderId="0" xfId="1" applyFont="1" applyFill="1" applyAlignment="1">
      <alignment vertical="top"/>
    </xf>
    <xf numFmtId="1" fontId="80" fillId="0" borderId="0" xfId="0" applyNumberFormat="1" applyFont="1" applyFill="1" applyAlignment="1">
      <alignment vertical="top"/>
    </xf>
    <xf numFmtId="0" fontId="89" fillId="0" borderId="82" xfId="0" quotePrefix="1" applyFont="1" applyFill="1" applyBorder="1" applyAlignment="1">
      <alignment horizontal="center" vertical="top"/>
    </xf>
    <xf numFmtId="0" fontId="2" fillId="0" borderId="0" xfId="44" applyFont="1" applyFill="1" applyAlignment="1">
      <alignment vertical="top"/>
    </xf>
    <xf numFmtId="0" fontId="89" fillId="0" borderId="0" xfId="0" applyFont="1" applyFill="1" applyAlignment="1">
      <alignment horizontal="center" vertical="top"/>
    </xf>
    <xf numFmtId="0" fontId="89" fillId="0" borderId="0" xfId="0" applyFont="1" applyFill="1" applyAlignment="1">
      <alignment vertical="top"/>
    </xf>
    <xf numFmtId="0" fontId="81" fillId="0" borderId="0" xfId="0" applyFont="1" applyFill="1" applyAlignment="1">
      <alignment horizontal="center" vertical="top" wrapText="1"/>
    </xf>
    <xf numFmtId="0" fontId="81" fillId="0" borderId="0" xfId="0" applyFont="1" applyFill="1" applyAlignment="1">
      <alignment vertical="top" wrapText="1"/>
    </xf>
    <xf numFmtId="0" fontId="81" fillId="0" borderId="0" xfId="0" applyFont="1" applyFill="1" applyAlignment="1">
      <alignment vertical="top"/>
    </xf>
    <xf numFmtId="0" fontId="2" fillId="0" borderId="82" xfId="44" applyFont="1" applyFill="1" applyBorder="1" applyAlignment="1">
      <alignment vertical="top"/>
    </xf>
    <xf numFmtId="0" fontId="2" fillId="0" borderId="0" xfId="0" applyFont="1" applyFill="1" applyBorder="1" applyAlignment="1">
      <alignment horizontal="left" vertical="top"/>
    </xf>
    <xf numFmtId="0" fontId="9" fillId="0" borderId="82" xfId="44" applyFill="1" applyBorder="1" applyAlignment="1">
      <alignment vertical="top"/>
    </xf>
    <xf numFmtId="0" fontId="81" fillId="0" borderId="82" xfId="44" applyFont="1" applyFill="1" applyBorder="1" applyAlignment="1">
      <alignment horizontal="center" vertical="top" wrapText="1"/>
    </xf>
    <xf numFmtId="0" fontId="81" fillId="0" borderId="0" xfId="0" applyFont="1" applyFill="1" applyBorder="1" applyAlignment="1">
      <alignment horizontal="center" vertical="top" wrapText="1"/>
    </xf>
    <xf numFmtId="0" fontId="81" fillId="0" borderId="82" xfId="44" applyFont="1" applyFill="1" applyBorder="1" applyAlignment="1">
      <alignment vertical="top" wrapText="1"/>
    </xf>
    <xf numFmtId="0" fontId="81" fillId="0" borderId="0" xfId="0" applyFont="1" applyFill="1" applyBorder="1" applyAlignment="1">
      <alignment horizontal="left" vertical="top" wrapText="1"/>
    </xf>
    <xf numFmtId="0" fontId="77" fillId="0" borderId="82" xfId="0" applyFont="1" applyFill="1" applyBorder="1" applyAlignment="1">
      <alignment vertical="top"/>
    </xf>
    <xf numFmtId="0" fontId="81" fillId="0" borderId="0" xfId="0" applyFont="1" applyFill="1" applyBorder="1" applyAlignment="1">
      <alignment horizontal="left" vertical="top"/>
    </xf>
    <xf numFmtId="0" fontId="81" fillId="0" borderId="0" xfId="0" applyFont="1" applyFill="1" applyBorder="1" applyAlignment="1">
      <alignment horizontal="center" vertical="top"/>
    </xf>
    <xf numFmtId="0" fontId="77" fillId="0" borderId="102" xfId="0" applyFont="1" applyFill="1" applyBorder="1" applyAlignment="1">
      <alignment horizontal="center" vertical="top"/>
    </xf>
    <xf numFmtId="164" fontId="77" fillId="0" borderId="97" xfId="0" applyNumberFormat="1" applyFont="1" applyFill="1" applyBorder="1" applyAlignment="1">
      <alignment horizontal="center" vertical="top"/>
    </xf>
    <xf numFmtId="0" fontId="81" fillId="0" borderId="62" xfId="0" applyFont="1" applyFill="1" applyBorder="1" applyAlignment="1">
      <alignment horizontal="center" vertical="top"/>
    </xf>
    <xf numFmtId="0" fontId="81" fillId="0" borderId="97" xfId="0" applyFont="1" applyFill="1" applyBorder="1" applyAlignment="1">
      <alignment horizontal="right" vertical="top" wrapText="1"/>
    </xf>
    <xf numFmtId="0" fontId="81" fillId="0" borderId="97" xfId="0" applyFont="1" applyFill="1" applyBorder="1" applyAlignment="1">
      <alignment vertical="top"/>
    </xf>
    <xf numFmtId="164" fontId="81" fillId="0" borderId="97" xfId="0" applyNumberFormat="1" applyFont="1" applyFill="1" applyBorder="1" applyAlignment="1">
      <alignment horizontal="center" vertical="top"/>
    </xf>
    <xf numFmtId="0" fontId="81" fillId="53" borderId="97" xfId="44" applyFont="1" applyFill="1" applyBorder="1" applyAlignment="1">
      <alignment horizontal="center" vertical="top" wrapText="1"/>
    </xf>
    <xf numFmtId="2" fontId="77" fillId="52" borderId="97" xfId="0" applyNumberFormat="1" applyFont="1" applyFill="1" applyBorder="1" applyAlignment="1">
      <alignment horizontal="right" vertical="top" wrapText="1"/>
    </xf>
    <xf numFmtId="2" fontId="77" fillId="51" borderId="97" xfId="0" applyNumberFormat="1" applyFont="1" applyFill="1" applyBorder="1" applyAlignment="1">
      <alignment horizontal="right" vertical="top" wrapText="1"/>
    </xf>
    <xf numFmtId="2" fontId="81" fillId="51" borderId="97" xfId="0" applyNumberFormat="1" applyFont="1" applyFill="1" applyBorder="1" applyAlignment="1">
      <alignment horizontal="right" vertical="top" wrapText="1"/>
    </xf>
    <xf numFmtId="2" fontId="77" fillId="53" borderId="97" xfId="0" applyNumberFormat="1" applyFont="1" applyFill="1" applyBorder="1" applyAlignment="1">
      <alignment horizontal="right" vertical="top" wrapText="1"/>
    </xf>
    <xf numFmtId="0" fontId="14" fillId="9" borderId="97" xfId="0" applyFont="1" applyFill="1" applyBorder="1" applyAlignment="1">
      <alignment horizontal="center" vertical="top"/>
    </xf>
    <xf numFmtId="0" fontId="14" fillId="9" borderId="97" xfId="0" applyFont="1" applyFill="1" applyBorder="1" applyAlignment="1">
      <alignment vertical="top"/>
    </xf>
    <xf numFmtId="0" fontId="15" fillId="9" borderId="97" xfId="0" applyFont="1" applyFill="1" applyBorder="1" applyAlignment="1">
      <alignment vertical="top"/>
    </xf>
    <xf numFmtId="0" fontId="77" fillId="9" borderId="97" xfId="0" applyFont="1" applyFill="1" applyBorder="1" applyAlignment="1">
      <alignment horizontal="center" vertical="top" wrapText="1"/>
    </xf>
    <xf numFmtId="0" fontId="77" fillId="9" borderId="97" xfId="0" applyFont="1" applyFill="1" applyBorder="1" applyAlignment="1">
      <alignment horizontal="right" vertical="top" wrapText="1"/>
    </xf>
    <xf numFmtId="0" fontId="54" fillId="0" borderId="97" xfId="0" applyFont="1" applyFill="1" applyBorder="1" applyAlignment="1">
      <alignment horizontal="center" vertical="top"/>
    </xf>
    <xf numFmtId="0" fontId="9" fillId="0" borderId="97" xfId="44" applyFill="1" applyBorder="1" applyAlignment="1">
      <alignment horizontal="center" vertical="top"/>
    </xf>
    <xf numFmtId="0" fontId="15" fillId="0" borderId="97" xfId="0" applyFont="1" applyFill="1" applyBorder="1" applyAlignment="1">
      <alignment horizontal="center" vertical="top"/>
    </xf>
    <xf numFmtId="164" fontId="78" fillId="0" borderId="97" xfId="0" applyNumberFormat="1" applyFont="1" applyFill="1" applyBorder="1" applyAlignment="1">
      <alignment horizontal="center" vertical="top"/>
    </xf>
    <xf numFmtId="0" fontId="5" fillId="0" borderId="97" xfId="0" applyFont="1" applyFill="1" applyBorder="1" applyAlignment="1">
      <alignment horizontal="center" vertical="top"/>
    </xf>
    <xf numFmtId="0" fontId="7" fillId="0" borderId="97" xfId="44" applyFont="1" applyFill="1" applyBorder="1" applyAlignment="1">
      <alignment horizontal="center" vertical="top"/>
    </xf>
    <xf numFmtId="0" fontId="1" fillId="0" borderId="97" xfId="44" applyFont="1" applyFill="1" applyBorder="1" applyAlignment="1">
      <alignment horizontal="center" vertical="top"/>
    </xf>
    <xf numFmtId="0" fontId="15" fillId="0" borderId="0" xfId="0" applyFont="1" applyFill="1" applyAlignment="1">
      <alignment horizontal="right" vertical="top"/>
    </xf>
    <xf numFmtId="0" fontId="15" fillId="0" borderId="0" xfId="0" applyFont="1" applyFill="1" applyAlignment="1">
      <alignment horizontal="left" vertical="top"/>
    </xf>
    <xf numFmtId="0" fontId="24" fillId="0" borderId="97" xfId="0" applyFont="1" applyFill="1" applyBorder="1" applyAlignment="1">
      <alignment horizontal="center" vertical="top"/>
    </xf>
    <xf numFmtId="0" fontId="53" fillId="0" borderId="97" xfId="0" applyFont="1" applyFill="1" applyBorder="1" applyAlignment="1">
      <alignment horizontal="center" vertical="top"/>
    </xf>
    <xf numFmtId="0" fontId="18" fillId="6" borderId="50" xfId="0" applyFont="1" applyFill="1" applyBorder="1" applyAlignment="1">
      <alignment horizontal="center" vertical="center"/>
    </xf>
    <xf numFmtId="0" fontId="18" fillId="6" borderId="79" xfId="0" applyFont="1" applyFill="1" applyBorder="1" applyAlignment="1">
      <alignment horizontal="center" vertical="center" wrapText="1"/>
    </xf>
    <xf numFmtId="0" fontId="18" fillId="6" borderId="80" xfId="0" applyFont="1" applyFill="1" applyBorder="1" applyAlignment="1">
      <alignment horizontal="center" vertical="center" wrapText="1"/>
    </xf>
    <xf numFmtId="0" fontId="18" fillId="6" borderId="81" xfId="0" applyFont="1" applyFill="1" applyBorder="1" applyAlignment="1">
      <alignment horizontal="center" vertical="center" wrapText="1"/>
    </xf>
    <xf numFmtId="0" fontId="11" fillId="2" borderId="49" xfId="0" applyFont="1" applyFill="1" applyBorder="1" applyAlignment="1">
      <alignment horizontal="center" vertical="top" wrapText="1"/>
    </xf>
    <xf numFmtId="0" fontId="18" fillId="6" borderId="79" xfId="0" applyFont="1" applyFill="1" applyBorder="1" applyAlignment="1">
      <alignment horizontal="left" vertical="center" wrapText="1"/>
    </xf>
    <xf numFmtId="0" fontId="18" fillId="6" borderId="80" xfId="0" applyFont="1" applyFill="1" applyBorder="1" applyAlignment="1">
      <alignment horizontal="left" vertical="center" wrapText="1"/>
    </xf>
    <xf numFmtId="0" fontId="18" fillId="6" borderId="81" xfId="0" applyFont="1" applyFill="1" applyBorder="1" applyAlignment="1">
      <alignment horizontal="left" vertical="center" wrapText="1"/>
    </xf>
    <xf numFmtId="0" fontId="28" fillId="0" borderId="108" xfId="0" applyFont="1" applyFill="1" applyBorder="1" applyAlignment="1">
      <alignment horizontal="center" vertical="top"/>
    </xf>
    <xf numFmtId="0" fontId="28" fillId="0" borderId="114" xfId="0" applyFont="1" applyFill="1" applyBorder="1" applyAlignment="1">
      <alignment horizontal="center" vertical="top"/>
    </xf>
    <xf numFmtId="164" fontId="24" fillId="54" borderId="103" xfId="0" applyNumberFormat="1" applyFont="1" applyFill="1" applyBorder="1" applyAlignment="1">
      <alignment horizontal="center" vertical="top" wrapText="1"/>
    </xf>
    <xf numFmtId="164" fontId="106" fillId="0" borderId="20" xfId="0" applyNumberFormat="1" applyFont="1" applyFill="1" applyBorder="1" applyAlignment="1">
      <alignment horizontal="center" vertical="center"/>
    </xf>
    <xf numFmtId="164" fontId="86" fillId="0" borderId="20" xfId="0" applyNumberFormat="1" applyFont="1" applyFill="1" applyBorder="1" applyAlignment="1">
      <alignment horizontal="center" vertical="center"/>
    </xf>
    <xf numFmtId="0" fontId="106" fillId="0" borderId="85" xfId="0" applyFont="1" applyFill="1" applyBorder="1" applyAlignment="1">
      <alignment horizontal="center" vertical="top"/>
    </xf>
    <xf numFmtId="0" fontId="86" fillId="0" borderId="85" xfId="0" applyFont="1" applyFill="1" applyBorder="1" applyAlignment="1">
      <alignment horizontal="center" vertical="top"/>
    </xf>
    <xf numFmtId="0" fontId="106" fillId="0" borderId="0" xfId="0" applyFont="1" applyFill="1"/>
    <xf numFmtId="0" fontId="116" fillId="0" borderId="0" xfId="0" applyFont="1" applyAlignment="1">
      <alignment vertical="top"/>
    </xf>
  </cellXfs>
  <cellStyles count="61">
    <cellStyle name="20% - Accent1" xfId="21" builtinId="30" customBuiltin="1"/>
    <cellStyle name="20% - Accent1 2" xfId="47"/>
    <cellStyle name="20% - Accent2" xfId="25" builtinId="34" customBuiltin="1"/>
    <cellStyle name="20% - Accent2 2" xfId="49"/>
    <cellStyle name="20% - Accent3" xfId="29" builtinId="38" customBuiltin="1"/>
    <cellStyle name="20% - Accent3 2" xfId="51"/>
    <cellStyle name="20% - Accent4" xfId="33" builtinId="42" customBuiltin="1"/>
    <cellStyle name="20% - Accent4 2" xfId="53"/>
    <cellStyle name="20% - Accent5" xfId="37" builtinId="46" customBuiltin="1"/>
    <cellStyle name="20% - Accent5 2" xfId="55"/>
    <cellStyle name="20% - Accent6" xfId="41" builtinId="50" customBuiltin="1"/>
    <cellStyle name="20% - Accent6 2" xfId="57"/>
    <cellStyle name="40% - Accent1" xfId="22" builtinId="31" customBuiltin="1"/>
    <cellStyle name="40% - Accent1 2" xfId="48"/>
    <cellStyle name="40% - Accent2" xfId="26" builtinId="35" customBuiltin="1"/>
    <cellStyle name="40% - Accent2 2" xfId="50"/>
    <cellStyle name="40% - Accent3" xfId="30" builtinId="39" customBuiltin="1"/>
    <cellStyle name="40% - Accent3 2" xfId="52"/>
    <cellStyle name="40% - Accent4" xfId="34" builtinId="43" customBuiltin="1"/>
    <cellStyle name="40% - Accent4 2" xfId="54"/>
    <cellStyle name="40% - Accent5" xfId="38" builtinId="47" customBuiltin="1"/>
    <cellStyle name="40% - Accent5 2" xfId="56"/>
    <cellStyle name="40% - Accent6" xfId="42" builtinId="51" customBuiltin="1"/>
    <cellStyle name="40% - Accent6 2" xfId="58"/>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1"/>
    <cellStyle name="Normal 3" xfId="2"/>
    <cellStyle name="Normal 3 2" xfId="46"/>
    <cellStyle name="Normal 4" xfId="44"/>
    <cellStyle name="Normal 4 2" xfId="59"/>
    <cellStyle name="Normal_Sheet3" xfId="3"/>
    <cellStyle name="Note 2" xfId="45"/>
    <cellStyle name="Note 2 2" xfId="60"/>
    <cellStyle name="Output" xfId="13" builtinId="21" customBuiltin="1"/>
    <cellStyle name="Title" xfId="4" builtinId="15" customBuiltin="1"/>
    <cellStyle name="Total" xfId="19" builtinId="25" customBuiltin="1"/>
    <cellStyle name="Warning Text" xfId="17" builtinId="11" customBuiltin="1"/>
  </cellStyles>
  <dxfs count="10665">
    <dxf>
      <fill>
        <patternFill>
          <bgColor rgb="FFCC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9" tint="0.39994506668294322"/>
        </patternFill>
      </fill>
    </dxf>
    <dxf>
      <fill>
        <patternFill>
          <bgColor theme="5"/>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6" tint="0.39994506668294322"/>
        </patternFill>
      </fill>
    </dxf>
    <dxf>
      <fill>
        <patternFill>
          <bgColor theme="5"/>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9"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9"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9"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9" tint="0.39994506668294322"/>
        </patternFill>
      </fill>
    </dxf>
    <dxf>
      <fill>
        <patternFill>
          <bgColor theme="5"/>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rgb="FFFF0000"/>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rgb="FFFF0000"/>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rgb="FFFF0000"/>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5"/>
        </patternFill>
      </fill>
    </dxf>
    <dxf>
      <fill>
        <patternFill>
          <bgColor theme="6" tint="0.39994506668294322"/>
        </patternFill>
      </fill>
    </dxf>
    <dxf>
      <fill>
        <patternFill>
          <bgColor theme="5"/>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ont>
        <color rgb="FF9C0006"/>
      </font>
      <fill>
        <patternFill>
          <bgColor rgb="FFFFC7CE"/>
        </patternFill>
      </fill>
    </dxf>
    <dxf>
      <font>
        <color rgb="FF9C0006"/>
      </font>
      <fill>
        <patternFill>
          <bgColor rgb="FFFFC7CE"/>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0504D"/>
        </patternFill>
      </fill>
    </dxf>
    <dxf>
      <fill>
        <patternFill>
          <bgColor theme="6"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theme="5"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CA6A67"/>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6" tint="0.39994506668294322"/>
        </patternFill>
      </fill>
    </dxf>
    <dxf>
      <fill>
        <patternFill>
          <bgColor theme="9" tint="0.39994506668294322"/>
        </patternFill>
      </fill>
    </dxf>
    <dxf>
      <fill>
        <patternFill>
          <bgColor rgb="FFCA6A67"/>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patternFill>
      </fill>
    </dxf>
    <dxf>
      <fill>
        <patternFill>
          <bgColor theme="6"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9" tint="0.39994506668294322"/>
        </patternFill>
      </fill>
    </dxf>
    <dxf>
      <fill>
        <patternFill>
          <bgColor theme="5" tint="0.39994506668294322"/>
        </patternFill>
      </fill>
    </dxf>
    <dxf>
      <font>
        <b val="0"/>
        <i val="0"/>
      </font>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5" tint="0.39994506668294322"/>
        </patternFill>
      </fill>
    </dxf>
    <dxf>
      <fill>
        <patternFill>
          <bgColor theme="9" tint="0.39994506668294322"/>
        </patternFill>
      </fill>
    </dxf>
    <dxf>
      <fill>
        <patternFill>
          <bgColor theme="6" tint="0.39994506668294322"/>
        </patternFill>
      </fill>
    </dxf>
  </dxfs>
  <tableStyles count="0" defaultTableStyle="TableStyleMedium2" defaultPivotStyle="PivotStyleLight16"/>
  <colors>
    <mruColors>
      <color rgb="FFCC0000"/>
      <color rgb="FFC0504D"/>
      <color rgb="FFCA6A68"/>
      <color rgb="FFCA6A67"/>
      <color rgb="FFCE676A"/>
      <color rgb="FFFF9933"/>
      <color rgb="FFEEC4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8"/>
  <sheetViews>
    <sheetView tabSelected="1" zoomScaleNormal="100" workbookViewId="0">
      <selection activeCell="K111" sqref="K111"/>
    </sheetView>
  </sheetViews>
  <sheetFormatPr defaultColWidth="9.1796875" defaultRowHeight="14.5" x14ac:dyDescent="0.35"/>
  <cols>
    <col min="1" max="2" width="1" style="1" customWidth="1"/>
    <col min="3" max="3" width="5.7265625" style="90" customWidth="1"/>
    <col min="4" max="4" width="1" style="91" customWidth="1"/>
    <col min="5" max="5" width="30" style="11" customWidth="1"/>
    <col min="6" max="6" width="1" style="91" customWidth="1"/>
    <col min="7" max="7" width="15.7265625" style="3" customWidth="1"/>
    <col min="8" max="8" width="1" style="3" customWidth="1"/>
    <col min="9" max="9" width="15.7265625" style="3" customWidth="1"/>
    <col min="10" max="10" width="1" style="3" customWidth="1"/>
    <col min="11" max="11" width="15.7265625" style="3" customWidth="1"/>
    <col min="12" max="12" width="1" style="3" customWidth="1"/>
    <col min="13" max="13" width="15.7265625" style="3" customWidth="1"/>
    <col min="14" max="14" width="1" style="3" customWidth="1"/>
    <col min="15" max="15" width="15.7265625" style="3" customWidth="1"/>
    <col min="16" max="16" width="1" style="1" customWidth="1"/>
    <col min="17" max="17" width="35.7265625" style="91" customWidth="1"/>
    <col min="18" max="18" width="1" style="1" customWidth="1"/>
    <col min="19" max="19" width="50" style="91" customWidth="1"/>
    <col min="20" max="20" width="1" style="1" customWidth="1"/>
    <col min="21" max="21" width="50" style="91" customWidth="1"/>
    <col min="22" max="16384" width="9.1796875" style="1"/>
  </cols>
  <sheetData>
    <row r="1" spans="1:21" s="123" customFormat="1" ht="26.5" thickBot="1" x14ac:dyDescent="0.3">
      <c r="A1" s="121"/>
      <c r="B1" s="121"/>
      <c r="C1" s="121" t="s">
        <v>2</v>
      </c>
      <c r="D1" s="122"/>
      <c r="E1" s="122"/>
      <c r="F1" s="122"/>
      <c r="G1" s="122"/>
      <c r="H1" s="122"/>
      <c r="I1" s="122"/>
      <c r="J1" s="122"/>
      <c r="K1" s="122"/>
      <c r="L1" s="122"/>
      <c r="M1" s="122"/>
      <c r="N1" s="122"/>
      <c r="O1" s="122"/>
      <c r="P1" s="95"/>
      <c r="Q1" s="127"/>
      <c r="R1" s="122"/>
      <c r="S1" s="122"/>
      <c r="T1" s="122"/>
      <c r="U1" s="122"/>
    </row>
    <row r="2" spans="1:21" s="53" customFormat="1" ht="45" customHeight="1" thickTop="1" x14ac:dyDescent="0.25">
      <c r="A2" s="121"/>
      <c r="B2" s="121"/>
      <c r="C2" s="124" t="s">
        <v>3</v>
      </c>
      <c r="D2" s="104"/>
      <c r="E2" s="104"/>
      <c r="F2" s="104"/>
      <c r="G2" s="104"/>
      <c r="H2" s="104"/>
      <c r="I2" s="104"/>
      <c r="J2" s="104"/>
      <c r="K2" s="104"/>
      <c r="L2" s="104"/>
      <c r="M2" s="104"/>
      <c r="N2" s="104"/>
      <c r="O2" s="104"/>
      <c r="P2" s="96"/>
      <c r="Q2" s="205"/>
      <c r="R2" s="206"/>
      <c r="S2" s="207"/>
      <c r="T2" s="206"/>
      <c r="U2" s="207"/>
    </row>
    <row r="3" spans="1:21" s="12" customFormat="1" ht="24" customHeight="1" x14ac:dyDescent="0.25">
      <c r="A3" s="158"/>
      <c r="B3" s="158"/>
      <c r="C3" s="918" t="s">
        <v>4</v>
      </c>
      <c r="D3" s="918"/>
      <c r="E3" s="918"/>
      <c r="F3" s="104"/>
      <c r="G3" s="918" t="s">
        <v>5</v>
      </c>
      <c r="H3" s="918"/>
      <c r="I3" s="918"/>
      <c r="J3" s="918"/>
      <c r="K3" s="918"/>
      <c r="L3" s="918"/>
      <c r="M3" s="918"/>
      <c r="N3" s="918"/>
      <c r="O3" s="918"/>
      <c r="P3" s="93"/>
      <c r="Q3" s="919" t="s">
        <v>6</v>
      </c>
      <c r="R3" s="920"/>
      <c r="S3" s="920"/>
      <c r="T3" s="920"/>
      <c r="U3" s="921"/>
    </row>
    <row r="4" spans="1:21" s="13" customFormat="1" ht="4.5" customHeight="1" x14ac:dyDescent="0.25">
      <c r="A4" s="121"/>
      <c r="B4" s="121"/>
      <c r="C4" s="46"/>
      <c r="D4" s="46"/>
      <c r="E4" s="46"/>
      <c r="F4" s="104"/>
      <c r="G4" s="15"/>
      <c r="H4" s="37"/>
      <c r="I4" s="15"/>
      <c r="J4" s="37"/>
      <c r="K4" s="15"/>
      <c r="L4" s="37"/>
      <c r="M4" s="15"/>
      <c r="N4" s="37"/>
      <c r="O4" s="16"/>
      <c r="P4" s="95"/>
      <c r="Q4" s="54"/>
      <c r="R4" s="54"/>
      <c r="S4" s="55"/>
      <c r="T4" s="54"/>
      <c r="U4" s="55"/>
    </row>
    <row r="5" spans="1:21" s="12" customFormat="1" ht="26.25" customHeight="1" x14ac:dyDescent="0.25">
      <c r="A5" s="158"/>
      <c r="B5" s="158"/>
      <c r="C5" s="227" t="s">
        <v>7</v>
      </c>
      <c r="D5" s="126"/>
      <c r="E5" s="226" t="s">
        <v>8</v>
      </c>
      <c r="F5" s="106"/>
      <c r="G5" s="242" t="s">
        <v>9</v>
      </c>
      <c r="H5" s="125"/>
      <c r="I5" s="244" t="s">
        <v>10</v>
      </c>
      <c r="J5" s="125"/>
      <c r="K5" s="245" t="s">
        <v>11</v>
      </c>
      <c r="L5" s="125"/>
      <c r="M5" s="246" t="s">
        <v>12</v>
      </c>
      <c r="N5" s="125"/>
      <c r="O5" s="252" t="s">
        <v>13</v>
      </c>
      <c r="P5" s="135"/>
      <c r="Q5" s="253" t="s">
        <v>14</v>
      </c>
      <c r="R5" s="56"/>
      <c r="S5" s="253" t="s">
        <v>15</v>
      </c>
      <c r="T5" s="56"/>
      <c r="U5" s="253" t="s">
        <v>16</v>
      </c>
    </row>
    <row r="6" spans="1:21" s="4" customFormat="1" ht="16.5" customHeight="1" x14ac:dyDescent="0.25">
      <c r="A6" s="121"/>
      <c r="B6" s="121"/>
      <c r="C6" s="60"/>
      <c r="D6" s="57"/>
      <c r="E6" s="40"/>
      <c r="F6" s="104"/>
      <c r="G6" s="37"/>
      <c r="H6" s="7"/>
      <c r="I6" s="37"/>
      <c r="J6" s="7"/>
      <c r="K6" s="37"/>
      <c r="L6" s="7"/>
      <c r="M6" s="37"/>
      <c r="N6" s="7"/>
      <c r="O6" s="38"/>
      <c r="P6" s="95"/>
      <c r="Q6" s="160"/>
      <c r="R6" s="161"/>
      <c r="S6" s="162"/>
      <c r="T6" s="161"/>
      <c r="U6" s="162"/>
    </row>
    <row r="7" spans="1:21" s="52" customFormat="1" ht="26" x14ac:dyDescent="0.25">
      <c r="A7" s="121"/>
      <c r="B7" s="121"/>
      <c r="C7" s="247">
        <v>0</v>
      </c>
      <c r="D7" s="248"/>
      <c r="E7" s="923" t="s">
        <v>17</v>
      </c>
      <c r="F7" s="924"/>
      <c r="G7" s="925"/>
      <c r="H7" s="178"/>
      <c r="I7" s="178"/>
      <c r="J7" s="178"/>
      <c r="K7" s="178"/>
      <c r="L7" s="178"/>
      <c r="M7" s="178"/>
      <c r="N7" s="178"/>
      <c r="O7" s="178"/>
      <c r="P7" s="93"/>
      <c r="Q7" s="178"/>
      <c r="R7" s="178"/>
      <c r="S7" s="178"/>
      <c r="T7" s="178"/>
      <c r="U7" s="178"/>
    </row>
    <row r="8" spans="1:21" s="4" customFormat="1" ht="5.15" customHeight="1" x14ac:dyDescent="0.25">
      <c r="A8" s="121"/>
      <c r="B8" s="121"/>
      <c r="C8" s="60"/>
      <c r="D8" s="33"/>
      <c r="E8" s="40"/>
      <c r="F8" s="105"/>
      <c r="G8" s="37"/>
      <c r="H8" s="37"/>
      <c r="I8" s="37"/>
      <c r="J8" s="37"/>
      <c r="K8" s="37"/>
      <c r="L8" s="37"/>
      <c r="M8" s="37"/>
      <c r="N8" s="37"/>
      <c r="O8" s="174"/>
      <c r="P8" s="93"/>
      <c r="Q8" s="175"/>
      <c r="R8" s="176"/>
      <c r="S8" s="177"/>
      <c r="T8" s="176"/>
      <c r="U8" s="177"/>
    </row>
    <row r="9" spans="1:21" s="13" customFormat="1" ht="26" x14ac:dyDescent="0.25">
      <c r="A9" s="121"/>
      <c r="B9" s="121"/>
      <c r="C9" s="259">
        <v>0.1</v>
      </c>
      <c r="D9" s="33"/>
      <c r="E9" s="34" t="s">
        <v>18</v>
      </c>
      <c r="F9" s="104"/>
      <c r="G9" s="134" t="s">
        <v>19</v>
      </c>
      <c r="H9" s="17"/>
      <c r="I9" s="156"/>
      <c r="J9" s="156"/>
      <c r="K9" s="156"/>
      <c r="L9" s="156"/>
      <c r="M9" s="156"/>
      <c r="N9" s="17"/>
      <c r="O9" s="258" t="s">
        <v>20</v>
      </c>
      <c r="P9" s="93"/>
      <c r="Q9" s="63" t="s">
        <v>21</v>
      </c>
      <c r="R9" s="64"/>
      <c r="S9" s="63"/>
      <c r="T9" s="64"/>
      <c r="U9" s="63" t="s">
        <v>22</v>
      </c>
    </row>
    <row r="10" spans="1:21" s="13" customFormat="1" ht="4.5" customHeight="1" x14ac:dyDescent="0.25">
      <c r="A10" s="121"/>
      <c r="B10" s="121"/>
      <c r="C10" s="189"/>
      <c r="D10" s="66"/>
      <c r="E10" s="51"/>
      <c r="F10" s="104"/>
      <c r="G10" s="18"/>
      <c r="H10" s="18"/>
      <c r="I10" s="18"/>
      <c r="J10" s="18"/>
      <c r="K10" s="18"/>
      <c r="L10" s="18"/>
      <c r="M10" s="18"/>
      <c r="N10" s="18"/>
      <c r="O10" s="18"/>
      <c r="P10" s="96"/>
      <c r="Q10" s="67"/>
      <c r="R10" s="68"/>
      <c r="S10" s="67"/>
      <c r="T10" s="68"/>
      <c r="U10" s="67"/>
    </row>
    <row r="11" spans="1:21" s="13" customFormat="1" ht="37.5" customHeight="1" x14ac:dyDescent="0.25">
      <c r="A11" s="121"/>
      <c r="B11" s="121"/>
      <c r="C11" s="188">
        <v>0.2</v>
      </c>
      <c r="D11" s="33"/>
      <c r="E11" s="31" t="s">
        <v>23</v>
      </c>
      <c r="F11" s="104"/>
      <c r="G11" s="922" t="s">
        <v>24</v>
      </c>
      <c r="H11" s="922"/>
      <c r="I11" s="922"/>
      <c r="J11" s="922"/>
      <c r="K11" s="922"/>
      <c r="L11" s="922"/>
      <c r="M11" s="922"/>
      <c r="N11" s="922"/>
      <c r="O11" s="922"/>
      <c r="P11" s="93"/>
      <c r="Q11" s="63" t="s">
        <v>25</v>
      </c>
      <c r="R11" s="64"/>
      <c r="S11" s="63"/>
      <c r="T11" s="64"/>
      <c r="U11" s="63"/>
    </row>
    <row r="12" spans="1:21" s="4" customFormat="1" ht="5.15" customHeight="1" x14ac:dyDescent="0.25">
      <c r="A12" s="121"/>
      <c r="B12" s="121"/>
      <c r="C12" s="190"/>
      <c r="D12" s="62"/>
      <c r="E12" s="40"/>
      <c r="F12" s="104"/>
      <c r="G12" s="37"/>
      <c r="H12" s="43"/>
      <c r="I12" s="43"/>
      <c r="J12" s="43"/>
      <c r="K12" s="37"/>
      <c r="L12" s="43"/>
      <c r="M12" s="43"/>
      <c r="N12" s="43"/>
      <c r="O12" s="49"/>
      <c r="P12" s="93"/>
      <c r="Q12" s="72"/>
      <c r="R12" s="73"/>
      <c r="S12" s="72"/>
      <c r="T12" s="73"/>
      <c r="U12" s="72"/>
    </row>
    <row r="13" spans="1:21" s="13" customFormat="1" ht="42" x14ac:dyDescent="0.25">
      <c r="A13" s="121"/>
      <c r="B13" s="121"/>
      <c r="C13" s="188">
        <v>0.3</v>
      </c>
      <c r="D13" s="33"/>
      <c r="E13" s="31" t="s">
        <v>26</v>
      </c>
      <c r="F13" s="104"/>
      <c r="G13" s="108" t="s">
        <v>27</v>
      </c>
      <c r="H13" s="17"/>
      <c r="I13" s="109" t="s">
        <v>28</v>
      </c>
      <c r="J13" s="17"/>
      <c r="K13" s="109" t="s">
        <v>29</v>
      </c>
      <c r="L13" s="17"/>
      <c r="M13" s="109" t="s">
        <v>30</v>
      </c>
      <c r="N13" s="17"/>
      <c r="O13" s="110" t="s">
        <v>31</v>
      </c>
      <c r="P13" s="93"/>
      <c r="Q13" s="63" t="s">
        <v>32</v>
      </c>
      <c r="R13" s="64"/>
      <c r="S13" s="63" t="s">
        <v>33</v>
      </c>
      <c r="T13" s="64"/>
      <c r="U13" s="63" t="s">
        <v>34</v>
      </c>
    </row>
    <row r="14" spans="1:21" s="13" customFormat="1" ht="5.15" customHeight="1" x14ac:dyDescent="0.25">
      <c r="A14" s="121"/>
      <c r="B14" s="121"/>
      <c r="C14" s="191"/>
      <c r="D14" s="30"/>
      <c r="E14" s="26"/>
      <c r="F14" s="104"/>
      <c r="G14" s="18"/>
      <c r="H14" s="19"/>
      <c r="I14" s="24"/>
      <c r="J14" s="19"/>
      <c r="K14" s="18"/>
      <c r="L14" s="19"/>
      <c r="M14" s="24"/>
      <c r="N14" s="19"/>
      <c r="O14" s="21"/>
      <c r="P14" s="95"/>
      <c r="Q14" s="67"/>
      <c r="R14" s="68"/>
      <c r="S14" s="67"/>
      <c r="T14" s="68"/>
      <c r="U14" s="67"/>
    </row>
    <row r="15" spans="1:21" s="27" customFormat="1" ht="42" x14ac:dyDescent="0.25">
      <c r="A15" s="121"/>
      <c r="B15" s="121"/>
      <c r="C15" s="188">
        <v>0.4</v>
      </c>
      <c r="D15" s="33"/>
      <c r="E15" s="31" t="s">
        <v>35</v>
      </c>
      <c r="F15" s="104"/>
      <c r="G15" s="134" t="s">
        <v>36</v>
      </c>
      <c r="H15" s="17"/>
      <c r="I15" s="134" t="s">
        <v>37</v>
      </c>
      <c r="J15" s="17"/>
      <c r="K15" s="133" t="s">
        <v>38</v>
      </c>
      <c r="L15" s="17"/>
      <c r="M15" s="132" t="s">
        <v>39</v>
      </c>
      <c r="N15" s="17"/>
      <c r="O15" s="132" t="s">
        <v>40</v>
      </c>
      <c r="P15" s="93"/>
      <c r="Q15" s="63" t="s">
        <v>41</v>
      </c>
      <c r="R15" s="64"/>
      <c r="S15" s="63" t="s">
        <v>42</v>
      </c>
      <c r="T15" s="64"/>
      <c r="U15" s="63" t="s">
        <v>43</v>
      </c>
    </row>
    <row r="16" spans="1:21" s="4" customFormat="1" ht="16.5" customHeight="1" x14ac:dyDescent="0.25">
      <c r="A16" s="121"/>
      <c r="B16" s="121"/>
      <c r="C16" s="60"/>
      <c r="D16" s="57"/>
      <c r="E16" s="40"/>
      <c r="F16" s="104"/>
      <c r="G16" s="7"/>
      <c r="H16" s="7"/>
      <c r="I16" s="7"/>
      <c r="J16" s="7"/>
      <c r="K16" s="7"/>
      <c r="L16" s="7"/>
      <c r="M16" s="7"/>
      <c r="N16" s="7"/>
      <c r="O16" s="38"/>
      <c r="P16" s="95"/>
      <c r="Q16" s="160"/>
      <c r="R16" s="161"/>
      <c r="S16" s="162"/>
      <c r="T16" s="161"/>
      <c r="U16" s="162"/>
    </row>
    <row r="17" spans="1:21" s="52" customFormat="1" ht="26" x14ac:dyDescent="0.25">
      <c r="A17" s="121"/>
      <c r="B17" s="121"/>
      <c r="C17" s="247">
        <v>1</v>
      </c>
      <c r="D17" s="248"/>
      <c r="E17" s="249" t="s">
        <v>44</v>
      </c>
      <c r="F17" s="222"/>
      <c r="G17" s="159"/>
      <c r="H17" s="159"/>
      <c r="I17" s="159"/>
      <c r="J17" s="159"/>
      <c r="K17" s="159"/>
      <c r="L17" s="159"/>
      <c r="M17" s="159"/>
      <c r="N17" s="159"/>
      <c r="O17" s="159"/>
      <c r="P17" s="93"/>
      <c r="Q17" s="159"/>
      <c r="R17" s="159"/>
      <c r="S17" s="159"/>
      <c r="T17" s="159"/>
      <c r="U17" s="159"/>
    </row>
    <row r="18" spans="1:21" s="13" customFormat="1" ht="4.5" customHeight="1" x14ac:dyDescent="0.25">
      <c r="A18" s="121"/>
      <c r="B18" s="121"/>
      <c r="C18" s="65"/>
      <c r="D18" s="66"/>
      <c r="E18" s="51"/>
      <c r="F18" s="104"/>
      <c r="G18" s="15"/>
      <c r="H18" s="15"/>
      <c r="I18" s="15"/>
      <c r="J18" s="15"/>
      <c r="K18" s="15"/>
      <c r="L18" s="15"/>
      <c r="M18" s="15"/>
      <c r="N18" s="15"/>
      <c r="O18" s="16"/>
      <c r="P18" s="96"/>
      <c r="Q18" s="67"/>
      <c r="R18" s="86"/>
      <c r="S18" s="67"/>
      <c r="T18" s="86"/>
      <c r="U18" s="67"/>
    </row>
    <row r="19" spans="1:21" s="52" customFormat="1" ht="16.5" customHeight="1" x14ac:dyDescent="0.25">
      <c r="A19" s="121"/>
      <c r="B19" s="121"/>
      <c r="C19" s="167" t="s">
        <v>45</v>
      </c>
      <c r="D19" s="165"/>
      <c r="E19" s="224" t="s">
        <v>46</v>
      </c>
      <c r="F19" s="225"/>
      <c r="G19" s="223"/>
      <c r="H19" s="172"/>
      <c r="I19" s="172"/>
      <c r="J19" s="172"/>
      <c r="K19" s="172"/>
      <c r="L19" s="172"/>
      <c r="M19" s="172"/>
      <c r="N19" s="172"/>
      <c r="O19" s="172"/>
      <c r="P19" s="93"/>
      <c r="Q19" s="172"/>
      <c r="R19" s="172"/>
      <c r="S19" s="172"/>
      <c r="T19" s="172"/>
      <c r="U19" s="172"/>
    </row>
    <row r="20" spans="1:21" s="13" customFormat="1" ht="5.15" customHeight="1" x14ac:dyDescent="0.25">
      <c r="A20" s="121"/>
      <c r="B20" s="121"/>
      <c r="C20" s="74"/>
      <c r="D20" s="30"/>
      <c r="E20" s="26"/>
      <c r="F20" s="105"/>
      <c r="G20" s="18"/>
      <c r="H20" s="24"/>
      <c r="I20" s="19"/>
      <c r="J20" s="24"/>
      <c r="K20" s="18"/>
      <c r="L20" s="24"/>
      <c r="M20" s="19"/>
      <c r="N20" s="24"/>
      <c r="O20" s="21"/>
      <c r="P20" s="95"/>
      <c r="Q20" s="67"/>
      <c r="R20" s="68"/>
      <c r="S20" s="67"/>
      <c r="T20" s="68"/>
      <c r="U20" s="67"/>
    </row>
    <row r="21" spans="1:21" s="27" customFormat="1" ht="84" x14ac:dyDescent="0.25">
      <c r="A21" s="121"/>
      <c r="B21" s="121"/>
      <c r="C21" s="188">
        <v>1.1000000000000001</v>
      </c>
      <c r="D21" s="33"/>
      <c r="E21" s="31" t="s">
        <v>47</v>
      </c>
      <c r="F21" s="104"/>
      <c r="G21" s="179" t="s">
        <v>48</v>
      </c>
      <c r="H21" s="141"/>
      <c r="I21" s="156"/>
      <c r="J21" s="141"/>
      <c r="K21" s="204" t="s">
        <v>49</v>
      </c>
      <c r="L21" s="141"/>
      <c r="M21" s="157"/>
      <c r="N21" s="136"/>
      <c r="O21" s="181" t="s">
        <v>50</v>
      </c>
      <c r="P21" s="93"/>
      <c r="Q21" s="138" t="s">
        <v>51</v>
      </c>
      <c r="R21" s="139"/>
      <c r="S21" s="138" t="s">
        <v>52</v>
      </c>
      <c r="T21" s="139"/>
      <c r="U21" s="138" t="s">
        <v>53</v>
      </c>
    </row>
    <row r="22" spans="1:21" s="27" customFormat="1" ht="5.15" customHeight="1" x14ac:dyDescent="0.25">
      <c r="A22" s="121"/>
      <c r="B22" s="121"/>
      <c r="C22" s="194"/>
      <c r="D22" s="29"/>
      <c r="E22" s="14"/>
      <c r="F22" s="104"/>
      <c r="G22" s="24"/>
      <c r="H22" s="19"/>
      <c r="I22" s="18"/>
      <c r="J22" s="19"/>
      <c r="K22" s="24"/>
      <c r="L22" s="19"/>
      <c r="M22" s="18"/>
      <c r="N22" s="19"/>
      <c r="O22" s="97"/>
      <c r="P22" s="93"/>
      <c r="Q22" s="67"/>
      <c r="R22" s="68"/>
      <c r="S22" s="67"/>
      <c r="T22" s="68"/>
      <c r="U22" s="67"/>
    </row>
    <row r="23" spans="1:21" s="13" customFormat="1" ht="42" x14ac:dyDescent="0.25">
      <c r="A23" s="121"/>
      <c r="B23" s="121"/>
      <c r="C23" s="188">
        <v>1.2</v>
      </c>
      <c r="D23" s="33"/>
      <c r="E23" s="140" t="s">
        <v>54</v>
      </c>
      <c r="F23" s="104"/>
      <c r="G23" s="108" t="s">
        <v>55</v>
      </c>
      <c r="H23" s="22"/>
      <c r="I23" s="19"/>
      <c r="J23" s="23"/>
      <c r="K23" s="109" t="s">
        <v>56</v>
      </c>
      <c r="L23" s="22"/>
      <c r="M23" s="110" t="s">
        <v>57</v>
      </c>
      <c r="N23" s="32"/>
      <c r="O23" s="110" t="s">
        <v>58</v>
      </c>
      <c r="P23" s="173"/>
      <c r="Q23" s="63" t="s">
        <v>59</v>
      </c>
      <c r="R23" s="64"/>
      <c r="S23" s="63" t="s">
        <v>60</v>
      </c>
      <c r="T23" s="64"/>
      <c r="U23" s="138" t="s">
        <v>61</v>
      </c>
    </row>
    <row r="24" spans="1:21" s="4" customFormat="1" ht="4.5" customHeight="1" x14ac:dyDescent="0.25">
      <c r="A24" s="121"/>
      <c r="B24" s="121"/>
      <c r="C24" s="190"/>
      <c r="D24" s="61"/>
      <c r="E24" s="40"/>
      <c r="F24" s="104"/>
      <c r="G24" s="37"/>
      <c r="H24" s="43"/>
      <c r="I24" s="43"/>
      <c r="J24" s="43"/>
      <c r="K24" s="37"/>
      <c r="L24" s="43"/>
      <c r="M24" s="43"/>
      <c r="N24" s="43"/>
      <c r="O24" s="101"/>
      <c r="P24" s="93"/>
      <c r="Q24" s="72"/>
      <c r="R24" s="73"/>
      <c r="S24" s="72"/>
      <c r="T24" s="73"/>
      <c r="U24" s="72"/>
    </row>
    <row r="25" spans="1:21" s="27" customFormat="1" ht="31.5" x14ac:dyDescent="0.25">
      <c r="A25" s="121"/>
      <c r="B25" s="121"/>
      <c r="C25" s="188">
        <v>1.3</v>
      </c>
      <c r="D25" s="30"/>
      <c r="E25" s="31" t="s">
        <v>62</v>
      </c>
      <c r="F25" s="104"/>
      <c r="G25" s="108" t="s">
        <v>63</v>
      </c>
      <c r="H25" s="23"/>
      <c r="I25" s="19"/>
      <c r="J25" s="17"/>
      <c r="K25" s="109" t="s">
        <v>58</v>
      </c>
      <c r="L25" s="17"/>
      <c r="M25" s="19"/>
      <c r="N25" s="22"/>
      <c r="O25" s="110" t="s">
        <v>64</v>
      </c>
      <c r="P25" s="93"/>
      <c r="Q25" s="63" t="s">
        <v>65</v>
      </c>
      <c r="R25" s="64"/>
      <c r="S25" s="63"/>
      <c r="T25" s="64"/>
      <c r="U25" s="63" t="s">
        <v>66</v>
      </c>
    </row>
    <row r="26" spans="1:21" s="27" customFormat="1" ht="5.15" customHeight="1" x14ac:dyDescent="0.25">
      <c r="A26" s="121"/>
      <c r="B26" s="121"/>
      <c r="C26" s="193"/>
      <c r="D26" s="29"/>
      <c r="E26" s="14"/>
      <c r="F26" s="104"/>
      <c r="G26" s="18"/>
      <c r="H26" s="20"/>
      <c r="I26" s="18"/>
      <c r="J26" s="20"/>
      <c r="K26" s="18"/>
      <c r="L26" s="20"/>
      <c r="M26" s="18"/>
      <c r="N26" s="20"/>
      <c r="O26" s="21"/>
      <c r="P26" s="95"/>
      <c r="Q26" s="67"/>
      <c r="R26" s="86"/>
      <c r="S26" s="67"/>
      <c r="T26" s="86"/>
      <c r="U26" s="67"/>
    </row>
    <row r="27" spans="1:21" s="27" customFormat="1" ht="52.5" x14ac:dyDescent="0.25">
      <c r="A27" s="121"/>
      <c r="B27" s="121"/>
      <c r="C27" s="259">
        <v>1.4</v>
      </c>
      <c r="D27" s="30"/>
      <c r="E27" s="31" t="s">
        <v>67</v>
      </c>
      <c r="F27" s="104"/>
      <c r="G27" s="108" t="s">
        <v>68</v>
      </c>
      <c r="H27" s="82"/>
      <c r="I27" s="108" t="s">
        <v>69</v>
      </c>
      <c r="J27" s="17"/>
      <c r="K27" s="109" t="s">
        <v>70</v>
      </c>
      <c r="L27" s="17"/>
      <c r="M27" s="109" t="s">
        <v>71</v>
      </c>
      <c r="N27" s="17"/>
      <c r="O27" s="260" t="s">
        <v>72</v>
      </c>
      <c r="P27" s="93"/>
      <c r="Q27" s="63" t="s">
        <v>73</v>
      </c>
      <c r="R27" s="70"/>
      <c r="S27" s="69"/>
      <c r="T27" s="70"/>
      <c r="U27" s="69" t="s">
        <v>74</v>
      </c>
    </row>
    <row r="28" spans="1:21" s="27" customFormat="1" ht="5.15" customHeight="1" x14ac:dyDescent="0.25">
      <c r="A28" s="121"/>
      <c r="B28" s="121"/>
      <c r="C28" s="197"/>
      <c r="D28" s="77"/>
      <c r="E28" s="14"/>
      <c r="F28" s="104"/>
      <c r="G28" s="18"/>
      <c r="H28" s="24"/>
      <c r="I28" s="18"/>
      <c r="J28" s="24"/>
      <c r="K28" s="18"/>
      <c r="L28" s="19"/>
      <c r="M28" s="18"/>
      <c r="N28" s="19"/>
      <c r="O28" s="21"/>
      <c r="P28" s="95"/>
      <c r="Q28" s="67"/>
      <c r="R28" s="68"/>
      <c r="S28" s="86"/>
      <c r="T28" s="68"/>
      <c r="U28" s="86"/>
    </row>
    <row r="29" spans="1:21" s="52" customFormat="1" ht="16.5" customHeight="1" x14ac:dyDescent="0.25">
      <c r="A29" s="121"/>
      <c r="B29" s="121"/>
      <c r="C29" s="167" t="s">
        <v>75</v>
      </c>
      <c r="D29" s="165"/>
      <c r="E29" s="168" t="s">
        <v>76</v>
      </c>
      <c r="F29" s="225"/>
      <c r="G29" s="172"/>
      <c r="H29" s="172"/>
      <c r="I29" s="172"/>
      <c r="J29" s="172"/>
      <c r="K29" s="172"/>
      <c r="L29" s="172"/>
      <c r="M29" s="172"/>
      <c r="N29" s="172"/>
      <c r="O29" s="172"/>
      <c r="P29" s="93"/>
      <c r="Q29" s="172"/>
      <c r="R29" s="172"/>
      <c r="S29" s="172"/>
      <c r="T29" s="172"/>
      <c r="U29" s="172"/>
    </row>
    <row r="30" spans="1:21" s="13" customFormat="1" ht="5.15" customHeight="1" x14ac:dyDescent="0.25">
      <c r="A30" s="121"/>
      <c r="B30" s="121"/>
      <c r="C30" s="74"/>
      <c r="D30" s="30"/>
      <c r="E30" s="26"/>
      <c r="F30" s="104"/>
      <c r="G30" s="18"/>
      <c r="H30" s="24"/>
      <c r="I30" s="19"/>
      <c r="J30" s="24"/>
      <c r="K30" s="18"/>
      <c r="L30" s="24"/>
      <c r="M30" s="19"/>
      <c r="N30" s="24"/>
      <c r="O30" s="21"/>
      <c r="P30" s="95"/>
      <c r="Q30" s="67"/>
      <c r="R30" s="68"/>
      <c r="S30" s="67"/>
      <c r="T30" s="68"/>
      <c r="U30" s="67"/>
    </row>
    <row r="31" spans="1:21" s="13" customFormat="1" ht="31.5" x14ac:dyDescent="0.25">
      <c r="A31" s="121"/>
      <c r="B31" s="121"/>
      <c r="C31" s="188">
        <v>1.5</v>
      </c>
      <c r="D31" s="33"/>
      <c r="E31" s="31" t="s">
        <v>391</v>
      </c>
      <c r="F31" s="104"/>
      <c r="G31" s="108" t="s">
        <v>77</v>
      </c>
      <c r="H31" s="36"/>
      <c r="I31" s="108" t="s">
        <v>64</v>
      </c>
      <c r="J31" s="36"/>
      <c r="K31" s="109" t="s">
        <v>78</v>
      </c>
      <c r="L31" s="36"/>
      <c r="M31" s="19"/>
      <c r="N31" s="17"/>
      <c r="O31" s="110" t="s">
        <v>79</v>
      </c>
      <c r="P31" s="173"/>
      <c r="Q31" s="63" t="s">
        <v>80</v>
      </c>
      <c r="R31" s="76"/>
      <c r="S31" s="63"/>
      <c r="T31" s="76"/>
      <c r="U31" s="63" t="s">
        <v>81</v>
      </c>
    </row>
    <row r="32" spans="1:21" s="4" customFormat="1" ht="5.15" customHeight="1" x14ac:dyDescent="0.25">
      <c r="A32" s="121"/>
      <c r="B32" s="121"/>
      <c r="C32" s="196"/>
      <c r="D32" s="61"/>
      <c r="E32" s="40"/>
      <c r="F32" s="104"/>
      <c r="G32" s="37"/>
      <c r="H32" s="37"/>
      <c r="I32" s="37"/>
      <c r="J32" s="37"/>
      <c r="K32" s="37"/>
      <c r="L32" s="37"/>
      <c r="M32" s="37"/>
      <c r="N32" s="37"/>
      <c r="O32" s="38"/>
      <c r="P32" s="95"/>
      <c r="Q32" s="163"/>
      <c r="R32" s="163"/>
      <c r="S32" s="163"/>
      <c r="T32" s="163"/>
      <c r="U32" s="163"/>
    </row>
    <row r="33" spans="1:21" s="13" customFormat="1" ht="42" x14ac:dyDescent="0.25">
      <c r="A33" s="121"/>
      <c r="B33" s="121"/>
      <c r="C33" s="188">
        <v>1.6</v>
      </c>
      <c r="D33" s="84"/>
      <c r="E33" s="31" t="s">
        <v>82</v>
      </c>
      <c r="F33" s="104"/>
      <c r="G33" s="108" t="s">
        <v>83</v>
      </c>
      <c r="H33" s="36"/>
      <c r="I33" s="108" t="s">
        <v>84</v>
      </c>
      <c r="J33" s="36"/>
      <c r="K33" s="109" t="s">
        <v>85</v>
      </c>
      <c r="L33" s="36"/>
      <c r="M33" s="110" t="s">
        <v>86</v>
      </c>
      <c r="N33" s="36"/>
      <c r="O33" s="110" t="s">
        <v>87</v>
      </c>
      <c r="P33" s="173"/>
      <c r="Q33" s="63" t="s">
        <v>88</v>
      </c>
      <c r="R33" s="64"/>
      <c r="S33" s="63"/>
      <c r="T33" s="64"/>
      <c r="U33" s="63" t="s">
        <v>89</v>
      </c>
    </row>
    <row r="34" spans="1:21" s="4" customFormat="1" ht="5.15" customHeight="1" x14ac:dyDescent="0.25">
      <c r="A34" s="121"/>
      <c r="B34" s="121"/>
      <c r="C34" s="198"/>
      <c r="D34" s="85"/>
      <c r="E34" s="47"/>
      <c r="F34" s="104"/>
      <c r="G34" s="37"/>
      <c r="H34" s="37"/>
      <c r="I34" s="36"/>
      <c r="J34" s="37"/>
      <c r="K34" s="36"/>
      <c r="L34" s="36"/>
      <c r="M34" s="36"/>
      <c r="N34" s="37"/>
      <c r="O34" s="38"/>
      <c r="P34" s="95"/>
      <c r="Q34" s="72"/>
      <c r="R34" s="73"/>
      <c r="S34" s="72"/>
      <c r="T34" s="73"/>
      <c r="U34" s="72"/>
    </row>
    <row r="35" spans="1:21" s="27" customFormat="1" ht="26" x14ac:dyDescent="0.25">
      <c r="A35" s="121"/>
      <c r="B35" s="121"/>
      <c r="C35" s="188">
        <v>1.7</v>
      </c>
      <c r="D35" s="33"/>
      <c r="E35" s="31" t="s">
        <v>90</v>
      </c>
      <c r="F35" s="104"/>
      <c r="G35" s="108" t="s">
        <v>63</v>
      </c>
      <c r="H35" s="23"/>
      <c r="I35" s="36"/>
      <c r="J35" s="17"/>
      <c r="K35" s="109" t="s">
        <v>58</v>
      </c>
      <c r="L35" s="17"/>
      <c r="M35" s="36"/>
      <c r="N35" s="22"/>
      <c r="O35" s="110" t="s">
        <v>64</v>
      </c>
      <c r="P35" s="93"/>
      <c r="Q35" s="63" t="s">
        <v>41</v>
      </c>
      <c r="R35" s="64"/>
      <c r="S35" s="63"/>
      <c r="T35" s="64"/>
      <c r="U35" s="63"/>
    </row>
    <row r="36" spans="1:21" s="27" customFormat="1" ht="5.15" customHeight="1" x14ac:dyDescent="0.25">
      <c r="A36" s="121"/>
      <c r="B36" s="121"/>
      <c r="C36" s="197"/>
      <c r="D36" s="77"/>
      <c r="E36" s="14"/>
      <c r="F36" s="104"/>
      <c r="G36" s="18"/>
      <c r="H36" s="24"/>
      <c r="I36" s="36"/>
      <c r="J36" s="24"/>
      <c r="K36" s="18"/>
      <c r="L36" s="19"/>
      <c r="M36" s="36"/>
      <c r="N36" s="19"/>
      <c r="O36" s="21"/>
      <c r="P36" s="95"/>
      <c r="Q36" s="67"/>
      <c r="R36" s="68"/>
      <c r="S36" s="86"/>
      <c r="T36" s="68"/>
      <c r="U36" s="86"/>
    </row>
    <row r="37" spans="1:21" s="13" customFormat="1" ht="26" x14ac:dyDescent="0.25">
      <c r="A37" s="121"/>
      <c r="B37" s="121"/>
      <c r="C37" s="188">
        <v>1.8</v>
      </c>
      <c r="D37" s="33"/>
      <c r="E37" s="31" t="s">
        <v>392</v>
      </c>
      <c r="F37" s="104"/>
      <c r="G37" s="36"/>
      <c r="H37" s="36"/>
      <c r="I37" s="108" t="s">
        <v>64</v>
      </c>
      <c r="J37" s="36"/>
      <c r="K37" s="109" t="s">
        <v>91</v>
      </c>
      <c r="L37" s="36"/>
      <c r="M37" s="110" t="s">
        <v>63</v>
      </c>
      <c r="N37" s="17"/>
      <c r="O37" s="36"/>
      <c r="P37" s="173"/>
      <c r="Q37" s="63" t="s">
        <v>92</v>
      </c>
      <c r="R37" s="76"/>
      <c r="S37" s="63"/>
      <c r="T37" s="76"/>
      <c r="U37" s="63" t="s">
        <v>93</v>
      </c>
    </row>
    <row r="38" spans="1:21" s="27" customFormat="1" ht="5.15" customHeight="1" x14ac:dyDescent="0.25">
      <c r="A38" s="121"/>
      <c r="B38" s="121"/>
      <c r="C38" s="197"/>
      <c r="D38" s="77"/>
      <c r="E38" s="14"/>
      <c r="F38" s="104"/>
      <c r="G38" s="18"/>
      <c r="H38" s="24"/>
      <c r="I38" s="18"/>
      <c r="J38" s="24"/>
      <c r="K38" s="18"/>
      <c r="L38" s="19"/>
      <c r="M38" s="18"/>
      <c r="N38" s="19"/>
      <c r="O38" s="21"/>
      <c r="P38" s="95"/>
      <c r="Q38" s="67"/>
      <c r="R38" s="68"/>
      <c r="S38" s="86"/>
      <c r="T38" s="68"/>
      <c r="U38" s="86"/>
    </row>
    <row r="39" spans="1:21" s="52" customFormat="1" ht="16.5" customHeight="1" x14ac:dyDescent="0.25">
      <c r="A39" s="121"/>
      <c r="B39" s="121"/>
      <c r="C39" s="167" t="s">
        <v>94</v>
      </c>
      <c r="D39" s="165"/>
      <c r="E39" s="168" t="s">
        <v>95</v>
      </c>
      <c r="F39" s="225"/>
      <c r="G39" s="172"/>
      <c r="H39" s="172"/>
      <c r="I39" s="172"/>
      <c r="J39" s="172"/>
      <c r="K39" s="172"/>
      <c r="L39" s="172"/>
      <c r="M39" s="172"/>
      <c r="N39" s="172"/>
      <c r="O39" s="172"/>
      <c r="P39" s="93"/>
      <c r="Q39" s="172"/>
      <c r="R39" s="172"/>
      <c r="S39" s="172"/>
      <c r="T39" s="172"/>
      <c r="U39" s="172"/>
    </row>
    <row r="40" spans="1:21" s="13" customFormat="1" ht="4.5" customHeight="1" x14ac:dyDescent="0.25">
      <c r="A40" s="121"/>
      <c r="B40" s="121"/>
      <c r="C40" s="192"/>
      <c r="D40" s="30"/>
      <c r="E40" s="14"/>
      <c r="F40" s="104"/>
      <c r="G40" s="15"/>
      <c r="H40" s="15"/>
      <c r="I40" s="15"/>
      <c r="J40" s="15"/>
      <c r="K40" s="15"/>
      <c r="L40" s="15"/>
      <c r="M40" s="15"/>
      <c r="N40" s="15"/>
      <c r="O40" s="131"/>
      <c r="P40" s="93"/>
      <c r="Q40" s="67"/>
      <c r="R40" s="68"/>
      <c r="S40" s="67"/>
      <c r="T40" s="68"/>
      <c r="U40" s="67"/>
    </row>
    <row r="41" spans="1:21" s="13" customFormat="1" ht="31.5" x14ac:dyDescent="0.25">
      <c r="A41" s="121"/>
      <c r="B41" s="121"/>
      <c r="C41" s="259">
        <v>1.9</v>
      </c>
      <c r="D41" s="33"/>
      <c r="E41" s="31" t="s">
        <v>96</v>
      </c>
      <c r="F41" s="104"/>
      <c r="G41" s="134" t="s">
        <v>97</v>
      </c>
      <c r="H41" s="17"/>
      <c r="I41" s="134" t="s">
        <v>98</v>
      </c>
      <c r="J41" s="17"/>
      <c r="K41" s="133" t="s">
        <v>99</v>
      </c>
      <c r="L41" s="17"/>
      <c r="M41" s="132" t="s">
        <v>100</v>
      </c>
      <c r="N41" s="17"/>
      <c r="O41" s="258" t="s">
        <v>1408</v>
      </c>
      <c r="P41" s="93"/>
      <c r="Q41" s="63" t="s">
        <v>101</v>
      </c>
      <c r="R41" s="64"/>
      <c r="S41" s="63" t="s">
        <v>102</v>
      </c>
      <c r="T41" s="64"/>
      <c r="U41" s="69" t="s">
        <v>103</v>
      </c>
    </row>
    <row r="42" spans="1:21" s="13" customFormat="1" ht="5.15" customHeight="1" x14ac:dyDescent="0.25">
      <c r="A42" s="121"/>
      <c r="B42" s="121"/>
      <c r="C42" s="250"/>
      <c r="D42" s="29"/>
      <c r="E42" s="14"/>
      <c r="F42" s="104"/>
      <c r="G42" s="18"/>
      <c r="H42" s="19"/>
      <c r="I42" s="48"/>
      <c r="J42" s="19"/>
      <c r="K42" s="26"/>
      <c r="L42" s="29"/>
      <c r="M42" s="18"/>
      <c r="N42" s="19"/>
      <c r="O42" s="99"/>
      <c r="P42" s="93"/>
      <c r="Q42" s="67"/>
      <c r="R42" s="68"/>
      <c r="S42" s="67"/>
      <c r="T42" s="68"/>
      <c r="U42" s="67"/>
    </row>
    <row r="43" spans="1:21" s="27" customFormat="1" ht="26" x14ac:dyDescent="0.25">
      <c r="A43" s="121"/>
      <c r="B43" s="121"/>
      <c r="C43" s="202">
        <v>1.1000000000000001</v>
      </c>
      <c r="D43" s="33"/>
      <c r="E43" s="31" t="s">
        <v>104</v>
      </c>
      <c r="F43" s="104"/>
      <c r="G43" s="108" t="s">
        <v>107</v>
      </c>
      <c r="H43" s="17"/>
      <c r="I43" s="19"/>
      <c r="J43" s="17"/>
      <c r="K43" s="109" t="s">
        <v>106</v>
      </c>
      <c r="L43" s="17"/>
      <c r="M43" s="81"/>
      <c r="N43" s="33"/>
      <c r="O43" s="110" t="s">
        <v>105</v>
      </c>
      <c r="P43" s="93"/>
      <c r="Q43" s="63" t="s">
        <v>108</v>
      </c>
      <c r="R43" s="64"/>
      <c r="S43" s="63"/>
      <c r="T43" s="64"/>
      <c r="U43" s="63" t="s">
        <v>109</v>
      </c>
    </row>
    <row r="44" spans="1:21" s="4" customFormat="1" ht="16.5" customHeight="1" x14ac:dyDescent="0.25">
      <c r="A44" s="121"/>
      <c r="B44" s="121"/>
      <c r="C44" s="60"/>
      <c r="D44" s="57"/>
      <c r="E44" s="40"/>
      <c r="F44" s="104"/>
      <c r="G44" s="7"/>
      <c r="H44" s="7"/>
      <c r="I44" s="7"/>
      <c r="J44" s="7"/>
      <c r="K44" s="7"/>
      <c r="L44" s="7"/>
      <c r="M44" s="7"/>
      <c r="N44" s="7"/>
      <c r="O44" s="38"/>
      <c r="P44" s="95"/>
      <c r="Q44" s="160"/>
      <c r="R44" s="161"/>
      <c r="S44" s="162"/>
      <c r="T44" s="161"/>
      <c r="U44" s="162"/>
    </row>
    <row r="45" spans="1:21" s="52" customFormat="1" ht="26" x14ac:dyDescent="0.25">
      <c r="A45" s="121"/>
      <c r="B45" s="121"/>
      <c r="C45" s="247">
        <v>2</v>
      </c>
      <c r="D45" s="248"/>
      <c r="E45" s="249" t="s">
        <v>110</v>
      </c>
      <c r="F45" s="222"/>
      <c r="G45" s="159"/>
      <c r="H45" s="159"/>
      <c r="I45" s="159"/>
      <c r="J45" s="159"/>
      <c r="K45" s="159"/>
      <c r="L45" s="159"/>
      <c r="M45" s="159"/>
      <c r="N45" s="159"/>
      <c r="O45" s="159"/>
      <c r="P45" s="93"/>
      <c r="Q45" s="159"/>
      <c r="R45" s="159"/>
      <c r="S45" s="159"/>
      <c r="T45" s="159"/>
      <c r="U45" s="159"/>
    </row>
    <row r="46" spans="1:21" s="13" customFormat="1" ht="5.15" customHeight="1" x14ac:dyDescent="0.25">
      <c r="A46" s="121"/>
      <c r="B46" s="121"/>
      <c r="C46" s="200"/>
      <c r="D46" s="30"/>
      <c r="E46" s="26"/>
      <c r="F46" s="104"/>
      <c r="G46" s="18"/>
      <c r="H46" s="24"/>
      <c r="I46" s="19"/>
      <c r="J46" s="24"/>
      <c r="K46" s="18"/>
      <c r="L46" s="24"/>
      <c r="M46" s="19"/>
      <c r="N46" s="24"/>
      <c r="O46" s="21"/>
      <c r="P46" s="95"/>
      <c r="Q46" s="67"/>
      <c r="R46" s="68"/>
      <c r="S46" s="67"/>
      <c r="T46" s="68"/>
      <c r="U46" s="67"/>
    </row>
    <row r="47" spans="1:21" s="52" customFormat="1" ht="16.5" customHeight="1" x14ac:dyDescent="0.25">
      <c r="A47" s="121"/>
      <c r="B47" s="121"/>
      <c r="C47" s="167" t="s">
        <v>45</v>
      </c>
      <c r="D47" s="165"/>
      <c r="E47" s="168" t="s">
        <v>111</v>
      </c>
      <c r="F47" s="225"/>
      <c r="G47" s="170"/>
      <c r="H47" s="169"/>
      <c r="I47" s="171"/>
      <c r="J47" s="171"/>
      <c r="K47" s="171"/>
      <c r="L47" s="171"/>
      <c r="M47" s="172"/>
      <c r="N47" s="172"/>
      <c r="O47" s="172"/>
      <c r="P47" s="93"/>
      <c r="Q47" s="172"/>
      <c r="R47" s="172"/>
      <c r="S47" s="172"/>
      <c r="T47" s="172"/>
      <c r="U47" s="172"/>
    </row>
    <row r="48" spans="1:21" s="13" customFormat="1" ht="5.15" customHeight="1" x14ac:dyDescent="0.25">
      <c r="A48" s="121"/>
      <c r="B48" s="121"/>
      <c r="C48" s="201"/>
      <c r="D48" s="29"/>
      <c r="E48" s="14"/>
      <c r="F48" s="104"/>
      <c r="G48" s="18"/>
      <c r="H48" s="19"/>
      <c r="I48" s="19"/>
      <c r="J48" s="19"/>
      <c r="K48" s="26"/>
      <c r="L48" s="29"/>
      <c r="M48" s="18"/>
      <c r="N48" s="19"/>
      <c r="O48" s="21"/>
      <c r="P48" s="95"/>
      <c r="Q48" s="67"/>
      <c r="R48" s="68"/>
      <c r="S48" s="67"/>
      <c r="T48" s="68"/>
      <c r="U48" s="67"/>
    </row>
    <row r="49" spans="1:21" s="13" customFormat="1" ht="52.5" x14ac:dyDescent="0.25">
      <c r="A49" s="121"/>
      <c r="B49" s="121"/>
      <c r="C49" s="188">
        <v>2.1</v>
      </c>
      <c r="D49" s="33"/>
      <c r="E49" s="251" t="s">
        <v>112</v>
      </c>
      <c r="F49" s="104"/>
      <c r="G49" s="111" t="s">
        <v>113</v>
      </c>
      <c r="H49" s="22"/>
      <c r="I49" s="19"/>
      <c r="J49" s="23"/>
      <c r="K49" s="112" t="s">
        <v>114</v>
      </c>
      <c r="L49" s="30"/>
      <c r="M49" s="19"/>
      <c r="N49" s="23"/>
      <c r="O49" s="113" t="s">
        <v>115</v>
      </c>
      <c r="P49" s="93"/>
      <c r="Q49" s="94" t="s">
        <v>116</v>
      </c>
      <c r="R49" s="64"/>
      <c r="S49" s="94" t="s">
        <v>117</v>
      </c>
      <c r="T49" s="64"/>
      <c r="U49" s="94" t="s">
        <v>118</v>
      </c>
    </row>
    <row r="50" spans="1:21" s="13" customFormat="1" ht="5.15" customHeight="1" x14ac:dyDescent="0.25">
      <c r="A50" s="121"/>
      <c r="B50" s="121"/>
      <c r="C50" s="191"/>
      <c r="D50" s="30"/>
      <c r="E50" s="14"/>
      <c r="F50" s="104"/>
      <c r="G50" s="18"/>
      <c r="H50" s="19"/>
      <c r="I50" s="19"/>
      <c r="J50" s="19"/>
      <c r="K50" s="24"/>
      <c r="L50" s="19"/>
      <c r="M50" s="89"/>
      <c r="N50" s="19"/>
      <c r="O50" s="25"/>
      <c r="P50" s="95"/>
      <c r="Q50" s="67"/>
      <c r="R50" s="68"/>
      <c r="S50" s="67"/>
      <c r="T50" s="68"/>
      <c r="U50" s="67"/>
    </row>
    <row r="51" spans="1:21" s="27" customFormat="1" ht="31.5" x14ac:dyDescent="0.25">
      <c r="A51" s="121"/>
      <c r="B51" s="121"/>
      <c r="C51" s="188">
        <v>2.2000000000000002</v>
      </c>
      <c r="D51" s="33"/>
      <c r="E51" s="34" t="s">
        <v>119</v>
      </c>
      <c r="F51" s="104"/>
      <c r="G51" s="108" t="s">
        <v>3047</v>
      </c>
      <c r="H51" s="22"/>
      <c r="I51" s="19"/>
      <c r="J51" s="19"/>
      <c r="K51" s="109" t="s">
        <v>58</v>
      </c>
      <c r="L51" s="23"/>
      <c r="M51" s="89"/>
      <c r="N51" s="22"/>
      <c r="O51" s="110" t="s">
        <v>64</v>
      </c>
      <c r="P51" s="93"/>
      <c r="Q51" s="63" t="s">
        <v>120</v>
      </c>
      <c r="R51" s="64"/>
      <c r="S51" s="63"/>
      <c r="T51" s="64"/>
      <c r="U51" s="63"/>
    </row>
    <row r="52" spans="1:21" s="13" customFormat="1" ht="5.15" customHeight="1" x14ac:dyDescent="0.25">
      <c r="A52" s="121"/>
      <c r="B52" s="121"/>
      <c r="C52" s="200"/>
      <c r="D52" s="30"/>
      <c r="E52" s="26"/>
      <c r="F52" s="104"/>
      <c r="G52" s="18"/>
      <c r="H52" s="24"/>
      <c r="I52" s="19"/>
      <c r="J52" s="24"/>
      <c r="K52" s="18"/>
      <c r="L52" s="24"/>
      <c r="M52" s="19"/>
      <c r="N52" s="24"/>
      <c r="O52" s="21"/>
      <c r="P52" s="95"/>
      <c r="Q52" s="67"/>
      <c r="R52" s="68"/>
      <c r="S52" s="67"/>
      <c r="T52" s="68"/>
      <c r="U52" s="67"/>
    </row>
    <row r="53" spans="1:21" s="52" customFormat="1" ht="16.5" customHeight="1" x14ac:dyDescent="0.25">
      <c r="A53" s="121"/>
      <c r="B53" s="121"/>
      <c r="C53" s="167" t="s">
        <v>75</v>
      </c>
      <c r="D53" s="165"/>
      <c r="E53" s="168" t="s">
        <v>121</v>
      </c>
      <c r="F53" s="225"/>
      <c r="G53" s="170"/>
      <c r="H53" s="169"/>
      <c r="I53" s="171"/>
      <c r="J53" s="171"/>
      <c r="K53" s="171"/>
      <c r="L53" s="171"/>
      <c r="M53" s="172"/>
      <c r="N53" s="172"/>
      <c r="O53" s="172"/>
      <c r="P53" s="93"/>
      <c r="Q53" s="172"/>
      <c r="R53" s="172"/>
      <c r="S53" s="172"/>
      <c r="T53" s="172"/>
      <c r="U53" s="172"/>
    </row>
    <row r="54" spans="1:21" s="4" customFormat="1" ht="5.15" customHeight="1" x14ac:dyDescent="0.25">
      <c r="A54" s="121"/>
      <c r="B54" s="121"/>
      <c r="C54" s="60"/>
      <c r="D54" s="80"/>
      <c r="E54" s="40"/>
      <c r="F54" s="104"/>
      <c r="G54" s="37"/>
      <c r="H54" s="37"/>
      <c r="I54" s="37"/>
      <c r="J54" s="37"/>
      <c r="K54" s="37"/>
      <c r="L54" s="43"/>
      <c r="M54" s="37"/>
      <c r="N54" s="37"/>
      <c r="O54" s="38"/>
      <c r="P54" s="95"/>
      <c r="Q54" s="163"/>
      <c r="R54" s="164"/>
      <c r="S54" s="163"/>
      <c r="T54" s="164"/>
      <c r="U54" s="163"/>
    </row>
    <row r="55" spans="1:21" s="154" customFormat="1" ht="52.5" x14ac:dyDescent="0.25">
      <c r="A55" s="143"/>
      <c r="B55" s="143"/>
      <c r="C55" s="254">
        <v>2.2999999999999998</v>
      </c>
      <c r="D55" s="230"/>
      <c r="E55" s="145" t="s">
        <v>122</v>
      </c>
      <c r="F55" s="231"/>
      <c r="G55" s="148" t="s">
        <v>123</v>
      </c>
      <c r="H55" s="149"/>
      <c r="I55" s="148" t="s">
        <v>124</v>
      </c>
      <c r="J55" s="147"/>
      <c r="K55" s="235" t="s">
        <v>125</v>
      </c>
      <c r="L55" s="149"/>
      <c r="M55" s="150" t="s">
        <v>126</v>
      </c>
      <c r="N55" s="147"/>
      <c r="O55" s="150" t="s">
        <v>127</v>
      </c>
      <c r="P55" s="151"/>
      <c r="Q55" s="63" t="s">
        <v>128</v>
      </c>
      <c r="R55" s="153"/>
      <c r="S55" s="152"/>
      <c r="T55" s="153"/>
      <c r="U55" s="152" t="s">
        <v>129</v>
      </c>
    </row>
    <row r="56" spans="1:21" s="13" customFormat="1" ht="5.15" customHeight="1" x14ac:dyDescent="0.25">
      <c r="A56" s="121"/>
      <c r="B56" s="121"/>
      <c r="C56" s="255"/>
      <c r="D56" s="29"/>
      <c r="E56" s="14"/>
      <c r="F56" s="104"/>
      <c r="G56" s="18"/>
      <c r="H56" s="19"/>
      <c r="I56" s="24"/>
      <c r="J56" s="19"/>
      <c r="K56" s="18"/>
      <c r="L56" s="19"/>
      <c r="M56" s="234"/>
      <c r="N56" s="19"/>
      <c r="O56" s="21"/>
      <c r="P56" s="95"/>
      <c r="Q56" s="67"/>
      <c r="R56" s="68"/>
      <c r="S56" s="67"/>
      <c r="T56" s="68"/>
      <c r="U56" s="67"/>
    </row>
    <row r="57" spans="1:21" s="39" customFormat="1" ht="42" x14ac:dyDescent="0.25">
      <c r="A57" s="121"/>
      <c r="B57" s="121"/>
      <c r="C57" s="254">
        <v>2.4</v>
      </c>
      <c r="D57" s="33"/>
      <c r="E57" s="31" t="s">
        <v>130</v>
      </c>
      <c r="F57" s="104"/>
      <c r="G57" s="108" t="s">
        <v>131</v>
      </c>
      <c r="H57" s="17"/>
      <c r="I57" s="108" t="s">
        <v>132</v>
      </c>
      <c r="J57" s="17"/>
      <c r="K57" s="109" t="s">
        <v>133</v>
      </c>
      <c r="L57" s="17"/>
      <c r="M57" s="234"/>
      <c r="N57" s="33"/>
      <c r="O57" s="110" t="s">
        <v>134</v>
      </c>
      <c r="P57" s="93"/>
      <c r="Q57" s="63" t="s">
        <v>135</v>
      </c>
      <c r="R57" s="64"/>
      <c r="S57" s="63"/>
      <c r="T57" s="64"/>
      <c r="U57" s="63" t="s">
        <v>136</v>
      </c>
    </row>
    <row r="58" spans="1:21" s="13" customFormat="1" ht="5.15" customHeight="1" x14ac:dyDescent="0.25">
      <c r="A58" s="121"/>
      <c r="B58" s="121"/>
      <c r="C58" s="256"/>
      <c r="D58" s="30"/>
      <c r="E58" s="14"/>
      <c r="F58" s="104"/>
      <c r="G58" s="18"/>
      <c r="H58" s="19"/>
      <c r="I58" s="233"/>
      <c r="J58" s="19"/>
      <c r="K58" s="18"/>
      <c r="L58" s="19"/>
      <c r="M58" s="234"/>
      <c r="N58" s="19"/>
      <c r="O58" s="21"/>
      <c r="P58" s="95"/>
      <c r="Q58" s="67"/>
      <c r="R58" s="68"/>
      <c r="S58" s="67"/>
      <c r="T58" s="68"/>
      <c r="U58" s="67"/>
    </row>
    <row r="59" spans="1:21" s="154" customFormat="1" ht="73.5" x14ac:dyDescent="0.25">
      <c r="A59" s="143"/>
      <c r="B59" s="143"/>
      <c r="C59" s="254">
        <v>2.5</v>
      </c>
      <c r="D59" s="230"/>
      <c r="E59" s="145" t="s">
        <v>137</v>
      </c>
      <c r="F59" s="231"/>
      <c r="G59" s="148" t="s">
        <v>138</v>
      </c>
      <c r="H59" s="232"/>
      <c r="I59" s="233"/>
      <c r="J59" s="232"/>
      <c r="K59" s="235" t="s">
        <v>139</v>
      </c>
      <c r="L59" s="232"/>
      <c r="M59" s="234"/>
      <c r="N59" s="230"/>
      <c r="O59" s="150" t="s">
        <v>140</v>
      </c>
      <c r="P59" s="151"/>
      <c r="Q59" s="152" t="s">
        <v>141</v>
      </c>
      <c r="R59" s="153"/>
      <c r="S59" s="152"/>
      <c r="T59" s="153"/>
      <c r="U59" s="152"/>
    </row>
    <row r="60" spans="1:21" s="4" customFormat="1" ht="5.15" customHeight="1" x14ac:dyDescent="0.25">
      <c r="A60" s="121"/>
      <c r="B60" s="121"/>
      <c r="C60" s="257"/>
      <c r="D60" s="80"/>
      <c r="E60" s="40"/>
      <c r="F60" s="104"/>
      <c r="G60" s="37"/>
      <c r="H60" s="37"/>
      <c r="I60" s="37"/>
      <c r="J60" s="37"/>
      <c r="K60" s="37"/>
      <c r="L60" s="43"/>
      <c r="M60" s="37"/>
      <c r="N60" s="37"/>
      <c r="O60" s="38"/>
      <c r="P60" s="95"/>
      <c r="Q60" s="163"/>
      <c r="R60" s="164"/>
      <c r="S60" s="163"/>
      <c r="T60" s="164"/>
      <c r="U60" s="163"/>
    </row>
    <row r="61" spans="1:21" s="154" customFormat="1" ht="31.5" x14ac:dyDescent="0.25">
      <c r="A61" s="143"/>
      <c r="B61" s="143"/>
      <c r="C61" s="254">
        <v>2.6</v>
      </c>
      <c r="D61" s="144"/>
      <c r="E61" s="145" t="s">
        <v>142</v>
      </c>
      <c r="F61" s="104"/>
      <c r="G61" s="146"/>
      <c r="H61" s="147"/>
      <c r="I61" s="148" t="s">
        <v>63</v>
      </c>
      <c r="J61" s="149"/>
      <c r="K61" s="146"/>
      <c r="L61" s="147"/>
      <c r="M61" s="150" t="s">
        <v>64</v>
      </c>
      <c r="N61" s="149"/>
      <c r="O61" s="234"/>
      <c r="P61" s="151"/>
      <c r="Q61" s="152" t="s">
        <v>143</v>
      </c>
      <c r="R61" s="153"/>
      <c r="S61" s="152" t="s">
        <v>144</v>
      </c>
      <c r="T61" s="153"/>
      <c r="U61" s="152"/>
    </row>
    <row r="62" spans="1:21" s="4" customFormat="1" ht="16.5" customHeight="1" x14ac:dyDescent="0.25">
      <c r="A62" s="121"/>
      <c r="B62" s="121"/>
      <c r="C62" s="60"/>
      <c r="D62" s="57"/>
      <c r="E62" s="40"/>
      <c r="F62" s="104"/>
      <c r="G62" s="7"/>
      <c r="H62" s="7"/>
      <c r="I62" s="7"/>
      <c r="J62" s="7"/>
      <c r="K62" s="7"/>
      <c r="L62" s="7"/>
      <c r="M62" s="7"/>
      <c r="N62" s="7"/>
      <c r="O62" s="38"/>
      <c r="P62" s="95"/>
      <c r="Q62" s="160"/>
      <c r="R62" s="161"/>
      <c r="S62" s="162"/>
      <c r="T62" s="161"/>
      <c r="U62" s="162"/>
    </row>
    <row r="63" spans="1:21" s="52" customFormat="1" ht="26" x14ac:dyDescent="0.25">
      <c r="A63" s="121"/>
      <c r="B63" s="121"/>
      <c r="C63" s="247">
        <v>3</v>
      </c>
      <c r="D63" s="248"/>
      <c r="E63" s="249" t="s">
        <v>145</v>
      </c>
      <c r="F63" s="222"/>
      <c r="G63" s="159"/>
      <c r="H63" s="159"/>
      <c r="I63" s="159"/>
      <c r="J63" s="159"/>
      <c r="K63" s="159"/>
      <c r="L63" s="159"/>
      <c r="M63" s="159"/>
      <c r="N63" s="159"/>
      <c r="O63" s="159"/>
      <c r="P63" s="93"/>
      <c r="Q63" s="159"/>
      <c r="R63" s="159"/>
      <c r="S63" s="159"/>
      <c r="T63" s="159"/>
      <c r="U63" s="159"/>
    </row>
    <row r="64" spans="1:21" s="13" customFormat="1" ht="4.5" customHeight="1" x14ac:dyDescent="0.25">
      <c r="A64" s="121"/>
      <c r="B64" s="121"/>
      <c r="C64" s="65"/>
      <c r="D64" s="66"/>
      <c r="E64" s="51"/>
      <c r="F64" s="104"/>
      <c r="G64" s="15"/>
      <c r="H64" s="15"/>
      <c r="I64" s="15"/>
      <c r="J64" s="15"/>
      <c r="K64" s="15"/>
      <c r="L64" s="15"/>
      <c r="M64" s="15"/>
      <c r="N64" s="15"/>
      <c r="O64" s="16"/>
      <c r="P64" s="96"/>
      <c r="Q64" s="67"/>
      <c r="R64" s="67"/>
      <c r="S64" s="67"/>
      <c r="T64" s="67"/>
      <c r="U64" s="67"/>
    </row>
    <row r="65" spans="1:21" s="52" customFormat="1" ht="16.5" customHeight="1" x14ac:dyDescent="0.25">
      <c r="A65" s="121"/>
      <c r="B65" s="121"/>
      <c r="C65" s="167" t="s">
        <v>45</v>
      </c>
      <c r="D65" s="166"/>
      <c r="E65" s="184" t="s">
        <v>146</v>
      </c>
      <c r="F65" s="225"/>
      <c r="G65" s="185"/>
      <c r="H65" s="185"/>
      <c r="I65" s="185"/>
      <c r="J65" s="185"/>
      <c r="K65" s="185"/>
      <c r="L65" s="185"/>
      <c r="M65" s="185"/>
      <c r="N65" s="185"/>
      <c r="O65" s="185"/>
      <c r="P65" s="93"/>
      <c r="Q65" s="185"/>
      <c r="R65" s="185"/>
      <c r="S65" s="185"/>
      <c r="T65" s="185"/>
      <c r="U65" s="185"/>
    </row>
    <row r="66" spans="1:21" s="13" customFormat="1" ht="5.15" customHeight="1" x14ac:dyDescent="0.25">
      <c r="A66" s="121"/>
      <c r="B66" s="121"/>
      <c r="C66" s="182"/>
      <c r="D66" s="30"/>
      <c r="E66" s="183"/>
      <c r="F66" s="104"/>
      <c r="G66" s="18"/>
      <c r="H66" s="20"/>
      <c r="I66" s="20"/>
      <c r="J66" s="20"/>
      <c r="K66" s="18"/>
      <c r="L66" s="20"/>
      <c r="M66" s="20"/>
      <c r="N66" s="20"/>
      <c r="O66" s="21"/>
      <c r="P66" s="95"/>
      <c r="Q66" s="83"/>
      <c r="R66" s="186"/>
      <c r="S66" s="83"/>
      <c r="T66" s="186"/>
      <c r="U66" s="83"/>
    </row>
    <row r="67" spans="1:21" s="13" customFormat="1" ht="42" x14ac:dyDescent="0.25">
      <c r="A67" s="121"/>
      <c r="B67" s="121"/>
      <c r="C67" s="188">
        <v>3.1</v>
      </c>
      <c r="D67" s="33"/>
      <c r="E67" s="31" t="s">
        <v>147</v>
      </c>
      <c r="F67" s="104"/>
      <c r="G67" s="108" t="s">
        <v>64</v>
      </c>
      <c r="H67" s="22"/>
      <c r="I67" s="19"/>
      <c r="J67" s="19"/>
      <c r="K67" s="109" t="s">
        <v>58</v>
      </c>
      <c r="L67" s="19"/>
      <c r="M67" s="19"/>
      <c r="N67" s="23"/>
      <c r="O67" s="110" t="s">
        <v>63</v>
      </c>
      <c r="P67" s="93"/>
      <c r="Q67" s="63" t="s">
        <v>148</v>
      </c>
      <c r="R67" s="64"/>
      <c r="S67" s="63"/>
      <c r="T67" s="64"/>
      <c r="U67" s="63" t="s">
        <v>149</v>
      </c>
    </row>
    <row r="68" spans="1:21" s="13" customFormat="1" ht="5.15" customHeight="1" x14ac:dyDescent="0.25">
      <c r="A68" s="121"/>
      <c r="B68" s="121"/>
      <c r="C68" s="199"/>
      <c r="D68" s="30"/>
      <c r="E68" s="26"/>
      <c r="F68" s="104"/>
      <c r="G68" s="18"/>
      <c r="H68" s="18"/>
      <c r="I68" s="20"/>
      <c r="J68" s="18"/>
      <c r="K68" s="18"/>
      <c r="L68" s="18"/>
      <c r="M68" s="20"/>
      <c r="N68" s="18"/>
      <c r="O68" s="21"/>
      <c r="P68" s="95"/>
      <c r="Q68" s="67"/>
      <c r="R68" s="86"/>
      <c r="S68" s="67"/>
      <c r="T68" s="86"/>
      <c r="U68" s="67"/>
    </row>
    <row r="69" spans="1:21" s="27" customFormat="1" ht="84" x14ac:dyDescent="0.25">
      <c r="A69" s="121"/>
      <c r="B69" s="121"/>
      <c r="C69" s="188">
        <v>3.2</v>
      </c>
      <c r="D69" s="33"/>
      <c r="E69" s="31" t="s">
        <v>150</v>
      </c>
      <c r="F69" s="104"/>
      <c r="G69" s="108" t="s">
        <v>151</v>
      </c>
      <c r="H69" s="17"/>
      <c r="I69" s="109" t="s">
        <v>152</v>
      </c>
      <c r="J69" s="17"/>
      <c r="K69" s="109" t="s">
        <v>153</v>
      </c>
      <c r="L69" s="17"/>
      <c r="M69" s="110" t="s">
        <v>154</v>
      </c>
      <c r="N69" s="17"/>
      <c r="O69" s="110" t="s">
        <v>155</v>
      </c>
      <c r="P69" s="93"/>
      <c r="Q69" s="138" t="s">
        <v>156</v>
      </c>
      <c r="R69" s="139"/>
      <c r="S69" s="138" t="s">
        <v>157</v>
      </c>
      <c r="T69" s="139"/>
      <c r="U69" s="138" t="s">
        <v>158</v>
      </c>
    </row>
    <row r="70" spans="1:21" s="13" customFormat="1" ht="5.15" customHeight="1" x14ac:dyDescent="0.25">
      <c r="A70" s="121"/>
      <c r="B70" s="121"/>
      <c r="C70" s="210"/>
      <c r="D70" s="209"/>
      <c r="E70" s="26"/>
      <c r="F70" s="104"/>
      <c r="G70" s="18"/>
      <c r="H70" s="24"/>
      <c r="I70" s="19"/>
      <c r="J70" s="24"/>
      <c r="K70" s="18"/>
      <c r="L70" s="24"/>
      <c r="M70" s="19"/>
      <c r="N70" s="24"/>
      <c r="O70" s="21"/>
      <c r="P70" s="95"/>
      <c r="Q70" s="67"/>
      <c r="R70" s="68"/>
      <c r="S70" s="67"/>
      <c r="T70" s="68"/>
      <c r="U70" s="67"/>
    </row>
    <row r="71" spans="1:21" s="27" customFormat="1" ht="52.5" x14ac:dyDescent="0.25">
      <c r="A71" s="130"/>
      <c r="B71" s="130"/>
      <c r="C71" s="259">
        <v>3.3</v>
      </c>
      <c r="D71" s="208"/>
      <c r="E71" s="31" t="s">
        <v>393</v>
      </c>
      <c r="F71" s="104"/>
      <c r="G71" s="108" t="s">
        <v>64</v>
      </c>
      <c r="H71" s="17"/>
      <c r="I71" s="108" t="s">
        <v>159</v>
      </c>
      <c r="J71" s="17"/>
      <c r="K71" s="109" t="s">
        <v>1468</v>
      </c>
      <c r="L71" s="17"/>
      <c r="M71" s="109" t="s">
        <v>1469</v>
      </c>
      <c r="N71" s="17"/>
      <c r="O71" s="260" t="s">
        <v>160</v>
      </c>
      <c r="P71" s="93"/>
      <c r="Q71" s="63" t="s">
        <v>161</v>
      </c>
      <c r="R71" s="64"/>
      <c r="S71" s="63"/>
      <c r="T71" s="64"/>
      <c r="U71" s="63" t="s">
        <v>162</v>
      </c>
    </row>
    <row r="72" spans="1:21" s="13" customFormat="1" ht="5.15" customHeight="1" x14ac:dyDescent="0.25">
      <c r="A72" s="121"/>
      <c r="B72" s="121"/>
      <c r="C72" s="192"/>
      <c r="D72" s="30"/>
      <c r="E72" s="26"/>
      <c r="F72" s="104"/>
      <c r="G72" s="18"/>
      <c r="H72" s="19"/>
      <c r="I72" s="20"/>
      <c r="J72" s="19"/>
      <c r="K72" s="20"/>
      <c r="L72" s="19"/>
      <c r="M72" s="18"/>
      <c r="N72" s="19"/>
      <c r="O72" s="21"/>
      <c r="P72" s="95"/>
      <c r="Q72" s="67"/>
      <c r="R72" s="68"/>
      <c r="S72" s="67"/>
      <c r="T72" s="68"/>
      <c r="U72" s="67"/>
    </row>
    <row r="73" spans="1:21" s="27" customFormat="1" ht="63" x14ac:dyDescent="0.25">
      <c r="A73" s="121"/>
      <c r="B73" s="121"/>
      <c r="C73" s="188">
        <v>3.4</v>
      </c>
      <c r="D73" s="33"/>
      <c r="E73" s="31" t="s">
        <v>163</v>
      </c>
      <c r="F73" s="104"/>
      <c r="G73" s="108" t="s">
        <v>164</v>
      </c>
      <c r="H73" s="22"/>
      <c r="I73" s="108" t="s">
        <v>165</v>
      </c>
      <c r="J73" s="19"/>
      <c r="K73" s="109" t="s">
        <v>166</v>
      </c>
      <c r="L73" s="23"/>
      <c r="M73" s="109" t="s">
        <v>167</v>
      </c>
      <c r="N73" s="17"/>
      <c r="O73" s="110" t="s">
        <v>168</v>
      </c>
      <c r="P73" s="93"/>
      <c r="Q73" s="63" t="s">
        <v>169</v>
      </c>
      <c r="R73" s="64"/>
      <c r="S73" s="63"/>
      <c r="T73" s="64"/>
      <c r="U73" s="63" t="s">
        <v>170</v>
      </c>
    </row>
    <row r="74" spans="1:21" s="13" customFormat="1" ht="5.15" customHeight="1" x14ac:dyDescent="0.25">
      <c r="A74" s="121"/>
      <c r="B74" s="121"/>
      <c r="C74" s="192"/>
      <c r="D74" s="30"/>
      <c r="E74" s="26"/>
      <c r="F74" s="104"/>
      <c r="G74" s="18"/>
      <c r="H74" s="19"/>
      <c r="I74" s="20"/>
      <c r="J74" s="19"/>
      <c r="K74" s="20"/>
      <c r="L74" s="19"/>
      <c r="M74" s="18"/>
      <c r="N74" s="19"/>
      <c r="O74" s="21"/>
      <c r="P74" s="95"/>
      <c r="Q74" s="67"/>
      <c r="R74" s="68"/>
      <c r="S74" s="67"/>
      <c r="T74" s="68"/>
      <c r="U74" s="67"/>
    </row>
    <row r="75" spans="1:21" s="27" customFormat="1" ht="31.5" x14ac:dyDescent="0.25">
      <c r="A75" s="130"/>
      <c r="B75" s="130"/>
      <c r="C75" s="188">
        <v>3.5</v>
      </c>
      <c r="D75" s="33"/>
      <c r="E75" s="31" t="s">
        <v>171</v>
      </c>
      <c r="F75" s="104"/>
      <c r="G75" s="108" t="s">
        <v>64</v>
      </c>
      <c r="H75" s="22"/>
      <c r="I75" s="109" t="s">
        <v>172</v>
      </c>
      <c r="J75" s="19"/>
      <c r="K75" s="109" t="s">
        <v>173</v>
      </c>
      <c r="L75" s="19"/>
      <c r="M75" s="109" t="s">
        <v>174</v>
      </c>
      <c r="N75" s="23"/>
      <c r="O75" s="110" t="s">
        <v>175</v>
      </c>
      <c r="P75" s="93"/>
      <c r="Q75" s="63" t="s">
        <v>176</v>
      </c>
      <c r="R75" s="64"/>
      <c r="S75" s="63"/>
      <c r="T75" s="64"/>
      <c r="U75" s="63" t="s">
        <v>170</v>
      </c>
    </row>
    <row r="76" spans="1:21" s="13" customFormat="1" ht="5.15" customHeight="1" x14ac:dyDescent="0.25">
      <c r="A76" s="121"/>
      <c r="B76" s="121"/>
      <c r="C76" s="195"/>
      <c r="D76" s="30"/>
      <c r="E76" s="26"/>
      <c r="F76" s="104"/>
      <c r="G76" s="18"/>
      <c r="H76" s="24"/>
      <c r="I76" s="19"/>
      <c r="J76" s="24"/>
      <c r="K76" s="18"/>
      <c r="L76" s="24"/>
      <c r="M76" s="19"/>
      <c r="N76" s="24"/>
      <c r="O76" s="21"/>
      <c r="P76" s="95"/>
      <c r="Q76" s="67"/>
      <c r="R76" s="68"/>
      <c r="T76" s="68"/>
      <c r="U76" s="67"/>
    </row>
    <row r="77" spans="1:21" s="13" customFormat="1" ht="52.5" x14ac:dyDescent="0.25">
      <c r="A77" s="121"/>
      <c r="B77" s="121"/>
      <c r="C77" s="259">
        <v>3.6</v>
      </c>
      <c r="D77" s="33"/>
      <c r="E77" s="31" t="s">
        <v>177</v>
      </c>
      <c r="F77" s="104"/>
      <c r="G77" s="108" t="s">
        <v>178</v>
      </c>
      <c r="H77" s="17"/>
      <c r="I77" s="108" t="s">
        <v>179</v>
      </c>
      <c r="J77" s="17"/>
      <c r="K77" s="109" t="s">
        <v>180</v>
      </c>
      <c r="L77" s="17"/>
      <c r="M77" s="110" t="s">
        <v>181</v>
      </c>
      <c r="N77" s="17"/>
      <c r="O77" s="258" t="s">
        <v>182</v>
      </c>
      <c r="P77" s="93"/>
      <c r="Q77" s="138" t="s">
        <v>183</v>
      </c>
      <c r="R77" s="64"/>
      <c r="S77" s="63"/>
      <c r="T77" s="64"/>
      <c r="U77" s="63" t="s">
        <v>170</v>
      </c>
    </row>
    <row r="78" spans="1:21" s="28" customFormat="1" ht="4.5" customHeight="1" x14ac:dyDescent="0.25">
      <c r="A78" s="121"/>
      <c r="B78" s="121"/>
      <c r="C78" s="199"/>
      <c r="D78" s="30"/>
      <c r="E78" s="14"/>
      <c r="F78" s="104"/>
      <c r="G78" s="18"/>
      <c r="H78" s="19"/>
      <c r="I78" s="19"/>
      <c r="J78" s="19"/>
      <c r="K78" s="24"/>
      <c r="L78" s="19"/>
      <c r="M78" s="20"/>
      <c r="N78" s="19"/>
      <c r="O78" s="21"/>
      <c r="P78" s="95"/>
      <c r="Q78" s="67"/>
      <c r="R78" s="68"/>
      <c r="S78" s="67"/>
      <c r="T78" s="68"/>
      <c r="U78" s="67"/>
    </row>
    <row r="79" spans="1:21" s="52" customFormat="1" ht="16.5" customHeight="1" x14ac:dyDescent="0.25">
      <c r="A79" s="121"/>
      <c r="B79" s="121"/>
      <c r="C79" s="167" t="s">
        <v>75</v>
      </c>
      <c r="D79" s="166"/>
      <c r="E79" s="184" t="s">
        <v>184</v>
      </c>
      <c r="F79" s="225"/>
      <c r="G79" s="185"/>
      <c r="H79" s="185"/>
      <c r="I79" s="185"/>
      <c r="J79" s="185"/>
      <c r="K79" s="185"/>
      <c r="L79" s="185"/>
      <c r="M79" s="185"/>
      <c r="N79" s="185"/>
      <c r="O79" s="185"/>
      <c r="P79" s="93"/>
      <c r="Q79" s="185"/>
      <c r="R79" s="185"/>
      <c r="S79" s="185"/>
      <c r="T79" s="185"/>
      <c r="U79" s="185"/>
    </row>
    <row r="80" spans="1:21" s="13" customFormat="1" ht="5.15" customHeight="1" x14ac:dyDescent="0.25">
      <c r="A80" s="121"/>
      <c r="B80" s="121"/>
      <c r="C80" s="182"/>
      <c r="D80" s="30"/>
      <c r="E80" s="183"/>
      <c r="F80" s="104"/>
      <c r="G80" s="18"/>
      <c r="H80" s="20"/>
      <c r="I80" s="20"/>
      <c r="J80" s="20"/>
      <c r="K80" s="18"/>
      <c r="L80" s="20"/>
      <c r="M80" s="20"/>
      <c r="N80" s="20"/>
      <c r="O80" s="21"/>
      <c r="P80" s="95"/>
      <c r="Q80" s="83"/>
      <c r="R80" s="186"/>
      <c r="S80" s="83"/>
      <c r="T80" s="186"/>
      <c r="U80" s="83"/>
    </row>
    <row r="81" spans="1:21" s="27" customFormat="1" ht="94.5" x14ac:dyDescent="0.25">
      <c r="A81" s="121"/>
      <c r="B81" s="121"/>
      <c r="C81" s="259">
        <v>3.7</v>
      </c>
      <c r="D81" s="33"/>
      <c r="E81" s="31" t="s">
        <v>185</v>
      </c>
      <c r="F81" s="104"/>
      <c r="G81" s="108" t="s">
        <v>186</v>
      </c>
      <c r="H81" s="22"/>
      <c r="I81" s="109" t="s">
        <v>187</v>
      </c>
      <c r="J81" s="23"/>
      <c r="K81" s="109" t="s">
        <v>188</v>
      </c>
      <c r="L81" s="22"/>
      <c r="M81" s="110" t="s">
        <v>189</v>
      </c>
      <c r="N81" s="23"/>
      <c r="O81" s="260" t="s">
        <v>190</v>
      </c>
      <c r="P81" s="93"/>
      <c r="Q81" s="63" t="s">
        <v>1422</v>
      </c>
      <c r="R81" s="64"/>
      <c r="S81" s="63" t="s">
        <v>191</v>
      </c>
      <c r="T81" s="64"/>
      <c r="U81" s="63" t="s">
        <v>192</v>
      </c>
    </row>
    <row r="82" spans="1:21" s="13" customFormat="1" ht="5.15" customHeight="1" x14ac:dyDescent="0.25">
      <c r="A82" s="121"/>
      <c r="B82" s="121"/>
      <c r="C82" s="200"/>
      <c r="D82" s="30"/>
      <c r="E82" s="26"/>
      <c r="F82" s="104"/>
      <c r="G82" s="18"/>
      <c r="H82" s="24"/>
      <c r="I82" s="19"/>
      <c r="J82" s="24"/>
      <c r="K82" s="18"/>
      <c r="L82" s="24"/>
      <c r="M82" s="19"/>
      <c r="N82" s="24"/>
      <c r="O82" s="21"/>
      <c r="P82" s="95"/>
      <c r="Q82" s="67"/>
      <c r="R82" s="68"/>
      <c r="S82" s="67"/>
      <c r="T82" s="68"/>
      <c r="U82" s="67"/>
    </row>
    <row r="83" spans="1:21" s="27" customFormat="1" ht="42" x14ac:dyDescent="0.25">
      <c r="A83" s="121"/>
      <c r="B83" s="121"/>
      <c r="C83" s="188">
        <v>3.8</v>
      </c>
      <c r="D83" s="33"/>
      <c r="E83" s="31" t="s">
        <v>193</v>
      </c>
      <c r="F83" s="104"/>
      <c r="G83" s="108" t="s">
        <v>64</v>
      </c>
      <c r="H83" s="17"/>
      <c r="I83" s="19"/>
      <c r="J83" s="17"/>
      <c r="K83" s="109" t="s">
        <v>194</v>
      </c>
      <c r="L83" s="17"/>
      <c r="M83" s="109" t="s">
        <v>195</v>
      </c>
      <c r="N83" s="17"/>
      <c r="O83" s="110" t="s">
        <v>196</v>
      </c>
      <c r="P83" s="93"/>
      <c r="Q83" s="63" t="s">
        <v>1422</v>
      </c>
      <c r="R83" s="64"/>
      <c r="S83" s="63" t="s">
        <v>197</v>
      </c>
      <c r="T83" s="64"/>
      <c r="U83" s="63" t="s">
        <v>198</v>
      </c>
    </row>
    <row r="84" spans="1:21" s="13" customFormat="1" ht="5.15" customHeight="1" x14ac:dyDescent="0.25">
      <c r="A84" s="121"/>
      <c r="B84" s="121"/>
      <c r="C84" s="200"/>
      <c r="D84" s="30"/>
      <c r="E84" s="26"/>
      <c r="F84" s="104"/>
      <c r="G84" s="18"/>
      <c r="H84" s="24"/>
      <c r="I84" s="19"/>
      <c r="J84" s="24"/>
      <c r="K84" s="18"/>
      <c r="L84" s="24"/>
      <c r="M84" s="19"/>
      <c r="N84" s="24"/>
      <c r="O84" s="21"/>
      <c r="P84" s="95"/>
      <c r="Q84" s="67"/>
      <c r="R84" s="68"/>
      <c r="S84" s="67"/>
      <c r="T84" s="68"/>
      <c r="U84" s="67"/>
    </row>
    <row r="85" spans="1:21" s="27" customFormat="1" ht="63" x14ac:dyDescent="0.25">
      <c r="A85" s="121"/>
      <c r="B85" s="121"/>
      <c r="C85" s="188">
        <v>3.9</v>
      </c>
      <c r="D85" s="208"/>
      <c r="E85" s="31" t="s">
        <v>199</v>
      </c>
      <c r="F85" s="104"/>
      <c r="G85" s="108" t="s">
        <v>64</v>
      </c>
      <c r="H85" s="17"/>
      <c r="I85" s="108" t="s">
        <v>200</v>
      </c>
      <c r="J85" s="17"/>
      <c r="K85" s="109" t="s">
        <v>201</v>
      </c>
      <c r="L85" s="17"/>
      <c r="M85" s="109" t="s">
        <v>202</v>
      </c>
      <c r="N85" s="17"/>
      <c r="O85" s="110" t="s">
        <v>203</v>
      </c>
      <c r="P85" s="93"/>
      <c r="Q85" s="63" t="s">
        <v>1422</v>
      </c>
      <c r="R85" s="64"/>
      <c r="S85" s="63"/>
      <c r="T85" s="64"/>
      <c r="U85" s="63"/>
    </row>
    <row r="86" spans="1:21" s="13" customFormat="1" ht="5.15" customHeight="1" x14ac:dyDescent="0.25">
      <c r="A86" s="121"/>
      <c r="B86" s="121"/>
      <c r="C86" s="200"/>
      <c r="D86" s="30"/>
      <c r="E86" s="26"/>
      <c r="F86" s="104"/>
      <c r="G86" s="18"/>
      <c r="H86" s="24"/>
      <c r="I86" s="19"/>
      <c r="J86" s="24"/>
      <c r="K86" s="18"/>
      <c r="L86" s="24"/>
      <c r="M86" s="19"/>
      <c r="N86" s="24"/>
      <c r="O86" s="21"/>
      <c r="P86" s="95"/>
      <c r="Q86" s="67"/>
      <c r="R86" s="68"/>
      <c r="S86" s="67"/>
      <c r="T86" s="68"/>
      <c r="U86" s="67"/>
    </row>
    <row r="87" spans="1:21" s="27" customFormat="1" ht="63" x14ac:dyDescent="0.25">
      <c r="A87" s="121"/>
      <c r="B87" s="121"/>
      <c r="C87" s="202">
        <v>3.1</v>
      </c>
      <c r="D87" s="33"/>
      <c r="E87" s="31" t="s">
        <v>204</v>
      </c>
      <c r="F87" s="104"/>
      <c r="G87" s="179" t="s">
        <v>205</v>
      </c>
      <c r="H87" s="229"/>
      <c r="I87" s="142"/>
      <c r="J87" s="155"/>
      <c r="K87" s="180" t="s">
        <v>206</v>
      </c>
      <c r="L87" s="229"/>
      <c r="M87" s="142"/>
      <c r="N87" s="155"/>
      <c r="O87" s="181" t="s">
        <v>207</v>
      </c>
      <c r="P87" s="93"/>
      <c r="Q87" s="63" t="s">
        <v>32</v>
      </c>
      <c r="R87" s="64"/>
      <c r="S87" s="63"/>
      <c r="T87" s="64"/>
      <c r="U87" s="63" t="s">
        <v>208</v>
      </c>
    </row>
    <row r="88" spans="1:21" s="13" customFormat="1" ht="4.5" customHeight="1" x14ac:dyDescent="0.25">
      <c r="A88" s="121"/>
      <c r="B88" s="121"/>
      <c r="C88" s="210"/>
      <c r="D88" s="209"/>
      <c r="E88" s="26"/>
      <c r="F88" s="104"/>
      <c r="G88" s="18"/>
      <c r="H88" s="24"/>
      <c r="I88" s="19"/>
      <c r="J88" s="24"/>
      <c r="K88" s="18"/>
      <c r="L88" s="24"/>
      <c r="M88" s="19"/>
      <c r="N88" s="24"/>
      <c r="O88" s="21"/>
      <c r="P88" s="95"/>
      <c r="Q88" s="67"/>
      <c r="R88" s="68"/>
      <c r="S88" s="67"/>
      <c r="T88" s="68"/>
      <c r="U88" s="67"/>
    </row>
    <row r="89" spans="1:21" s="27" customFormat="1" ht="26" x14ac:dyDescent="0.25">
      <c r="A89" s="121"/>
      <c r="B89" s="121"/>
      <c r="C89" s="202">
        <v>3.11</v>
      </c>
      <c r="D89" s="208"/>
      <c r="E89" s="31" t="s">
        <v>209</v>
      </c>
      <c r="F89" s="104"/>
      <c r="G89" s="108" t="s">
        <v>210</v>
      </c>
      <c r="H89" s="17"/>
      <c r="I89" s="19"/>
      <c r="J89" s="17"/>
      <c r="K89" s="109" t="s">
        <v>211</v>
      </c>
      <c r="L89" s="17"/>
      <c r="M89" s="109" t="s">
        <v>212</v>
      </c>
      <c r="N89" s="17"/>
      <c r="O89" s="110" t="s">
        <v>213</v>
      </c>
      <c r="P89" s="93"/>
      <c r="Q89" s="63" t="s">
        <v>214</v>
      </c>
      <c r="R89" s="64"/>
      <c r="S89" s="63"/>
      <c r="T89" s="64"/>
      <c r="U89" s="63" t="s">
        <v>215</v>
      </c>
    </row>
    <row r="90" spans="1:21" s="13" customFormat="1" ht="4.5" customHeight="1" x14ac:dyDescent="0.25">
      <c r="A90" s="121"/>
      <c r="B90" s="121"/>
      <c r="C90" s="211"/>
      <c r="D90" s="209"/>
      <c r="E90" s="14"/>
      <c r="F90" s="104"/>
      <c r="G90" s="15"/>
      <c r="H90" s="15"/>
      <c r="I90" s="19"/>
      <c r="J90" s="15"/>
      <c r="K90" s="15"/>
      <c r="L90" s="15"/>
      <c r="M90" s="15"/>
      <c r="N90" s="15"/>
      <c r="O90" s="131"/>
      <c r="P90" s="93"/>
      <c r="Q90" s="67"/>
      <c r="R90" s="68"/>
      <c r="S90" s="67"/>
      <c r="T90" s="68"/>
      <c r="U90" s="67"/>
    </row>
    <row r="91" spans="1:21" s="13" customFormat="1" ht="26" x14ac:dyDescent="0.25">
      <c r="A91" s="121"/>
      <c r="B91" s="121"/>
      <c r="C91" s="202">
        <v>3.12</v>
      </c>
      <c r="D91" s="208"/>
      <c r="E91" s="31" t="s">
        <v>216</v>
      </c>
      <c r="F91" s="104"/>
      <c r="G91" s="134" t="s">
        <v>64</v>
      </c>
      <c r="H91" s="17"/>
      <c r="I91" s="19"/>
      <c r="J91" s="19"/>
      <c r="K91" s="19"/>
      <c r="L91" s="19"/>
      <c r="M91" s="19"/>
      <c r="N91" s="17"/>
      <c r="O91" s="132" t="s">
        <v>63</v>
      </c>
      <c r="P91" s="93"/>
      <c r="Q91" s="63" t="s">
        <v>32</v>
      </c>
      <c r="R91" s="64"/>
      <c r="S91" s="63" t="s">
        <v>217</v>
      </c>
      <c r="T91" s="64"/>
      <c r="U91" s="63" t="s">
        <v>218</v>
      </c>
    </row>
    <row r="92" spans="1:21" s="13" customFormat="1" ht="5.15" customHeight="1" x14ac:dyDescent="0.25">
      <c r="A92" s="121"/>
      <c r="B92" s="121"/>
      <c r="C92" s="182"/>
      <c r="D92" s="30"/>
      <c r="E92" s="183"/>
      <c r="F92" s="104"/>
      <c r="G92" s="18"/>
      <c r="H92" s="20"/>
      <c r="I92" s="20"/>
      <c r="J92" s="20"/>
      <c r="K92" s="18"/>
      <c r="L92" s="20"/>
      <c r="M92" s="19"/>
      <c r="N92" s="20"/>
      <c r="O92" s="21"/>
      <c r="P92" s="95"/>
      <c r="Q92" s="83"/>
      <c r="R92" s="186"/>
      <c r="S92" s="83"/>
      <c r="T92" s="186"/>
      <c r="U92" s="83"/>
    </row>
    <row r="93" spans="1:21" s="27" customFormat="1" ht="42" x14ac:dyDescent="0.25">
      <c r="A93" s="121"/>
      <c r="B93" s="121"/>
      <c r="C93" s="188">
        <v>3.13</v>
      </c>
      <c r="D93" s="33"/>
      <c r="E93" s="31" t="s">
        <v>219</v>
      </c>
      <c r="F93" s="104"/>
      <c r="G93" s="134" t="s">
        <v>220</v>
      </c>
      <c r="H93" s="17"/>
      <c r="I93" s="19"/>
      <c r="J93" s="17"/>
      <c r="K93" s="133" t="s">
        <v>221</v>
      </c>
      <c r="L93" s="17"/>
      <c r="M93" s="19"/>
      <c r="N93" s="17"/>
      <c r="O93" s="132" t="s">
        <v>222</v>
      </c>
      <c r="P93" s="93"/>
      <c r="Q93" s="63" t="s">
        <v>32</v>
      </c>
      <c r="R93" s="64"/>
      <c r="S93" s="63"/>
      <c r="T93" s="64"/>
      <c r="U93" s="63" t="s">
        <v>223</v>
      </c>
    </row>
    <row r="94" spans="1:21" s="13" customFormat="1" ht="5.15" customHeight="1" x14ac:dyDescent="0.25">
      <c r="A94" s="121"/>
      <c r="B94" s="121"/>
      <c r="C94" s="182"/>
      <c r="D94" s="30"/>
      <c r="E94" s="183"/>
      <c r="F94" s="104"/>
      <c r="G94" s="18"/>
      <c r="H94" s="20"/>
      <c r="I94" s="19"/>
      <c r="J94" s="20"/>
      <c r="K94" s="18"/>
      <c r="L94" s="20"/>
      <c r="M94" s="20"/>
      <c r="N94" s="20"/>
      <c r="O94" s="21"/>
      <c r="P94" s="95"/>
      <c r="Q94" s="83"/>
      <c r="R94" s="186"/>
      <c r="S94" s="83"/>
      <c r="T94" s="186"/>
      <c r="U94" s="83"/>
    </row>
    <row r="95" spans="1:21" s="13" customFormat="1" ht="52.5" x14ac:dyDescent="0.25">
      <c r="A95" s="130"/>
      <c r="B95" s="130"/>
      <c r="C95" s="202">
        <v>3.14</v>
      </c>
      <c r="D95" s="208"/>
      <c r="E95" s="31" t="s">
        <v>224</v>
      </c>
      <c r="F95" s="104"/>
      <c r="G95" s="108" t="s">
        <v>225</v>
      </c>
      <c r="H95" s="22"/>
      <c r="I95" s="19"/>
      <c r="J95" s="23"/>
      <c r="K95" s="109" t="s">
        <v>226</v>
      </c>
      <c r="L95" s="23"/>
      <c r="M95" s="109" t="s">
        <v>227</v>
      </c>
      <c r="N95" s="32"/>
      <c r="O95" s="110" t="s">
        <v>228</v>
      </c>
      <c r="P95" s="93"/>
      <c r="Q95" s="63" t="s">
        <v>229</v>
      </c>
      <c r="R95" s="64"/>
      <c r="S95" s="63" t="s">
        <v>230</v>
      </c>
      <c r="T95" s="64"/>
      <c r="U95" s="63" t="s">
        <v>231</v>
      </c>
    </row>
    <row r="96" spans="1:21" s="13" customFormat="1" ht="4.5" customHeight="1" x14ac:dyDescent="0.25">
      <c r="A96" s="121"/>
      <c r="B96" s="121"/>
      <c r="C96" s="211"/>
      <c r="D96" s="209"/>
      <c r="E96" s="14"/>
      <c r="F96" s="104"/>
      <c r="G96" s="15"/>
      <c r="H96" s="15"/>
      <c r="I96" s="15"/>
      <c r="J96" s="15"/>
      <c r="K96" s="15"/>
      <c r="L96" s="15"/>
      <c r="M96" s="15"/>
      <c r="N96" s="15"/>
      <c r="O96" s="15"/>
      <c r="P96" s="93"/>
      <c r="Q96" s="67"/>
      <c r="R96" s="68"/>
      <c r="S96" s="67"/>
      <c r="T96" s="68"/>
      <c r="U96" s="67"/>
    </row>
    <row r="97" spans="1:21" s="13" customFormat="1" ht="22.5" customHeight="1" x14ac:dyDescent="0.25">
      <c r="A97" s="130"/>
      <c r="B97" s="130"/>
      <c r="C97" s="188">
        <v>3.15</v>
      </c>
      <c r="D97" s="208"/>
      <c r="E97" s="31" t="s">
        <v>232</v>
      </c>
      <c r="F97" s="104"/>
      <c r="G97" s="922" t="s">
        <v>24</v>
      </c>
      <c r="H97" s="922"/>
      <c r="I97" s="922"/>
      <c r="J97" s="922"/>
      <c r="K97" s="922"/>
      <c r="L97" s="922"/>
      <c r="M97" s="922"/>
      <c r="N97" s="922"/>
      <c r="O97" s="922"/>
      <c r="P97" s="93"/>
      <c r="Q97" s="63" t="s">
        <v>233</v>
      </c>
      <c r="R97" s="64"/>
      <c r="S97" s="63" t="s">
        <v>234</v>
      </c>
      <c r="T97" s="64"/>
      <c r="U97" s="63"/>
    </row>
    <row r="98" spans="1:21" s="13" customFormat="1" ht="4.5" customHeight="1" x14ac:dyDescent="0.25">
      <c r="A98" s="130"/>
      <c r="B98" s="130"/>
      <c r="C98" s="211"/>
      <c r="D98" s="209"/>
      <c r="E98" s="14"/>
      <c r="F98" s="104"/>
      <c r="G98" s="15"/>
      <c r="H98" s="15"/>
      <c r="I98" s="15"/>
      <c r="J98" s="15"/>
      <c r="K98" s="15"/>
      <c r="L98" s="15"/>
      <c r="M98" s="15"/>
      <c r="N98" s="15"/>
      <c r="O98" s="15"/>
      <c r="P98" s="93"/>
      <c r="Q98" s="67"/>
      <c r="R98" s="68"/>
      <c r="S98" s="67"/>
      <c r="T98" s="68"/>
      <c r="U98" s="67"/>
    </row>
    <row r="99" spans="1:21" s="13" customFormat="1" ht="73.5" x14ac:dyDescent="0.25">
      <c r="A99" s="130"/>
      <c r="B99" s="130"/>
      <c r="C99" s="188">
        <v>3.16</v>
      </c>
      <c r="D99" s="208"/>
      <c r="E99" s="31" t="s">
        <v>235</v>
      </c>
      <c r="F99" s="104"/>
      <c r="G99" s="134" t="s">
        <v>236</v>
      </c>
      <c r="H99" s="17"/>
      <c r="I99" s="134" t="s">
        <v>237</v>
      </c>
      <c r="J99" s="17"/>
      <c r="K99" s="133" t="s">
        <v>238</v>
      </c>
      <c r="L99" s="17"/>
      <c r="M99" s="132" t="s">
        <v>239</v>
      </c>
      <c r="N99" s="17"/>
      <c r="O99" s="132" t="s">
        <v>240</v>
      </c>
      <c r="P99" s="93"/>
      <c r="Q99" s="63" t="s">
        <v>241</v>
      </c>
      <c r="R99" s="64"/>
      <c r="S99" s="63"/>
      <c r="T99" s="64"/>
      <c r="U99" s="63" t="s">
        <v>242</v>
      </c>
    </row>
    <row r="100" spans="1:21" s="27" customFormat="1" ht="5.15" customHeight="1" x14ac:dyDescent="0.25">
      <c r="A100" s="121"/>
      <c r="B100" s="121"/>
      <c r="C100" s="193"/>
      <c r="D100" s="29"/>
      <c r="E100" s="14"/>
      <c r="F100" s="104"/>
      <c r="G100" s="20"/>
      <c r="H100" s="20"/>
      <c r="I100" s="20"/>
      <c r="J100" s="20"/>
      <c r="K100" s="18"/>
      <c r="L100" s="18"/>
      <c r="M100" s="18"/>
      <c r="N100" s="18"/>
      <c r="O100" s="21"/>
      <c r="P100" s="95"/>
      <c r="Q100" s="67"/>
      <c r="R100" s="68"/>
      <c r="S100" s="67"/>
      <c r="T100" s="68"/>
      <c r="U100" s="67"/>
    </row>
    <row r="101" spans="1:21" s="13" customFormat="1" ht="42" x14ac:dyDescent="0.25">
      <c r="A101" s="121"/>
      <c r="B101" s="121"/>
      <c r="C101" s="202">
        <v>3.17</v>
      </c>
      <c r="D101" s="33"/>
      <c r="E101" s="31" t="s">
        <v>243</v>
      </c>
      <c r="F101" s="104"/>
      <c r="G101" s="108" t="s">
        <v>244</v>
      </c>
      <c r="H101" s="17"/>
      <c r="I101" s="108" t="s">
        <v>245</v>
      </c>
      <c r="J101" s="17"/>
      <c r="K101" s="109" t="s">
        <v>246</v>
      </c>
      <c r="L101" s="17"/>
      <c r="M101" s="109" t="s">
        <v>247</v>
      </c>
      <c r="N101" s="17"/>
      <c r="O101" s="110" t="s">
        <v>248</v>
      </c>
      <c r="P101" s="93"/>
      <c r="Q101" s="63" t="s">
        <v>249</v>
      </c>
      <c r="R101" s="64"/>
      <c r="S101" s="63"/>
      <c r="T101" s="64"/>
      <c r="U101" s="63" t="s">
        <v>250</v>
      </c>
    </row>
    <row r="102" spans="1:21" s="13" customFormat="1" ht="5.15" customHeight="1" x14ac:dyDescent="0.25">
      <c r="A102" s="121"/>
      <c r="B102" s="121"/>
      <c r="C102" s="210"/>
      <c r="D102" s="209"/>
      <c r="E102" s="26"/>
      <c r="F102" s="104"/>
      <c r="G102" s="18"/>
      <c r="H102" s="24"/>
      <c r="I102" s="19"/>
      <c r="J102" s="24"/>
      <c r="K102" s="18"/>
      <c r="L102" s="24"/>
      <c r="M102" s="19"/>
      <c r="N102" s="24"/>
      <c r="O102" s="21"/>
      <c r="P102" s="95"/>
      <c r="Q102" s="67"/>
      <c r="R102" s="68"/>
      <c r="S102" s="67"/>
      <c r="T102" s="68"/>
      <c r="U102" s="67"/>
    </row>
    <row r="103" spans="1:21" s="52" customFormat="1" ht="16.5" customHeight="1" x14ac:dyDescent="0.25">
      <c r="A103" s="121"/>
      <c r="B103" s="121"/>
      <c r="C103" s="167" t="s">
        <v>94</v>
      </c>
      <c r="D103" s="166"/>
      <c r="E103" s="184" t="s">
        <v>251</v>
      </c>
      <c r="F103" s="225"/>
      <c r="G103" s="185"/>
      <c r="H103" s="185"/>
      <c r="I103" s="185"/>
      <c r="J103" s="185"/>
      <c r="K103" s="185"/>
      <c r="L103" s="185"/>
      <c r="M103" s="185"/>
      <c r="N103" s="185"/>
      <c r="O103" s="185"/>
      <c r="P103" s="93"/>
      <c r="Q103" s="185"/>
      <c r="R103" s="185"/>
      <c r="S103" s="185"/>
      <c r="T103" s="185"/>
      <c r="U103" s="185"/>
    </row>
    <row r="104" spans="1:21" s="13" customFormat="1" ht="5.15" customHeight="1" x14ac:dyDescent="0.25">
      <c r="A104" s="121"/>
      <c r="B104" s="121"/>
      <c r="C104" s="182"/>
      <c r="D104" s="30"/>
      <c r="E104" s="183"/>
      <c r="F104" s="104"/>
      <c r="G104" s="18"/>
      <c r="H104" s="20"/>
      <c r="I104" s="20"/>
      <c r="J104" s="20"/>
      <c r="K104" s="18"/>
      <c r="L104" s="20"/>
      <c r="M104" s="20"/>
      <c r="N104" s="20"/>
      <c r="O104" s="21"/>
      <c r="P104" s="95"/>
      <c r="Q104" s="83"/>
      <c r="R104" s="186"/>
      <c r="S104" s="83"/>
      <c r="T104" s="186"/>
      <c r="U104" s="83"/>
    </row>
    <row r="105" spans="1:21" s="27" customFormat="1" ht="126" x14ac:dyDescent="0.25">
      <c r="A105" s="121"/>
      <c r="B105" s="121"/>
      <c r="C105" s="188">
        <v>3.18</v>
      </c>
      <c r="D105" s="33"/>
      <c r="E105" s="31" t="s">
        <v>252</v>
      </c>
      <c r="F105" s="104"/>
      <c r="G105" s="108" t="s">
        <v>253</v>
      </c>
      <c r="H105" s="22"/>
      <c r="I105" s="109" t="s">
        <v>254</v>
      </c>
      <c r="J105" s="23"/>
      <c r="K105" s="109" t="s">
        <v>255</v>
      </c>
      <c r="L105" s="22"/>
      <c r="M105" s="109" t="s">
        <v>256</v>
      </c>
      <c r="N105" s="23"/>
      <c r="O105" s="110" t="s">
        <v>257</v>
      </c>
      <c r="P105" s="93"/>
      <c r="Q105" s="63" t="s">
        <v>258</v>
      </c>
      <c r="R105" s="64"/>
      <c r="S105" s="63" t="s">
        <v>259</v>
      </c>
      <c r="T105" s="64"/>
      <c r="U105" s="63" t="s">
        <v>260</v>
      </c>
    </row>
    <row r="106" spans="1:21" s="28" customFormat="1" ht="5.15" customHeight="1" x14ac:dyDescent="0.25">
      <c r="A106" s="121"/>
      <c r="B106" s="121"/>
      <c r="C106" s="210"/>
      <c r="D106" s="209"/>
      <c r="E106" s="14"/>
      <c r="F106" s="104"/>
      <c r="G106" s="18"/>
      <c r="H106" s="19"/>
      <c r="I106" s="19"/>
      <c r="J106" s="19"/>
      <c r="K106" s="24"/>
      <c r="L106" s="19"/>
      <c r="M106" s="20"/>
      <c r="N106" s="19"/>
      <c r="O106" s="21"/>
      <c r="P106" s="95"/>
      <c r="Q106" s="67"/>
      <c r="R106" s="68"/>
      <c r="S106" s="67"/>
      <c r="T106" s="68"/>
      <c r="U106" s="67"/>
    </row>
    <row r="107" spans="1:21" s="13" customFormat="1" ht="42" x14ac:dyDescent="0.25">
      <c r="A107" s="121"/>
      <c r="B107" s="121"/>
      <c r="C107" s="202">
        <v>3.19</v>
      </c>
      <c r="D107" s="208"/>
      <c r="E107" s="31" t="s">
        <v>261</v>
      </c>
      <c r="F107" s="104"/>
      <c r="G107" s="134" t="s">
        <v>64</v>
      </c>
      <c r="H107" s="17"/>
      <c r="I107" s="109" t="s">
        <v>262</v>
      </c>
      <c r="J107" s="19"/>
      <c r="K107" s="19"/>
      <c r="L107" s="19"/>
      <c r="M107" s="109" t="s">
        <v>263</v>
      </c>
      <c r="N107" s="17"/>
      <c r="O107" s="132" t="s">
        <v>264</v>
      </c>
      <c r="P107" s="93"/>
      <c r="Q107" s="63" t="s">
        <v>32</v>
      </c>
      <c r="R107" s="64"/>
      <c r="S107" s="63"/>
      <c r="T107" s="64"/>
      <c r="U107" s="63" t="s">
        <v>265</v>
      </c>
    </row>
    <row r="108" spans="1:21" s="13" customFormat="1" ht="4.5" customHeight="1" x14ac:dyDescent="0.25">
      <c r="A108" s="121"/>
      <c r="B108" s="121"/>
      <c r="C108" s="211"/>
      <c r="D108" s="209"/>
      <c r="E108" s="14"/>
      <c r="F108" s="104"/>
      <c r="G108" s="15"/>
      <c r="H108" s="15"/>
      <c r="I108" s="19"/>
      <c r="J108" s="15"/>
      <c r="K108" s="19"/>
      <c r="L108" s="15"/>
      <c r="M108" s="19"/>
      <c r="N108" s="15"/>
      <c r="O108" s="131"/>
      <c r="P108" s="93"/>
      <c r="Q108" s="67"/>
      <c r="R108" s="68"/>
      <c r="S108" s="67"/>
      <c r="T108" s="68"/>
      <c r="U108" s="67"/>
    </row>
    <row r="109" spans="1:21" s="52" customFormat="1" ht="16.5" customHeight="1" x14ac:dyDescent="0.25">
      <c r="A109" s="121"/>
      <c r="B109" s="121"/>
      <c r="C109" s="167" t="s">
        <v>266</v>
      </c>
      <c r="D109" s="166"/>
      <c r="E109" s="184" t="s">
        <v>267</v>
      </c>
      <c r="F109" s="225"/>
      <c r="G109" s="185"/>
      <c r="H109" s="185"/>
      <c r="I109" s="185"/>
      <c r="J109" s="185"/>
      <c r="K109" s="185"/>
      <c r="L109" s="185"/>
      <c r="M109" s="185"/>
      <c r="N109" s="185"/>
      <c r="O109" s="185"/>
      <c r="P109" s="93"/>
      <c r="Q109" s="185"/>
      <c r="R109" s="185"/>
      <c r="S109" s="185"/>
      <c r="T109" s="185"/>
      <c r="U109" s="185"/>
    </row>
    <row r="110" spans="1:21" s="13" customFormat="1" ht="5.15" customHeight="1" x14ac:dyDescent="0.25">
      <c r="A110" s="121"/>
      <c r="B110" s="121"/>
      <c r="C110" s="182"/>
      <c r="D110" s="30"/>
      <c r="E110" s="183"/>
      <c r="F110" s="104"/>
      <c r="G110" s="18"/>
      <c r="H110" s="20"/>
      <c r="I110" s="20"/>
      <c r="J110" s="20"/>
      <c r="K110" s="18"/>
      <c r="L110" s="20"/>
      <c r="M110" s="20"/>
      <c r="N110" s="20"/>
      <c r="O110" s="21"/>
      <c r="P110" s="95"/>
      <c r="Q110" s="83"/>
      <c r="R110" s="186"/>
      <c r="S110" s="83"/>
      <c r="T110" s="186"/>
      <c r="U110" s="83"/>
    </row>
    <row r="111" spans="1:21" s="27" customFormat="1" ht="42" x14ac:dyDescent="0.25">
      <c r="A111" s="121"/>
      <c r="B111" s="121"/>
      <c r="C111" s="202">
        <v>3.2</v>
      </c>
      <c r="D111" s="209"/>
      <c r="E111" s="31" t="s">
        <v>268</v>
      </c>
      <c r="F111" s="104"/>
      <c r="G111" s="108" t="s">
        <v>269</v>
      </c>
      <c r="H111" s="23"/>
      <c r="I111" s="109" t="s">
        <v>2897</v>
      </c>
      <c r="J111" s="22"/>
      <c r="K111" s="109" t="s">
        <v>270</v>
      </c>
      <c r="L111" s="23"/>
      <c r="M111" s="110" t="s">
        <v>271</v>
      </c>
      <c r="N111" s="22"/>
      <c r="O111" s="110" t="s">
        <v>272</v>
      </c>
      <c r="P111" s="93"/>
      <c r="Q111" s="63" t="s">
        <v>273</v>
      </c>
      <c r="R111" s="64"/>
      <c r="S111" s="63"/>
      <c r="T111" s="64"/>
      <c r="U111" s="63" t="s">
        <v>274</v>
      </c>
    </row>
    <row r="112" spans="1:21" s="4" customFormat="1" ht="5.15" customHeight="1" x14ac:dyDescent="0.25">
      <c r="A112" s="121"/>
      <c r="B112" s="121"/>
      <c r="C112" s="212"/>
      <c r="D112" s="213"/>
      <c r="E112" s="40"/>
      <c r="F112" s="104"/>
      <c r="G112" s="37"/>
      <c r="H112" s="43"/>
      <c r="I112" s="36"/>
      <c r="J112" s="43"/>
      <c r="K112" s="37"/>
      <c r="L112" s="43"/>
      <c r="M112" s="37"/>
      <c r="N112" s="37"/>
      <c r="O112" s="37"/>
      <c r="P112" s="93"/>
      <c r="Q112" s="72"/>
      <c r="R112" s="73"/>
      <c r="S112" s="72"/>
      <c r="T112" s="73"/>
      <c r="U112" s="72"/>
    </row>
    <row r="113" spans="1:21" s="45" customFormat="1" ht="52.5" x14ac:dyDescent="0.25">
      <c r="A113" s="121"/>
      <c r="B113" s="121"/>
      <c r="C113" s="202">
        <v>3.21</v>
      </c>
      <c r="D113" s="209"/>
      <c r="E113" s="31" t="s">
        <v>275</v>
      </c>
      <c r="F113" s="104"/>
      <c r="G113" s="108" t="s">
        <v>269</v>
      </c>
      <c r="H113" s="22"/>
      <c r="I113" s="36"/>
      <c r="J113" s="23"/>
      <c r="K113" s="109" t="s">
        <v>276</v>
      </c>
      <c r="L113" s="22"/>
      <c r="M113" s="36"/>
      <c r="N113" s="23"/>
      <c r="O113" s="110" t="s">
        <v>277</v>
      </c>
      <c r="P113" s="93"/>
      <c r="Q113" s="63" t="s">
        <v>278</v>
      </c>
      <c r="R113" s="64"/>
      <c r="S113" s="63"/>
      <c r="T113" s="64"/>
      <c r="U113" s="63" t="s">
        <v>279</v>
      </c>
    </row>
    <row r="114" spans="1:21" s="5" customFormat="1" ht="4.5" customHeight="1" x14ac:dyDescent="0.25">
      <c r="A114" s="121"/>
      <c r="B114" s="121"/>
      <c r="C114" s="214"/>
      <c r="D114" s="215"/>
      <c r="E114" s="78"/>
      <c r="F114" s="104"/>
      <c r="G114" s="41"/>
      <c r="H114" s="6"/>
      <c r="I114" s="36"/>
      <c r="J114" s="6"/>
      <c r="K114" s="41"/>
      <c r="L114" s="6"/>
      <c r="M114" s="9"/>
      <c r="N114" s="6"/>
      <c r="O114" s="10"/>
      <c r="P114" s="95"/>
      <c r="Q114" s="71"/>
      <c r="R114" s="75"/>
      <c r="S114" s="71"/>
      <c r="T114" s="75"/>
      <c r="U114" s="71"/>
    </row>
    <row r="115" spans="1:21" s="39" customFormat="1" ht="42" x14ac:dyDescent="0.25">
      <c r="A115" s="121"/>
      <c r="B115" s="121"/>
      <c r="C115" s="202">
        <v>3.22</v>
      </c>
      <c r="D115" s="208"/>
      <c r="E115" s="31" t="s">
        <v>280</v>
      </c>
      <c r="F115" s="104"/>
      <c r="G115" s="108" t="s">
        <v>281</v>
      </c>
      <c r="H115" s="17"/>
      <c r="I115" s="36"/>
      <c r="J115" s="17"/>
      <c r="K115" s="109" t="s">
        <v>282</v>
      </c>
      <c r="L115" s="17"/>
      <c r="M115" s="36"/>
      <c r="N115" s="17"/>
      <c r="O115" s="110" t="s">
        <v>283</v>
      </c>
      <c r="P115" s="93"/>
      <c r="Q115" s="63" t="s">
        <v>284</v>
      </c>
      <c r="R115" s="64"/>
      <c r="S115" s="63" t="s">
        <v>285</v>
      </c>
      <c r="T115" s="64"/>
      <c r="U115" s="63" t="s">
        <v>286</v>
      </c>
    </row>
    <row r="116" spans="1:21" s="13" customFormat="1" ht="5.15" customHeight="1" x14ac:dyDescent="0.25">
      <c r="A116" s="121"/>
      <c r="B116" s="121"/>
      <c r="C116" s="210"/>
      <c r="D116" s="209"/>
      <c r="E116" s="36"/>
      <c r="F116" s="104"/>
      <c r="G116" s="18"/>
      <c r="H116" s="19"/>
      <c r="I116" s="19"/>
      <c r="J116" s="19"/>
      <c r="K116" s="18"/>
      <c r="L116" s="19"/>
      <c r="M116" s="19"/>
      <c r="N116" s="19"/>
      <c r="O116" s="100"/>
      <c r="P116" s="93"/>
      <c r="Q116" s="67"/>
      <c r="R116" s="64"/>
      <c r="S116" s="67"/>
      <c r="T116" s="64"/>
      <c r="U116" s="67"/>
    </row>
    <row r="117" spans="1:21" s="27" customFormat="1" ht="42" x14ac:dyDescent="0.25">
      <c r="A117" s="121"/>
      <c r="B117" s="121"/>
      <c r="C117" s="202">
        <v>3.23</v>
      </c>
      <c r="D117" s="208"/>
      <c r="E117" s="31" t="s">
        <v>394</v>
      </c>
      <c r="F117" s="104"/>
      <c r="G117" s="108" t="s">
        <v>287</v>
      </c>
      <c r="H117" s="17"/>
      <c r="I117" s="108" t="s">
        <v>288</v>
      </c>
      <c r="J117" s="17"/>
      <c r="K117" s="109" t="s">
        <v>289</v>
      </c>
      <c r="L117" s="17"/>
      <c r="M117" s="109" t="s">
        <v>290</v>
      </c>
      <c r="N117" s="17"/>
      <c r="O117" s="110" t="s">
        <v>291</v>
      </c>
      <c r="P117" s="93"/>
      <c r="Q117" s="63" t="s">
        <v>292</v>
      </c>
      <c r="R117" s="64"/>
      <c r="S117" s="63" t="s">
        <v>293</v>
      </c>
      <c r="T117" s="64"/>
      <c r="U117" s="63" t="s">
        <v>294</v>
      </c>
    </row>
    <row r="118" spans="1:21" s="13" customFormat="1" ht="5.15" customHeight="1" x14ac:dyDescent="0.25">
      <c r="A118" s="121"/>
      <c r="B118" s="121"/>
      <c r="C118" s="210"/>
      <c r="D118" s="209"/>
      <c r="E118" s="36"/>
      <c r="F118" s="104"/>
      <c r="G118" s="18"/>
      <c r="H118" s="19"/>
      <c r="I118" s="19"/>
      <c r="J118" s="19"/>
      <c r="K118" s="18"/>
      <c r="L118" s="19"/>
      <c r="M118" s="19"/>
      <c r="N118" s="19"/>
      <c r="O118" s="100"/>
      <c r="P118" s="93"/>
      <c r="Q118" s="67"/>
      <c r="R118" s="64"/>
      <c r="S118" s="67"/>
      <c r="T118" s="64"/>
      <c r="U118" s="67"/>
    </row>
    <row r="119" spans="1:21" s="27" customFormat="1" ht="31.5" x14ac:dyDescent="0.25">
      <c r="A119" s="121"/>
      <c r="B119" s="121"/>
      <c r="C119" s="202">
        <v>3.24</v>
      </c>
      <c r="D119" s="208"/>
      <c r="E119" s="31" t="s">
        <v>395</v>
      </c>
      <c r="F119" s="104"/>
      <c r="G119" s="108" t="s">
        <v>396</v>
      </c>
      <c r="H119" s="17"/>
      <c r="I119" s="108" t="s">
        <v>397</v>
      </c>
      <c r="J119" s="17"/>
      <c r="K119" s="36"/>
      <c r="L119" s="17"/>
      <c r="M119" s="109" t="s">
        <v>398</v>
      </c>
      <c r="N119" s="17"/>
      <c r="O119" s="110" t="s">
        <v>399</v>
      </c>
      <c r="P119" s="93"/>
      <c r="Q119" s="63" t="s">
        <v>295</v>
      </c>
      <c r="R119" s="64"/>
      <c r="S119" s="63" t="s">
        <v>296</v>
      </c>
      <c r="T119" s="64"/>
      <c r="U119" s="63" t="s">
        <v>297</v>
      </c>
    </row>
    <row r="120" spans="1:21" s="13" customFormat="1" ht="5.15" customHeight="1" x14ac:dyDescent="0.25">
      <c r="A120" s="121"/>
      <c r="B120" s="121"/>
      <c r="C120" s="210"/>
      <c r="D120" s="209"/>
      <c r="E120" s="36"/>
      <c r="F120" s="104"/>
      <c r="G120" s="18"/>
      <c r="H120" s="19"/>
      <c r="I120" s="19"/>
      <c r="J120" s="19"/>
      <c r="K120" s="18"/>
      <c r="L120" s="19"/>
      <c r="M120" s="19"/>
      <c r="N120" s="19"/>
      <c r="O120" s="100"/>
      <c r="P120" s="93"/>
      <c r="Q120" s="67"/>
      <c r="R120" s="64"/>
      <c r="S120" s="67"/>
      <c r="T120" s="64"/>
      <c r="U120" s="67"/>
    </row>
    <row r="121" spans="1:21" s="27" customFormat="1" ht="31.5" x14ac:dyDescent="0.25">
      <c r="A121" s="121"/>
      <c r="B121" s="121"/>
      <c r="C121" s="202">
        <v>3.25</v>
      </c>
      <c r="D121" s="208"/>
      <c r="E121" s="31" t="s">
        <v>400</v>
      </c>
      <c r="F121" s="104"/>
      <c r="G121" s="108" t="s">
        <v>64</v>
      </c>
      <c r="H121" s="17"/>
      <c r="I121" s="36"/>
      <c r="J121" s="17"/>
      <c r="K121" s="109" t="s">
        <v>401</v>
      </c>
      <c r="L121" s="17"/>
      <c r="M121" s="36"/>
      <c r="N121" s="17"/>
      <c r="O121" s="110" t="s">
        <v>402</v>
      </c>
      <c r="P121" s="93"/>
      <c r="Q121" s="63" t="s">
        <v>298</v>
      </c>
      <c r="R121" s="64"/>
      <c r="S121" s="63" t="s">
        <v>299</v>
      </c>
      <c r="T121" s="64"/>
      <c r="U121" s="63" t="s">
        <v>300</v>
      </c>
    </row>
    <row r="122" spans="1:21" s="5" customFormat="1" ht="6" customHeight="1" x14ac:dyDescent="0.25">
      <c r="A122" s="121"/>
      <c r="B122" s="121"/>
      <c r="C122" s="216"/>
      <c r="D122" s="217"/>
      <c r="E122" s="40"/>
      <c r="F122" s="104"/>
      <c r="G122" s="41"/>
      <c r="H122" s="44"/>
      <c r="I122" s="44"/>
      <c r="J122" s="44"/>
      <c r="K122" s="44"/>
      <c r="L122" s="44"/>
      <c r="M122" s="44"/>
      <c r="N122" s="44"/>
      <c r="O122" s="42"/>
      <c r="P122" s="95"/>
      <c r="Q122" s="71"/>
      <c r="R122" s="75"/>
      <c r="S122" s="71"/>
      <c r="T122" s="75"/>
      <c r="U122" s="71"/>
    </row>
    <row r="123" spans="1:21" s="52" customFormat="1" ht="16.5" customHeight="1" x14ac:dyDescent="0.25">
      <c r="A123" s="121"/>
      <c r="B123" s="121"/>
      <c r="C123" s="218" t="s">
        <v>301</v>
      </c>
      <c r="D123" s="219"/>
      <c r="E123" s="168" t="s">
        <v>302</v>
      </c>
      <c r="F123" s="225"/>
      <c r="G123" s="168"/>
      <c r="H123" s="168"/>
      <c r="I123" s="168"/>
      <c r="J123" s="168"/>
      <c r="K123" s="168"/>
      <c r="L123" s="168"/>
      <c r="M123" s="168"/>
      <c r="N123" s="168"/>
      <c r="O123" s="168"/>
      <c r="P123" s="93"/>
      <c r="Q123" s="168"/>
      <c r="R123" s="168"/>
      <c r="S123" s="168"/>
      <c r="T123" s="168"/>
      <c r="U123" s="168"/>
    </row>
    <row r="124" spans="1:21" s="4" customFormat="1" ht="5.15" customHeight="1" x14ac:dyDescent="0.25">
      <c r="A124" s="121"/>
      <c r="B124" s="121"/>
      <c r="C124" s="220"/>
      <c r="D124" s="213"/>
      <c r="E124" s="40"/>
      <c r="F124" s="104"/>
      <c r="G124" s="37"/>
      <c r="H124" s="43"/>
      <c r="I124" s="43"/>
      <c r="J124" s="43"/>
      <c r="K124" s="37"/>
      <c r="L124" s="43"/>
      <c r="M124" s="43"/>
      <c r="N124" s="43"/>
      <c r="O124" s="38"/>
      <c r="P124" s="95"/>
      <c r="Q124" s="163"/>
      <c r="R124" s="164"/>
      <c r="S124" s="163"/>
      <c r="T124" s="164"/>
      <c r="U124" s="163"/>
    </row>
    <row r="125" spans="1:21" s="13" customFormat="1" ht="42" x14ac:dyDescent="0.25">
      <c r="A125" s="121"/>
      <c r="B125" s="121"/>
      <c r="C125" s="202">
        <v>3.26</v>
      </c>
      <c r="D125" s="221"/>
      <c r="E125" s="140" t="s">
        <v>303</v>
      </c>
      <c r="F125" s="104"/>
      <c r="G125" s="179" t="s">
        <v>64</v>
      </c>
      <c r="H125" s="141"/>
      <c r="I125" s="142"/>
      <c r="J125" s="141"/>
      <c r="K125" s="180" t="s">
        <v>304</v>
      </c>
      <c r="L125" s="141"/>
      <c r="M125" s="142"/>
      <c r="N125" s="141"/>
      <c r="O125" s="181" t="s">
        <v>305</v>
      </c>
      <c r="P125" s="137"/>
      <c r="Q125" s="138" t="s">
        <v>306</v>
      </c>
      <c r="R125" s="139"/>
      <c r="S125" s="63" t="s">
        <v>307</v>
      </c>
      <c r="T125" s="139"/>
      <c r="U125" s="138" t="s">
        <v>308</v>
      </c>
    </row>
    <row r="126" spans="1:21" s="4" customFormat="1" ht="5.15" customHeight="1" x14ac:dyDescent="0.25">
      <c r="A126" s="121"/>
      <c r="B126" s="121"/>
      <c r="C126" s="212"/>
      <c r="D126" s="213"/>
      <c r="E126" s="40"/>
      <c r="F126" s="104"/>
      <c r="G126" s="37"/>
      <c r="H126" s="43"/>
      <c r="I126" s="43"/>
      <c r="J126" s="43"/>
      <c r="K126" s="37"/>
      <c r="L126" s="43"/>
      <c r="M126" s="142"/>
      <c r="N126" s="43"/>
      <c r="O126" s="38"/>
      <c r="P126" s="95"/>
      <c r="Q126" s="72"/>
      <c r="R126" s="73"/>
      <c r="S126" s="72"/>
      <c r="T126" s="73"/>
      <c r="U126" s="72"/>
    </row>
    <row r="127" spans="1:21" s="13" customFormat="1" ht="52.5" x14ac:dyDescent="0.25">
      <c r="A127" s="121"/>
      <c r="B127" s="121"/>
      <c r="C127" s="202">
        <v>3.27</v>
      </c>
      <c r="D127" s="208"/>
      <c r="E127" s="31" t="s">
        <v>309</v>
      </c>
      <c r="F127" s="104"/>
      <c r="G127" s="108" t="s">
        <v>403</v>
      </c>
      <c r="H127" s="22"/>
      <c r="I127" s="19"/>
      <c r="J127" s="23"/>
      <c r="K127" s="109" t="s">
        <v>310</v>
      </c>
      <c r="L127" s="22"/>
      <c r="M127" s="110" t="s">
        <v>311</v>
      </c>
      <c r="N127" s="23"/>
      <c r="O127" s="110" t="s">
        <v>312</v>
      </c>
      <c r="P127" s="93"/>
      <c r="Q127" s="63" t="s">
        <v>313</v>
      </c>
      <c r="R127" s="64"/>
      <c r="S127" s="63" t="s">
        <v>314</v>
      </c>
      <c r="T127" s="64"/>
      <c r="U127" s="138" t="s">
        <v>315</v>
      </c>
    </row>
    <row r="128" spans="1:21" s="4" customFormat="1" ht="16.5" customHeight="1" x14ac:dyDescent="0.25">
      <c r="A128" s="121"/>
      <c r="B128" s="121"/>
      <c r="C128" s="60"/>
      <c r="D128" s="57"/>
      <c r="E128" s="40"/>
      <c r="F128" s="104"/>
      <c r="G128" s="7"/>
      <c r="H128" s="7"/>
      <c r="I128" s="7"/>
      <c r="J128" s="7"/>
      <c r="K128" s="7"/>
      <c r="L128" s="7"/>
      <c r="M128" s="7"/>
      <c r="N128" s="7"/>
      <c r="O128" s="8"/>
      <c r="P128" s="95"/>
      <c r="Q128" s="160"/>
      <c r="R128" s="161"/>
      <c r="S128" s="162"/>
      <c r="T128" s="161"/>
      <c r="U128" s="162"/>
    </row>
    <row r="129" spans="1:21" s="52" customFormat="1" ht="16.5" customHeight="1" x14ac:dyDescent="0.25">
      <c r="A129" s="121"/>
      <c r="B129" s="121"/>
      <c r="C129" s="167" t="s">
        <v>316</v>
      </c>
      <c r="D129" s="165"/>
      <c r="E129" s="168" t="s">
        <v>317</v>
      </c>
      <c r="F129" s="225"/>
      <c r="G129" s="187"/>
      <c r="H129" s="187"/>
      <c r="I129" s="187"/>
      <c r="J129" s="187"/>
      <c r="K129" s="187"/>
      <c r="L129" s="187"/>
      <c r="M129" s="187"/>
      <c r="N129" s="187"/>
      <c r="O129" s="187"/>
      <c r="P129" s="93"/>
      <c r="Q129" s="187"/>
      <c r="R129" s="187"/>
      <c r="S129" s="187"/>
      <c r="T129" s="187"/>
      <c r="U129" s="187"/>
    </row>
    <row r="130" spans="1:21" s="4" customFormat="1" ht="5.15" customHeight="1" x14ac:dyDescent="0.25">
      <c r="A130" s="121"/>
      <c r="B130" s="121"/>
      <c r="C130" s="196"/>
      <c r="D130" s="79"/>
      <c r="E130" s="40"/>
      <c r="F130" s="104"/>
      <c r="G130" s="37"/>
      <c r="H130" s="37"/>
      <c r="I130" s="37"/>
      <c r="J130" s="37"/>
      <c r="K130" s="37"/>
      <c r="L130" s="37"/>
      <c r="M130" s="37"/>
      <c r="N130" s="37"/>
      <c r="O130" s="38"/>
      <c r="P130" s="95"/>
      <c r="Q130" s="72"/>
      <c r="R130" s="73"/>
      <c r="S130" s="72"/>
      <c r="T130" s="73"/>
      <c r="U130" s="72"/>
    </row>
    <row r="131" spans="1:21" s="27" customFormat="1" ht="22.5" customHeight="1" x14ac:dyDescent="0.25">
      <c r="A131" s="121"/>
      <c r="B131" s="121"/>
      <c r="C131" s="188">
        <v>3.28</v>
      </c>
      <c r="D131" s="33"/>
      <c r="E131" s="31" t="s">
        <v>318</v>
      </c>
      <c r="F131" s="104"/>
      <c r="G131" s="108" t="s">
        <v>319</v>
      </c>
      <c r="H131" s="17"/>
      <c r="I131" s="109" t="s">
        <v>320</v>
      </c>
      <c r="J131" s="17"/>
      <c r="K131" s="109" t="s">
        <v>321</v>
      </c>
      <c r="L131" s="17"/>
      <c r="M131" s="109" t="s">
        <v>322</v>
      </c>
      <c r="N131" s="17"/>
      <c r="O131" s="110" t="s">
        <v>323</v>
      </c>
      <c r="P131" s="93"/>
      <c r="Q131" s="63" t="s">
        <v>32</v>
      </c>
      <c r="R131" s="64"/>
      <c r="S131" s="63" t="s">
        <v>324</v>
      </c>
      <c r="T131" s="64"/>
      <c r="U131" s="63" t="s">
        <v>325</v>
      </c>
    </row>
    <row r="132" spans="1:21" s="4" customFormat="1" ht="5.15" customHeight="1" x14ac:dyDescent="0.25">
      <c r="A132" s="121"/>
      <c r="B132" s="121"/>
      <c r="C132" s="60"/>
      <c r="D132" s="62"/>
      <c r="E132" s="40"/>
      <c r="F132" s="104"/>
      <c r="G132" s="37"/>
      <c r="H132" s="43"/>
      <c r="I132" s="43"/>
      <c r="J132" s="43"/>
      <c r="K132" s="37"/>
      <c r="L132" s="43"/>
      <c r="M132" s="43"/>
      <c r="N132" s="43"/>
      <c r="O132" s="49"/>
      <c r="P132" s="93"/>
      <c r="Q132" s="163"/>
      <c r="R132" s="164"/>
      <c r="S132" s="163"/>
      <c r="T132" s="164"/>
      <c r="U132" s="163"/>
    </row>
    <row r="133" spans="1:21" s="27" customFormat="1" ht="63" x14ac:dyDescent="0.25">
      <c r="A133" s="121"/>
      <c r="B133" s="121"/>
      <c r="C133" s="202">
        <v>3.29</v>
      </c>
      <c r="D133" s="84"/>
      <c r="E133" s="31" t="s">
        <v>326</v>
      </c>
      <c r="F133" s="104"/>
      <c r="G133" s="108" t="s">
        <v>327</v>
      </c>
      <c r="H133" s="17"/>
      <c r="I133" s="108" t="s">
        <v>328</v>
      </c>
      <c r="J133" s="17"/>
      <c r="K133" s="109" t="s">
        <v>329</v>
      </c>
      <c r="L133" s="17"/>
      <c r="M133" s="109" t="s">
        <v>330</v>
      </c>
      <c r="N133" s="17"/>
      <c r="O133" s="110" t="s">
        <v>331</v>
      </c>
      <c r="P133" s="93"/>
      <c r="Q133" s="63" t="s">
        <v>332</v>
      </c>
      <c r="R133" s="64"/>
      <c r="S133" s="63" t="s">
        <v>333</v>
      </c>
      <c r="T133" s="64"/>
      <c r="U133" s="63" t="s">
        <v>334</v>
      </c>
    </row>
    <row r="134" spans="1:21" s="27" customFormat="1" ht="5.15" customHeight="1" x14ac:dyDescent="0.25">
      <c r="A134" s="121"/>
      <c r="B134" s="121"/>
      <c r="C134" s="193"/>
      <c r="D134" s="29"/>
      <c r="E134" s="14"/>
      <c r="F134" s="104"/>
      <c r="G134" s="20"/>
      <c r="H134" s="20"/>
      <c r="I134" s="20"/>
      <c r="J134" s="20"/>
      <c r="K134" s="18"/>
      <c r="L134" s="18"/>
      <c r="M134" s="18"/>
      <c r="N134" s="18"/>
      <c r="O134" s="21"/>
      <c r="P134" s="95"/>
      <c r="Q134" s="67"/>
      <c r="R134" s="68"/>
      <c r="S134" s="67"/>
      <c r="T134" s="68"/>
      <c r="U134" s="67"/>
    </row>
    <row r="135" spans="1:21" s="27" customFormat="1" ht="105" x14ac:dyDescent="0.25">
      <c r="A135" s="121"/>
      <c r="B135" s="121"/>
      <c r="C135" s="202">
        <v>3.3</v>
      </c>
      <c r="D135" s="33"/>
      <c r="E135" s="31" t="s">
        <v>335</v>
      </c>
      <c r="F135" s="104"/>
      <c r="G135" s="108" t="s">
        <v>336</v>
      </c>
      <c r="H135" s="22"/>
      <c r="I135" s="108" t="s">
        <v>2311</v>
      </c>
      <c r="J135" s="17"/>
      <c r="K135" s="109" t="s">
        <v>337</v>
      </c>
      <c r="L135" s="17"/>
      <c r="M135" s="110" t="s">
        <v>338</v>
      </c>
      <c r="N135" s="87"/>
      <c r="O135" s="110" t="s">
        <v>339</v>
      </c>
      <c r="P135" s="93"/>
      <c r="Q135" s="63" t="s">
        <v>340</v>
      </c>
      <c r="R135" s="64"/>
      <c r="S135" s="63" t="s">
        <v>2304</v>
      </c>
      <c r="T135" s="64"/>
      <c r="U135" s="63" t="s">
        <v>341</v>
      </c>
    </row>
    <row r="136" spans="1:21" s="13" customFormat="1" ht="4.5" customHeight="1" x14ac:dyDescent="0.25">
      <c r="A136" s="121"/>
      <c r="B136" s="121"/>
      <c r="C136" s="192"/>
      <c r="D136" s="30"/>
      <c r="E136" s="14"/>
      <c r="F136" s="104"/>
      <c r="G136" s="18"/>
      <c r="H136" s="24"/>
      <c r="I136" s="19"/>
      <c r="J136" s="24"/>
      <c r="K136" s="18"/>
      <c r="L136" s="24"/>
      <c r="M136" s="19"/>
      <c r="N136" s="24"/>
      <c r="O136" s="21"/>
      <c r="P136" s="93"/>
      <c r="Q136" s="67"/>
      <c r="R136" s="68"/>
      <c r="S136" s="67"/>
      <c r="T136" s="68"/>
      <c r="U136" s="67"/>
    </row>
    <row r="137" spans="1:21" s="13" customFormat="1" ht="31.5" x14ac:dyDescent="0.25">
      <c r="A137" s="121"/>
      <c r="B137" s="121"/>
      <c r="C137" s="188">
        <v>3.31</v>
      </c>
      <c r="D137" s="33"/>
      <c r="E137" s="31" t="s">
        <v>342</v>
      </c>
      <c r="F137" s="104"/>
      <c r="G137" s="108" t="s">
        <v>343</v>
      </c>
      <c r="H137" s="17"/>
      <c r="I137" s="108" t="s">
        <v>344</v>
      </c>
      <c r="J137" s="17"/>
      <c r="K137" s="109" t="s">
        <v>345</v>
      </c>
      <c r="L137" s="17"/>
      <c r="M137" s="109" t="s">
        <v>346</v>
      </c>
      <c r="N137" s="17"/>
      <c r="O137" s="110" t="s">
        <v>347</v>
      </c>
      <c r="P137" s="93"/>
      <c r="Q137" s="152" t="s">
        <v>348</v>
      </c>
      <c r="R137" s="64"/>
      <c r="S137" s="63" t="s">
        <v>197</v>
      </c>
      <c r="T137" s="64"/>
      <c r="U137" s="63" t="s">
        <v>349</v>
      </c>
    </row>
    <row r="138" spans="1:21" s="13" customFormat="1" ht="5.15" customHeight="1" x14ac:dyDescent="0.25">
      <c r="A138" s="121"/>
      <c r="B138" s="121"/>
      <c r="C138" s="200"/>
      <c r="D138" s="30"/>
      <c r="E138" s="26"/>
      <c r="F138" s="104"/>
      <c r="G138" s="18"/>
      <c r="H138" s="24"/>
      <c r="I138" s="19"/>
      <c r="J138" s="24"/>
      <c r="K138" s="18"/>
      <c r="L138" s="24"/>
      <c r="M138" s="19"/>
      <c r="N138" s="24"/>
      <c r="O138" s="21"/>
      <c r="P138" s="95"/>
      <c r="Q138" s="67"/>
      <c r="R138" s="68"/>
      <c r="S138" s="67"/>
      <c r="T138" s="68"/>
      <c r="U138" s="67"/>
    </row>
    <row r="139" spans="1:21" s="27" customFormat="1" ht="31.5" x14ac:dyDescent="0.25">
      <c r="A139" s="121"/>
      <c r="B139" s="121"/>
      <c r="C139" s="188">
        <v>3.32</v>
      </c>
      <c r="D139" s="33"/>
      <c r="E139" s="31" t="s">
        <v>350</v>
      </c>
      <c r="F139" s="104"/>
      <c r="G139" s="108" t="s">
        <v>343</v>
      </c>
      <c r="H139" s="17"/>
      <c r="I139" s="108" t="s">
        <v>344</v>
      </c>
      <c r="J139" s="17"/>
      <c r="K139" s="109" t="s">
        <v>345</v>
      </c>
      <c r="L139" s="17"/>
      <c r="M139" s="109" t="s">
        <v>346</v>
      </c>
      <c r="N139" s="17"/>
      <c r="O139" s="110" t="s">
        <v>347</v>
      </c>
      <c r="P139" s="93"/>
      <c r="Q139" s="63" t="s">
        <v>351</v>
      </c>
      <c r="R139" s="64"/>
      <c r="S139" s="63" t="s">
        <v>197</v>
      </c>
      <c r="T139" s="64"/>
      <c r="U139" s="63" t="s">
        <v>349</v>
      </c>
    </row>
    <row r="140" spans="1:21" s="13" customFormat="1" ht="5.15" customHeight="1" x14ac:dyDescent="0.25">
      <c r="A140" s="121"/>
      <c r="B140" s="121"/>
      <c r="C140" s="200"/>
      <c r="D140" s="30"/>
      <c r="E140" s="26"/>
      <c r="F140" s="104"/>
      <c r="G140" s="18"/>
      <c r="H140" s="24"/>
      <c r="I140" s="19"/>
      <c r="J140" s="24"/>
      <c r="K140" s="18"/>
      <c r="L140" s="24"/>
      <c r="M140" s="19"/>
      <c r="N140" s="24"/>
      <c r="O140" s="21"/>
      <c r="P140" s="95"/>
      <c r="Q140" s="67"/>
      <c r="R140" s="68"/>
      <c r="S140" s="67"/>
      <c r="T140" s="68"/>
      <c r="U140" s="67"/>
    </row>
    <row r="141" spans="1:21" s="27" customFormat="1" ht="31.5" x14ac:dyDescent="0.25">
      <c r="A141" s="121"/>
      <c r="B141" s="121"/>
      <c r="C141" s="202">
        <v>3.33</v>
      </c>
      <c r="D141" s="33"/>
      <c r="E141" s="31" t="s">
        <v>352</v>
      </c>
      <c r="F141" s="104"/>
      <c r="G141" s="108" t="s">
        <v>343</v>
      </c>
      <c r="H141" s="17"/>
      <c r="I141" s="108" t="s">
        <v>344</v>
      </c>
      <c r="J141" s="17"/>
      <c r="K141" s="109" t="s">
        <v>345</v>
      </c>
      <c r="L141" s="17"/>
      <c r="M141" s="109" t="s">
        <v>346</v>
      </c>
      <c r="N141" s="17"/>
      <c r="O141" s="110" t="s">
        <v>347</v>
      </c>
      <c r="P141" s="93"/>
      <c r="Q141" s="63" t="s">
        <v>353</v>
      </c>
      <c r="R141" s="64"/>
      <c r="S141" s="63" t="s">
        <v>197</v>
      </c>
      <c r="T141" s="64"/>
      <c r="U141" s="63" t="s">
        <v>349</v>
      </c>
    </row>
    <row r="142" spans="1:21" s="13" customFormat="1" ht="5.15" customHeight="1" x14ac:dyDescent="0.25">
      <c r="A142" s="121"/>
      <c r="B142" s="121"/>
      <c r="C142" s="200"/>
      <c r="D142" s="30"/>
      <c r="E142" s="26"/>
      <c r="F142" s="104"/>
      <c r="G142" s="18"/>
      <c r="H142" s="24"/>
      <c r="I142" s="19"/>
      <c r="J142" s="24"/>
      <c r="K142" s="18"/>
      <c r="L142" s="24"/>
      <c r="M142" s="19"/>
      <c r="N142" s="24"/>
      <c r="O142" s="21"/>
      <c r="P142" s="95"/>
      <c r="Q142" s="67"/>
      <c r="R142" s="68"/>
      <c r="S142" s="67"/>
      <c r="T142" s="68"/>
      <c r="U142" s="67"/>
    </row>
    <row r="143" spans="1:21" s="27" customFormat="1" ht="26" x14ac:dyDescent="0.25">
      <c r="A143" s="121"/>
      <c r="B143" s="121"/>
      <c r="C143" s="188">
        <v>3.34</v>
      </c>
      <c r="D143" s="33"/>
      <c r="E143" s="31" t="s">
        <v>404</v>
      </c>
      <c r="F143" s="104"/>
      <c r="G143" s="108" t="s">
        <v>354</v>
      </c>
      <c r="H143" s="17"/>
      <c r="I143" s="108" t="s">
        <v>355</v>
      </c>
      <c r="J143" s="17"/>
      <c r="K143" s="109" t="s">
        <v>344</v>
      </c>
      <c r="L143" s="17"/>
      <c r="M143" s="109" t="s">
        <v>345</v>
      </c>
      <c r="N143" s="17"/>
      <c r="O143" s="110" t="s">
        <v>356</v>
      </c>
      <c r="P143" s="93"/>
      <c r="Q143" s="63" t="s">
        <v>351</v>
      </c>
      <c r="R143" s="64"/>
      <c r="S143" s="63" t="s">
        <v>197</v>
      </c>
      <c r="T143" s="64"/>
      <c r="U143" s="63" t="s">
        <v>349</v>
      </c>
    </row>
    <row r="144" spans="1:21" s="13" customFormat="1" ht="5.15" customHeight="1" x14ac:dyDescent="0.25">
      <c r="A144" s="121"/>
      <c r="B144" s="121"/>
      <c r="C144" s="200"/>
      <c r="D144" s="30"/>
      <c r="E144" s="26"/>
      <c r="F144" s="104"/>
      <c r="G144" s="18"/>
      <c r="H144" s="24"/>
      <c r="I144" s="19"/>
      <c r="J144" s="24"/>
      <c r="K144" s="18"/>
      <c r="L144" s="24"/>
      <c r="M144" s="19"/>
      <c r="N144" s="24"/>
      <c r="O144" s="21"/>
      <c r="P144" s="95"/>
      <c r="Q144" s="67"/>
      <c r="R144" s="68"/>
      <c r="S144" s="67"/>
      <c r="T144" s="68"/>
      <c r="U144" s="67"/>
    </row>
    <row r="145" spans="1:21" s="27" customFormat="1" ht="26" x14ac:dyDescent="0.25">
      <c r="A145" s="121"/>
      <c r="B145" s="121"/>
      <c r="C145" s="202">
        <v>3.35</v>
      </c>
      <c r="D145" s="33"/>
      <c r="E145" s="31" t="s">
        <v>357</v>
      </c>
      <c r="F145" s="104"/>
      <c r="G145" s="108" t="s">
        <v>354</v>
      </c>
      <c r="H145" s="17"/>
      <c r="I145" s="108" t="s">
        <v>355</v>
      </c>
      <c r="J145" s="17"/>
      <c r="K145" s="109" t="s">
        <v>344</v>
      </c>
      <c r="L145" s="17"/>
      <c r="M145" s="109" t="s">
        <v>345</v>
      </c>
      <c r="N145" s="17"/>
      <c r="O145" s="110" t="s">
        <v>356</v>
      </c>
      <c r="P145" s="93"/>
      <c r="Q145" s="63" t="s">
        <v>353</v>
      </c>
      <c r="R145" s="64"/>
      <c r="S145" s="63" t="s">
        <v>197</v>
      </c>
      <c r="T145" s="64"/>
      <c r="U145" s="63" t="s">
        <v>349</v>
      </c>
    </row>
    <row r="146" spans="1:21" s="13" customFormat="1" ht="5.15" customHeight="1" x14ac:dyDescent="0.25">
      <c r="A146" s="121"/>
      <c r="B146" s="121"/>
      <c r="C146" s="200"/>
      <c r="D146" s="30"/>
      <c r="E146" s="26"/>
      <c r="F146" s="104"/>
      <c r="G146" s="18"/>
      <c r="H146" s="24"/>
      <c r="I146" s="19"/>
      <c r="J146" s="24"/>
      <c r="K146" s="18"/>
      <c r="L146" s="24"/>
      <c r="M146" s="19"/>
      <c r="N146" s="24"/>
      <c r="O146" s="21"/>
      <c r="P146" s="95"/>
      <c r="Q146" s="67"/>
      <c r="R146" s="68"/>
      <c r="S146" s="67"/>
      <c r="T146" s="68"/>
      <c r="U146" s="67"/>
    </row>
    <row r="147" spans="1:21" s="27" customFormat="1" ht="26" x14ac:dyDescent="0.25">
      <c r="A147" s="121"/>
      <c r="B147" s="121"/>
      <c r="C147" s="202">
        <v>3.36</v>
      </c>
      <c r="D147" s="33"/>
      <c r="E147" s="31" t="s">
        <v>358</v>
      </c>
      <c r="F147" s="104"/>
      <c r="G147" s="108" t="s">
        <v>343</v>
      </c>
      <c r="H147" s="17"/>
      <c r="I147" s="108" t="s">
        <v>344</v>
      </c>
      <c r="J147" s="17"/>
      <c r="K147" s="109" t="s">
        <v>345</v>
      </c>
      <c r="L147" s="17"/>
      <c r="M147" s="109" t="s">
        <v>346</v>
      </c>
      <c r="N147" s="17"/>
      <c r="O147" s="110" t="s">
        <v>347</v>
      </c>
      <c r="P147" s="93"/>
      <c r="Q147" s="63" t="s">
        <v>353</v>
      </c>
      <c r="R147" s="64"/>
      <c r="S147" s="63" t="s">
        <v>197</v>
      </c>
      <c r="T147" s="64"/>
      <c r="U147" s="63" t="s">
        <v>349</v>
      </c>
    </row>
    <row r="148" spans="1:21" s="13" customFormat="1" ht="5.15" customHeight="1" x14ac:dyDescent="0.25">
      <c r="A148" s="121"/>
      <c r="B148" s="121"/>
      <c r="C148" s="200"/>
      <c r="D148" s="30"/>
      <c r="E148" s="26"/>
      <c r="F148" s="104"/>
      <c r="G148" s="18"/>
      <c r="H148" s="24"/>
      <c r="I148" s="19"/>
      <c r="J148" s="24"/>
      <c r="K148" s="18"/>
      <c r="L148" s="24"/>
      <c r="M148" s="19"/>
      <c r="N148" s="24"/>
      <c r="O148" s="21"/>
      <c r="P148" s="95"/>
      <c r="Q148" s="67"/>
      <c r="R148" s="68"/>
      <c r="S148" s="67"/>
      <c r="T148" s="68"/>
      <c r="U148" s="67"/>
    </row>
    <row r="149" spans="1:21" s="27" customFormat="1" ht="26" x14ac:dyDescent="0.25">
      <c r="A149" s="121"/>
      <c r="B149" s="121"/>
      <c r="C149" s="202">
        <v>3.37</v>
      </c>
      <c r="D149" s="33"/>
      <c r="E149" s="31" t="s">
        <v>359</v>
      </c>
      <c r="F149" s="104"/>
      <c r="G149" s="108" t="s">
        <v>343</v>
      </c>
      <c r="H149" s="17"/>
      <c r="I149" s="108" t="s">
        <v>344</v>
      </c>
      <c r="J149" s="17"/>
      <c r="K149" s="109" t="s">
        <v>345</v>
      </c>
      <c r="L149" s="17"/>
      <c r="M149" s="109" t="s">
        <v>346</v>
      </c>
      <c r="N149" s="17"/>
      <c r="O149" s="110" t="s">
        <v>347</v>
      </c>
      <c r="P149" s="93"/>
      <c r="Q149" s="63" t="s">
        <v>353</v>
      </c>
      <c r="R149" s="64"/>
      <c r="S149" s="63" t="s">
        <v>197</v>
      </c>
      <c r="T149" s="64"/>
      <c r="U149" s="63" t="s">
        <v>349</v>
      </c>
    </row>
    <row r="150" spans="1:21" s="13" customFormat="1" ht="5.15" customHeight="1" x14ac:dyDescent="0.25">
      <c r="A150" s="121"/>
      <c r="B150" s="121"/>
      <c r="C150" s="200"/>
      <c r="D150" s="30"/>
      <c r="E150" s="26"/>
      <c r="F150" s="104"/>
      <c r="G150" s="18"/>
      <c r="H150" s="24"/>
      <c r="I150" s="19"/>
      <c r="J150" s="24"/>
      <c r="K150" s="18"/>
      <c r="L150" s="24"/>
      <c r="M150" s="19"/>
      <c r="N150" s="24"/>
      <c r="O150" s="21"/>
      <c r="P150" s="95"/>
      <c r="Q150" s="67"/>
      <c r="R150" s="68"/>
      <c r="S150" s="67"/>
      <c r="T150" s="68"/>
      <c r="U150" s="67"/>
    </row>
    <row r="151" spans="1:21" s="27" customFormat="1" ht="21" x14ac:dyDescent="0.25">
      <c r="A151" s="130"/>
      <c r="B151" s="130"/>
      <c r="C151" s="202">
        <v>3.38</v>
      </c>
      <c r="D151" s="33"/>
      <c r="E151" s="31" t="s">
        <v>360</v>
      </c>
      <c r="F151" s="104"/>
      <c r="G151" s="108" t="s">
        <v>343</v>
      </c>
      <c r="H151" s="17"/>
      <c r="I151" s="108" t="s">
        <v>344</v>
      </c>
      <c r="J151" s="17"/>
      <c r="K151" s="109" t="s">
        <v>345</v>
      </c>
      <c r="L151" s="17"/>
      <c r="M151" s="109" t="s">
        <v>346</v>
      </c>
      <c r="N151" s="17"/>
      <c r="O151" s="110" t="s">
        <v>347</v>
      </c>
      <c r="P151" s="93"/>
      <c r="Q151" s="63" t="s">
        <v>353</v>
      </c>
      <c r="R151" s="64"/>
      <c r="S151" s="63" t="s">
        <v>197</v>
      </c>
      <c r="T151" s="64"/>
      <c r="U151" s="63" t="s">
        <v>349</v>
      </c>
    </row>
    <row r="152" spans="1:21" s="13" customFormat="1" ht="5.15" customHeight="1" x14ac:dyDescent="0.25">
      <c r="A152" s="121"/>
      <c r="B152" s="121"/>
      <c r="C152" s="200"/>
      <c r="D152" s="30"/>
      <c r="E152" s="26"/>
      <c r="F152" s="104"/>
      <c r="G152" s="18"/>
      <c r="H152" s="24"/>
      <c r="I152" s="19"/>
      <c r="J152" s="24"/>
      <c r="K152" s="18"/>
      <c r="L152" s="24"/>
      <c r="M152" s="19"/>
      <c r="N152" s="24"/>
      <c r="O152" s="21"/>
      <c r="P152" s="95"/>
      <c r="Q152" s="67"/>
      <c r="R152" s="68"/>
      <c r="S152" s="67"/>
      <c r="T152" s="68"/>
      <c r="U152" s="67"/>
    </row>
    <row r="153" spans="1:21" s="27" customFormat="1" ht="26" x14ac:dyDescent="0.25">
      <c r="A153" s="121"/>
      <c r="B153" s="121"/>
      <c r="C153" s="202">
        <v>3.39</v>
      </c>
      <c r="D153" s="33"/>
      <c r="E153" s="31" t="s">
        <v>361</v>
      </c>
      <c r="F153" s="104"/>
      <c r="G153" s="108" t="s">
        <v>362</v>
      </c>
      <c r="H153" s="142"/>
      <c r="I153" s="142"/>
      <c r="J153" s="155"/>
      <c r="K153" s="109" t="s">
        <v>363</v>
      </c>
      <c r="L153" s="141"/>
      <c r="M153" s="142"/>
      <c r="N153" s="141"/>
      <c r="O153" s="110" t="s">
        <v>364</v>
      </c>
      <c r="P153" s="93"/>
      <c r="Q153" s="63" t="s">
        <v>353</v>
      </c>
      <c r="R153" s="64"/>
      <c r="S153" s="63" t="s">
        <v>197</v>
      </c>
      <c r="T153" s="64"/>
      <c r="U153" s="63" t="s">
        <v>349</v>
      </c>
    </row>
    <row r="154" spans="1:21" s="13" customFormat="1" ht="5.15" customHeight="1" x14ac:dyDescent="0.25">
      <c r="A154" s="121"/>
      <c r="B154" s="121"/>
      <c r="C154" s="200"/>
      <c r="D154" s="30"/>
      <c r="E154" s="26"/>
      <c r="F154" s="104"/>
      <c r="G154" s="18"/>
      <c r="H154" s="24"/>
      <c r="I154" s="19"/>
      <c r="J154" s="24"/>
      <c r="K154" s="18"/>
      <c r="L154" s="24"/>
      <c r="M154" s="19"/>
      <c r="N154" s="24"/>
      <c r="O154" s="21"/>
      <c r="P154" s="95"/>
      <c r="Q154" s="67"/>
      <c r="R154" s="68"/>
      <c r="S154" s="67"/>
      <c r="T154" s="68"/>
      <c r="U154" s="67"/>
    </row>
    <row r="155" spans="1:21" s="27" customFormat="1" ht="26" x14ac:dyDescent="0.25">
      <c r="A155" s="121"/>
      <c r="B155" s="121"/>
      <c r="C155" s="202">
        <v>3.4</v>
      </c>
      <c r="D155" s="33"/>
      <c r="E155" s="31" t="s">
        <v>365</v>
      </c>
      <c r="F155" s="104"/>
      <c r="G155" s="108" t="s">
        <v>343</v>
      </c>
      <c r="H155" s="17"/>
      <c r="I155" s="108" t="s">
        <v>344</v>
      </c>
      <c r="J155" s="17"/>
      <c r="K155" s="109" t="s">
        <v>345</v>
      </c>
      <c r="L155" s="17"/>
      <c r="M155" s="109" t="s">
        <v>346</v>
      </c>
      <c r="N155" s="17"/>
      <c r="O155" s="110" t="s">
        <v>347</v>
      </c>
      <c r="P155" s="93"/>
      <c r="Q155" s="63" t="s">
        <v>353</v>
      </c>
      <c r="R155" s="64"/>
      <c r="S155" s="63" t="s">
        <v>197</v>
      </c>
      <c r="T155" s="64"/>
      <c r="U155" s="63" t="s">
        <v>349</v>
      </c>
    </row>
    <row r="156" spans="1:21" s="13" customFormat="1" ht="5.15" customHeight="1" x14ac:dyDescent="0.25">
      <c r="A156" s="121"/>
      <c r="B156" s="121"/>
      <c r="C156" s="200"/>
      <c r="D156" s="30"/>
      <c r="E156" s="26"/>
      <c r="F156" s="104"/>
      <c r="G156" s="18"/>
      <c r="H156" s="24"/>
      <c r="I156" s="19"/>
      <c r="J156" s="24"/>
      <c r="K156" s="18"/>
      <c r="L156" s="24"/>
      <c r="M156" s="19"/>
      <c r="N156" s="24"/>
      <c r="O156" s="21"/>
      <c r="P156" s="95"/>
      <c r="Q156" s="67"/>
      <c r="R156" s="68"/>
      <c r="S156" s="67"/>
      <c r="T156" s="68"/>
      <c r="U156" s="67"/>
    </row>
    <row r="157" spans="1:21" s="27" customFormat="1" ht="26" x14ac:dyDescent="0.25">
      <c r="A157" s="121"/>
      <c r="B157" s="121"/>
      <c r="C157" s="202">
        <v>3.41</v>
      </c>
      <c r="D157" s="33"/>
      <c r="E157" s="31" t="s">
        <v>366</v>
      </c>
      <c r="F157" s="104"/>
      <c r="G157" s="108" t="s">
        <v>343</v>
      </c>
      <c r="H157" s="17"/>
      <c r="I157" s="108" t="s">
        <v>344</v>
      </c>
      <c r="J157" s="17"/>
      <c r="K157" s="109" t="s">
        <v>345</v>
      </c>
      <c r="L157" s="17"/>
      <c r="M157" s="109" t="s">
        <v>346</v>
      </c>
      <c r="N157" s="17"/>
      <c r="O157" s="110" t="s">
        <v>347</v>
      </c>
      <c r="P157" s="93"/>
      <c r="Q157" s="63" t="s">
        <v>353</v>
      </c>
      <c r="R157" s="64"/>
      <c r="S157" s="63" t="s">
        <v>197</v>
      </c>
      <c r="T157" s="64"/>
      <c r="U157" s="63" t="s">
        <v>349</v>
      </c>
    </row>
    <row r="158" spans="1:21" s="13" customFormat="1" ht="5.15" customHeight="1" x14ac:dyDescent="0.25">
      <c r="A158" s="121"/>
      <c r="B158" s="121"/>
      <c r="C158" s="200"/>
      <c r="D158" s="30"/>
      <c r="E158" s="26"/>
      <c r="F158" s="104"/>
      <c r="G158" s="18"/>
      <c r="H158" s="24"/>
      <c r="I158" s="19"/>
      <c r="J158" s="24"/>
      <c r="K158" s="18"/>
      <c r="L158" s="24"/>
      <c r="M158" s="19"/>
      <c r="N158" s="24"/>
      <c r="O158" s="21"/>
      <c r="P158" s="95"/>
      <c r="Q158" s="67"/>
      <c r="R158" s="68"/>
      <c r="S158" s="67"/>
      <c r="T158" s="68"/>
      <c r="U158" s="67"/>
    </row>
    <row r="159" spans="1:21" s="27" customFormat="1" ht="26" x14ac:dyDescent="0.25">
      <c r="A159" s="121"/>
      <c r="B159" s="121"/>
      <c r="C159" s="202">
        <v>3.42</v>
      </c>
      <c r="D159" s="33"/>
      <c r="E159" s="31" t="s">
        <v>367</v>
      </c>
      <c r="F159" s="104"/>
      <c r="G159" s="108" t="s">
        <v>354</v>
      </c>
      <c r="H159" s="17"/>
      <c r="I159" s="108" t="s">
        <v>355</v>
      </c>
      <c r="J159" s="17"/>
      <c r="K159" s="109" t="s">
        <v>344</v>
      </c>
      <c r="L159" s="17"/>
      <c r="M159" s="109" t="s">
        <v>345</v>
      </c>
      <c r="N159" s="17"/>
      <c r="O159" s="110" t="s">
        <v>356</v>
      </c>
      <c r="P159" s="93"/>
      <c r="Q159" s="63" t="s">
        <v>353</v>
      </c>
      <c r="R159" s="64"/>
      <c r="S159" s="63" t="s">
        <v>197</v>
      </c>
      <c r="T159" s="64"/>
      <c r="U159" s="63" t="s">
        <v>349</v>
      </c>
    </row>
    <row r="160" spans="1:21" s="13" customFormat="1" ht="5.15" customHeight="1" x14ac:dyDescent="0.25">
      <c r="A160" s="121"/>
      <c r="B160" s="121"/>
      <c r="C160" s="200"/>
      <c r="D160" s="30"/>
      <c r="E160" s="26"/>
      <c r="F160" s="104"/>
      <c r="G160" s="18"/>
      <c r="H160" s="24"/>
      <c r="I160" s="19"/>
      <c r="J160" s="24"/>
      <c r="K160" s="18"/>
      <c r="L160" s="24"/>
      <c r="M160" s="19"/>
      <c r="N160" s="24"/>
      <c r="O160" s="21"/>
      <c r="P160" s="95"/>
      <c r="Q160" s="67"/>
      <c r="R160" s="68"/>
      <c r="S160" s="67"/>
      <c r="T160" s="68"/>
      <c r="U160" s="67"/>
    </row>
    <row r="161" spans="1:21" s="27" customFormat="1" ht="26" x14ac:dyDescent="0.25">
      <c r="A161" s="121"/>
      <c r="B161" s="121"/>
      <c r="C161" s="202">
        <v>3.43</v>
      </c>
      <c r="D161" s="33"/>
      <c r="E161" s="31" t="s">
        <v>368</v>
      </c>
      <c r="F161" s="104"/>
      <c r="G161" s="108" t="s">
        <v>354</v>
      </c>
      <c r="H161" s="17"/>
      <c r="I161" s="108" t="s">
        <v>355</v>
      </c>
      <c r="J161" s="17"/>
      <c r="K161" s="109" t="s">
        <v>344</v>
      </c>
      <c r="L161" s="17"/>
      <c r="M161" s="109" t="s">
        <v>345</v>
      </c>
      <c r="N161" s="17"/>
      <c r="O161" s="110" t="s">
        <v>356</v>
      </c>
      <c r="P161" s="93"/>
      <c r="Q161" s="63" t="s">
        <v>353</v>
      </c>
      <c r="R161" s="64"/>
      <c r="S161" s="63" t="s">
        <v>197</v>
      </c>
      <c r="T161" s="64"/>
      <c r="U161" s="63" t="s">
        <v>349</v>
      </c>
    </row>
    <row r="162" spans="1:21" s="4" customFormat="1" ht="16.5" customHeight="1" x14ac:dyDescent="0.25">
      <c r="A162" s="121"/>
      <c r="B162" s="121"/>
      <c r="C162" s="60"/>
      <c r="D162" s="57"/>
      <c r="E162" s="40"/>
      <c r="F162" s="104"/>
      <c r="G162" s="7"/>
      <c r="H162" s="7"/>
      <c r="I162" s="7"/>
      <c r="J162" s="7"/>
      <c r="K162" s="7"/>
      <c r="L162" s="7"/>
      <c r="M162" s="7"/>
      <c r="N162" s="7"/>
      <c r="O162" s="8"/>
      <c r="P162" s="95"/>
      <c r="Q162" s="160"/>
      <c r="R162" s="161"/>
      <c r="S162" s="162"/>
      <c r="T162" s="161"/>
      <c r="U162" s="162"/>
    </row>
    <row r="163" spans="1:21" s="52" customFormat="1" ht="16.5" customHeight="1" x14ac:dyDescent="0.25">
      <c r="A163" s="121"/>
      <c r="B163" s="121"/>
      <c r="C163" s="167" t="s">
        <v>369</v>
      </c>
      <c r="D163" s="92"/>
      <c r="E163" s="168" t="s">
        <v>370</v>
      </c>
      <c r="F163" s="225"/>
      <c r="G163" s="187"/>
      <c r="H163" s="187"/>
      <c r="I163" s="187"/>
      <c r="J163" s="187"/>
      <c r="K163" s="187"/>
      <c r="L163" s="187"/>
      <c r="M163" s="187"/>
      <c r="N163" s="187"/>
      <c r="O163" s="187"/>
      <c r="P163" s="93"/>
      <c r="Q163" s="187"/>
      <c r="R163" s="187"/>
      <c r="S163" s="187"/>
      <c r="T163" s="187"/>
      <c r="U163" s="187"/>
    </row>
    <row r="164" spans="1:21" s="13" customFormat="1" ht="5.15" customHeight="1" x14ac:dyDescent="0.25">
      <c r="A164" s="121"/>
      <c r="B164" s="121"/>
      <c r="C164" s="200"/>
      <c r="D164" s="30"/>
      <c r="E164" s="26"/>
      <c r="F164" s="104"/>
      <c r="G164" s="18"/>
      <c r="H164" s="24"/>
      <c r="I164" s="19"/>
      <c r="J164" s="24"/>
      <c r="K164" s="18"/>
      <c r="L164" s="24"/>
      <c r="M164" s="19"/>
      <c r="N164" s="24"/>
      <c r="O164" s="21"/>
      <c r="P164" s="95"/>
      <c r="Q164" s="67"/>
      <c r="R164" s="68"/>
      <c r="S164" s="67"/>
      <c r="T164" s="68"/>
      <c r="U164" s="67"/>
    </row>
    <row r="165" spans="1:21" s="27" customFormat="1" ht="21" x14ac:dyDescent="0.25">
      <c r="A165" s="130"/>
      <c r="B165" s="130"/>
      <c r="C165" s="202">
        <v>3.44</v>
      </c>
      <c r="D165" s="33"/>
      <c r="E165" s="31" t="s">
        <v>371</v>
      </c>
      <c r="F165" s="104"/>
      <c r="G165" s="922" t="s">
        <v>24</v>
      </c>
      <c r="H165" s="922"/>
      <c r="I165" s="922"/>
      <c r="J165" s="922"/>
      <c r="K165" s="922"/>
      <c r="L165" s="922"/>
      <c r="M165" s="922"/>
      <c r="N165" s="922"/>
      <c r="O165" s="922"/>
      <c r="P165" s="93"/>
      <c r="Q165" s="63"/>
      <c r="R165" s="64"/>
      <c r="S165" s="63"/>
      <c r="T165" s="64"/>
      <c r="U165" s="63"/>
    </row>
    <row r="166" spans="1:21" s="13" customFormat="1" ht="5.15" customHeight="1" x14ac:dyDescent="0.25">
      <c r="A166" s="121"/>
      <c r="B166" s="121"/>
      <c r="C166" s="203"/>
      <c r="D166" s="30"/>
      <c r="E166" s="14"/>
      <c r="F166" s="104"/>
      <c r="G166" s="18"/>
      <c r="H166" s="19"/>
      <c r="I166" s="19"/>
      <c r="J166" s="19"/>
      <c r="K166" s="20"/>
      <c r="L166" s="19"/>
      <c r="M166" s="18"/>
      <c r="N166" s="19"/>
      <c r="O166" s="98"/>
      <c r="P166" s="93"/>
      <c r="Q166" s="67"/>
      <c r="R166" s="68"/>
      <c r="S166" s="67"/>
      <c r="T166" s="68"/>
      <c r="U166" s="67"/>
    </row>
    <row r="167" spans="1:21" s="2" customFormat="1" ht="52.5" x14ac:dyDescent="0.25">
      <c r="A167" s="121"/>
      <c r="B167" s="121"/>
      <c r="C167" s="202">
        <v>3.45</v>
      </c>
      <c r="D167" s="88"/>
      <c r="E167" s="34" t="s">
        <v>372</v>
      </c>
      <c r="F167" s="104"/>
      <c r="G167" s="108" t="s">
        <v>373</v>
      </c>
      <c r="H167" s="35"/>
      <c r="I167" s="24"/>
      <c r="J167" s="24"/>
      <c r="K167" s="109" t="s">
        <v>374</v>
      </c>
      <c r="L167" s="24"/>
      <c r="M167" s="89"/>
      <c r="N167" s="25"/>
      <c r="O167" s="110" t="s">
        <v>64</v>
      </c>
      <c r="P167" s="93"/>
      <c r="Q167" s="63" t="s">
        <v>375</v>
      </c>
      <c r="R167" s="64"/>
      <c r="S167" s="63"/>
      <c r="T167" s="64"/>
      <c r="U167" s="63" t="s">
        <v>376</v>
      </c>
    </row>
    <row r="168" spans="1:21" s="4" customFormat="1" ht="26.25" customHeight="1" x14ac:dyDescent="0.25">
      <c r="A168" s="121"/>
      <c r="B168" s="124"/>
      <c r="C168" s="294"/>
      <c r="D168" s="277"/>
      <c r="E168" s="278"/>
      <c r="F168" s="107"/>
      <c r="G168" s="279"/>
      <c r="H168" s="279"/>
      <c r="I168" s="279"/>
      <c r="J168" s="279"/>
      <c r="K168" s="279"/>
      <c r="L168" s="279"/>
      <c r="M168" s="279"/>
      <c r="N168" s="279"/>
      <c r="O168" s="295"/>
      <c r="P168" s="296"/>
      <c r="Q168" s="297"/>
      <c r="R168" s="50"/>
      <c r="S168" s="59"/>
      <c r="T168" s="50"/>
      <c r="U168" s="59"/>
    </row>
    <row r="169" spans="1:21" s="5" customFormat="1" ht="26" x14ac:dyDescent="0.25">
      <c r="A169" s="274"/>
      <c r="B169" s="271"/>
      <c r="C169" s="287" t="s">
        <v>377</v>
      </c>
      <c r="D169" s="288"/>
      <c r="E169" s="289"/>
      <c r="F169" s="290"/>
      <c r="G169" s="291"/>
      <c r="H169" s="291"/>
      <c r="I169" s="291" t="s">
        <v>378</v>
      </c>
      <c r="J169" s="292"/>
      <c r="K169" s="292"/>
      <c r="L169" s="292"/>
      <c r="M169" s="292"/>
      <c r="N169" s="292"/>
      <c r="O169" s="291"/>
      <c r="P169" s="292"/>
      <c r="Q169" s="293"/>
      <c r="R169" s="262"/>
      <c r="S169" s="116"/>
      <c r="T169" s="116"/>
      <c r="U169" s="116"/>
    </row>
    <row r="170" spans="1:21" s="5" customFormat="1" ht="28.5" customHeight="1" x14ac:dyDescent="0.25">
      <c r="A170" s="275"/>
      <c r="B170" s="272"/>
      <c r="C170" s="265" t="s">
        <v>379</v>
      </c>
      <c r="D170" s="129"/>
      <c r="E170" s="240"/>
      <c r="F170" s="114"/>
      <c r="G170" s="115"/>
      <c r="H170" s="115"/>
      <c r="I170" s="241" t="s">
        <v>380</v>
      </c>
      <c r="J170" s="239"/>
      <c r="K170" s="239"/>
      <c r="L170" s="239"/>
      <c r="M170" s="239"/>
      <c r="N170" s="239"/>
      <c r="O170" s="241" t="s">
        <v>381</v>
      </c>
      <c r="P170" s="239"/>
      <c r="Q170" s="283"/>
      <c r="R170" s="262"/>
      <c r="S170" s="116"/>
      <c r="T170" s="116"/>
      <c r="U170" s="116"/>
    </row>
    <row r="171" spans="1:21" s="5" customFormat="1" ht="26" x14ac:dyDescent="0.25">
      <c r="A171" s="274"/>
      <c r="B171" s="273"/>
      <c r="C171" s="266"/>
      <c r="D171" s="118"/>
      <c r="E171" s="117" t="s">
        <v>0</v>
      </c>
      <c r="F171" s="114"/>
      <c r="G171" s="115"/>
      <c r="H171" s="236"/>
      <c r="I171" s="243" t="s">
        <v>9</v>
      </c>
      <c r="J171" s="237"/>
      <c r="K171" s="117" t="s">
        <v>0</v>
      </c>
      <c r="L171" s="117"/>
      <c r="M171" s="117"/>
      <c r="N171" s="117"/>
      <c r="O171" s="117" t="s">
        <v>382</v>
      </c>
      <c r="P171" s="117"/>
      <c r="Q171" s="284"/>
      <c r="R171" s="262"/>
      <c r="S171" s="116"/>
      <c r="T171" s="116"/>
      <c r="U171" s="116"/>
    </row>
    <row r="172" spans="1:21" s="5" customFormat="1" ht="26" x14ac:dyDescent="0.25">
      <c r="A172" s="274"/>
      <c r="B172" s="273"/>
      <c r="C172" s="267"/>
      <c r="D172" s="118"/>
      <c r="E172" s="117" t="s">
        <v>383</v>
      </c>
      <c r="F172" s="114"/>
      <c r="G172" s="115"/>
      <c r="H172" s="236"/>
      <c r="I172" s="242" t="s">
        <v>10</v>
      </c>
      <c r="J172" s="237"/>
      <c r="K172" s="228" t="s">
        <v>384</v>
      </c>
      <c r="L172" s="228"/>
      <c r="M172" s="228"/>
      <c r="N172" s="228"/>
      <c r="O172" s="117" t="s">
        <v>385</v>
      </c>
      <c r="P172" s="228"/>
      <c r="Q172" s="285"/>
      <c r="R172" s="262"/>
      <c r="S172" s="116"/>
      <c r="T172" s="116"/>
      <c r="U172" s="116"/>
    </row>
    <row r="173" spans="1:21" s="5" customFormat="1" ht="26" x14ac:dyDescent="0.25">
      <c r="A173" s="274"/>
      <c r="B173" s="273"/>
      <c r="C173" s="268"/>
      <c r="D173" s="118"/>
      <c r="E173" s="117" t="s">
        <v>386</v>
      </c>
      <c r="F173" s="114"/>
      <c r="G173" s="115"/>
      <c r="H173" s="236"/>
      <c r="I173" s="244" t="s">
        <v>11</v>
      </c>
      <c r="J173" s="237"/>
      <c r="K173" s="228" t="s">
        <v>384</v>
      </c>
      <c r="L173" s="228"/>
      <c r="M173" s="228"/>
      <c r="N173" s="228"/>
      <c r="O173" s="117" t="s">
        <v>387</v>
      </c>
      <c r="P173" s="228"/>
      <c r="Q173" s="285"/>
      <c r="R173" s="262"/>
      <c r="S173" s="116"/>
      <c r="T173" s="116"/>
      <c r="U173" s="116"/>
    </row>
    <row r="174" spans="1:21" s="5" customFormat="1" ht="28.5" customHeight="1" x14ac:dyDescent="0.25">
      <c r="A174" s="274"/>
      <c r="B174" s="273"/>
      <c r="C174" s="269"/>
      <c r="D174" s="128"/>
      <c r="E174" s="128"/>
      <c r="F174" s="114"/>
      <c r="G174" s="115"/>
      <c r="H174" s="236"/>
      <c r="I174" s="245" t="s">
        <v>12</v>
      </c>
      <c r="J174" s="238"/>
      <c r="K174" s="228" t="s">
        <v>384</v>
      </c>
      <c r="L174" s="228"/>
      <c r="M174" s="228"/>
      <c r="N174" s="228"/>
      <c r="O174" s="117" t="s">
        <v>388</v>
      </c>
      <c r="P174" s="228"/>
      <c r="Q174" s="285"/>
      <c r="R174" s="262"/>
      <c r="S174" s="116"/>
      <c r="T174" s="116"/>
      <c r="U174" s="116"/>
    </row>
    <row r="175" spans="1:21" ht="26" x14ac:dyDescent="0.25">
      <c r="A175" s="274"/>
      <c r="B175" s="273"/>
      <c r="C175" s="270"/>
      <c r="D175" s="128"/>
      <c r="E175" s="117" t="s">
        <v>389</v>
      </c>
      <c r="F175" s="119"/>
      <c r="G175" s="115"/>
      <c r="H175" s="236"/>
      <c r="I175" s="246" t="s">
        <v>13</v>
      </c>
      <c r="J175" s="238"/>
      <c r="K175" s="117" t="s">
        <v>1</v>
      </c>
      <c r="L175" s="117"/>
      <c r="M175" s="117"/>
      <c r="N175" s="117"/>
      <c r="O175" s="117" t="s">
        <v>390</v>
      </c>
      <c r="P175" s="117"/>
      <c r="Q175" s="284"/>
      <c r="R175" s="263"/>
      <c r="S175" s="120"/>
      <c r="T175" s="120"/>
      <c r="U175" s="120"/>
    </row>
    <row r="176" spans="1:21" s="4" customFormat="1" ht="16.5" customHeight="1" x14ac:dyDescent="0.25">
      <c r="A176" s="274"/>
      <c r="B176" s="273"/>
      <c r="C176" s="276"/>
      <c r="D176" s="277"/>
      <c r="E176" s="278"/>
      <c r="F176" s="277"/>
      <c r="G176" s="279"/>
      <c r="H176" s="279"/>
      <c r="I176" s="280"/>
      <c r="J176" s="279"/>
      <c r="K176" s="281"/>
      <c r="L176" s="282"/>
      <c r="M176" s="282"/>
      <c r="N176" s="282"/>
      <c r="O176" s="282"/>
      <c r="P176" s="282"/>
      <c r="Q176" s="286"/>
      <c r="R176" s="264"/>
      <c r="S176" s="59"/>
      <c r="T176" s="50"/>
      <c r="U176" s="59"/>
    </row>
    <row r="177" spans="1:21" s="4" customFormat="1" ht="16.5" customHeight="1" x14ac:dyDescent="0.25">
      <c r="A177" s="121"/>
      <c r="B177" s="121"/>
      <c r="C177" s="58"/>
      <c r="D177" s="58"/>
      <c r="E177" s="58"/>
      <c r="F177" s="58"/>
      <c r="G177" s="58"/>
      <c r="H177" s="58"/>
      <c r="I177" s="58"/>
      <c r="J177" s="58"/>
      <c r="K177" s="58"/>
      <c r="L177" s="58"/>
      <c r="M177" s="58"/>
      <c r="N177" s="58"/>
      <c r="O177" s="58"/>
      <c r="P177" s="58"/>
      <c r="Q177" s="58"/>
      <c r="R177" s="50"/>
      <c r="S177" s="59"/>
      <c r="T177" s="50"/>
      <c r="U177" s="59"/>
    </row>
    <row r="178" spans="1:21" x14ac:dyDescent="0.35">
      <c r="G178" s="1"/>
      <c r="H178" s="1"/>
      <c r="I178" s="1"/>
    </row>
  </sheetData>
  <sheetProtection algorithmName="SHA-512" hashValue="OXYtkPeyVXpnysUE/ergCgkjOWumA2sX77MtrhN3LerTluJCFSE+/JGZN0Wt5H3xqZtwLDPWgzCseuZcsurh2g==" saltValue="urgQXsSP4Zflc9s2QIM/lQ==" spinCount="100000" sheet="1" objects="1" scenarios="1" selectLockedCells="1" selectUnlockedCells="1"/>
  <mergeCells count="7">
    <mergeCell ref="G165:O165"/>
    <mergeCell ref="C3:E3"/>
    <mergeCell ref="G3:O3"/>
    <mergeCell ref="Q3:U3"/>
    <mergeCell ref="G11:O11"/>
    <mergeCell ref="G97:O97"/>
    <mergeCell ref="E7:G7"/>
  </mergeCells>
  <pageMargins left="0.23622047244094491" right="0.23622047244094491" top="0.74803149606299213" bottom="0.74803149606299213" header="0.31496062992125984" footer="0.31496062992125984"/>
  <pageSetup paperSize="8" scale="80" fitToHeight="0" orientation="landscape" r:id="rId1"/>
  <rowBreaks count="5" manualBreakCount="5">
    <brk id="38" max="16383" man="1"/>
    <brk id="62" max="16383" man="1"/>
    <brk id="84" max="16383" man="1"/>
    <brk id="108" max="16383" man="1"/>
    <brk id="1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D18" workbookViewId="0">
      <selection activeCell="G37" sqref="G37"/>
    </sheetView>
  </sheetViews>
  <sheetFormatPr defaultColWidth="9.1796875" defaultRowHeight="13" x14ac:dyDescent="0.3"/>
  <cols>
    <col min="1" max="1" width="9.1796875" style="637"/>
    <col min="2" max="2" width="21.453125" style="637" bestFit="1" customWidth="1"/>
    <col min="3" max="3" width="13.7265625" style="637" bestFit="1" customWidth="1"/>
    <col min="4" max="4" width="30.6328125" style="637" bestFit="1" customWidth="1"/>
    <col min="5" max="5" width="28.26953125" style="637" bestFit="1" customWidth="1"/>
    <col min="6" max="6" width="22.7265625" style="637" bestFit="1" customWidth="1"/>
    <col min="7" max="7" width="58.26953125" style="637" bestFit="1" customWidth="1"/>
    <col min="8" max="8" width="58.453125" style="637" bestFit="1" customWidth="1"/>
    <col min="9" max="9" width="49.54296875" style="637" bestFit="1" customWidth="1"/>
    <col min="10" max="16" width="9.1796875" style="637"/>
    <col min="17" max="16384" width="9.1796875" style="638"/>
  </cols>
  <sheetData>
    <row r="1" spans="1:16" s="636" customFormat="1" x14ac:dyDescent="0.3">
      <c r="A1" s="639">
        <v>3.28</v>
      </c>
      <c r="B1" s="639">
        <v>3.29</v>
      </c>
      <c r="C1" s="639">
        <v>3.3</v>
      </c>
      <c r="D1" s="639">
        <v>3.31</v>
      </c>
      <c r="E1" s="639">
        <v>3.32</v>
      </c>
      <c r="F1" s="639">
        <v>3.33</v>
      </c>
      <c r="G1" s="639">
        <v>3.35</v>
      </c>
      <c r="H1" s="639">
        <v>3.36</v>
      </c>
      <c r="I1" s="639">
        <v>3.37</v>
      </c>
      <c r="J1" s="635"/>
      <c r="K1" s="635"/>
      <c r="L1" s="635"/>
      <c r="M1" s="635"/>
      <c r="N1" s="635"/>
      <c r="O1" s="635"/>
      <c r="P1" s="635"/>
    </row>
    <row r="2" spans="1:16" s="636" customFormat="1" x14ac:dyDescent="0.3">
      <c r="A2" s="639" t="s">
        <v>2195</v>
      </c>
      <c r="B2" s="639" t="s">
        <v>2199</v>
      </c>
      <c r="C2" s="639" t="s">
        <v>2309</v>
      </c>
      <c r="D2" s="639" t="s">
        <v>2211</v>
      </c>
      <c r="E2" s="639" t="s">
        <v>2212</v>
      </c>
      <c r="F2" s="639" t="s">
        <v>2221</v>
      </c>
      <c r="G2" s="639" t="s">
        <v>2229</v>
      </c>
      <c r="H2" s="639" t="s">
        <v>2230</v>
      </c>
      <c r="I2" s="639" t="s">
        <v>2233</v>
      </c>
      <c r="J2" s="635"/>
      <c r="K2" s="635"/>
      <c r="L2" s="635"/>
      <c r="M2" s="635"/>
      <c r="N2" s="635"/>
      <c r="O2" s="635"/>
      <c r="P2" s="635"/>
    </row>
    <row r="3" spans="1:16" x14ac:dyDescent="0.3">
      <c r="A3" s="637" t="s">
        <v>2196</v>
      </c>
      <c r="B3" s="637" t="s">
        <v>2202</v>
      </c>
      <c r="C3" s="637" t="s">
        <v>2305</v>
      </c>
      <c r="D3" s="637" t="s">
        <v>2299</v>
      </c>
      <c r="E3" s="637" t="s">
        <v>2299</v>
      </c>
      <c r="F3" s="637" t="s">
        <v>2224</v>
      </c>
      <c r="G3" s="637" t="s">
        <v>2234</v>
      </c>
      <c r="H3" s="637" t="s">
        <v>2276</v>
      </c>
      <c r="I3" s="637" t="s">
        <v>2231</v>
      </c>
    </row>
    <row r="4" spans="1:16" x14ac:dyDescent="0.3">
      <c r="A4" s="637" t="s">
        <v>2197</v>
      </c>
      <c r="B4" s="637" t="s">
        <v>2200</v>
      </c>
      <c r="C4" s="637" t="s">
        <v>2308</v>
      </c>
      <c r="D4" s="637" t="s">
        <v>2213</v>
      </c>
      <c r="E4" s="637" t="s">
        <v>2215</v>
      </c>
      <c r="F4" s="637" t="s">
        <v>2222</v>
      </c>
      <c r="G4" s="637" t="s">
        <v>2235</v>
      </c>
      <c r="H4" s="637" t="s">
        <v>2277</v>
      </c>
      <c r="I4" s="637" t="s">
        <v>2232</v>
      </c>
    </row>
    <row r="5" spans="1:16" x14ac:dyDescent="0.3">
      <c r="A5" s="637" t="s">
        <v>2198</v>
      </c>
      <c r="B5" s="637" t="s">
        <v>2201</v>
      </c>
      <c r="C5" s="637" t="s">
        <v>2307</v>
      </c>
      <c r="D5" s="637" t="s">
        <v>2220</v>
      </c>
      <c r="E5" s="637" t="s">
        <v>2214</v>
      </c>
      <c r="F5" s="637" t="s">
        <v>2226</v>
      </c>
      <c r="G5" s="637" t="s">
        <v>2236</v>
      </c>
      <c r="H5" s="637" t="s">
        <v>2275</v>
      </c>
      <c r="I5" s="637" t="s">
        <v>2270</v>
      </c>
    </row>
    <row r="6" spans="1:16" x14ac:dyDescent="0.3">
      <c r="B6" s="637" t="s">
        <v>2203</v>
      </c>
      <c r="C6" s="637" t="s">
        <v>2306</v>
      </c>
      <c r="D6" s="637" t="s">
        <v>2218</v>
      </c>
      <c r="E6" s="637" t="s">
        <v>2213</v>
      </c>
      <c r="F6" s="637" t="s">
        <v>2281</v>
      </c>
      <c r="G6" s="637" t="s">
        <v>2237</v>
      </c>
      <c r="H6" s="637" t="s">
        <v>2300</v>
      </c>
      <c r="I6" s="637" t="s">
        <v>2283</v>
      </c>
    </row>
    <row r="7" spans="1:16" x14ac:dyDescent="0.3">
      <c r="B7" s="637" t="s">
        <v>2210</v>
      </c>
      <c r="C7" s="637" t="s">
        <v>2310</v>
      </c>
      <c r="D7" s="637" t="s">
        <v>1205</v>
      </c>
      <c r="E7" s="637" t="s">
        <v>2216</v>
      </c>
      <c r="F7" s="637" t="s">
        <v>2298</v>
      </c>
      <c r="G7" s="637" t="s">
        <v>2238</v>
      </c>
      <c r="H7" s="637" t="s">
        <v>2278</v>
      </c>
      <c r="I7" s="637" t="s">
        <v>2271</v>
      </c>
    </row>
    <row r="8" spans="1:16" x14ac:dyDescent="0.3">
      <c r="B8" s="637" t="s">
        <v>2207</v>
      </c>
      <c r="D8" s="637" t="s">
        <v>1219</v>
      </c>
      <c r="E8" s="637" t="s">
        <v>1219</v>
      </c>
      <c r="F8" s="637" t="s">
        <v>2227</v>
      </c>
      <c r="G8" s="637" t="s">
        <v>2239</v>
      </c>
      <c r="H8" s="637" t="s">
        <v>2279</v>
      </c>
      <c r="I8" s="637" t="s">
        <v>2273</v>
      </c>
    </row>
    <row r="9" spans="1:16" x14ac:dyDescent="0.3">
      <c r="B9" s="637" t="s">
        <v>2208</v>
      </c>
      <c r="D9" s="637" t="s">
        <v>2280</v>
      </c>
      <c r="F9" s="637" t="s">
        <v>2225</v>
      </c>
      <c r="G9" s="637" t="s">
        <v>2240</v>
      </c>
      <c r="H9" s="637" t="s">
        <v>3009</v>
      </c>
      <c r="I9" s="637" t="s">
        <v>2284</v>
      </c>
    </row>
    <row r="10" spans="1:16" x14ac:dyDescent="0.3">
      <c r="B10" s="637" t="s">
        <v>2209</v>
      </c>
      <c r="D10" s="637" t="s">
        <v>2301</v>
      </c>
      <c r="F10" s="637" t="s">
        <v>2223</v>
      </c>
      <c r="G10" s="637" t="s">
        <v>2241</v>
      </c>
      <c r="I10" s="637" t="s">
        <v>2274</v>
      </c>
    </row>
    <row r="11" spans="1:16" x14ac:dyDescent="0.3">
      <c r="B11" s="637" t="s">
        <v>2206</v>
      </c>
      <c r="D11" s="638" t="s">
        <v>1307</v>
      </c>
      <c r="F11" s="637" t="s">
        <v>2282</v>
      </c>
      <c r="G11" s="637" t="s">
        <v>2242</v>
      </c>
      <c r="I11" s="637" t="s">
        <v>2272</v>
      </c>
    </row>
    <row r="12" spans="1:16" x14ac:dyDescent="0.3">
      <c r="B12" s="637" t="s">
        <v>2205</v>
      </c>
      <c r="D12" s="637" t="s">
        <v>2219</v>
      </c>
      <c r="G12" s="637" t="s">
        <v>2243</v>
      </c>
    </row>
    <row r="13" spans="1:16" x14ac:dyDescent="0.3">
      <c r="B13" s="637" t="s">
        <v>2204</v>
      </c>
      <c r="D13" s="638" t="s">
        <v>1209</v>
      </c>
      <c r="G13" s="637" t="s">
        <v>2244</v>
      </c>
    </row>
    <row r="14" spans="1:16" x14ac:dyDescent="0.3">
      <c r="D14" s="637" t="s">
        <v>2217</v>
      </c>
      <c r="G14" s="637" t="s">
        <v>2245</v>
      </c>
    </row>
    <row r="15" spans="1:16" x14ac:dyDescent="0.3">
      <c r="D15" s="637" t="s">
        <v>3010</v>
      </c>
      <c r="G15" s="637" t="s">
        <v>2246</v>
      </c>
    </row>
    <row r="16" spans="1:16" x14ac:dyDescent="0.3">
      <c r="G16" s="637" t="s">
        <v>2247</v>
      </c>
    </row>
    <row r="17" spans="7:7" x14ac:dyDescent="0.3">
      <c r="G17" s="637" t="s">
        <v>2248</v>
      </c>
    </row>
    <row r="18" spans="7:7" x14ac:dyDescent="0.3">
      <c r="G18" s="637" t="s">
        <v>2249</v>
      </c>
    </row>
    <row r="19" spans="7:7" x14ac:dyDescent="0.3">
      <c r="G19" s="637" t="s">
        <v>2250</v>
      </c>
    </row>
    <row r="20" spans="7:7" x14ac:dyDescent="0.3">
      <c r="G20" s="637" t="s">
        <v>2251</v>
      </c>
    </row>
    <row r="21" spans="7:7" x14ac:dyDescent="0.3">
      <c r="G21" s="637" t="s">
        <v>2252</v>
      </c>
    </row>
    <row r="22" spans="7:7" x14ac:dyDescent="0.3">
      <c r="G22" s="637" t="s">
        <v>2253</v>
      </c>
    </row>
    <row r="23" spans="7:7" x14ac:dyDescent="0.3">
      <c r="G23" s="637" t="s">
        <v>2254</v>
      </c>
    </row>
    <row r="24" spans="7:7" x14ac:dyDescent="0.3">
      <c r="G24" s="637" t="s">
        <v>2255</v>
      </c>
    </row>
    <row r="25" spans="7:7" x14ac:dyDescent="0.3">
      <c r="G25" s="637" t="s">
        <v>2285</v>
      </c>
    </row>
    <row r="26" spans="7:7" x14ac:dyDescent="0.3">
      <c r="G26" s="637" t="s">
        <v>2256</v>
      </c>
    </row>
    <row r="27" spans="7:7" x14ac:dyDescent="0.3">
      <c r="G27" s="637" t="s">
        <v>2257</v>
      </c>
    </row>
    <row r="28" spans="7:7" x14ac:dyDescent="0.3">
      <c r="G28" s="637" t="s">
        <v>2258</v>
      </c>
    </row>
    <row r="29" spans="7:7" x14ac:dyDescent="0.3">
      <c r="G29" s="637" t="s">
        <v>2259</v>
      </c>
    </row>
    <row r="30" spans="7:7" x14ac:dyDescent="0.3">
      <c r="G30" s="637" t="s">
        <v>2260</v>
      </c>
    </row>
    <row r="31" spans="7:7" x14ac:dyDescent="0.3">
      <c r="G31" s="637" t="s">
        <v>2261</v>
      </c>
    </row>
    <row r="32" spans="7:7" x14ac:dyDescent="0.3">
      <c r="G32" s="637" t="s">
        <v>2262</v>
      </c>
    </row>
    <row r="33" spans="7:7" x14ac:dyDescent="0.3">
      <c r="G33" s="637" t="s">
        <v>2263</v>
      </c>
    </row>
    <row r="34" spans="7:7" x14ac:dyDescent="0.3">
      <c r="G34" s="637" t="s">
        <v>2264</v>
      </c>
    </row>
    <row r="35" spans="7:7" x14ac:dyDescent="0.3">
      <c r="G35" s="637" t="s">
        <v>2265</v>
      </c>
    </row>
    <row r="36" spans="7:7" x14ac:dyDescent="0.3">
      <c r="G36" s="637" t="s">
        <v>2266</v>
      </c>
    </row>
    <row r="37" spans="7:7" x14ac:dyDescent="0.3">
      <c r="G37" s="637" t="s">
        <v>2267</v>
      </c>
    </row>
    <row r="38" spans="7:7" x14ac:dyDescent="0.3">
      <c r="G38" s="637" t="s">
        <v>2268</v>
      </c>
    </row>
    <row r="39" spans="7:7" x14ac:dyDescent="0.3">
      <c r="G39" s="637" t="s">
        <v>2269</v>
      </c>
    </row>
    <row r="40" spans="7:7" x14ac:dyDescent="0.3">
      <c r="G40" s="637" t="s">
        <v>3008</v>
      </c>
    </row>
    <row r="41" spans="7:7" x14ac:dyDescent="0.3">
      <c r="G41" s="637" t="s">
        <v>3011</v>
      </c>
    </row>
  </sheetData>
  <sortState ref="D4:D17">
    <sortCondition ref="D4:D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57"/>
  <sheetViews>
    <sheetView workbookViewId="0">
      <pane xSplit="2" ySplit="6" topLeftCell="C7" activePane="bottomRight" state="frozen"/>
      <selection pane="topRight" activeCell="C1" sqref="C1"/>
      <selection pane="bottomLeft" activeCell="A7" sqref="A7"/>
      <selection pane="bottomRight" activeCell="D151" sqref="D151"/>
    </sheetView>
  </sheetViews>
  <sheetFormatPr defaultColWidth="9.1796875" defaultRowHeight="12.5" x14ac:dyDescent="0.25"/>
  <cols>
    <col min="1" max="1" width="6.81640625" style="557" customWidth="1"/>
    <col min="2" max="2" width="52.26953125" style="621" bestFit="1" customWidth="1"/>
    <col min="3" max="3" width="23.453125" style="621" bestFit="1" customWidth="1"/>
    <col min="4" max="4" width="20.7265625" style="621" bestFit="1" customWidth="1"/>
    <col min="5" max="5" width="1.453125" style="621" customWidth="1"/>
    <col min="6" max="9" width="7.1796875" style="621" hidden="1" customWidth="1"/>
    <col min="10" max="10" width="27.453125" style="621" hidden="1" customWidth="1"/>
    <col min="11" max="11" width="15.81640625" style="621" hidden="1" customWidth="1"/>
    <col min="12" max="12" width="1.7265625" style="621" hidden="1" customWidth="1"/>
    <col min="13" max="13" width="6.453125" style="622" hidden="1" customWidth="1"/>
    <col min="14" max="16" width="5.7265625" style="621" hidden="1" customWidth="1"/>
    <col min="17" max="17" width="1.453125" style="621" hidden="1" customWidth="1"/>
    <col min="18" max="21" width="5.7265625" style="621" hidden="1" customWidth="1"/>
    <col min="22" max="22" width="1.54296875" style="621" hidden="1" customWidth="1"/>
    <col min="23" max="26" width="5.7265625" style="621" hidden="1" customWidth="1"/>
    <col min="27" max="27" width="1.26953125" style="621" hidden="1" customWidth="1"/>
    <col min="28" max="29" width="5.7265625" style="621" hidden="1" customWidth="1"/>
    <col min="30" max="30" width="1.453125" style="621" hidden="1" customWidth="1"/>
    <col min="31" max="32" width="5.7265625" style="621" hidden="1" customWidth="1"/>
    <col min="33" max="33" width="1.453125" style="621" hidden="1" customWidth="1"/>
    <col min="34" max="37" width="5.7265625" style="621" hidden="1" customWidth="1"/>
    <col min="38" max="38" width="1.54296875" style="621" hidden="1" customWidth="1"/>
    <col min="39" max="44" width="5.7265625" style="621" hidden="1" customWidth="1"/>
    <col min="45" max="45" width="1.54296875" style="621" hidden="1" customWidth="1"/>
    <col min="46" max="56" width="5.7265625" style="621" hidden="1" customWidth="1"/>
    <col min="57" max="57" width="1.26953125" style="621" hidden="1" customWidth="1"/>
    <col min="58" max="59" width="5.7265625" style="621" hidden="1" customWidth="1"/>
    <col min="60" max="60" width="1.54296875" style="621" hidden="1" customWidth="1"/>
    <col min="61" max="61" width="5.7265625" style="621" hidden="1" customWidth="1"/>
    <col min="62" max="62" width="5.54296875" style="621" hidden="1" customWidth="1"/>
    <col min="63" max="66" width="5.7265625" style="621" hidden="1" customWidth="1"/>
    <col min="67" max="67" width="1.453125" style="621" hidden="1" customWidth="1"/>
    <col min="68" max="69" width="5.7265625" style="621" hidden="1" customWidth="1"/>
    <col min="70" max="70" width="1.453125" style="621" hidden="1" customWidth="1"/>
    <col min="71" max="86" width="5.7265625" style="621" hidden="1" customWidth="1"/>
    <col min="87" max="87" width="1.7265625" style="621" hidden="1" customWidth="1"/>
    <col min="88" max="89" width="5.7265625" style="621" hidden="1" customWidth="1"/>
    <col min="90" max="90" width="1.453125" style="621" hidden="1" customWidth="1"/>
    <col min="91" max="92" width="5.7265625" style="621" hidden="1" customWidth="1"/>
    <col min="93" max="93" width="1.453125" style="621" hidden="1" customWidth="1"/>
    <col min="94" max="95" width="5.7265625" style="621" hidden="1" customWidth="1"/>
    <col min="96" max="96" width="1.453125" style="621" hidden="1" customWidth="1"/>
    <col min="97" max="98" width="5.7265625" style="621" hidden="1" customWidth="1"/>
    <col min="99" max="99" width="1.453125" style="621" hidden="1" customWidth="1"/>
    <col min="100" max="102" width="5.7265625" style="621" hidden="1" customWidth="1"/>
    <col min="103" max="103" width="1.453125" style="621" hidden="1" customWidth="1"/>
    <col min="104" max="104" width="60.81640625" style="621" hidden="1" customWidth="1"/>
    <col min="105" max="16384" width="9.1796875" style="621"/>
  </cols>
  <sheetData>
    <row r="1" spans="1:104" s="307" customFormat="1" ht="26" x14ac:dyDescent="0.25">
      <c r="A1" s="121" t="s">
        <v>2</v>
      </c>
      <c r="B1" s="329"/>
      <c r="C1" s="330"/>
      <c r="D1" s="330"/>
      <c r="E1" s="330"/>
      <c r="F1" s="385"/>
      <c r="G1" s="381"/>
      <c r="H1" s="385"/>
      <c r="I1" s="331"/>
      <c r="J1" s="331"/>
      <c r="K1" s="330"/>
      <c r="L1" s="330"/>
      <c r="M1" s="532"/>
      <c r="N1" s="316"/>
      <c r="O1" s="316"/>
      <c r="P1" s="333"/>
      <c r="Q1" s="330"/>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34"/>
      <c r="CN1" s="316"/>
      <c r="CO1" s="316"/>
      <c r="CP1" s="334"/>
      <c r="CQ1" s="316"/>
      <c r="CR1" s="316"/>
      <c r="CS1" s="334"/>
      <c r="CT1" s="316"/>
      <c r="CU1" s="316"/>
      <c r="CV1" s="316"/>
      <c r="CW1" s="316"/>
      <c r="CX1" s="335"/>
      <c r="CY1" s="316"/>
      <c r="CZ1" s="377"/>
    </row>
    <row r="2" spans="1:104" s="103" customFormat="1" ht="45" customHeight="1" x14ac:dyDescent="0.25">
      <c r="A2" s="124" t="s">
        <v>3328</v>
      </c>
      <c r="B2" s="336"/>
      <c r="C2" s="337"/>
      <c r="D2" s="337"/>
      <c r="E2" s="337"/>
      <c r="F2" s="386"/>
      <c r="G2" s="382"/>
      <c r="H2" s="386"/>
      <c r="I2" s="338"/>
      <c r="J2" s="338"/>
      <c r="K2" s="337"/>
      <c r="L2" s="337"/>
      <c r="M2" s="533"/>
      <c r="N2" s="317"/>
      <c r="O2" s="317"/>
      <c r="P2" s="340"/>
      <c r="Q2" s="33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41"/>
      <c r="CL2" s="317"/>
      <c r="CM2" s="342"/>
      <c r="CN2" s="317"/>
      <c r="CO2" s="317"/>
      <c r="CP2" s="342"/>
      <c r="CQ2" s="317"/>
      <c r="CR2" s="317"/>
      <c r="CS2" s="342"/>
      <c r="CT2" s="317"/>
      <c r="CU2" s="343"/>
      <c r="CV2" s="344"/>
      <c r="CW2" s="317"/>
      <c r="CX2" s="345"/>
      <c r="CY2" s="317"/>
      <c r="CZ2" s="378"/>
    </row>
    <row r="3" spans="1:104" s="370" customFormat="1" ht="18.5" x14ac:dyDescent="0.25">
      <c r="A3" s="441" t="s">
        <v>405</v>
      </c>
      <c r="B3" s="441"/>
      <c r="C3" s="449"/>
      <c r="D3" s="449"/>
      <c r="E3" s="365"/>
      <c r="F3" s="441" t="s">
        <v>1363</v>
      </c>
      <c r="G3" s="446"/>
      <c r="H3" s="447"/>
      <c r="I3" s="448"/>
      <c r="J3" s="368"/>
      <c r="K3" s="369"/>
      <c r="L3" s="365"/>
      <c r="M3" s="540" t="s">
        <v>406</v>
      </c>
      <c r="N3" s="522"/>
      <c r="O3" s="523"/>
      <c r="P3" s="523"/>
      <c r="Q3" s="365"/>
      <c r="R3" s="441" t="s">
        <v>407</v>
      </c>
      <c r="S3" s="441"/>
      <c r="T3" s="441"/>
      <c r="U3" s="441"/>
      <c r="V3" s="441"/>
      <c r="W3" s="438"/>
      <c r="X3" s="438"/>
      <c r="Y3" s="438"/>
      <c r="Z3" s="441"/>
      <c r="AA3" s="441"/>
      <c r="AB3" s="441"/>
      <c r="AC3" s="441"/>
      <c r="AD3" s="365"/>
      <c r="AE3" s="441" t="s">
        <v>110</v>
      </c>
      <c r="AF3" s="441" t="s">
        <v>110</v>
      </c>
      <c r="AG3" s="441"/>
      <c r="AH3" s="441"/>
      <c r="AI3" s="441"/>
      <c r="AJ3" s="441"/>
      <c r="AK3" s="441"/>
      <c r="AL3" s="365"/>
      <c r="AM3" s="441" t="s">
        <v>145</v>
      </c>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367"/>
      <c r="CM3" s="366" t="s">
        <v>525</v>
      </c>
      <c r="CN3" s="366"/>
      <c r="CO3" s="366"/>
      <c r="CP3" s="366"/>
      <c r="CQ3" s="366"/>
      <c r="CR3" s="366"/>
      <c r="CS3" s="366"/>
      <c r="CT3" s="366"/>
      <c r="CU3" s="366"/>
      <c r="CV3" s="366"/>
      <c r="CW3" s="366"/>
      <c r="CX3" s="366"/>
      <c r="CY3" s="367"/>
      <c r="CZ3" s="438" t="s">
        <v>2168</v>
      </c>
    </row>
    <row r="4" spans="1:104" s="103" customFormat="1" ht="7.5" customHeight="1" x14ac:dyDescent="0.25">
      <c r="A4" s="302"/>
      <c r="B4" s="440"/>
      <c r="C4" s="440"/>
      <c r="D4" s="440"/>
      <c r="E4" s="330"/>
      <c r="F4" s="443"/>
      <c r="G4" s="444"/>
      <c r="H4" s="443"/>
      <c r="I4" s="445"/>
      <c r="J4" s="331"/>
      <c r="K4" s="330"/>
      <c r="L4" s="330"/>
      <c r="M4" s="534"/>
      <c r="N4" s="439"/>
      <c r="O4" s="439"/>
      <c r="P4" s="439"/>
      <c r="Q4" s="330"/>
      <c r="R4" s="439"/>
      <c r="S4" s="439"/>
      <c r="T4" s="439"/>
      <c r="U4" s="439"/>
      <c r="V4" s="440"/>
      <c r="W4" s="439"/>
      <c r="X4" s="439"/>
      <c r="Y4" s="439"/>
      <c r="Z4" s="439"/>
      <c r="AA4" s="440"/>
      <c r="AB4" s="439"/>
      <c r="AC4" s="439"/>
      <c r="AD4" s="330"/>
      <c r="AE4" s="439"/>
      <c r="AF4" s="439"/>
      <c r="AG4" s="440"/>
      <c r="AH4" s="439"/>
      <c r="AI4" s="439"/>
      <c r="AJ4" s="439"/>
      <c r="AK4" s="439"/>
      <c r="AL4" s="330"/>
      <c r="AM4" s="439"/>
      <c r="AN4" s="439"/>
      <c r="AO4" s="439"/>
      <c r="AP4" s="439"/>
      <c r="AQ4" s="439"/>
      <c r="AR4" s="439"/>
      <c r="AS4" s="440"/>
      <c r="AT4" s="439"/>
      <c r="AU4" s="439"/>
      <c r="AV4" s="439"/>
      <c r="AW4" s="439"/>
      <c r="AX4" s="439"/>
      <c r="AY4" s="439"/>
      <c r="AZ4" s="439"/>
      <c r="BA4" s="439"/>
      <c r="BB4" s="439"/>
      <c r="BC4" s="439"/>
      <c r="BD4" s="439"/>
      <c r="BE4" s="440"/>
      <c r="BF4" s="439"/>
      <c r="BG4" s="439"/>
      <c r="BH4" s="440"/>
      <c r="BI4" s="439"/>
      <c r="BJ4" s="439"/>
      <c r="BK4" s="439"/>
      <c r="BL4" s="439"/>
      <c r="BM4" s="439"/>
      <c r="BN4" s="439"/>
      <c r="BO4" s="440"/>
      <c r="BP4" s="439"/>
      <c r="BQ4" s="439"/>
      <c r="BR4" s="325"/>
      <c r="BS4" s="439"/>
      <c r="BT4" s="439"/>
      <c r="BU4" s="439"/>
      <c r="BV4" s="439"/>
      <c r="BW4" s="439"/>
      <c r="BX4" s="439"/>
      <c r="BY4" s="439"/>
      <c r="BZ4" s="439"/>
      <c r="CA4" s="439"/>
      <c r="CB4" s="439"/>
      <c r="CC4" s="439"/>
      <c r="CD4" s="439"/>
      <c r="CE4" s="439"/>
      <c r="CF4" s="439"/>
      <c r="CG4" s="439"/>
      <c r="CH4" s="439"/>
      <c r="CI4" s="440"/>
      <c r="CJ4" s="439"/>
      <c r="CK4" s="439"/>
      <c r="CL4" s="330"/>
      <c r="CM4" s="423"/>
      <c r="CN4" s="423"/>
      <c r="CO4" s="330"/>
      <c r="CP4" s="423"/>
      <c r="CQ4" s="423"/>
      <c r="CR4" s="330"/>
      <c r="CS4" s="423"/>
      <c r="CT4" s="423"/>
      <c r="CU4" s="330"/>
      <c r="CV4" s="423"/>
      <c r="CW4" s="423"/>
      <c r="CX4" s="423"/>
      <c r="CY4" s="330"/>
      <c r="CZ4" s="437"/>
    </row>
    <row r="5" spans="1:104" s="605" customFormat="1" ht="15" customHeight="1" x14ac:dyDescent="0.25">
      <c r="A5" s="554" t="s">
        <v>1564</v>
      </c>
      <c r="B5" s="554" t="s">
        <v>526</v>
      </c>
      <c r="C5" s="554" t="s">
        <v>527</v>
      </c>
      <c r="D5" s="554" t="s">
        <v>528</v>
      </c>
      <c r="E5" s="365"/>
      <c r="F5" s="927" t="s">
        <v>1515</v>
      </c>
      <c r="G5" s="926"/>
      <c r="H5" s="926" t="s">
        <v>1516</v>
      </c>
      <c r="I5" s="926"/>
      <c r="J5" s="602" t="s">
        <v>1522</v>
      </c>
      <c r="K5" s="603" t="s">
        <v>529</v>
      </c>
      <c r="L5" s="365"/>
      <c r="M5" s="604" t="s">
        <v>17</v>
      </c>
      <c r="N5" s="427"/>
      <c r="O5" s="427"/>
      <c r="P5" s="427"/>
      <c r="Q5" s="365"/>
      <c r="R5" s="427" t="s">
        <v>408</v>
      </c>
      <c r="S5" s="427"/>
      <c r="T5" s="427"/>
      <c r="U5" s="427"/>
      <c r="V5" s="372"/>
      <c r="W5" s="427" t="s">
        <v>46</v>
      </c>
      <c r="X5" s="427"/>
      <c r="Y5" s="427"/>
      <c r="Z5" s="427"/>
      <c r="AA5" s="372"/>
      <c r="AB5" s="427" t="s">
        <v>95</v>
      </c>
      <c r="AC5" s="427"/>
      <c r="AD5" s="372"/>
      <c r="AE5" s="427" t="s">
        <v>111</v>
      </c>
      <c r="AF5" s="427"/>
      <c r="AG5" s="372"/>
      <c r="AH5" s="427" t="s">
        <v>409</v>
      </c>
      <c r="AI5" s="427"/>
      <c r="AJ5" s="427"/>
      <c r="AK5" s="427"/>
      <c r="AL5" s="372"/>
      <c r="AM5" s="427" t="s">
        <v>146</v>
      </c>
      <c r="AN5" s="427"/>
      <c r="AO5" s="427"/>
      <c r="AP5" s="427"/>
      <c r="AQ5" s="427"/>
      <c r="AR5" s="427"/>
      <c r="AS5" s="372"/>
      <c r="AT5" s="427"/>
      <c r="AU5" s="427"/>
      <c r="AV5" s="427"/>
      <c r="AW5" s="427"/>
      <c r="AX5" s="427"/>
      <c r="AY5" s="427"/>
      <c r="AZ5" s="427"/>
      <c r="BA5" s="427"/>
      <c r="BB5" s="427"/>
      <c r="BC5" s="427"/>
      <c r="BD5" s="427"/>
      <c r="BE5" s="373"/>
      <c r="BF5" s="427" t="s">
        <v>410</v>
      </c>
      <c r="BG5" s="427"/>
      <c r="BH5" s="367"/>
      <c r="BI5" s="431" t="s">
        <v>267</v>
      </c>
      <c r="BJ5" s="431"/>
      <c r="BK5" s="431"/>
      <c r="BL5" s="431"/>
      <c r="BM5" s="431"/>
      <c r="BN5" s="431"/>
      <c r="BO5" s="374"/>
      <c r="BP5" s="433" t="s">
        <v>411</v>
      </c>
      <c r="BQ5" s="433"/>
      <c r="BR5" s="434"/>
      <c r="BS5" s="431" t="s">
        <v>317</v>
      </c>
      <c r="BT5" s="431"/>
      <c r="BU5" s="431"/>
      <c r="BV5" s="431"/>
      <c r="BW5" s="431"/>
      <c r="BX5" s="431"/>
      <c r="BY5" s="431"/>
      <c r="BZ5" s="431"/>
      <c r="CA5" s="431"/>
      <c r="CB5" s="431"/>
      <c r="CC5" s="431"/>
      <c r="CD5" s="431"/>
      <c r="CE5" s="431"/>
      <c r="CF5" s="431"/>
      <c r="CG5" s="431"/>
      <c r="CH5" s="431"/>
      <c r="CI5" s="373"/>
      <c r="CJ5" s="427" t="s">
        <v>412</v>
      </c>
      <c r="CK5" s="427"/>
      <c r="CM5" s="427" t="s">
        <v>407</v>
      </c>
      <c r="CN5" s="427"/>
      <c r="CO5" s="436"/>
      <c r="CP5" s="427" t="s">
        <v>110</v>
      </c>
      <c r="CQ5" s="427"/>
      <c r="CR5" s="436"/>
      <c r="CS5" s="427" t="s">
        <v>145</v>
      </c>
      <c r="CT5" s="427"/>
      <c r="CU5" s="436"/>
      <c r="CV5" s="427" t="s">
        <v>530</v>
      </c>
      <c r="CW5" s="427"/>
      <c r="CX5" s="427"/>
      <c r="CY5" s="435"/>
      <c r="CZ5" s="376"/>
    </row>
    <row r="6" spans="1:104" s="559" customFormat="1" ht="30" customHeight="1" x14ac:dyDescent="0.25">
      <c r="A6" s="555"/>
      <c r="B6" s="555"/>
      <c r="C6" s="555"/>
      <c r="D6" s="555"/>
      <c r="E6" s="606"/>
      <c r="F6" s="607"/>
      <c r="G6" s="608"/>
      <c r="H6" s="609"/>
      <c r="I6" s="608"/>
      <c r="J6" s="610"/>
      <c r="K6" s="555"/>
      <c r="L6" s="606"/>
      <c r="M6" s="536" t="s">
        <v>1412</v>
      </c>
      <c r="N6" s="424">
        <v>0.2</v>
      </c>
      <c r="O6" s="424">
        <v>0.3</v>
      </c>
      <c r="P6" s="424" t="s">
        <v>413</v>
      </c>
      <c r="Q6" s="606"/>
      <c r="R6" s="425">
        <v>1.1000000000000001</v>
      </c>
      <c r="S6" s="425">
        <v>1.2</v>
      </c>
      <c r="T6" s="425">
        <v>1.3</v>
      </c>
      <c r="U6" s="456" t="s">
        <v>1414</v>
      </c>
      <c r="V6" s="606"/>
      <c r="W6" s="425">
        <v>1.5</v>
      </c>
      <c r="X6" s="425">
        <v>1.6</v>
      </c>
      <c r="Y6" s="425">
        <v>1.7</v>
      </c>
      <c r="Z6" s="425">
        <v>1.8</v>
      </c>
      <c r="AA6" s="606"/>
      <c r="AB6" s="457" t="s">
        <v>1413</v>
      </c>
      <c r="AC6" s="428">
        <v>1.1000000000000001</v>
      </c>
      <c r="AD6" s="606"/>
      <c r="AE6" s="425">
        <v>2.1</v>
      </c>
      <c r="AF6" s="425">
        <v>2.2000000000000002</v>
      </c>
      <c r="AG6" s="606"/>
      <c r="AH6" s="429">
        <v>2.2999999999999998</v>
      </c>
      <c r="AI6" s="429">
        <v>2.4</v>
      </c>
      <c r="AJ6" s="429">
        <v>2.5</v>
      </c>
      <c r="AK6" s="429">
        <v>2.6</v>
      </c>
      <c r="AL6" s="305"/>
      <c r="AM6" s="429">
        <v>3.1</v>
      </c>
      <c r="AN6" s="429">
        <v>3.2</v>
      </c>
      <c r="AO6" s="457" t="s">
        <v>1415</v>
      </c>
      <c r="AP6" s="429">
        <v>3.4</v>
      </c>
      <c r="AQ6" s="429">
        <v>3.5</v>
      </c>
      <c r="AR6" s="457" t="s">
        <v>1421</v>
      </c>
      <c r="AS6" s="606"/>
      <c r="AT6" s="457" t="s">
        <v>1416</v>
      </c>
      <c r="AU6" s="430">
        <v>3.8</v>
      </c>
      <c r="AV6" s="429">
        <v>3.9</v>
      </c>
      <c r="AW6" s="428">
        <v>3.1</v>
      </c>
      <c r="AX6" s="428">
        <v>3.11</v>
      </c>
      <c r="AY6" s="453" t="s">
        <v>1420</v>
      </c>
      <c r="AZ6" s="428">
        <v>3.13</v>
      </c>
      <c r="BA6" s="428">
        <v>3.14</v>
      </c>
      <c r="BB6" s="428">
        <v>3.15</v>
      </c>
      <c r="BC6" s="428">
        <v>3.16</v>
      </c>
      <c r="BD6" s="428">
        <v>3.17</v>
      </c>
      <c r="BE6" s="606"/>
      <c r="BF6" s="429">
        <v>3.18</v>
      </c>
      <c r="BG6" s="429">
        <v>3.19</v>
      </c>
      <c r="BH6" s="606"/>
      <c r="BI6" s="428">
        <v>3.2</v>
      </c>
      <c r="BJ6" s="428">
        <v>3.21</v>
      </c>
      <c r="BK6" s="428">
        <v>3.22</v>
      </c>
      <c r="BL6" s="454" t="s">
        <v>1419</v>
      </c>
      <c r="BM6" s="454" t="s">
        <v>1418</v>
      </c>
      <c r="BN6" s="428">
        <v>3.25</v>
      </c>
      <c r="BO6" s="606"/>
      <c r="BP6" s="428">
        <v>3.26</v>
      </c>
      <c r="BQ6" s="428">
        <v>3.27</v>
      </c>
      <c r="BR6" s="317"/>
      <c r="BS6" s="432" t="s">
        <v>1338</v>
      </c>
      <c r="BT6" s="428">
        <v>3.29</v>
      </c>
      <c r="BU6" s="428">
        <v>3.3</v>
      </c>
      <c r="BV6" s="428">
        <v>3.31</v>
      </c>
      <c r="BW6" s="428">
        <v>3.32</v>
      </c>
      <c r="BX6" s="428">
        <v>3.33</v>
      </c>
      <c r="BY6" s="428">
        <v>3.34</v>
      </c>
      <c r="BZ6" s="428">
        <v>3.35</v>
      </c>
      <c r="CA6" s="428">
        <v>3.36</v>
      </c>
      <c r="CB6" s="428">
        <v>3.37</v>
      </c>
      <c r="CC6" s="428">
        <v>3.38</v>
      </c>
      <c r="CD6" s="428">
        <v>3.39</v>
      </c>
      <c r="CE6" s="428">
        <v>3.4</v>
      </c>
      <c r="CF6" s="428">
        <v>3.41</v>
      </c>
      <c r="CG6" s="428">
        <v>3.42</v>
      </c>
      <c r="CH6" s="428">
        <v>3.43</v>
      </c>
      <c r="CI6" s="606"/>
      <c r="CJ6" s="429">
        <v>3.44</v>
      </c>
      <c r="CK6" s="429">
        <v>3.45</v>
      </c>
      <c r="CL6" s="306"/>
      <c r="CM6" s="429" t="s">
        <v>1334</v>
      </c>
      <c r="CN6" s="429" t="s">
        <v>1335</v>
      </c>
      <c r="CO6" s="330"/>
      <c r="CP6" s="429" t="s">
        <v>1334</v>
      </c>
      <c r="CQ6" s="429" t="s">
        <v>1335</v>
      </c>
      <c r="CR6" s="330"/>
      <c r="CS6" s="429" t="s">
        <v>1334</v>
      </c>
      <c r="CT6" s="429" t="s">
        <v>1335</v>
      </c>
      <c r="CU6" s="330"/>
      <c r="CV6" s="429" t="s">
        <v>1334</v>
      </c>
      <c r="CW6" s="429" t="s">
        <v>1336</v>
      </c>
      <c r="CX6" s="429" t="s">
        <v>1335</v>
      </c>
      <c r="CY6" s="330"/>
      <c r="CZ6" s="376"/>
    </row>
    <row r="7" spans="1:104" s="103" customFormat="1" ht="7.5" customHeight="1" x14ac:dyDescent="0.25">
      <c r="A7" s="325"/>
      <c r="B7" s="347"/>
      <c r="C7" s="346"/>
      <c r="D7" s="346"/>
      <c r="E7" s="326"/>
      <c r="F7" s="326"/>
      <c r="G7" s="326"/>
      <c r="H7" s="326"/>
      <c r="I7" s="326"/>
      <c r="J7" s="326"/>
      <c r="K7" s="326"/>
      <c r="L7" s="326"/>
      <c r="M7" s="537"/>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row>
    <row r="8" spans="1:104" s="611" customFormat="1" ht="30.75" customHeight="1" x14ac:dyDescent="0.25">
      <c r="A8" s="526">
        <v>1</v>
      </c>
      <c r="B8" s="627" t="s">
        <v>1565</v>
      </c>
      <c r="C8" s="627"/>
      <c r="D8" s="627"/>
      <c r="E8" s="527"/>
      <c r="F8" s="527"/>
      <c r="G8" s="527"/>
      <c r="H8" s="527"/>
      <c r="I8" s="527"/>
      <c r="J8" s="527"/>
      <c r="K8" s="527"/>
      <c r="M8" s="612"/>
    </row>
    <row r="9" spans="1:104" s="614" customFormat="1" ht="30.75" customHeight="1" x14ac:dyDescent="0.25">
      <c r="A9" s="528" t="s">
        <v>45</v>
      </c>
      <c r="B9" s="623" t="s">
        <v>1562</v>
      </c>
      <c r="C9" s="628"/>
      <c r="D9" s="628"/>
      <c r="E9" s="613"/>
      <c r="F9" s="613"/>
      <c r="G9" s="613"/>
      <c r="H9" s="613"/>
      <c r="I9" s="613"/>
      <c r="J9" s="613"/>
      <c r="K9" s="613"/>
      <c r="M9" s="615"/>
    </row>
    <row r="10" spans="1:104" s="103" customFormat="1" ht="30.75" customHeight="1" thickBot="1" x14ac:dyDescent="0.3">
      <c r="A10" s="594" t="s">
        <v>551</v>
      </c>
      <c r="B10" s="319" t="s">
        <v>552</v>
      </c>
      <c r="C10" s="320" t="s">
        <v>553</v>
      </c>
      <c r="D10" s="320" t="s">
        <v>535</v>
      </c>
      <c r="E10" s="323"/>
      <c r="F10" s="396" t="s">
        <v>63</v>
      </c>
      <c r="G10" s="397">
        <f>'Stage 2 - Site Information'!N13</f>
        <v>55</v>
      </c>
      <c r="H10" s="396"/>
      <c r="I10" s="398">
        <f>'Stage 2 - Site Information'!M13</f>
        <v>2.69</v>
      </c>
      <c r="J10" s="399"/>
      <c r="K10" s="405"/>
      <c r="L10" s="408"/>
      <c r="M10" s="538">
        <f>'Scoring Matrix - All Sites'!M13</f>
        <v>5</v>
      </c>
      <c r="N10" s="409"/>
      <c r="O10" s="400">
        <v>4</v>
      </c>
      <c r="P10" s="400">
        <v>1</v>
      </c>
      <c r="Q10" s="408"/>
      <c r="R10" s="400">
        <v>0</v>
      </c>
      <c r="S10" s="400">
        <v>0</v>
      </c>
      <c r="T10" s="400">
        <v>0</v>
      </c>
      <c r="U10" s="400">
        <v>5</v>
      </c>
      <c r="V10" s="407"/>
      <c r="W10" s="401">
        <v>0</v>
      </c>
      <c r="X10" s="401">
        <v>0</v>
      </c>
      <c r="Y10" s="401">
        <v>0</v>
      </c>
      <c r="Z10" s="401">
        <v>0</v>
      </c>
      <c r="AA10" s="407"/>
      <c r="AB10" s="400">
        <v>1</v>
      </c>
      <c r="AC10" s="409"/>
      <c r="AD10" s="407"/>
      <c r="AE10" s="400">
        <v>0</v>
      </c>
      <c r="AF10" s="400">
        <v>0</v>
      </c>
      <c r="AG10" s="406"/>
      <c r="AH10" s="400">
        <v>0</v>
      </c>
      <c r="AI10" s="400">
        <v>0</v>
      </c>
      <c r="AJ10" s="400">
        <v>0</v>
      </c>
      <c r="AK10" s="400">
        <v>0</v>
      </c>
      <c r="AL10" s="395"/>
      <c r="AM10" s="400">
        <v>0</v>
      </c>
      <c r="AN10" s="400">
        <v>0</v>
      </c>
      <c r="AO10" s="400">
        <v>0</v>
      </c>
      <c r="AP10" s="400">
        <v>0</v>
      </c>
      <c r="AQ10" s="400">
        <v>0</v>
      </c>
      <c r="AR10" s="400">
        <v>0</v>
      </c>
      <c r="AS10" s="395"/>
      <c r="AT10" s="400">
        <v>0</v>
      </c>
      <c r="AU10" s="400">
        <v>0</v>
      </c>
      <c r="AV10" s="400">
        <v>0</v>
      </c>
      <c r="AW10" s="400">
        <v>0</v>
      </c>
      <c r="AX10" s="400">
        <v>0</v>
      </c>
      <c r="AY10" s="400">
        <v>0</v>
      </c>
      <c r="AZ10" s="400">
        <v>0</v>
      </c>
      <c r="BA10" s="400">
        <v>0</v>
      </c>
      <c r="BB10" s="409"/>
      <c r="BC10" s="400">
        <v>0</v>
      </c>
      <c r="BD10" s="400">
        <v>0</v>
      </c>
      <c r="BE10" s="395"/>
      <c r="BF10" s="400">
        <v>0</v>
      </c>
      <c r="BG10" s="400">
        <v>0</v>
      </c>
      <c r="BH10" s="395"/>
      <c r="BI10" s="400">
        <v>0</v>
      </c>
      <c r="BJ10" s="400">
        <v>0</v>
      </c>
      <c r="BK10" s="400">
        <v>0</v>
      </c>
      <c r="BL10" s="400">
        <v>0</v>
      </c>
      <c r="BM10" s="400">
        <v>0</v>
      </c>
      <c r="BN10" s="400">
        <v>0</v>
      </c>
      <c r="BO10" s="395"/>
      <c r="BP10" s="400">
        <v>0</v>
      </c>
      <c r="BQ10" s="400">
        <v>0</v>
      </c>
      <c r="BR10" s="406"/>
      <c r="BS10" s="400">
        <v>0</v>
      </c>
      <c r="BT10" s="400">
        <v>0</v>
      </c>
      <c r="BU10" s="400">
        <v>0</v>
      </c>
      <c r="BV10" s="400">
        <v>0</v>
      </c>
      <c r="BW10" s="400">
        <v>0</v>
      </c>
      <c r="BX10" s="409"/>
      <c r="BY10" s="400">
        <v>0</v>
      </c>
      <c r="BZ10" s="400">
        <v>0</v>
      </c>
      <c r="CA10" s="400">
        <v>0</v>
      </c>
      <c r="CB10" s="400">
        <v>0</v>
      </c>
      <c r="CC10" s="409"/>
      <c r="CD10" s="409"/>
      <c r="CE10" s="400">
        <v>0</v>
      </c>
      <c r="CF10" s="409"/>
      <c r="CG10" s="400">
        <v>0</v>
      </c>
      <c r="CH10" s="409"/>
      <c r="CI10" s="395"/>
      <c r="CJ10" s="409"/>
      <c r="CK10" s="400">
        <v>0</v>
      </c>
      <c r="CL10" s="395"/>
      <c r="CM10" s="404"/>
      <c r="CN10" s="401"/>
      <c r="CO10" s="410"/>
      <c r="CP10" s="404"/>
      <c r="CQ10" s="401"/>
      <c r="CR10" s="410"/>
      <c r="CS10" s="404"/>
      <c r="CT10" s="401"/>
      <c r="CU10" s="421"/>
      <c r="CV10" s="401"/>
      <c r="CW10" s="404"/>
      <c r="CX10" s="401"/>
      <c r="CY10" s="410"/>
      <c r="CZ10" s="311" t="s">
        <v>3225</v>
      </c>
    </row>
    <row r="11" spans="1:104" s="103" customFormat="1" ht="30.75" customHeight="1" thickBot="1" x14ac:dyDescent="0.3">
      <c r="A11" s="594" t="s">
        <v>554</v>
      </c>
      <c r="B11" s="319" t="s">
        <v>555</v>
      </c>
      <c r="C11" s="320" t="s">
        <v>556</v>
      </c>
      <c r="D11" s="320" t="s">
        <v>535</v>
      </c>
      <c r="E11" s="323"/>
      <c r="F11" s="396" t="s">
        <v>63</v>
      </c>
      <c r="G11" s="397">
        <f>'Stage 2 - Site Information'!N14</f>
        <v>36</v>
      </c>
      <c r="H11" s="396"/>
      <c r="I11" s="398">
        <f>'Stage 2 - Site Information'!M14</f>
        <v>1.41</v>
      </c>
      <c r="J11" s="399"/>
      <c r="K11" s="405"/>
      <c r="L11" s="408"/>
      <c r="M11" s="538">
        <f>'Scoring Matrix - All Sites'!M14</f>
        <v>5</v>
      </c>
      <c r="N11" s="409"/>
      <c r="O11" s="400">
        <v>4</v>
      </c>
      <c r="P11" s="400">
        <v>1</v>
      </c>
      <c r="Q11" s="408"/>
      <c r="R11" s="400">
        <v>0</v>
      </c>
      <c r="S11" s="400">
        <v>0</v>
      </c>
      <c r="T11" s="400">
        <v>0</v>
      </c>
      <c r="U11" s="400">
        <v>5</v>
      </c>
      <c r="V11" s="407"/>
      <c r="W11" s="401">
        <v>0</v>
      </c>
      <c r="X11" s="401">
        <v>0</v>
      </c>
      <c r="Y11" s="401">
        <v>0</v>
      </c>
      <c r="Z11" s="401">
        <v>0</v>
      </c>
      <c r="AA11" s="407"/>
      <c r="AB11" s="400">
        <v>1</v>
      </c>
      <c r="AC11" s="409"/>
      <c r="AD11" s="407"/>
      <c r="AE11" s="400">
        <v>0</v>
      </c>
      <c r="AF11" s="400">
        <v>0</v>
      </c>
      <c r="AG11" s="406"/>
      <c r="AH11" s="400">
        <v>0</v>
      </c>
      <c r="AI11" s="400">
        <v>0</v>
      </c>
      <c r="AJ11" s="400">
        <v>0</v>
      </c>
      <c r="AK11" s="400">
        <v>0</v>
      </c>
      <c r="AL11" s="395"/>
      <c r="AM11" s="400">
        <v>0</v>
      </c>
      <c r="AN11" s="400">
        <v>0</v>
      </c>
      <c r="AO11" s="400">
        <v>0</v>
      </c>
      <c r="AP11" s="400">
        <v>0</v>
      </c>
      <c r="AQ11" s="400">
        <v>0</v>
      </c>
      <c r="AR11" s="400">
        <v>0</v>
      </c>
      <c r="AS11" s="395"/>
      <c r="AT11" s="400">
        <v>0</v>
      </c>
      <c r="AU11" s="400">
        <v>0</v>
      </c>
      <c r="AV11" s="400">
        <v>0</v>
      </c>
      <c r="AW11" s="400">
        <v>0</v>
      </c>
      <c r="AX11" s="400">
        <v>0</v>
      </c>
      <c r="AY11" s="400">
        <v>0</v>
      </c>
      <c r="AZ11" s="400">
        <v>0</v>
      </c>
      <c r="BA11" s="400">
        <v>0</v>
      </c>
      <c r="BB11" s="409"/>
      <c r="BC11" s="400">
        <v>0</v>
      </c>
      <c r="BD11" s="400">
        <v>0</v>
      </c>
      <c r="BE11" s="395"/>
      <c r="BF11" s="400">
        <v>0</v>
      </c>
      <c r="BG11" s="400">
        <v>0</v>
      </c>
      <c r="BH11" s="395"/>
      <c r="BI11" s="400">
        <v>0</v>
      </c>
      <c r="BJ11" s="400">
        <v>0</v>
      </c>
      <c r="BK11" s="400">
        <v>0</v>
      </c>
      <c r="BL11" s="400">
        <v>0</v>
      </c>
      <c r="BM11" s="400">
        <v>0</v>
      </c>
      <c r="BN11" s="400">
        <v>0</v>
      </c>
      <c r="BO11" s="395"/>
      <c r="BP11" s="400">
        <v>0</v>
      </c>
      <c r="BQ11" s="400">
        <v>0</v>
      </c>
      <c r="BR11" s="406"/>
      <c r="BS11" s="400">
        <v>0</v>
      </c>
      <c r="BT11" s="400">
        <v>0</v>
      </c>
      <c r="BU11" s="400">
        <v>0</v>
      </c>
      <c r="BV11" s="400">
        <v>0</v>
      </c>
      <c r="BW11" s="400">
        <v>0</v>
      </c>
      <c r="BX11" s="409"/>
      <c r="BY11" s="400">
        <v>0</v>
      </c>
      <c r="BZ11" s="400">
        <v>0</v>
      </c>
      <c r="CA11" s="400">
        <v>0</v>
      </c>
      <c r="CB11" s="400">
        <v>0</v>
      </c>
      <c r="CC11" s="409"/>
      <c r="CD11" s="409"/>
      <c r="CE11" s="400">
        <v>0</v>
      </c>
      <c r="CF11" s="409"/>
      <c r="CG11" s="400">
        <v>0</v>
      </c>
      <c r="CH11" s="409"/>
      <c r="CI11" s="395"/>
      <c r="CJ11" s="409"/>
      <c r="CK11" s="400">
        <v>0</v>
      </c>
      <c r="CL11" s="395"/>
      <c r="CM11" s="404"/>
      <c r="CN11" s="401"/>
      <c r="CO11" s="410"/>
      <c r="CP11" s="404"/>
      <c r="CQ11" s="401"/>
      <c r="CR11" s="410"/>
      <c r="CS11" s="404"/>
      <c r="CT11" s="401"/>
      <c r="CU11" s="421"/>
      <c r="CV11" s="401"/>
      <c r="CW11" s="404"/>
      <c r="CX11" s="401"/>
      <c r="CY11" s="410"/>
      <c r="CZ11" s="311" t="s">
        <v>3225</v>
      </c>
    </row>
    <row r="12" spans="1:104" s="103" customFormat="1" ht="30.75" customHeight="1" thickBot="1" x14ac:dyDescent="0.3">
      <c r="A12" s="594" t="s">
        <v>559</v>
      </c>
      <c r="B12" s="319" t="s">
        <v>560</v>
      </c>
      <c r="C12" s="320" t="s">
        <v>561</v>
      </c>
      <c r="D12" s="320" t="s">
        <v>535</v>
      </c>
      <c r="E12" s="323"/>
      <c r="F12" s="396" t="s">
        <v>63</v>
      </c>
      <c r="G12" s="397">
        <f>'Stage 2 - Site Information'!N16</f>
        <v>118</v>
      </c>
      <c r="H12" s="396"/>
      <c r="I12" s="398">
        <f>'Stage 2 - Site Information'!M16</f>
        <v>3.93</v>
      </c>
      <c r="J12" s="399" t="s">
        <v>539</v>
      </c>
      <c r="K12" s="405"/>
      <c r="L12" s="408"/>
      <c r="M12" s="538">
        <f>'Scoring Matrix - All Sites'!M16</f>
        <v>5</v>
      </c>
      <c r="N12" s="409"/>
      <c r="O12" s="400">
        <v>5</v>
      </c>
      <c r="P12" s="400">
        <v>1</v>
      </c>
      <c r="Q12" s="408"/>
      <c r="R12" s="400">
        <v>0</v>
      </c>
      <c r="S12" s="400">
        <v>0</v>
      </c>
      <c r="T12" s="400">
        <v>0</v>
      </c>
      <c r="U12" s="400">
        <v>5</v>
      </c>
      <c r="V12" s="407"/>
      <c r="W12" s="401">
        <v>0</v>
      </c>
      <c r="X12" s="401">
        <v>0</v>
      </c>
      <c r="Y12" s="401">
        <v>0</v>
      </c>
      <c r="Z12" s="401">
        <v>0</v>
      </c>
      <c r="AA12" s="407"/>
      <c r="AB12" s="400">
        <v>1</v>
      </c>
      <c r="AC12" s="409"/>
      <c r="AD12" s="407"/>
      <c r="AE12" s="400">
        <v>0</v>
      </c>
      <c r="AF12" s="400">
        <v>0</v>
      </c>
      <c r="AG12" s="406"/>
      <c r="AH12" s="400">
        <v>0</v>
      </c>
      <c r="AI12" s="400">
        <v>0</v>
      </c>
      <c r="AJ12" s="400">
        <v>0</v>
      </c>
      <c r="AK12" s="400">
        <v>0</v>
      </c>
      <c r="AL12" s="395"/>
      <c r="AM12" s="400">
        <v>0</v>
      </c>
      <c r="AN12" s="400">
        <v>0</v>
      </c>
      <c r="AO12" s="400">
        <v>0</v>
      </c>
      <c r="AP12" s="400">
        <v>0</v>
      </c>
      <c r="AQ12" s="400">
        <v>0</v>
      </c>
      <c r="AR12" s="400">
        <v>0</v>
      </c>
      <c r="AS12" s="395"/>
      <c r="AT12" s="400">
        <v>0</v>
      </c>
      <c r="AU12" s="400">
        <v>0</v>
      </c>
      <c r="AV12" s="400">
        <v>0</v>
      </c>
      <c r="AW12" s="400">
        <v>0</v>
      </c>
      <c r="AX12" s="400">
        <v>0</v>
      </c>
      <c r="AY12" s="400">
        <v>0</v>
      </c>
      <c r="AZ12" s="400">
        <v>0</v>
      </c>
      <c r="BA12" s="400">
        <v>0</v>
      </c>
      <c r="BB12" s="409"/>
      <c r="BC12" s="400">
        <v>0</v>
      </c>
      <c r="BD12" s="400">
        <v>0</v>
      </c>
      <c r="BE12" s="395"/>
      <c r="BF12" s="400">
        <v>0</v>
      </c>
      <c r="BG12" s="400">
        <v>0</v>
      </c>
      <c r="BH12" s="395"/>
      <c r="BI12" s="400">
        <v>0</v>
      </c>
      <c r="BJ12" s="400">
        <v>0</v>
      </c>
      <c r="BK12" s="400">
        <v>0</v>
      </c>
      <c r="BL12" s="400">
        <v>0</v>
      </c>
      <c r="BM12" s="400">
        <v>0</v>
      </c>
      <c r="BN12" s="400">
        <v>0</v>
      </c>
      <c r="BO12" s="395"/>
      <c r="BP12" s="400">
        <v>0</v>
      </c>
      <c r="BQ12" s="400">
        <v>0</v>
      </c>
      <c r="BR12" s="406"/>
      <c r="BS12" s="400">
        <v>0</v>
      </c>
      <c r="BT12" s="400">
        <v>0</v>
      </c>
      <c r="BU12" s="400">
        <v>0</v>
      </c>
      <c r="BV12" s="400">
        <v>0</v>
      </c>
      <c r="BW12" s="400">
        <v>0</v>
      </c>
      <c r="BX12" s="409"/>
      <c r="BY12" s="400">
        <v>0</v>
      </c>
      <c r="BZ12" s="400">
        <v>0</v>
      </c>
      <c r="CA12" s="400">
        <v>0</v>
      </c>
      <c r="CB12" s="400">
        <v>0</v>
      </c>
      <c r="CC12" s="409"/>
      <c r="CD12" s="409"/>
      <c r="CE12" s="400">
        <v>0</v>
      </c>
      <c r="CF12" s="409"/>
      <c r="CG12" s="400">
        <v>0</v>
      </c>
      <c r="CH12" s="409"/>
      <c r="CI12" s="395"/>
      <c r="CJ12" s="409"/>
      <c r="CK12" s="400">
        <v>0</v>
      </c>
      <c r="CL12" s="395"/>
      <c r="CM12" s="404"/>
      <c r="CN12" s="401"/>
      <c r="CO12" s="410"/>
      <c r="CP12" s="404"/>
      <c r="CQ12" s="401"/>
      <c r="CR12" s="410"/>
      <c r="CS12" s="404"/>
      <c r="CT12" s="401"/>
      <c r="CU12" s="421"/>
      <c r="CV12" s="401"/>
      <c r="CW12" s="404"/>
      <c r="CX12" s="401"/>
      <c r="CY12" s="410"/>
      <c r="CZ12" s="311" t="s">
        <v>3226</v>
      </c>
    </row>
    <row r="13" spans="1:104" s="103" customFormat="1" ht="30.75" customHeight="1" x14ac:dyDescent="0.25">
      <c r="A13" s="860" t="s">
        <v>575</v>
      </c>
      <c r="B13" s="861" t="s">
        <v>576</v>
      </c>
      <c r="C13" s="854" t="s">
        <v>577</v>
      </c>
      <c r="D13" s="854" t="s">
        <v>518</v>
      </c>
      <c r="E13" s="854"/>
      <c r="F13" s="684" t="s">
        <v>63</v>
      </c>
      <c r="G13" s="862">
        <f>'Stage 2 - Site Information'!N21</f>
        <v>48</v>
      </c>
      <c r="H13" s="684" t="s">
        <v>63</v>
      </c>
      <c r="I13" s="685">
        <f>'Stage 2 - Site Information'!M21</f>
        <v>2.15</v>
      </c>
      <c r="J13" s="686" t="s">
        <v>539</v>
      </c>
      <c r="K13" s="687"/>
      <c r="L13" s="854"/>
      <c r="M13" s="400">
        <f>IF(I13&gt;0.249,5,1)</f>
        <v>5</v>
      </c>
      <c r="N13" s="409"/>
      <c r="O13" s="400">
        <v>5</v>
      </c>
      <c r="P13" s="400">
        <v>1</v>
      </c>
      <c r="Q13" s="854"/>
      <c r="R13" s="400">
        <v>5</v>
      </c>
      <c r="S13" s="400">
        <v>5</v>
      </c>
      <c r="T13" s="400">
        <v>5</v>
      </c>
      <c r="U13" s="400">
        <v>4</v>
      </c>
      <c r="V13" s="854"/>
      <c r="W13" s="400">
        <v>4</v>
      </c>
      <c r="X13" s="400">
        <v>5</v>
      </c>
      <c r="Y13" s="400">
        <v>5</v>
      </c>
      <c r="Z13" s="400">
        <v>4</v>
      </c>
      <c r="AA13" s="854"/>
      <c r="AB13" s="400">
        <v>5</v>
      </c>
      <c r="AC13" s="400">
        <v>0</v>
      </c>
      <c r="AD13" s="854"/>
      <c r="AE13" s="400">
        <v>1</v>
      </c>
      <c r="AF13" s="400">
        <v>1</v>
      </c>
      <c r="AG13" s="854"/>
      <c r="AH13" s="400">
        <v>3</v>
      </c>
      <c r="AI13" s="400">
        <v>4</v>
      </c>
      <c r="AJ13" s="400">
        <v>5</v>
      </c>
      <c r="AK13" s="400">
        <v>2</v>
      </c>
      <c r="AL13" s="854"/>
      <c r="AM13" s="400">
        <v>5</v>
      </c>
      <c r="AN13" s="400">
        <v>4</v>
      </c>
      <c r="AO13" s="400">
        <v>5</v>
      </c>
      <c r="AP13" s="400">
        <v>4</v>
      </c>
      <c r="AQ13" s="400">
        <v>5</v>
      </c>
      <c r="AR13" s="400">
        <v>5</v>
      </c>
      <c r="AS13" s="854"/>
      <c r="AT13" s="400">
        <v>2</v>
      </c>
      <c r="AU13" s="400">
        <v>5</v>
      </c>
      <c r="AV13" s="400">
        <v>4</v>
      </c>
      <c r="AW13" s="400">
        <v>3</v>
      </c>
      <c r="AX13" s="400">
        <v>1</v>
      </c>
      <c r="AY13" s="400">
        <v>5</v>
      </c>
      <c r="AZ13" s="400">
        <v>5</v>
      </c>
      <c r="BA13" s="400">
        <v>5</v>
      </c>
      <c r="BB13" s="409"/>
      <c r="BC13" s="400">
        <v>3</v>
      </c>
      <c r="BD13" s="400">
        <v>3</v>
      </c>
      <c r="BE13" s="854"/>
      <c r="BF13" s="400">
        <v>5</v>
      </c>
      <c r="BG13" s="400">
        <v>5</v>
      </c>
      <c r="BH13" s="854"/>
      <c r="BI13" s="400">
        <v>5</v>
      </c>
      <c r="BJ13" s="400">
        <v>3</v>
      </c>
      <c r="BK13" s="400">
        <v>1</v>
      </c>
      <c r="BL13" s="400">
        <v>4</v>
      </c>
      <c r="BM13" s="400">
        <v>1</v>
      </c>
      <c r="BN13" s="400">
        <v>5</v>
      </c>
      <c r="BO13" s="854"/>
      <c r="BP13" s="400">
        <v>5</v>
      </c>
      <c r="BQ13" s="400">
        <v>5</v>
      </c>
      <c r="BR13" s="854"/>
      <c r="BS13" s="400">
        <v>4</v>
      </c>
      <c r="BT13" s="400">
        <v>2</v>
      </c>
      <c r="BU13" s="400">
        <v>2</v>
      </c>
      <c r="BV13" s="400">
        <v>1</v>
      </c>
      <c r="BW13" s="400">
        <v>5</v>
      </c>
      <c r="BX13" s="409"/>
      <c r="BY13" s="400">
        <v>4</v>
      </c>
      <c r="BZ13" s="400">
        <v>4</v>
      </c>
      <c r="CA13" s="400">
        <v>4</v>
      </c>
      <c r="CB13" s="400">
        <v>5</v>
      </c>
      <c r="CC13" s="409"/>
      <c r="CD13" s="409"/>
      <c r="CE13" s="400">
        <v>1</v>
      </c>
      <c r="CF13" s="409"/>
      <c r="CG13" s="400">
        <v>5</v>
      </c>
      <c r="CH13" s="409"/>
      <c r="CI13" s="854"/>
      <c r="CJ13" s="409"/>
      <c r="CK13" s="400">
        <v>5</v>
      </c>
      <c r="CL13" s="854"/>
      <c r="CM13" s="689"/>
      <c r="CN13" s="400"/>
      <c r="CO13" s="854"/>
      <c r="CP13" s="689"/>
      <c r="CQ13" s="400"/>
      <c r="CR13" s="854"/>
      <c r="CS13" s="689"/>
      <c r="CT13" s="400"/>
      <c r="CU13" s="854"/>
      <c r="CV13" s="400"/>
      <c r="CW13" s="689"/>
      <c r="CX13" s="400"/>
      <c r="CY13" s="854"/>
      <c r="CZ13" s="690" t="s">
        <v>1358</v>
      </c>
    </row>
    <row r="14" spans="1:104" s="103" customFormat="1" ht="30.75" customHeight="1" thickBot="1" x14ac:dyDescent="0.3">
      <c r="A14" s="594" t="s">
        <v>747</v>
      </c>
      <c r="B14" s="319" t="s">
        <v>748</v>
      </c>
      <c r="C14" s="320" t="s">
        <v>749</v>
      </c>
      <c r="D14" s="320" t="s">
        <v>535</v>
      </c>
      <c r="E14" s="323"/>
      <c r="F14" s="396" t="s">
        <v>63</v>
      </c>
      <c r="G14" s="397">
        <f>'Stage 2 - Site Information'!N80</f>
        <v>3</v>
      </c>
      <c r="H14" s="396"/>
      <c r="I14" s="398">
        <f>'Stage 2 - Site Information'!M80</f>
        <v>0.11</v>
      </c>
      <c r="J14" s="399"/>
      <c r="K14" s="405"/>
      <c r="L14" s="408"/>
      <c r="M14" s="401">
        <f>IF(I14&gt;0.249,5,1)</f>
        <v>1</v>
      </c>
      <c r="N14" s="409"/>
      <c r="O14" s="400">
        <v>5</v>
      </c>
      <c r="P14" s="400">
        <v>2</v>
      </c>
      <c r="Q14" s="408"/>
      <c r="R14" s="400">
        <v>0</v>
      </c>
      <c r="S14" s="400">
        <v>0</v>
      </c>
      <c r="T14" s="400">
        <v>0</v>
      </c>
      <c r="U14" s="400">
        <v>0</v>
      </c>
      <c r="V14" s="407"/>
      <c r="W14" s="401">
        <v>0</v>
      </c>
      <c r="X14" s="401">
        <v>0</v>
      </c>
      <c r="Y14" s="401">
        <v>0</v>
      </c>
      <c r="Z14" s="401">
        <v>0</v>
      </c>
      <c r="AA14" s="407"/>
      <c r="AB14" s="400">
        <v>0</v>
      </c>
      <c r="AC14" s="409"/>
      <c r="AD14" s="407"/>
      <c r="AE14" s="400">
        <v>0</v>
      </c>
      <c r="AF14" s="400">
        <v>0</v>
      </c>
      <c r="AG14" s="406"/>
      <c r="AH14" s="400">
        <v>0</v>
      </c>
      <c r="AI14" s="400">
        <v>0</v>
      </c>
      <c r="AJ14" s="400">
        <v>0</v>
      </c>
      <c r="AK14" s="400">
        <v>0</v>
      </c>
      <c r="AL14" s="395"/>
      <c r="AM14" s="400">
        <v>0</v>
      </c>
      <c r="AN14" s="400">
        <v>0</v>
      </c>
      <c r="AO14" s="400">
        <v>0</v>
      </c>
      <c r="AP14" s="400">
        <v>0</v>
      </c>
      <c r="AQ14" s="400">
        <v>0</v>
      </c>
      <c r="AR14" s="400">
        <v>0</v>
      </c>
      <c r="AS14" s="395"/>
      <c r="AT14" s="400">
        <v>0</v>
      </c>
      <c r="AU14" s="400">
        <v>0</v>
      </c>
      <c r="AV14" s="400">
        <v>0</v>
      </c>
      <c r="AW14" s="400">
        <v>0</v>
      </c>
      <c r="AX14" s="400">
        <v>0</v>
      </c>
      <c r="AY14" s="400">
        <v>0</v>
      </c>
      <c r="AZ14" s="400">
        <v>0</v>
      </c>
      <c r="BA14" s="400">
        <v>0</v>
      </c>
      <c r="BB14" s="409"/>
      <c r="BC14" s="400">
        <v>0</v>
      </c>
      <c r="BD14" s="400">
        <v>0</v>
      </c>
      <c r="BE14" s="395"/>
      <c r="BF14" s="400">
        <v>0</v>
      </c>
      <c r="BG14" s="400">
        <v>0</v>
      </c>
      <c r="BH14" s="395"/>
      <c r="BI14" s="400">
        <v>0</v>
      </c>
      <c r="BJ14" s="400">
        <v>0</v>
      </c>
      <c r="BK14" s="400">
        <v>0</v>
      </c>
      <c r="BL14" s="400">
        <v>0</v>
      </c>
      <c r="BM14" s="400">
        <v>0</v>
      </c>
      <c r="BN14" s="400">
        <v>0</v>
      </c>
      <c r="BO14" s="395"/>
      <c r="BP14" s="400">
        <v>0</v>
      </c>
      <c r="BQ14" s="400">
        <v>0</v>
      </c>
      <c r="BR14" s="406"/>
      <c r="BS14" s="400">
        <v>0</v>
      </c>
      <c r="BT14" s="400">
        <v>0</v>
      </c>
      <c r="BU14" s="400">
        <v>0</v>
      </c>
      <c r="BV14" s="400">
        <v>0</v>
      </c>
      <c r="BW14" s="400">
        <v>0</v>
      </c>
      <c r="BX14" s="409"/>
      <c r="BY14" s="400">
        <v>0</v>
      </c>
      <c r="BZ14" s="400">
        <v>0</v>
      </c>
      <c r="CA14" s="400">
        <v>0</v>
      </c>
      <c r="CB14" s="400">
        <v>0</v>
      </c>
      <c r="CC14" s="409"/>
      <c r="CD14" s="409"/>
      <c r="CE14" s="400">
        <v>0</v>
      </c>
      <c r="CF14" s="409"/>
      <c r="CG14" s="400">
        <v>0</v>
      </c>
      <c r="CH14" s="409"/>
      <c r="CI14" s="395"/>
      <c r="CJ14" s="409"/>
      <c r="CK14" s="400">
        <v>0</v>
      </c>
      <c r="CL14" s="395"/>
      <c r="CM14" s="404"/>
      <c r="CN14" s="401"/>
      <c r="CO14" s="410"/>
      <c r="CP14" s="404"/>
      <c r="CQ14" s="401"/>
      <c r="CR14" s="410"/>
      <c r="CS14" s="404"/>
      <c r="CT14" s="401"/>
      <c r="CU14" s="421"/>
      <c r="CV14" s="401"/>
      <c r="CW14" s="404"/>
      <c r="CX14" s="401"/>
      <c r="CY14" s="410"/>
      <c r="CZ14" s="311" t="s">
        <v>3236</v>
      </c>
    </row>
    <row r="15" spans="1:104" s="103" customFormat="1" ht="30.75" customHeight="1" thickBot="1" x14ac:dyDescent="0.3">
      <c r="A15" s="594" t="s">
        <v>812</v>
      </c>
      <c r="B15" s="319" t="s">
        <v>813</v>
      </c>
      <c r="C15" s="320" t="s">
        <v>678</v>
      </c>
      <c r="D15" s="320" t="s">
        <v>518</v>
      </c>
      <c r="E15" s="323"/>
      <c r="F15" s="396" t="s">
        <v>63</v>
      </c>
      <c r="G15" s="397">
        <f>'Stage 2 - Site Information'!N104</f>
        <v>52</v>
      </c>
      <c r="H15" s="396" t="s">
        <v>63</v>
      </c>
      <c r="I15" s="398">
        <f>'Stage 2 - Site Information'!M104</f>
        <v>1.1100000000000001</v>
      </c>
      <c r="J15" s="399" t="s">
        <v>1357</v>
      </c>
      <c r="K15" s="405"/>
      <c r="L15" s="408"/>
      <c r="M15" s="538">
        <f>'Scoring Matrix - All Sites'!M104</f>
        <v>5</v>
      </c>
      <c r="N15" s="409"/>
      <c r="O15" s="400">
        <v>5</v>
      </c>
      <c r="P15" s="400">
        <v>5</v>
      </c>
      <c r="Q15" s="408"/>
      <c r="R15" s="400">
        <v>0</v>
      </c>
      <c r="S15" s="400">
        <v>0</v>
      </c>
      <c r="T15" s="400">
        <v>0</v>
      </c>
      <c r="U15" s="400">
        <v>5</v>
      </c>
      <c r="V15" s="407"/>
      <c r="W15" s="401">
        <v>0</v>
      </c>
      <c r="X15" s="401">
        <v>0</v>
      </c>
      <c r="Y15" s="401">
        <v>0</v>
      </c>
      <c r="Z15" s="401">
        <v>0</v>
      </c>
      <c r="AA15" s="407"/>
      <c r="AB15" s="400">
        <v>1</v>
      </c>
      <c r="AC15" s="400">
        <v>0</v>
      </c>
      <c r="AD15" s="407"/>
      <c r="AE15" s="400">
        <v>0</v>
      </c>
      <c r="AF15" s="400">
        <v>0</v>
      </c>
      <c r="AG15" s="406"/>
      <c r="AH15" s="400">
        <v>0</v>
      </c>
      <c r="AI15" s="400">
        <v>0</v>
      </c>
      <c r="AJ15" s="400">
        <v>0</v>
      </c>
      <c r="AK15" s="400">
        <v>0</v>
      </c>
      <c r="AL15" s="395"/>
      <c r="AM15" s="400">
        <v>0</v>
      </c>
      <c r="AN15" s="400">
        <v>0</v>
      </c>
      <c r="AO15" s="400">
        <v>0</v>
      </c>
      <c r="AP15" s="400">
        <v>0</v>
      </c>
      <c r="AQ15" s="400">
        <v>0</v>
      </c>
      <c r="AR15" s="400">
        <v>0</v>
      </c>
      <c r="AS15" s="395"/>
      <c r="AT15" s="400">
        <v>0</v>
      </c>
      <c r="AU15" s="400">
        <v>0</v>
      </c>
      <c r="AV15" s="400">
        <v>0</v>
      </c>
      <c r="AW15" s="400">
        <v>0</v>
      </c>
      <c r="AX15" s="400">
        <v>0</v>
      </c>
      <c r="AY15" s="400">
        <v>0</v>
      </c>
      <c r="AZ15" s="400">
        <v>0</v>
      </c>
      <c r="BA15" s="400">
        <v>0</v>
      </c>
      <c r="BB15" s="409"/>
      <c r="BC15" s="400">
        <v>0</v>
      </c>
      <c r="BD15" s="400">
        <v>0</v>
      </c>
      <c r="BE15" s="395"/>
      <c r="BF15" s="400">
        <v>0</v>
      </c>
      <c r="BG15" s="400">
        <v>0</v>
      </c>
      <c r="BH15" s="395"/>
      <c r="BI15" s="400">
        <v>0</v>
      </c>
      <c r="BJ15" s="400">
        <v>0</v>
      </c>
      <c r="BK15" s="400">
        <v>0</v>
      </c>
      <c r="BL15" s="400">
        <v>0</v>
      </c>
      <c r="BM15" s="400">
        <v>0</v>
      </c>
      <c r="BN15" s="400">
        <v>0</v>
      </c>
      <c r="BO15" s="395"/>
      <c r="BP15" s="400">
        <v>0</v>
      </c>
      <c r="BQ15" s="400">
        <v>0</v>
      </c>
      <c r="BR15" s="406"/>
      <c r="BS15" s="400">
        <v>0</v>
      </c>
      <c r="BT15" s="400">
        <v>0</v>
      </c>
      <c r="BU15" s="400">
        <v>0</v>
      </c>
      <c r="BV15" s="400">
        <v>0</v>
      </c>
      <c r="BW15" s="400">
        <v>0</v>
      </c>
      <c r="BX15" s="409"/>
      <c r="BY15" s="400">
        <v>0</v>
      </c>
      <c r="BZ15" s="400">
        <v>0</v>
      </c>
      <c r="CA15" s="400">
        <v>0</v>
      </c>
      <c r="CB15" s="400">
        <v>0</v>
      </c>
      <c r="CC15" s="409"/>
      <c r="CD15" s="409"/>
      <c r="CE15" s="400">
        <v>0</v>
      </c>
      <c r="CF15" s="409"/>
      <c r="CG15" s="400">
        <v>0</v>
      </c>
      <c r="CH15" s="409"/>
      <c r="CI15" s="395"/>
      <c r="CJ15" s="409"/>
      <c r="CK15" s="400">
        <v>0</v>
      </c>
      <c r="CL15" s="395"/>
      <c r="CM15" s="404"/>
      <c r="CN15" s="401"/>
      <c r="CO15" s="410"/>
      <c r="CP15" s="404"/>
      <c r="CQ15" s="401"/>
      <c r="CR15" s="410"/>
      <c r="CS15" s="404"/>
      <c r="CT15" s="401"/>
      <c r="CU15" s="421"/>
      <c r="CV15" s="401"/>
      <c r="CW15" s="404"/>
      <c r="CX15" s="401"/>
      <c r="CY15" s="410"/>
      <c r="CZ15" s="311" t="s">
        <v>3227</v>
      </c>
    </row>
    <row r="16" spans="1:104" s="103" customFormat="1" ht="30.75" customHeight="1" thickBot="1" x14ac:dyDescent="0.3">
      <c r="A16" s="594" t="s">
        <v>912</v>
      </c>
      <c r="B16" s="319" t="s">
        <v>913</v>
      </c>
      <c r="C16" s="320" t="s">
        <v>743</v>
      </c>
      <c r="D16" s="320" t="s">
        <v>524</v>
      </c>
      <c r="E16" s="323"/>
      <c r="F16" s="396" t="s">
        <v>63</v>
      </c>
      <c r="G16" s="397">
        <f>'Stage 2 - Site Information'!N144</f>
        <v>1</v>
      </c>
      <c r="H16" s="396"/>
      <c r="I16" s="398">
        <f>'Stage 2 - Site Information'!M144</f>
        <v>0.03</v>
      </c>
      <c r="J16" s="399"/>
      <c r="K16" s="405"/>
      <c r="L16" s="408"/>
      <c r="M16" s="401">
        <f>IF(I16&gt;0.249,5,1)</f>
        <v>1</v>
      </c>
      <c r="N16" s="409"/>
      <c r="O16" s="400">
        <v>3</v>
      </c>
      <c r="P16" s="400">
        <v>5</v>
      </c>
      <c r="Q16" s="408"/>
      <c r="R16" s="400">
        <v>0</v>
      </c>
      <c r="S16" s="400">
        <v>0</v>
      </c>
      <c r="T16" s="400">
        <v>0</v>
      </c>
      <c r="U16" s="400">
        <v>0</v>
      </c>
      <c r="V16" s="407"/>
      <c r="W16" s="401">
        <v>0</v>
      </c>
      <c r="X16" s="401">
        <v>0</v>
      </c>
      <c r="Y16" s="401">
        <v>0</v>
      </c>
      <c r="Z16" s="401">
        <v>0</v>
      </c>
      <c r="AA16" s="407"/>
      <c r="AB16" s="400">
        <v>0</v>
      </c>
      <c r="AC16" s="400">
        <v>0</v>
      </c>
      <c r="AD16" s="407"/>
      <c r="AE16" s="400">
        <v>0</v>
      </c>
      <c r="AF16" s="400">
        <v>0</v>
      </c>
      <c r="AG16" s="406"/>
      <c r="AH16" s="400">
        <v>0</v>
      </c>
      <c r="AI16" s="400">
        <v>0</v>
      </c>
      <c r="AJ16" s="400">
        <v>0</v>
      </c>
      <c r="AK16" s="400">
        <v>0</v>
      </c>
      <c r="AL16" s="395"/>
      <c r="AM16" s="400">
        <v>0</v>
      </c>
      <c r="AN16" s="400">
        <v>0</v>
      </c>
      <c r="AO16" s="400">
        <v>0</v>
      </c>
      <c r="AP16" s="400">
        <v>0</v>
      </c>
      <c r="AQ16" s="400">
        <v>0</v>
      </c>
      <c r="AR16" s="400">
        <v>0</v>
      </c>
      <c r="AS16" s="395"/>
      <c r="AT16" s="400">
        <v>0</v>
      </c>
      <c r="AU16" s="400">
        <v>0</v>
      </c>
      <c r="AV16" s="400">
        <v>0</v>
      </c>
      <c r="AW16" s="400">
        <v>0</v>
      </c>
      <c r="AX16" s="400">
        <v>0</v>
      </c>
      <c r="AY16" s="400">
        <v>0</v>
      </c>
      <c r="AZ16" s="400">
        <v>0</v>
      </c>
      <c r="BA16" s="400">
        <v>0</v>
      </c>
      <c r="BB16" s="409"/>
      <c r="BC16" s="400">
        <v>0</v>
      </c>
      <c r="BD16" s="400">
        <v>0</v>
      </c>
      <c r="BE16" s="395"/>
      <c r="BF16" s="400">
        <v>0</v>
      </c>
      <c r="BG16" s="400">
        <v>0</v>
      </c>
      <c r="BH16" s="395"/>
      <c r="BI16" s="400">
        <v>0</v>
      </c>
      <c r="BJ16" s="400">
        <v>0</v>
      </c>
      <c r="BK16" s="400">
        <v>0</v>
      </c>
      <c r="BL16" s="400">
        <v>0</v>
      </c>
      <c r="BM16" s="400">
        <v>0</v>
      </c>
      <c r="BN16" s="400">
        <v>0</v>
      </c>
      <c r="BO16" s="395"/>
      <c r="BP16" s="400">
        <v>0</v>
      </c>
      <c r="BQ16" s="400">
        <v>0</v>
      </c>
      <c r="BR16" s="406"/>
      <c r="BS16" s="400">
        <v>0</v>
      </c>
      <c r="BT16" s="400">
        <v>0</v>
      </c>
      <c r="BU16" s="400">
        <v>0</v>
      </c>
      <c r="BV16" s="400">
        <v>0</v>
      </c>
      <c r="BW16" s="400">
        <v>0</v>
      </c>
      <c r="BX16" s="409"/>
      <c r="BY16" s="400">
        <v>0</v>
      </c>
      <c r="BZ16" s="400">
        <v>0</v>
      </c>
      <c r="CA16" s="400">
        <v>0</v>
      </c>
      <c r="CB16" s="400">
        <v>0</v>
      </c>
      <c r="CC16" s="409"/>
      <c r="CD16" s="409"/>
      <c r="CE16" s="400">
        <v>0</v>
      </c>
      <c r="CF16" s="409"/>
      <c r="CG16" s="400">
        <v>0</v>
      </c>
      <c r="CH16" s="409"/>
      <c r="CI16" s="395"/>
      <c r="CJ16" s="409"/>
      <c r="CK16" s="400">
        <v>0</v>
      </c>
      <c r="CL16" s="395"/>
      <c r="CM16" s="404"/>
      <c r="CN16" s="401"/>
      <c r="CO16" s="410"/>
      <c r="CP16" s="404"/>
      <c r="CQ16" s="401"/>
      <c r="CR16" s="410"/>
      <c r="CS16" s="404"/>
      <c r="CT16" s="401"/>
      <c r="CU16" s="421"/>
      <c r="CV16" s="401"/>
      <c r="CW16" s="404"/>
      <c r="CX16" s="401"/>
      <c r="CY16" s="410"/>
      <c r="CZ16" s="311" t="s">
        <v>3228</v>
      </c>
    </row>
    <row r="17" spans="1:104" s="103" customFormat="1" ht="30.75" customHeight="1" thickBot="1" x14ac:dyDescent="0.3">
      <c r="A17" s="594" t="s">
        <v>943</v>
      </c>
      <c r="B17" s="319" t="s">
        <v>944</v>
      </c>
      <c r="C17" s="320" t="s">
        <v>538</v>
      </c>
      <c r="D17" s="320" t="s">
        <v>565</v>
      </c>
      <c r="E17" s="323"/>
      <c r="F17" s="396"/>
      <c r="G17" s="397">
        <f>'Stage 2 - Site Information'!N156</f>
        <v>0</v>
      </c>
      <c r="H17" s="396"/>
      <c r="I17" s="398">
        <f>'Stage 2 - Site Information'!M156</f>
        <v>2.04</v>
      </c>
      <c r="J17" s="399" t="s">
        <v>945</v>
      </c>
      <c r="K17" s="405"/>
      <c r="L17" s="408"/>
      <c r="M17" s="538">
        <f>'Scoring Matrix - All Sites'!M156</f>
        <v>5</v>
      </c>
      <c r="N17" s="409"/>
      <c r="O17" s="400">
        <v>5</v>
      </c>
      <c r="P17" s="400">
        <v>5</v>
      </c>
      <c r="Q17" s="408"/>
      <c r="R17" s="400">
        <v>0</v>
      </c>
      <c r="S17" s="400">
        <v>0</v>
      </c>
      <c r="T17" s="400">
        <v>0</v>
      </c>
      <c r="U17" s="400">
        <v>5</v>
      </c>
      <c r="V17" s="407"/>
      <c r="W17" s="401">
        <v>0</v>
      </c>
      <c r="X17" s="401">
        <v>0</v>
      </c>
      <c r="Y17" s="401">
        <v>0</v>
      </c>
      <c r="Z17" s="401">
        <v>0</v>
      </c>
      <c r="AA17" s="407"/>
      <c r="AB17" s="400">
        <v>1</v>
      </c>
      <c r="AC17" s="400">
        <v>0</v>
      </c>
      <c r="AD17" s="407"/>
      <c r="AE17" s="400">
        <v>0</v>
      </c>
      <c r="AF17" s="400">
        <v>0</v>
      </c>
      <c r="AG17" s="406"/>
      <c r="AH17" s="400">
        <v>0</v>
      </c>
      <c r="AI17" s="400">
        <v>0</v>
      </c>
      <c r="AJ17" s="400">
        <v>0</v>
      </c>
      <c r="AK17" s="400">
        <v>0</v>
      </c>
      <c r="AL17" s="395"/>
      <c r="AM17" s="400">
        <v>0</v>
      </c>
      <c r="AN17" s="400">
        <v>0</v>
      </c>
      <c r="AO17" s="400">
        <v>0</v>
      </c>
      <c r="AP17" s="400">
        <v>0</v>
      </c>
      <c r="AQ17" s="400">
        <v>0</v>
      </c>
      <c r="AR17" s="400">
        <v>0</v>
      </c>
      <c r="AS17" s="395"/>
      <c r="AT17" s="400">
        <v>0</v>
      </c>
      <c r="AU17" s="400">
        <v>0</v>
      </c>
      <c r="AV17" s="400">
        <v>0</v>
      </c>
      <c r="AW17" s="400">
        <v>0</v>
      </c>
      <c r="AX17" s="400">
        <v>0</v>
      </c>
      <c r="AY17" s="400">
        <v>0</v>
      </c>
      <c r="AZ17" s="400">
        <v>0</v>
      </c>
      <c r="BA17" s="400">
        <v>0</v>
      </c>
      <c r="BB17" s="409"/>
      <c r="BC17" s="400">
        <v>0</v>
      </c>
      <c r="BD17" s="400">
        <v>0</v>
      </c>
      <c r="BE17" s="395"/>
      <c r="BF17" s="400">
        <v>0</v>
      </c>
      <c r="BG17" s="400">
        <v>0</v>
      </c>
      <c r="BH17" s="395"/>
      <c r="BI17" s="400">
        <v>0</v>
      </c>
      <c r="BJ17" s="400">
        <v>0</v>
      </c>
      <c r="BK17" s="400">
        <v>0</v>
      </c>
      <c r="BL17" s="400">
        <v>0</v>
      </c>
      <c r="BM17" s="400">
        <v>0</v>
      </c>
      <c r="BN17" s="400">
        <v>0</v>
      </c>
      <c r="BO17" s="395"/>
      <c r="BP17" s="400">
        <v>0</v>
      </c>
      <c r="BQ17" s="400">
        <v>0</v>
      </c>
      <c r="BR17" s="406"/>
      <c r="BS17" s="400">
        <v>0</v>
      </c>
      <c r="BT17" s="400">
        <v>0</v>
      </c>
      <c r="BU17" s="400">
        <v>0</v>
      </c>
      <c r="BV17" s="409"/>
      <c r="BW17" s="409"/>
      <c r="BX17" s="409"/>
      <c r="BY17" s="409"/>
      <c r="BZ17" s="409"/>
      <c r="CA17" s="409"/>
      <c r="CB17" s="409"/>
      <c r="CC17" s="409"/>
      <c r="CD17" s="409"/>
      <c r="CE17" s="409"/>
      <c r="CF17" s="409"/>
      <c r="CG17" s="409"/>
      <c r="CH17" s="409"/>
      <c r="CI17" s="395"/>
      <c r="CJ17" s="409"/>
      <c r="CK17" s="400">
        <v>0</v>
      </c>
      <c r="CL17" s="395"/>
      <c r="CM17" s="404"/>
      <c r="CN17" s="401"/>
      <c r="CO17" s="410"/>
      <c r="CP17" s="404"/>
      <c r="CQ17" s="401"/>
      <c r="CR17" s="410"/>
      <c r="CS17" s="404"/>
      <c r="CT17" s="401"/>
      <c r="CU17" s="421"/>
      <c r="CV17" s="401"/>
      <c r="CW17" s="404"/>
      <c r="CX17" s="401"/>
      <c r="CY17" s="410"/>
      <c r="CZ17" s="311" t="s">
        <v>1349</v>
      </c>
    </row>
    <row r="18" spans="1:104" s="103" customFormat="1" ht="30.75" customHeight="1" thickBot="1" x14ac:dyDescent="0.3">
      <c r="A18" s="594" t="s">
        <v>987</v>
      </c>
      <c r="B18" s="319" t="s">
        <v>988</v>
      </c>
      <c r="C18" s="320" t="s">
        <v>989</v>
      </c>
      <c r="D18" s="320" t="s">
        <v>518</v>
      </c>
      <c r="E18" s="323"/>
      <c r="F18" s="396" t="s">
        <v>63</v>
      </c>
      <c r="G18" s="397">
        <f>'Stage 2 - Site Information'!N173</f>
        <v>5</v>
      </c>
      <c r="H18" s="396"/>
      <c r="I18" s="398">
        <f>'Stage 2 - Site Information'!M173</f>
        <v>0.28000000000000003</v>
      </c>
      <c r="J18" s="399"/>
      <c r="K18" s="405"/>
      <c r="L18" s="408"/>
      <c r="M18" s="538">
        <f>'Scoring Matrix - All Sites'!M173</f>
        <v>5</v>
      </c>
      <c r="N18" s="409"/>
      <c r="O18" s="400">
        <v>5</v>
      </c>
      <c r="P18" s="400">
        <v>1</v>
      </c>
      <c r="Q18" s="408"/>
      <c r="R18" s="400">
        <v>0</v>
      </c>
      <c r="S18" s="400">
        <v>0</v>
      </c>
      <c r="T18" s="400">
        <v>0</v>
      </c>
      <c r="U18" s="400">
        <v>5</v>
      </c>
      <c r="V18" s="407"/>
      <c r="W18" s="401">
        <v>0</v>
      </c>
      <c r="X18" s="401">
        <v>0</v>
      </c>
      <c r="Y18" s="401">
        <v>0</v>
      </c>
      <c r="Z18" s="401">
        <v>0</v>
      </c>
      <c r="AA18" s="407"/>
      <c r="AB18" s="400">
        <v>1</v>
      </c>
      <c r="AC18" s="409"/>
      <c r="AD18" s="407"/>
      <c r="AE18" s="400">
        <v>0</v>
      </c>
      <c r="AF18" s="400">
        <v>0</v>
      </c>
      <c r="AG18" s="406"/>
      <c r="AH18" s="400">
        <v>0</v>
      </c>
      <c r="AI18" s="400">
        <v>0</v>
      </c>
      <c r="AJ18" s="400">
        <v>0</v>
      </c>
      <c r="AK18" s="400">
        <v>0</v>
      </c>
      <c r="AL18" s="395"/>
      <c r="AM18" s="400">
        <v>0</v>
      </c>
      <c r="AN18" s="400">
        <v>0</v>
      </c>
      <c r="AO18" s="400">
        <v>0</v>
      </c>
      <c r="AP18" s="400">
        <v>0</v>
      </c>
      <c r="AQ18" s="400">
        <v>0</v>
      </c>
      <c r="AR18" s="400">
        <v>0</v>
      </c>
      <c r="AS18" s="395"/>
      <c r="AT18" s="400">
        <v>0</v>
      </c>
      <c r="AU18" s="400">
        <v>0</v>
      </c>
      <c r="AV18" s="400">
        <v>0</v>
      </c>
      <c r="AW18" s="400">
        <v>0</v>
      </c>
      <c r="AX18" s="400">
        <v>0</v>
      </c>
      <c r="AY18" s="400">
        <v>0</v>
      </c>
      <c r="AZ18" s="400">
        <v>0</v>
      </c>
      <c r="BA18" s="400">
        <v>0</v>
      </c>
      <c r="BB18" s="409"/>
      <c r="BC18" s="400">
        <v>0</v>
      </c>
      <c r="BD18" s="400">
        <v>0</v>
      </c>
      <c r="BE18" s="395"/>
      <c r="BF18" s="400">
        <v>0</v>
      </c>
      <c r="BG18" s="400">
        <v>0</v>
      </c>
      <c r="BH18" s="395"/>
      <c r="BI18" s="400">
        <v>0</v>
      </c>
      <c r="BJ18" s="400">
        <v>0</v>
      </c>
      <c r="BK18" s="400">
        <v>0</v>
      </c>
      <c r="BL18" s="400">
        <v>0</v>
      </c>
      <c r="BM18" s="400">
        <v>0</v>
      </c>
      <c r="BN18" s="400">
        <v>0</v>
      </c>
      <c r="BO18" s="395"/>
      <c r="BP18" s="400">
        <v>0</v>
      </c>
      <c r="BQ18" s="400">
        <v>0</v>
      </c>
      <c r="BR18" s="406"/>
      <c r="BS18" s="400">
        <v>0</v>
      </c>
      <c r="BT18" s="400">
        <v>0</v>
      </c>
      <c r="BU18" s="400">
        <v>0</v>
      </c>
      <c r="BV18" s="400">
        <v>0</v>
      </c>
      <c r="BW18" s="400">
        <v>0</v>
      </c>
      <c r="BX18" s="409"/>
      <c r="BY18" s="400">
        <v>0</v>
      </c>
      <c r="BZ18" s="400">
        <v>0</v>
      </c>
      <c r="CA18" s="400">
        <v>0</v>
      </c>
      <c r="CB18" s="400">
        <v>0</v>
      </c>
      <c r="CC18" s="409"/>
      <c r="CD18" s="409"/>
      <c r="CE18" s="400">
        <v>0</v>
      </c>
      <c r="CF18" s="409"/>
      <c r="CG18" s="400">
        <v>0</v>
      </c>
      <c r="CH18" s="409"/>
      <c r="CI18" s="395"/>
      <c r="CJ18" s="409"/>
      <c r="CK18" s="400">
        <v>0</v>
      </c>
      <c r="CL18" s="395"/>
      <c r="CM18" s="404"/>
      <c r="CN18" s="401"/>
      <c r="CO18" s="410"/>
      <c r="CP18" s="404"/>
      <c r="CQ18" s="401"/>
      <c r="CR18" s="410"/>
      <c r="CS18" s="404"/>
      <c r="CT18" s="401"/>
      <c r="CU18" s="421"/>
      <c r="CV18" s="401"/>
      <c r="CW18" s="404"/>
      <c r="CX18" s="401"/>
      <c r="CY18" s="410"/>
      <c r="CZ18" s="311" t="s">
        <v>1350</v>
      </c>
    </row>
    <row r="19" spans="1:104" s="103" customFormat="1" ht="30.75" customHeight="1" thickBot="1" x14ac:dyDescent="0.3">
      <c r="A19" s="594" t="s">
        <v>993</v>
      </c>
      <c r="B19" s="319" t="s">
        <v>994</v>
      </c>
      <c r="C19" s="320" t="s">
        <v>995</v>
      </c>
      <c r="D19" s="320" t="s">
        <v>885</v>
      </c>
      <c r="E19" s="323"/>
      <c r="F19" s="396" t="s">
        <v>63</v>
      </c>
      <c r="G19" s="397">
        <f>'Stage 2 - Site Information'!N175</f>
        <v>23</v>
      </c>
      <c r="H19" s="396"/>
      <c r="I19" s="398">
        <f>'Stage 2 - Site Information'!M175</f>
        <v>0.04</v>
      </c>
      <c r="J19" s="399"/>
      <c r="K19" s="405"/>
      <c r="L19" s="408"/>
      <c r="M19" s="538">
        <f>'Scoring Matrix - All Sites'!M175</f>
        <v>1</v>
      </c>
      <c r="N19" s="409"/>
      <c r="O19" s="400">
        <v>3</v>
      </c>
      <c r="P19" s="400">
        <v>1</v>
      </c>
      <c r="Q19" s="408"/>
      <c r="R19" s="400">
        <v>0</v>
      </c>
      <c r="S19" s="400">
        <v>0</v>
      </c>
      <c r="T19" s="400">
        <v>0</v>
      </c>
      <c r="U19" s="400">
        <v>5</v>
      </c>
      <c r="V19" s="407"/>
      <c r="W19" s="401">
        <v>0</v>
      </c>
      <c r="X19" s="401">
        <v>0</v>
      </c>
      <c r="Y19" s="401">
        <v>0</v>
      </c>
      <c r="Z19" s="401">
        <v>0</v>
      </c>
      <c r="AA19" s="407"/>
      <c r="AB19" s="400">
        <v>1</v>
      </c>
      <c r="AC19" s="409"/>
      <c r="AD19" s="407"/>
      <c r="AE19" s="400">
        <v>0</v>
      </c>
      <c r="AF19" s="400">
        <v>0</v>
      </c>
      <c r="AG19" s="406"/>
      <c r="AH19" s="400">
        <v>0</v>
      </c>
      <c r="AI19" s="400">
        <v>0</v>
      </c>
      <c r="AJ19" s="400">
        <v>0</v>
      </c>
      <c r="AK19" s="400">
        <v>0</v>
      </c>
      <c r="AL19" s="395"/>
      <c r="AM19" s="400">
        <v>0</v>
      </c>
      <c r="AN19" s="400">
        <v>0</v>
      </c>
      <c r="AO19" s="400">
        <v>0</v>
      </c>
      <c r="AP19" s="400">
        <v>0</v>
      </c>
      <c r="AQ19" s="400">
        <v>0</v>
      </c>
      <c r="AR19" s="400">
        <v>0</v>
      </c>
      <c r="AS19" s="395"/>
      <c r="AT19" s="400">
        <v>0</v>
      </c>
      <c r="AU19" s="400">
        <v>0</v>
      </c>
      <c r="AV19" s="400">
        <v>0</v>
      </c>
      <c r="AW19" s="400">
        <v>0</v>
      </c>
      <c r="AX19" s="400">
        <v>0</v>
      </c>
      <c r="AY19" s="400">
        <v>0</v>
      </c>
      <c r="AZ19" s="400">
        <v>0</v>
      </c>
      <c r="BA19" s="400">
        <v>0</v>
      </c>
      <c r="BB19" s="409"/>
      <c r="BC19" s="400">
        <v>0</v>
      </c>
      <c r="BD19" s="400">
        <v>0</v>
      </c>
      <c r="BE19" s="395"/>
      <c r="BF19" s="400">
        <v>0</v>
      </c>
      <c r="BG19" s="400">
        <v>0</v>
      </c>
      <c r="BH19" s="395"/>
      <c r="BI19" s="400">
        <v>0</v>
      </c>
      <c r="BJ19" s="400">
        <v>0</v>
      </c>
      <c r="BK19" s="400">
        <v>0</v>
      </c>
      <c r="BL19" s="400">
        <v>0</v>
      </c>
      <c r="BM19" s="400">
        <v>0</v>
      </c>
      <c r="BN19" s="400">
        <v>0</v>
      </c>
      <c r="BO19" s="395"/>
      <c r="BP19" s="400">
        <v>0</v>
      </c>
      <c r="BQ19" s="400">
        <v>0</v>
      </c>
      <c r="BR19" s="406"/>
      <c r="BS19" s="400">
        <v>0</v>
      </c>
      <c r="BT19" s="400">
        <v>0</v>
      </c>
      <c r="BU19" s="400">
        <v>0</v>
      </c>
      <c r="BV19" s="400">
        <v>0</v>
      </c>
      <c r="BW19" s="400">
        <v>0</v>
      </c>
      <c r="BX19" s="409"/>
      <c r="BY19" s="400">
        <v>0</v>
      </c>
      <c r="BZ19" s="400">
        <v>0</v>
      </c>
      <c r="CA19" s="400">
        <v>0</v>
      </c>
      <c r="CB19" s="400">
        <v>0</v>
      </c>
      <c r="CC19" s="409"/>
      <c r="CD19" s="409"/>
      <c r="CE19" s="400">
        <v>0</v>
      </c>
      <c r="CF19" s="409"/>
      <c r="CG19" s="400">
        <v>0</v>
      </c>
      <c r="CH19" s="409"/>
      <c r="CI19" s="395"/>
      <c r="CJ19" s="409"/>
      <c r="CK19" s="400">
        <v>0</v>
      </c>
      <c r="CL19" s="395"/>
      <c r="CM19" s="404"/>
      <c r="CN19" s="401"/>
      <c r="CO19" s="410"/>
      <c r="CP19" s="404"/>
      <c r="CQ19" s="401"/>
      <c r="CR19" s="410"/>
      <c r="CS19" s="404"/>
      <c r="CT19" s="401"/>
      <c r="CU19" s="421"/>
      <c r="CV19" s="401"/>
      <c r="CW19" s="404"/>
      <c r="CX19" s="401"/>
      <c r="CY19" s="410"/>
      <c r="CZ19" s="311" t="s">
        <v>3229</v>
      </c>
    </row>
    <row r="20" spans="1:104" s="103" customFormat="1" ht="30.75" customHeight="1" thickBot="1" x14ac:dyDescent="0.3">
      <c r="A20" s="594" t="s">
        <v>1013</v>
      </c>
      <c r="B20" s="319" t="s">
        <v>1014</v>
      </c>
      <c r="C20" s="320" t="s">
        <v>1015</v>
      </c>
      <c r="D20" s="320" t="s">
        <v>1016</v>
      </c>
      <c r="E20" s="323"/>
      <c r="F20" s="396" t="s">
        <v>63</v>
      </c>
      <c r="G20" s="397">
        <f>'Stage 2 - Site Information'!N182</f>
        <v>2</v>
      </c>
      <c r="H20" s="396"/>
      <c r="I20" s="398">
        <f>'Stage 2 - Site Information'!M182</f>
        <v>0.13</v>
      </c>
      <c r="J20" s="399"/>
      <c r="K20" s="405"/>
      <c r="L20" s="408"/>
      <c r="M20" s="401">
        <f>IF(I20&gt;0.249,5,1)</f>
        <v>1</v>
      </c>
      <c r="N20" s="409"/>
      <c r="O20" s="400">
        <v>2</v>
      </c>
      <c r="P20" s="400">
        <v>2</v>
      </c>
      <c r="Q20" s="408"/>
      <c r="R20" s="400">
        <v>0</v>
      </c>
      <c r="S20" s="400">
        <v>0</v>
      </c>
      <c r="T20" s="400">
        <v>0</v>
      </c>
      <c r="U20" s="400">
        <v>0</v>
      </c>
      <c r="V20" s="407"/>
      <c r="W20" s="401">
        <v>0</v>
      </c>
      <c r="X20" s="401">
        <v>0</v>
      </c>
      <c r="Y20" s="401">
        <v>0</v>
      </c>
      <c r="Z20" s="401">
        <v>0</v>
      </c>
      <c r="AA20" s="407"/>
      <c r="AB20" s="400">
        <v>0</v>
      </c>
      <c r="AC20" s="409"/>
      <c r="AD20" s="407"/>
      <c r="AE20" s="400">
        <v>0</v>
      </c>
      <c r="AF20" s="400">
        <v>0</v>
      </c>
      <c r="AG20" s="406"/>
      <c r="AH20" s="400">
        <v>0</v>
      </c>
      <c r="AI20" s="400">
        <v>0</v>
      </c>
      <c r="AJ20" s="400">
        <v>0</v>
      </c>
      <c r="AK20" s="400">
        <v>0</v>
      </c>
      <c r="AL20" s="395"/>
      <c r="AM20" s="400">
        <v>0</v>
      </c>
      <c r="AN20" s="400">
        <v>0</v>
      </c>
      <c r="AO20" s="400">
        <v>0</v>
      </c>
      <c r="AP20" s="400">
        <v>0</v>
      </c>
      <c r="AQ20" s="400">
        <v>0</v>
      </c>
      <c r="AR20" s="400">
        <v>0</v>
      </c>
      <c r="AS20" s="395"/>
      <c r="AT20" s="400">
        <v>0</v>
      </c>
      <c r="AU20" s="400">
        <v>0</v>
      </c>
      <c r="AV20" s="400">
        <v>0</v>
      </c>
      <c r="AW20" s="400">
        <v>0</v>
      </c>
      <c r="AX20" s="400">
        <v>0</v>
      </c>
      <c r="AY20" s="400">
        <v>0</v>
      </c>
      <c r="AZ20" s="400">
        <v>0</v>
      </c>
      <c r="BA20" s="400">
        <v>0</v>
      </c>
      <c r="BB20" s="409"/>
      <c r="BC20" s="400">
        <v>0</v>
      </c>
      <c r="BD20" s="400">
        <v>0</v>
      </c>
      <c r="BE20" s="395"/>
      <c r="BF20" s="400">
        <v>0</v>
      </c>
      <c r="BG20" s="400">
        <v>0</v>
      </c>
      <c r="BH20" s="395"/>
      <c r="BI20" s="400">
        <v>0</v>
      </c>
      <c r="BJ20" s="400">
        <v>0</v>
      </c>
      <c r="BK20" s="400">
        <v>0</v>
      </c>
      <c r="BL20" s="400">
        <v>0</v>
      </c>
      <c r="BM20" s="400">
        <v>0</v>
      </c>
      <c r="BN20" s="400">
        <v>0</v>
      </c>
      <c r="BO20" s="395"/>
      <c r="BP20" s="400">
        <v>0</v>
      </c>
      <c r="BQ20" s="400">
        <v>0</v>
      </c>
      <c r="BR20" s="406"/>
      <c r="BS20" s="400">
        <v>0</v>
      </c>
      <c r="BT20" s="400">
        <v>0</v>
      </c>
      <c r="BU20" s="400">
        <v>0</v>
      </c>
      <c r="BV20" s="400">
        <v>0</v>
      </c>
      <c r="BW20" s="400">
        <v>0</v>
      </c>
      <c r="BX20" s="409"/>
      <c r="BY20" s="400">
        <v>0</v>
      </c>
      <c r="BZ20" s="400">
        <v>0</v>
      </c>
      <c r="CA20" s="400">
        <v>0</v>
      </c>
      <c r="CB20" s="400">
        <v>0</v>
      </c>
      <c r="CC20" s="409"/>
      <c r="CD20" s="409"/>
      <c r="CE20" s="400">
        <v>0</v>
      </c>
      <c r="CF20" s="409"/>
      <c r="CG20" s="400">
        <v>0</v>
      </c>
      <c r="CH20" s="409"/>
      <c r="CI20" s="395"/>
      <c r="CJ20" s="409"/>
      <c r="CK20" s="400">
        <v>0</v>
      </c>
      <c r="CL20" s="395"/>
      <c r="CM20" s="404"/>
      <c r="CN20" s="401"/>
      <c r="CO20" s="410"/>
      <c r="CP20" s="404"/>
      <c r="CQ20" s="401"/>
      <c r="CR20" s="410"/>
      <c r="CS20" s="404"/>
      <c r="CT20" s="401"/>
      <c r="CU20" s="421"/>
      <c r="CV20" s="401"/>
      <c r="CW20" s="404"/>
      <c r="CX20" s="401"/>
      <c r="CY20" s="410"/>
      <c r="CZ20" s="311" t="s">
        <v>3237</v>
      </c>
    </row>
    <row r="21" spans="1:104" s="614" customFormat="1" ht="30.75" customHeight="1" x14ac:dyDescent="0.25">
      <c r="A21" s="528" t="s">
        <v>75</v>
      </c>
      <c r="B21" s="623" t="s">
        <v>1563</v>
      </c>
      <c r="C21" s="628"/>
      <c r="D21" s="628"/>
      <c r="E21" s="613"/>
      <c r="F21" s="613"/>
      <c r="G21" s="613"/>
      <c r="H21" s="613"/>
      <c r="I21" s="613"/>
      <c r="J21" s="613"/>
      <c r="K21" s="613"/>
      <c r="M21" s="615"/>
      <c r="CZ21" s="629"/>
    </row>
    <row r="22" spans="1:104" s="103" customFormat="1" ht="30.75" customHeight="1" thickBot="1" x14ac:dyDescent="0.3">
      <c r="A22" s="594" t="s">
        <v>707</v>
      </c>
      <c r="B22" s="319" t="s">
        <v>708</v>
      </c>
      <c r="C22" s="320" t="s">
        <v>709</v>
      </c>
      <c r="D22" s="320" t="s">
        <v>535</v>
      </c>
      <c r="E22" s="323"/>
      <c r="F22" s="396" t="s">
        <v>63</v>
      </c>
      <c r="G22" s="397">
        <f>'Stage 2 - Site Information'!N66</f>
        <v>17</v>
      </c>
      <c r="H22" s="396" t="s">
        <v>63</v>
      </c>
      <c r="I22" s="398">
        <f>'Stage 2 - Site Information'!M66</f>
        <v>0.56000000000000005</v>
      </c>
      <c r="J22" s="399" t="s">
        <v>1357</v>
      </c>
      <c r="K22" s="405"/>
      <c r="L22" s="408"/>
      <c r="M22" s="538">
        <f>'Scoring Matrix - All Sites'!M66</f>
        <v>5</v>
      </c>
      <c r="N22" s="409"/>
      <c r="O22" s="400">
        <v>5</v>
      </c>
      <c r="P22" s="400">
        <v>5</v>
      </c>
      <c r="Q22" s="408"/>
      <c r="R22" s="400">
        <v>0</v>
      </c>
      <c r="S22" s="400">
        <v>0</v>
      </c>
      <c r="T22" s="400">
        <v>0</v>
      </c>
      <c r="U22" s="400">
        <v>0</v>
      </c>
      <c r="V22" s="407"/>
      <c r="W22" s="401">
        <v>0</v>
      </c>
      <c r="X22" s="401">
        <v>0</v>
      </c>
      <c r="Y22" s="401">
        <v>0</v>
      </c>
      <c r="Z22" s="401">
        <v>0</v>
      </c>
      <c r="AA22" s="407"/>
      <c r="AB22" s="400">
        <v>0</v>
      </c>
      <c r="AC22" s="400">
        <v>0</v>
      </c>
      <c r="AD22" s="407"/>
      <c r="AE22" s="400">
        <v>0</v>
      </c>
      <c r="AF22" s="400">
        <v>0</v>
      </c>
      <c r="AG22" s="406"/>
      <c r="AH22" s="400">
        <v>0</v>
      </c>
      <c r="AI22" s="400">
        <v>0</v>
      </c>
      <c r="AJ22" s="400">
        <v>0</v>
      </c>
      <c r="AK22" s="400">
        <v>0</v>
      </c>
      <c r="AL22" s="395"/>
      <c r="AM22" s="400">
        <v>0</v>
      </c>
      <c r="AN22" s="400">
        <v>0</v>
      </c>
      <c r="AO22" s="400">
        <v>0</v>
      </c>
      <c r="AP22" s="400">
        <v>0</v>
      </c>
      <c r="AQ22" s="400">
        <v>0</v>
      </c>
      <c r="AR22" s="400">
        <v>0</v>
      </c>
      <c r="AS22" s="395"/>
      <c r="AT22" s="400">
        <v>0</v>
      </c>
      <c r="AU22" s="400">
        <v>0</v>
      </c>
      <c r="AV22" s="400">
        <v>0</v>
      </c>
      <c r="AW22" s="400">
        <v>0</v>
      </c>
      <c r="AX22" s="400">
        <v>0</v>
      </c>
      <c r="AY22" s="400">
        <v>0</v>
      </c>
      <c r="AZ22" s="400">
        <v>0</v>
      </c>
      <c r="BA22" s="400">
        <v>0</v>
      </c>
      <c r="BB22" s="409"/>
      <c r="BC22" s="400">
        <v>0</v>
      </c>
      <c r="BD22" s="400">
        <v>0</v>
      </c>
      <c r="BE22" s="395"/>
      <c r="BF22" s="400">
        <v>0</v>
      </c>
      <c r="BG22" s="400">
        <v>0</v>
      </c>
      <c r="BH22" s="395"/>
      <c r="BI22" s="400">
        <v>0</v>
      </c>
      <c r="BJ22" s="400">
        <v>0</v>
      </c>
      <c r="BK22" s="400">
        <v>0</v>
      </c>
      <c r="BL22" s="400">
        <v>0</v>
      </c>
      <c r="BM22" s="400">
        <v>0</v>
      </c>
      <c r="BN22" s="400">
        <v>0</v>
      </c>
      <c r="BO22" s="395"/>
      <c r="BP22" s="400">
        <v>0</v>
      </c>
      <c r="BQ22" s="400">
        <v>0</v>
      </c>
      <c r="BR22" s="406"/>
      <c r="BS22" s="400">
        <v>0</v>
      </c>
      <c r="BT22" s="400">
        <v>0</v>
      </c>
      <c r="BU22" s="400">
        <v>0</v>
      </c>
      <c r="BV22" s="400">
        <v>0</v>
      </c>
      <c r="BW22" s="400">
        <v>0</v>
      </c>
      <c r="BX22" s="409"/>
      <c r="BY22" s="400">
        <v>0</v>
      </c>
      <c r="BZ22" s="400">
        <v>0</v>
      </c>
      <c r="CA22" s="400">
        <v>0</v>
      </c>
      <c r="CB22" s="400">
        <v>0</v>
      </c>
      <c r="CC22" s="409"/>
      <c r="CD22" s="409"/>
      <c r="CE22" s="400">
        <v>0</v>
      </c>
      <c r="CF22" s="409"/>
      <c r="CG22" s="400">
        <v>0</v>
      </c>
      <c r="CH22" s="409"/>
      <c r="CI22" s="395"/>
      <c r="CJ22" s="409"/>
      <c r="CK22" s="400">
        <v>0</v>
      </c>
      <c r="CL22" s="395"/>
      <c r="CM22" s="404"/>
      <c r="CN22" s="401"/>
      <c r="CO22" s="410"/>
      <c r="CP22" s="404"/>
      <c r="CQ22" s="401"/>
      <c r="CR22" s="410"/>
      <c r="CS22" s="404"/>
      <c r="CT22" s="401"/>
      <c r="CU22" s="421"/>
      <c r="CV22" s="401"/>
      <c r="CW22" s="404"/>
      <c r="CX22" s="401"/>
      <c r="CY22" s="410"/>
      <c r="CZ22" s="311" t="s">
        <v>3230</v>
      </c>
    </row>
    <row r="23" spans="1:104" s="103" customFormat="1" ht="30.75" customHeight="1" thickBot="1" x14ac:dyDescent="0.3">
      <c r="A23" s="594" t="s">
        <v>792</v>
      </c>
      <c r="B23" s="319" t="s">
        <v>793</v>
      </c>
      <c r="C23" s="320" t="s">
        <v>538</v>
      </c>
      <c r="D23" s="320" t="s">
        <v>794</v>
      </c>
      <c r="E23" s="582"/>
      <c r="F23" s="396" t="s">
        <v>63</v>
      </c>
      <c r="G23" s="397">
        <f>'Stage 2 - Site Information'!N97</f>
        <v>15</v>
      </c>
      <c r="H23" s="396"/>
      <c r="I23" s="398">
        <f>'Stage 2 - Site Information'!M97</f>
        <v>0.72</v>
      </c>
      <c r="J23" s="399"/>
      <c r="K23" s="405"/>
      <c r="L23" s="408"/>
      <c r="M23" s="538">
        <f>'Scoring Matrix - All Sites'!M97</f>
        <v>5</v>
      </c>
      <c r="N23" s="409"/>
      <c r="O23" s="400">
        <v>3</v>
      </c>
      <c r="P23" s="400">
        <v>5</v>
      </c>
      <c r="Q23" s="408"/>
      <c r="R23" s="400">
        <v>0</v>
      </c>
      <c r="S23" s="400">
        <v>0</v>
      </c>
      <c r="T23" s="400">
        <v>0</v>
      </c>
      <c r="U23" s="400">
        <v>0</v>
      </c>
      <c r="V23" s="407"/>
      <c r="W23" s="401">
        <v>0</v>
      </c>
      <c r="X23" s="401">
        <v>0</v>
      </c>
      <c r="Y23" s="401">
        <v>0</v>
      </c>
      <c r="Z23" s="401">
        <v>0</v>
      </c>
      <c r="AA23" s="407"/>
      <c r="AB23" s="400">
        <v>0</v>
      </c>
      <c r="AC23" s="400">
        <v>0</v>
      </c>
      <c r="AD23" s="407"/>
      <c r="AE23" s="400">
        <v>0</v>
      </c>
      <c r="AF23" s="400">
        <v>0</v>
      </c>
      <c r="AG23" s="406"/>
      <c r="AH23" s="400">
        <v>0</v>
      </c>
      <c r="AI23" s="400">
        <v>0</v>
      </c>
      <c r="AJ23" s="400">
        <v>0</v>
      </c>
      <c r="AK23" s="400">
        <v>0</v>
      </c>
      <c r="AL23" s="395"/>
      <c r="AM23" s="400">
        <v>0</v>
      </c>
      <c r="AN23" s="400">
        <v>0</v>
      </c>
      <c r="AO23" s="400">
        <v>0</v>
      </c>
      <c r="AP23" s="400">
        <v>0</v>
      </c>
      <c r="AQ23" s="400">
        <v>0</v>
      </c>
      <c r="AR23" s="400">
        <v>0</v>
      </c>
      <c r="AS23" s="395"/>
      <c r="AT23" s="400">
        <v>0</v>
      </c>
      <c r="AU23" s="400">
        <v>0</v>
      </c>
      <c r="AV23" s="400">
        <v>0</v>
      </c>
      <c r="AW23" s="400">
        <v>0</v>
      </c>
      <c r="AX23" s="400">
        <v>0</v>
      </c>
      <c r="AY23" s="400">
        <v>0</v>
      </c>
      <c r="AZ23" s="400">
        <v>0</v>
      </c>
      <c r="BA23" s="400">
        <v>0</v>
      </c>
      <c r="BB23" s="409"/>
      <c r="BC23" s="400">
        <v>0</v>
      </c>
      <c r="BD23" s="400">
        <v>0</v>
      </c>
      <c r="BE23" s="395"/>
      <c r="BF23" s="400">
        <v>0</v>
      </c>
      <c r="BG23" s="400">
        <v>0</v>
      </c>
      <c r="BH23" s="395"/>
      <c r="BI23" s="400">
        <v>0</v>
      </c>
      <c r="BJ23" s="400">
        <v>0</v>
      </c>
      <c r="BK23" s="400">
        <v>0</v>
      </c>
      <c r="BL23" s="400">
        <v>0</v>
      </c>
      <c r="BM23" s="400">
        <v>0</v>
      </c>
      <c r="BN23" s="400">
        <v>0</v>
      </c>
      <c r="BO23" s="395"/>
      <c r="BP23" s="400">
        <v>0</v>
      </c>
      <c r="BQ23" s="400">
        <v>0</v>
      </c>
      <c r="BR23" s="406"/>
      <c r="BS23" s="400">
        <v>0</v>
      </c>
      <c r="BT23" s="400">
        <v>0</v>
      </c>
      <c r="BU23" s="400">
        <v>0</v>
      </c>
      <c r="BV23" s="400">
        <v>0</v>
      </c>
      <c r="BW23" s="400">
        <v>0</v>
      </c>
      <c r="BX23" s="409"/>
      <c r="BY23" s="400">
        <v>0</v>
      </c>
      <c r="BZ23" s="400">
        <v>0</v>
      </c>
      <c r="CA23" s="400">
        <v>0</v>
      </c>
      <c r="CB23" s="400">
        <v>0</v>
      </c>
      <c r="CC23" s="409"/>
      <c r="CD23" s="409"/>
      <c r="CE23" s="400">
        <v>0</v>
      </c>
      <c r="CF23" s="409"/>
      <c r="CG23" s="400">
        <v>0</v>
      </c>
      <c r="CH23" s="409"/>
      <c r="CI23" s="395"/>
      <c r="CJ23" s="409"/>
      <c r="CK23" s="400">
        <v>0</v>
      </c>
      <c r="CL23" s="395"/>
      <c r="CM23" s="404"/>
      <c r="CN23" s="401"/>
      <c r="CO23" s="410"/>
      <c r="CP23" s="404"/>
      <c r="CQ23" s="401"/>
      <c r="CR23" s="410"/>
      <c r="CS23" s="404"/>
      <c r="CT23" s="401"/>
      <c r="CU23" s="421"/>
      <c r="CV23" s="401"/>
      <c r="CW23" s="404"/>
      <c r="CX23" s="401"/>
      <c r="CY23" s="410"/>
      <c r="CZ23" s="311" t="s">
        <v>1362</v>
      </c>
    </row>
    <row r="24" spans="1:104" s="103" customFormat="1" ht="30.75" customHeight="1" thickBot="1" x14ac:dyDescent="0.3">
      <c r="A24" s="594" t="s">
        <v>871</v>
      </c>
      <c r="B24" s="319" t="s">
        <v>872</v>
      </c>
      <c r="C24" s="320" t="s">
        <v>873</v>
      </c>
      <c r="D24" s="320" t="s">
        <v>794</v>
      </c>
      <c r="E24" s="323"/>
      <c r="F24" s="396" t="s">
        <v>63</v>
      </c>
      <c r="G24" s="397">
        <f>'Stage 2 - Site Information'!N128</f>
        <v>24</v>
      </c>
      <c r="H24" s="396"/>
      <c r="I24" s="398">
        <f>'Stage 2 - Site Information'!M128</f>
        <v>0.81</v>
      </c>
      <c r="J24" s="399"/>
      <c r="K24" s="405"/>
      <c r="L24" s="408"/>
      <c r="M24" s="538">
        <f>'Scoring Matrix - All Sites'!M128</f>
        <v>5</v>
      </c>
      <c r="N24" s="409"/>
      <c r="O24" s="400">
        <v>3</v>
      </c>
      <c r="P24" s="400">
        <v>2</v>
      </c>
      <c r="Q24" s="408"/>
      <c r="R24" s="400">
        <v>0</v>
      </c>
      <c r="S24" s="400">
        <v>0</v>
      </c>
      <c r="T24" s="400">
        <v>0</v>
      </c>
      <c r="U24" s="400">
        <v>0</v>
      </c>
      <c r="V24" s="407"/>
      <c r="W24" s="401">
        <v>0</v>
      </c>
      <c r="X24" s="401">
        <v>0</v>
      </c>
      <c r="Y24" s="401">
        <v>0</v>
      </c>
      <c r="Z24" s="401">
        <v>0</v>
      </c>
      <c r="AA24" s="407"/>
      <c r="AB24" s="400">
        <v>0</v>
      </c>
      <c r="AC24" s="409"/>
      <c r="AD24" s="407"/>
      <c r="AE24" s="400">
        <v>0</v>
      </c>
      <c r="AF24" s="400">
        <v>0</v>
      </c>
      <c r="AG24" s="406"/>
      <c r="AH24" s="400">
        <v>0</v>
      </c>
      <c r="AI24" s="400">
        <v>0</v>
      </c>
      <c r="AJ24" s="400">
        <v>0</v>
      </c>
      <c r="AK24" s="400">
        <v>0</v>
      </c>
      <c r="AL24" s="395"/>
      <c r="AM24" s="400">
        <v>0</v>
      </c>
      <c r="AN24" s="400">
        <v>0</v>
      </c>
      <c r="AO24" s="400">
        <v>0</v>
      </c>
      <c r="AP24" s="400">
        <v>0</v>
      </c>
      <c r="AQ24" s="400">
        <v>0</v>
      </c>
      <c r="AR24" s="400">
        <v>0</v>
      </c>
      <c r="AS24" s="395"/>
      <c r="AT24" s="400">
        <v>0</v>
      </c>
      <c r="AU24" s="400">
        <v>0</v>
      </c>
      <c r="AV24" s="400">
        <v>0</v>
      </c>
      <c r="AW24" s="400">
        <v>0</v>
      </c>
      <c r="AX24" s="400">
        <v>0</v>
      </c>
      <c r="AY24" s="400">
        <v>0</v>
      </c>
      <c r="AZ24" s="400">
        <v>0</v>
      </c>
      <c r="BA24" s="400">
        <v>0</v>
      </c>
      <c r="BB24" s="409"/>
      <c r="BC24" s="400">
        <v>0</v>
      </c>
      <c r="BD24" s="400">
        <v>0</v>
      </c>
      <c r="BE24" s="395"/>
      <c r="BF24" s="400">
        <v>0</v>
      </c>
      <c r="BG24" s="400">
        <v>0</v>
      </c>
      <c r="BH24" s="395"/>
      <c r="BI24" s="400">
        <v>0</v>
      </c>
      <c r="BJ24" s="400">
        <v>0</v>
      </c>
      <c r="BK24" s="400">
        <v>0</v>
      </c>
      <c r="BL24" s="400">
        <v>0</v>
      </c>
      <c r="BM24" s="400">
        <v>0</v>
      </c>
      <c r="BN24" s="400">
        <v>0</v>
      </c>
      <c r="BO24" s="395"/>
      <c r="BP24" s="400">
        <v>0</v>
      </c>
      <c r="BQ24" s="400">
        <v>0</v>
      </c>
      <c r="BR24" s="406"/>
      <c r="BS24" s="400">
        <v>0</v>
      </c>
      <c r="BT24" s="400">
        <v>0</v>
      </c>
      <c r="BU24" s="400">
        <v>0</v>
      </c>
      <c r="BV24" s="400">
        <v>0</v>
      </c>
      <c r="BW24" s="400">
        <v>0</v>
      </c>
      <c r="BX24" s="409"/>
      <c r="BY24" s="400">
        <v>0</v>
      </c>
      <c r="BZ24" s="400">
        <v>0</v>
      </c>
      <c r="CA24" s="400">
        <v>0</v>
      </c>
      <c r="CB24" s="400">
        <v>0</v>
      </c>
      <c r="CC24" s="409"/>
      <c r="CD24" s="409"/>
      <c r="CE24" s="400">
        <v>0</v>
      </c>
      <c r="CF24" s="409"/>
      <c r="CG24" s="400">
        <v>0</v>
      </c>
      <c r="CH24" s="409"/>
      <c r="CI24" s="395"/>
      <c r="CJ24" s="409"/>
      <c r="CK24" s="400">
        <v>0</v>
      </c>
      <c r="CL24" s="395"/>
      <c r="CM24" s="404"/>
      <c r="CN24" s="401"/>
      <c r="CO24" s="410"/>
      <c r="CP24" s="404"/>
      <c r="CQ24" s="401"/>
      <c r="CR24" s="410"/>
      <c r="CS24" s="404"/>
      <c r="CT24" s="401"/>
      <c r="CU24" s="421"/>
      <c r="CV24" s="401"/>
      <c r="CW24" s="404"/>
      <c r="CX24" s="401"/>
      <c r="CY24" s="410"/>
      <c r="CZ24" s="311" t="s">
        <v>3231</v>
      </c>
    </row>
    <row r="25" spans="1:104" s="103" customFormat="1" ht="30.75" customHeight="1" thickBot="1" x14ac:dyDescent="0.3">
      <c r="A25" s="594" t="s">
        <v>921</v>
      </c>
      <c r="B25" s="319" t="s">
        <v>922</v>
      </c>
      <c r="C25" s="320" t="s">
        <v>923</v>
      </c>
      <c r="D25" s="320" t="s">
        <v>515</v>
      </c>
      <c r="E25" s="323"/>
      <c r="F25" s="396"/>
      <c r="G25" s="397">
        <f>'Stage 2 - Site Information'!N148</f>
        <v>0</v>
      </c>
      <c r="H25" s="396" t="s">
        <v>63</v>
      </c>
      <c r="I25" s="398">
        <f>'Stage 2 - Site Information'!M148</f>
        <v>0.38</v>
      </c>
      <c r="J25" s="399"/>
      <c r="K25" s="405"/>
      <c r="L25" s="408"/>
      <c r="M25" s="538">
        <f>'Scoring Matrix - All Sites'!M148</f>
        <v>5</v>
      </c>
      <c r="N25" s="409"/>
      <c r="O25" s="400">
        <v>5</v>
      </c>
      <c r="P25" s="400">
        <v>5</v>
      </c>
      <c r="Q25" s="408"/>
      <c r="R25" s="400">
        <v>0</v>
      </c>
      <c r="S25" s="400">
        <v>0</v>
      </c>
      <c r="T25" s="400">
        <v>0</v>
      </c>
      <c r="U25" s="400">
        <v>0</v>
      </c>
      <c r="V25" s="407"/>
      <c r="W25" s="401">
        <v>0</v>
      </c>
      <c r="X25" s="401">
        <v>0</v>
      </c>
      <c r="Y25" s="401">
        <v>0</v>
      </c>
      <c r="Z25" s="401">
        <v>0</v>
      </c>
      <c r="AA25" s="407"/>
      <c r="AB25" s="400">
        <v>0</v>
      </c>
      <c r="AC25" s="400">
        <v>0</v>
      </c>
      <c r="AD25" s="407"/>
      <c r="AE25" s="400">
        <v>0</v>
      </c>
      <c r="AF25" s="400">
        <v>0</v>
      </c>
      <c r="AG25" s="406"/>
      <c r="AH25" s="400">
        <v>0</v>
      </c>
      <c r="AI25" s="400">
        <v>0</v>
      </c>
      <c r="AJ25" s="400">
        <v>0</v>
      </c>
      <c r="AK25" s="400">
        <v>0</v>
      </c>
      <c r="AL25" s="395"/>
      <c r="AM25" s="400">
        <v>0</v>
      </c>
      <c r="AN25" s="400">
        <v>0</v>
      </c>
      <c r="AO25" s="400">
        <v>0</v>
      </c>
      <c r="AP25" s="400">
        <v>0</v>
      </c>
      <c r="AQ25" s="400">
        <v>0</v>
      </c>
      <c r="AR25" s="400">
        <v>0</v>
      </c>
      <c r="AS25" s="395"/>
      <c r="AT25" s="400">
        <v>0</v>
      </c>
      <c r="AU25" s="400">
        <v>0</v>
      </c>
      <c r="AV25" s="400">
        <v>0</v>
      </c>
      <c r="AW25" s="400">
        <v>0</v>
      </c>
      <c r="AX25" s="400">
        <v>0</v>
      </c>
      <c r="AY25" s="400">
        <v>0</v>
      </c>
      <c r="AZ25" s="400">
        <v>0</v>
      </c>
      <c r="BA25" s="400">
        <v>0</v>
      </c>
      <c r="BB25" s="409"/>
      <c r="BC25" s="400">
        <v>0</v>
      </c>
      <c r="BD25" s="400">
        <v>0</v>
      </c>
      <c r="BE25" s="395"/>
      <c r="BF25" s="400">
        <v>0</v>
      </c>
      <c r="BG25" s="400">
        <v>0</v>
      </c>
      <c r="BH25" s="395"/>
      <c r="BI25" s="400">
        <v>0</v>
      </c>
      <c r="BJ25" s="400">
        <v>0</v>
      </c>
      <c r="BK25" s="400">
        <v>0</v>
      </c>
      <c r="BL25" s="400">
        <v>0</v>
      </c>
      <c r="BM25" s="400">
        <v>0</v>
      </c>
      <c r="BN25" s="400">
        <v>0</v>
      </c>
      <c r="BO25" s="395"/>
      <c r="BP25" s="400">
        <v>0</v>
      </c>
      <c r="BQ25" s="400">
        <v>0</v>
      </c>
      <c r="BR25" s="406"/>
      <c r="BS25" s="400">
        <v>0</v>
      </c>
      <c r="BT25" s="400">
        <v>0</v>
      </c>
      <c r="BU25" s="400">
        <v>0</v>
      </c>
      <c r="BV25" s="409"/>
      <c r="BW25" s="409"/>
      <c r="BX25" s="409"/>
      <c r="BY25" s="409"/>
      <c r="BZ25" s="409"/>
      <c r="CA25" s="409"/>
      <c r="CB25" s="409"/>
      <c r="CC25" s="409"/>
      <c r="CD25" s="409"/>
      <c r="CE25" s="409"/>
      <c r="CF25" s="409"/>
      <c r="CG25" s="409"/>
      <c r="CH25" s="409"/>
      <c r="CI25" s="395"/>
      <c r="CJ25" s="409"/>
      <c r="CK25" s="400">
        <v>0</v>
      </c>
      <c r="CL25" s="395"/>
      <c r="CM25" s="404"/>
      <c r="CN25" s="401"/>
      <c r="CO25" s="410"/>
      <c r="CP25" s="404"/>
      <c r="CQ25" s="401"/>
      <c r="CR25" s="410"/>
      <c r="CS25" s="404"/>
      <c r="CT25" s="401"/>
      <c r="CU25" s="421"/>
      <c r="CV25" s="401"/>
      <c r="CW25" s="404"/>
      <c r="CX25" s="401"/>
      <c r="CY25" s="410"/>
      <c r="CZ25" s="311" t="s">
        <v>1373</v>
      </c>
    </row>
    <row r="26" spans="1:104" s="103" customFormat="1" ht="30.75" customHeight="1" thickBot="1" x14ac:dyDescent="0.3">
      <c r="A26" s="594" t="s">
        <v>1139</v>
      </c>
      <c r="B26" s="319" t="s">
        <v>1140</v>
      </c>
      <c r="C26" s="320" t="s">
        <v>1141</v>
      </c>
      <c r="D26" s="320" t="s">
        <v>794</v>
      </c>
      <c r="E26" s="323"/>
      <c r="F26" s="396" t="s">
        <v>63</v>
      </c>
      <c r="G26" s="397">
        <f>'Stage 2 - Site Information'!N228</f>
        <v>11</v>
      </c>
      <c r="H26" s="396"/>
      <c r="I26" s="398">
        <f>'Stage 2 - Site Information'!M228</f>
        <v>0.32</v>
      </c>
      <c r="J26" s="399"/>
      <c r="K26" s="405"/>
      <c r="L26" s="408"/>
      <c r="M26" s="538">
        <f>'Scoring Matrix - All Sites'!M228</f>
        <v>5</v>
      </c>
      <c r="N26" s="409"/>
      <c r="O26" s="400">
        <v>3</v>
      </c>
      <c r="P26" s="400">
        <v>4</v>
      </c>
      <c r="Q26" s="408"/>
      <c r="R26" s="400">
        <v>0</v>
      </c>
      <c r="S26" s="400">
        <v>0</v>
      </c>
      <c r="T26" s="400">
        <v>0</v>
      </c>
      <c r="U26" s="400">
        <v>0</v>
      </c>
      <c r="V26" s="407"/>
      <c r="W26" s="401">
        <v>0</v>
      </c>
      <c r="X26" s="401">
        <v>0</v>
      </c>
      <c r="Y26" s="401">
        <v>0</v>
      </c>
      <c r="Z26" s="401">
        <v>0</v>
      </c>
      <c r="AA26" s="407"/>
      <c r="AB26" s="400">
        <v>0</v>
      </c>
      <c r="AC26" s="400">
        <v>0</v>
      </c>
      <c r="AD26" s="407"/>
      <c r="AE26" s="400">
        <v>0</v>
      </c>
      <c r="AF26" s="400">
        <v>0</v>
      </c>
      <c r="AG26" s="406"/>
      <c r="AH26" s="400">
        <v>0</v>
      </c>
      <c r="AI26" s="400">
        <v>0</v>
      </c>
      <c r="AJ26" s="400">
        <v>0</v>
      </c>
      <c r="AK26" s="400">
        <v>0</v>
      </c>
      <c r="AL26" s="395"/>
      <c r="AM26" s="400">
        <v>0</v>
      </c>
      <c r="AN26" s="400">
        <v>0</v>
      </c>
      <c r="AO26" s="400">
        <v>0</v>
      </c>
      <c r="AP26" s="400">
        <v>0</v>
      </c>
      <c r="AQ26" s="400">
        <v>0</v>
      </c>
      <c r="AR26" s="400">
        <v>0</v>
      </c>
      <c r="AS26" s="395"/>
      <c r="AT26" s="400">
        <v>0</v>
      </c>
      <c r="AU26" s="400">
        <v>0</v>
      </c>
      <c r="AV26" s="400">
        <v>0</v>
      </c>
      <c r="AW26" s="400">
        <v>0</v>
      </c>
      <c r="AX26" s="400">
        <v>0</v>
      </c>
      <c r="AY26" s="400">
        <v>0</v>
      </c>
      <c r="AZ26" s="400">
        <v>0</v>
      </c>
      <c r="BA26" s="400">
        <v>0</v>
      </c>
      <c r="BB26" s="409"/>
      <c r="BC26" s="400">
        <v>0</v>
      </c>
      <c r="BD26" s="400">
        <v>0</v>
      </c>
      <c r="BE26" s="395"/>
      <c r="BF26" s="400">
        <v>0</v>
      </c>
      <c r="BG26" s="400">
        <v>0</v>
      </c>
      <c r="BH26" s="395"/>
      <c r="BI26" s="400">
        <v>0</v>
      </c>
      <c r="BJ26" s="400">
        <v>0</v>
      </c>
      <c r="BK26" s="400">
        <v>0</v>
      </c>
      <c r="BL26" s="400">
        <v>0</v>
      </c>
      <c r="BM26" s="400">
        <v>0</v>
      </c>
      <c r="BN26" s="400">
        <v>0</v>
      </c>
      <c r="BO26" s="395"/>
      <c r="BP26" s="400">
        <v>0</v>
      </c>
      <c r="BQ26" s="400">
        <v>0</v>
      </c>
      <c r="BR26" s="406"/>
      <c r="BS26" s="400">
        <v>0</v>
      </c>
      <c r="BT26" s="400">
        <v>0</v>
      </c>
      <c r="BU26" s="400">
        <v>0</v>
      </c>
      <c r="BV26" s="400">
        <v>0</v>
      </c>
      <c r="BW26" s="400">
        <v>0</v>
      </c>
      <c r="BX26" s="409"/>
      <c r="BY26" s="400">
        <v>0</v>
      </c>
      <c r="BZ26" s="400">
        <v>0</v>
      </c>
      <c r="CA26" s="400">
        <v>0</v>
      </c>
      <c r="CB26" s="400">
        <v>0</v>
      </c>
      <c r="CC26" s="409"/>
      <c r="CD26" s="409"/>
      <c r="CE26" s="400">
        <v>0</v>
      </c>
      <c r="CF26" s="409"/>
      <c r="CG26" s="400">
        <v>0</v>
      </c>
      <c r="CH26" s="409"/>
      <c r="CI26" s="395"/>
      <c r="CJ26" s="409"/>
      <c r="CK26" s="400">
        <v>0</v>
      </c>
      <c r="CL26" s="395"/>
      <c r="CM26" s="404"/>
      <c r="CN26" s="401"/>
      <c r="CO26" s="410"/>
      <c r="CP26" s="404"/>
      <c r="CQ26" s="401"/>
      <c r="CR26" s="410"/>
      <c r="CS26" s="404"/>
      <c r="CT26" s="401"/>
      <c r="CU26" s="421"/>
      <c r="CV26" s="401"/>
      <c r="CW26" s="404"/>
      <c r="CX26" s="401"/>
      <c r="CY26" s="410"/>
      <c r="CZ26" s="311" t="s">
        <v>3231</v>
      </c>
    </row>
    <row r="27" spans="1:104" s="103" customFormat="1" ht="30.75" customHeight="1" thickBot="1" x14ac:dyDescent="0.3">
      <c r="A27" s="594" t="s">
        <v>1142</v>
      </c>
      <c r="B27" s="319" t="s">
        <v>1143</v>
      </c>
      <c r="C27" s="320" t="s">
        <v>520</v>
      </c>
      <c r="D27" s="320" t="s">
        <v>794</v>
      </c>
      <c r="E27" s="323"/>
      <c r="F27" s="396" t="s">
        <v>63</v>
      </c>
      <c r="G27" s="397">
        <f>'Stage 2 - Site Information'!N229</f>
        <v>2</v>
      </c>
      <c r="H27" s="396"/>
      <c r="I27" s="398">
        <f>'Stage 2 - Site Information'!M229</f>
        <v>0.06</v>
      </c>
      <c r="J27" s="399"/>
      <c r="K27" s="405"/>
      <c r="L27" s="408"/>
      <c r="M27" s="538">
        <f>'Scoring Matrix - All Sites'!M229</f>
        <v>1</v>
      </c>
      <c r="N27" s="409"/>
      <c r="O27" s="400">
        <v>3</v>
      </c>
      <c r="P27" s="400">
        <v>2</v>
      </c>
      <c r="Q27" s="408"/>
      <c r="R27" s="400">
        <v>0</v>
      </c>
      <c r="S27" s="400">
        <v>0</v>
      </c>
      <c r="T27" s="400">
        <v>0</v>
      </c>
      <c r="U27" s="400">
        <v>0</v>
      </c>
      <c r="V27" s="407"/>
      <c r="W27" s="401">
        <v>0</v>
      </c>
      <c r="X27" s="401">
        <v>0</v>
      </c>
      <c r="Y27" s="401">
        <v>0</v>
      </c>
      <c r="Z27" s="401">
        <v>0</v>
      </c>
      <c r="AA27" s="407"/>
      <c r="AB27" s="400">
        <v>0</v>
      </c>
      <c r="AC27" s="409"/>
      <c r="AD27" s="407"/>
      <c r="AE27" s="400">
        <v>0</v>
      </c>
      <c r="AF27" s="400">
        <v>0</v>
      </c>
      <c r="AG27" s="406"/>
      <c r="AH27" s="400">
        <v>0</v>
      </c>
      <c r="AI27" s="400">
        <v>0</v>
      </c>
      <c r="AJ27" s="400">
        <v>0</v>
      </c>
      <c r="AK27" s="400">
        <v>0</v>
      </c>
      <c r="AL27" s="395"/>
      <c r="AM27" s="400">
        <v>0</v>
      </c>
      <c r="AN27" s="400">
        <v>0</v>
      </c>
      <c r="AO27" s="400">
        <v>0</v>
      </c>
      <c r="AP27" s="400">
        <v>0</v>
      </c>
      <c r="AQ27" s="400">
        <v>0</v>
      </c>
      <c r="AR27" s="400">
        <v>0</v>
      </c>
      <c r="AS27" s="395"/>
      <c r="AT27" s="400">
        <v>0</v>
      </c>
      <c r="AU27" s="400">
        <v>0</v>
      </c>
      <c r="AV27" s="400">
        <v>0</v>
      </c>
      <c r="AW27" s="400">
        <v>0</v>
      </c>
      <c r="AX27" s="400">
        <v>0</v>
      </c>
      <c r="AY27" s="400">
        <v>0</v>
      </c>
      <c r="AZ27" s="400">
        <v>0</v>
      </c>
      <c r="BA27" s="400">
        <v>0</v>
      </c>
      <c r="BB27" s="409"/>
      <c r="BC27" s="400">
        <v>0</v>
      </c>
      <c r="BD27" s="400">
        <v>0</v>
      </c>
      <c r="BE27" s="395"/>
      <c r="BF27" s="400">
        <v>0</v>
      </c>
      <c r="BG27" s="400">
        <v>0</v>
      </c>
      <c r="BH27" s="395"/>
      <c r="BI27" s="400">
        <v>0</v>
      </c>
      <c r="BJ27" s="400">
        <v>0</v>
      </c>
      <c r="BK27" s="400">
        <v>0</v>
      </c>
      <c r="BL27" s="400">
        <v>0</v>
      </c>
      <c r="BM27" s="400">
        <v>0</v>
      </c>
      <c r="BN27" s="400">
        <v>0</v>
      </c>
      <c r="BO27" s="395"/>
      <c r="BP27" s="400">
        <v>0</v>
      </c>
      <c r="BQ27" s="400">
        <v>0</v>
      </c>
      <c r="BR27" s="406"/>
      <c r="BS27" s="400">
        <v>0</v>
      </c>
      <c r="BT27" s="400">
        <v>0</v>
      </c>
      <c r="BU27" s="400">
        <v>0</v>
      </c>
      <c r="BV27" s="400">
        <v>0</v>
      </c>
      <c r="BW27" s="400">
        <v>0</v>
      </c>
      <c r="BX27" s="409"/>
      <c r="BY27" s="400">
        <v>0</v>
      </c>
      <c r="BZ27" s="400">
        <v>0</v>
      </c>
      <c r="CA27" s="400">
        <v>0</v>
      </c>
      <c r="CB27" s="400">
        <v>0</v>
      </c>
      <c r="CC27" s="409"/>
      <c r="CD27" s="409"/>
      <c r="CE27" s="400">
        <v>0</v>
      </c>
      <c r="CF27" s="409"/>
      <c r="CG27" s="400">
        <v>0</v>
      </c>
      <c r="CH27" s="409"/>
      <c r="CI27" s="395"/>
      <c r="CJ27" s="409"/>
      <c r="CK27" s="400">
        <v>0</v>
      </c>
      <c r="CL27" s="395"/>
      <c r="CM27" s="404"/>
      <c r="CN27" s="401"/>
      <c r="CO27" s="410"/>
      <c r="CP27" s="404"/>
      <c r="CQ27" s="401"/>
      <c r="CR27" s="410"/>
      <c r="CS27" s="404"/>
      <c r="CT27" s="401"/>
      <c r="CU27" s="421"/>
      <c r="CV27" s="401"/>
      <c r="CW27" s="404"/>
      <c r="CX27" s="401"/>
      <c r="CY27" s="410"/>
      <c r="CZ27" s="311" t="s">
        <v>3231</v>
      </c>
    </row>
    <row r="28" spans="1:104" s="103" customFormat="1" ht="30.75" customHeight="1" thickBot="1" x14ac:dyDescent="0.3">
      <c r="A28" s="594" t="s">
        <v>1144</v>
      </c>
      <c r="B28" s="319" t="s">
        <v>1145</v>
      </c>
      <c r="C28" s="320" t="s">
        <v>1146</v>
      </c>
      <c r="D28" s="320" t="s">
        <v>794</v>
      </c>
      <c r="E28" s="323"/>
      <c r="F28" s="396" t="s">
        <v>63</v>
      </c>
      <c r="G28" s="397">
        <f>'Stage 2 - Site Information'!N230</f>
        <v>2</v>
      </c>
      <c r="H28" s="396"/>
      <c r="I28" s="398">
        <f>'Stage 2 - Site Information'!M230</f>
        <v>0.05</v>
      </c>
      <c r="J28" s="399"/>
      <c r="K28" s="405"/>
      <c r="L28" s="408"/>
      <c r="M28" s="538">
        <f>'Scoring Matrix - All Sites'!M230</f>
        <v>1</v>
      </c>
      <c r="N28" s="409"/>
      <c r="O28" s="400">
        <v>3</v>
      </c>
      <c r="P28" s="400">
        <v>3</v>
      </c>
      <c r="Q28" s="408"/>
      <c r="R28" s="400">
        <v>0</v>
      </c>
      <c r="S28" s="400">
        <v>0</v>
      </c>
      <c r="T28" s="400">
        <v>0</v>
      </c>
      <c r="U28" s="400">
        <v>0</v>
      </c>
      <c r="V28" s="407"/>
      <c r="W28" s="401">
        <v>0</v>
      </c>
      <c r="X28" s="401">
        <v>0</v>
      </c>
      <c r="Y28" s="401">
        <v>0</v>
      </c>
      <c r="Z28" s="401">
        <v>0</v>
      </c>
      <c r="AA28" s="407"/>
      <c r="AB28" s="400">
        <v>0</v>
      </c>
      <c r="AC28" s="400">
        <v>0</v>
      </c>
      <c r="AD28" s="407"/>
      <c r="AE28" s="400">
        <v>0</v>
      </c>
      <c r="AF28" s="400">
        <v>0</v>
      </c>
      <c r="AG28" s="406"/>
      <c r="AH28" s="400">
        <v>0</v>
      </c>
      <c r="AI28" s="400">
        <v>0</v>
      </c>
      <c r="AJ28" s="400">
        <v>0</v>
      </c>
      <c r="AK28" s="400">
        <v>0</v>
      </c>
      <c r="AL28" s="395"/>
      <c r="AM28" s="400">
        <v>0</v>
      </c>
      <c r="AN28" s="400">
        <v>0</v>
      </c>
      <c r="AO28" s="400">
        <v>0</v>
      </c>
      <c r="AP28" s="400">
        <v>0</v>
      </c>
      <c r="AQ28" s="400">
        <v>0</v>
      </c>
      <c r="AR28" s="400">
        <v>0</v>
      </c>
      <c r="AS28" s="395"/>
      <c r="AT28" s="400">
        <v>0</v>
      </c>
      <c r="AU28" s="400">
        <v>0</v>
      </c>
      <c r="AV28" s="400">
        <v>0</v>
      </c>
      <c r="AW28" s="400">
        <v>0</v>
      </c>
      <c r="AX28" s="400">
        <v>0</v>
      </c>
      <c r="AY28" s="400">
        <v>0</v>
      </c>
      <c r="AZ28" s="400">
        <v>0</v>
      </c>
      <c r="BA28" s="400">
        <v>0</v>
      </c>
      <c r="BB28" s="409"/>
      <c r="BC28" s="400">
        <v>0</v>
      </c>
      <c r="BD28" s="400">
        <v>0</v>
      </c>
      <c r="BE28" s="395"/>
      <c r="BF28" s="400">
        <v>0</v>
      </c>
      <c r="BG28" s="400">
        <v>0</v>
      </c>
      <c r="BH28" s="395"/>
      <c r="BI28" s="400">
        <v>0</v>
      </c>
      <c r="BJ28" s="400">
        <v>0</v>
      </c>
      <c r="BK28" s="400">
        <v>0</v>
      </c>
      <c r="BL28" s="400">
        <v>0</v>
      </c>
      <c r="BM28" s="400">
        <v>0</v>
      </c>
      <c r="BN28" s="400">
        <v>0</v>
      </c>
      <c r="BO28" s="395"/>
      <c r="BP28" s="400">
        <v>0</v>
      </c>
      <c r="BQ28" s="400">
        <v>0</v>
      </c>
      <c r="BR28" s="406"/>
      <c r="BS28" s="400">
        <v>0</v>
      </c>
      <c r="BT28" s="400">
        <v>0</v>
      </c>
      <c r="BU28" s="400">
        <v>0</v>
      </c>
      <c r="BV28" s="400">
        <v>0</v>
      </c>
      <c r="BW28" s="400">
        <v>0</v>
      </c>
      <c r="BX28" s="409"/>
      <c r="BY28" s="400">
        <v>0</v>
      </c>
      <c r="BZ28" s="400">
        <v>0</v>
      </c>
      <c r="CA28" s="400">
        <v>0</v>
      </c>
      <c r="CB28" s="400">
        <v>0</v>
      </c>
      <c r="CC28" s="409"/>
      <c r="CD28" s="409"/>
      <c r="CE28" s="400">
        <v>0</v>
      </c>
      <c r="CF28" s="409"/>
      <c r="CG28" s="400">
        <v>0</v>
      </c>
      <c r="CH28" s="409"/>
      <c r="CI28" s="395"/>
      <c r="CJ28" s="409"/>
      <c r="CK28" s="400">
        <v>0</v>
      </c>
      <c r="CL28" s="395"/>
      <c r="CM28" s="404"/>
      <c r="CN28" s="401"/>
      <c r="CO28" s="410"/>
      <c r="CP28" s="404"/>
      <c r="CQ28" s="401"/>
      <c r="CR28" s="410"/>
      <c r="CS28" s="404"/>
      <c r="CT28" s="401"/>
      <c r="CU28" s="421"/>
      <c r="CV28" s="401"/>
      <c r="CW28" s="404"/>
      <c r="CX28" s="401"/>
      <c r="CY28" s="410"/>
      <c r="CZ28" s="311" t="s">
        <v>1361</v>
      </c>
    </row>
    <row r="29" spans="1:104" s="103" customFormat="1" ht="30.75" customHeight="1" thickBot="1" x14ac:dyDescent="0.3">
      <c r="A29" s="594" t="s">
        <v>1160</v>
      </c>
      <c r="B29" s="319" t="s">
        <v>1161</v>
      </c>
      <c r="C29" s="320" t="s">
        <v>520</v>
      </c>
      <c r="D29" s="320" t="s">
        <v>794</v>
      </c>
      <c r="E29" s="323"/>
      <c r="F29" s="396" t="s">
        <v>63</v>
      </c>
      <c r="G29" s="397">
        <f>'Stage 2 - Site Information'!N236</f>
        <v>57</v>
      </c>
      <c r="H29" s="396"/>
      <c r="I29" s="398">
        <f>'Stage 2 - Site Information'!M236</f>
        <v>1.93</v>
      </c>
      <c r="J29" s="399"/>
      <c r="K29" s="405"/>
      <c r="L29" s="408"/>
      <c r="M29" s="401">
        <f>IF(I29&gt;0.249,5,1)</f>
        <v>5</v>
      </c>
      <c r="N29" s="409"/>
      <c r="O29" s="400">
        <v>3</v>
      </c>
      <c r="P29" s="400">
        <v>1</v>
      </c>
      <c r="Q29" s="408"/>
      <c r="R29" s="400">
        <v>0</v>
      </c>
      <c r="S29" s="400">
        <v>0</v>
      </c>
      <c r="T29" s="400">
        <v>0</v>
      </c>
      <c r="U29" s="400">
        <v>0</v>
      </c>
      <c r="V29" s="407"/>
      <c r="W29" s="401">
        <v>0</v>
      </c>
      <c r="X29" s="401">
        <v>0</v>
      </c>
      <c r="Y29" s="401">
        <v>0</v>
      </c>
      <c r="Z29" s="401">
        <v>0</v>
      </c>
      <c r="AA29" s="407"/>
      <c r="AB29" s="400">
        <v>0</v>
      </c>
      <c r="AC29" s="409"/>
      <c r="AD29" s="407"/>
      <c r="AE29" s="400">
        <v>0</v>
      </c>
      <c r="AF29" s="400">
        <v>0</v>
      </c>
      <c r="AG29" s="406"/>
      <c r="AH29" s="400">
        <v>0</v>
      </c>
      <c r="AI29" s="400">
        <v>0</v>
      </c>
      <c r="AJ29" s="400">
        <v>0</v>
      </c>
      <c r="AK29" s="400">
        <v>0</v>
      </c>
      <c r="AL29" s="395"/>
      <c r="AM29" s="400">
        <v>0</v>
      </c>
      <c r="AN29" s="400">
        <v>0</v>
      </c>
      <c r="AO29" s="400">
        <v>0</v>
      </c>
      <c r="AP29" s="400">
        <v>0</v>
      </c>
      <c r="AQ29" s="400">
        <v>0</v>
      </c>
      <c r="AR29" s="400">
        <v>0</v>
      </c>
      <c r="AS29" s="395"/>
      <c r="AT29" s="400">
        <v>0</v>
      </c>
      <c r="AU29" s="400">
        <v>0</v>
      </c>
      <c r="AV29" s="400">
        <v>0</v>
      </c>
      <c r="AW29" s="400">
        <v>0</v>
      </c>
      <c r="AX29" s="400">
        <v>0</v>
      </c>
      <c r="AY29" s="400">
        <v>0</v>
      </c>
      <c r="AZ29" s="400">
        <v>0</v>
      </c>
      <c r="BA29" s="400">
        <v>0</v>
      </c>
      <c r="BB29" s="409"/>
      <c r="BC29" s="400">
        <v>0</v>
      </c>
      <c r="BD29" s="400">
        <v>0</v>
      </c>
      <c r="BE29" s="395"/>
      <c r="BF29" s="400">
        <v>0</v>
      </c>
      <c r="BG29" s="400">
        <v>0</v>
      </c>
      <c r="BH29" s="395"/>
      <c r="BI29" s="400">
        <v>0</v>
      </c>
      <c r="BJ29" s="400">
        <v>0</v>
      </c>
      <c r="BK29" s="400">
        <v>0</v>
      </c>
      <c r="BL29" s="400">
        <v>0</v>
      </c>
      <c r="BM29" s="400">
        <v>0</v>
      </c>
      <c r="BN29" s="400">
        <v>0</v>
      </c>
      <c r="BO29" s="395"/>
      <c r="BP29" s="400">
        <v>0</v>
      </c>
      <c r="BQ29" s="400">
        <v>0</v>
      </c>
      <c r="BR29" s="406"/>
      <c r="BS29" s="400">
        <v>0</v>
      </c>
      <c r="BT29" s="400">
        <v>0</v>
      </c>
      <c r="BU29" s="400">
        <v>0</v>
      </c>
      <c r="BV29" s="400">
        <v>0</v>
      </c>
      <c r="BW29" s="400">
        <v>0</v>
      </c>
      <c r="BX29" s="409"/>
      <c r="BY29" s="400">
        <v>0</v>
      </c>
      <c r="BZ29" s="400">
        <v>0</v>
      </c>
      <c r="CA29" s="400">
        <v>0</v>
      </c>
      <c r="CB29" s="400">
        <v>0</v>
      </c>
      <c r="CC29" s="409"/>
      <c r="CD29" s="409"/>
      <c r="CE29" s="400">
        <v>0</v>
      </c>
      <c r="CF29" s="409"/>
      <c r="CG29" s="400">
        <v>0</v>
      </c>
      <c r="CH29" s="409"/>
      <c r="CI29" s="395"/>
      <c r="CJ29" s="409"/>
      <c r="CK29" s="400">
        <v>0</v>
      </c>
      <c r="CL29" s="395"/>
      <c r="CM29" s="404"/>
      <c r="CN29" s="401"/>
      <c r="CO29" s="410"/>
      <c r="CP29" s="404"/>
      <c r="CQ29" s="401"/>
      <c r="CR29" s="410"/>
      <c r="CS29" s="404"/>
      <c r="CT29" s="401"/>
      <c r="CU29" s="421"/>
      <c r="CV29" s="401"/>
      <c r="CW29" s="404"/>
      <c r="CX29" s="401"/>
      <c r="CY29" s="410"/>
      <c r="CZ29" s="705" t="s">
        <v>3231</v>
      </c>
    </row>
    <row r="30" spans="1:104" s="103" customFormat="1" ht="26.5" thickBot="1" x14ac:dyDescent="0.3">
      <c r="A30" s="594" t="s">
        <v>1164</v>
      </c>
      <c r="B30" s="319" t="s">
        <v>1165</v>
      </c>
      <c r="C30" s="320" t="s">
        <v>1166</v>
      </c>
      <c r="D30" s="320" t="s">
        <v>794</v>
      </c>
      <c r="E30" s="323"/>
      <c r="F30" s="396" t="s">
        <v>63</v>
      </c>
      <c r="G30" s="397">
        <f>'Stage 2 - Site Information'!N238</f>
        <v>10</v>
      </c>
      <c r="H30" s="396"/>
      <c r="I30" s="398">
        <f>'Stage 2 - Site Information'!M238</f>
        <v>0.35</v>
      </c>
      <c r="J30" s="399" t="s">
        <v>1520</v>
      </c>
      <c r="K30" s="405"/>
      <c r="L30" s="408"/>
      <c r="M30" s="401">
        <f>IF(I30&gt;0.249,5,1)</f>
        <v>5</v>
      </c>
      <c r="N30" s="409"/>
      <c r="O30" s="400">
        <v>1</v>
      </c>
      <c r="P30" s="400">
        <v>1</v>
      </c>
      <c r="Q30" s="408"/>
      <c r="R30" s="400">
        <v>0</v>
      </c>
      <c r="S30" s="400">
        <v>0</v>
      </c>
      <c r="T30" s="400">
        <v>0</v>
      </c>
      <c r="U30" s="400">
        <v>0</v>
      </c>
      <c r="V30" s="407"/>
      <c r="W30" s="401">
        <v>0</v>
      </c>
      <c r="X30" s="401">
        <v>0</v>
      </c>
      <c r="Y30" s="401">
        <v>0</v>
      </c>
      <c r="Z30" s="401">
        <v>0</v>
      </c>
      <c r="AA30" s="407"/>
      <c r="AB30" s="400">
        <v>0</v>
      </c>
      <c r="AC30" s="409"/>
      <c r="AD30" s="407"/>
      <c r="AE30" s="400">
        <v>0</v>
      </c>
      <c r="AF30" s="400">
        <v>0</v>
      </c>
      <c r="AG30" s="406"/>
      <c r="AH30" s="400">
        <v>0</v>
      </c>
      <c r="AI30" s="400">
        <v>0</v>
      </c>
      <c r="AJ30" s="400">
        <v>0</v>
      </c>
      <c r="AK30" s="400">
        <v>0</v>
      </c>
      <c r="AL30" s="395"/>
      <c r="AM30" s="400">
        <v>0</v>
      </c>
      <c r="AN30" s="400">
        <v>0</v>
      </c>
      <c r="AO30" s="400">
        <v>0</v>
      </c>
      <c r="AP30" s="400">
        <v>0</v>
      </c>
      <c r="AQ30" s="400">
        <v>0</v>
      </c>
      <c r="AR30" s="400">
        <v>0</v>
      </c>
      <c r="AS30" s="395"/>
      <c r="AT30" s="400">
        <v>0</v>
      </c>
      <c r="AU30" s="400">
        <v>0</v>
      </c>
      <c r="AV30" s="400">
        <v>0</v>
      </c>
      <c r="AW30" s="400">
        <v>0</v>
      </c>
      <c r="AX30" s="400">
        <v>0</v>
      </c>
      <c r="AY30" s="400">
        <v>0</v>
      </c>
      <c r="AZ30" s="400">
        <v>0</v>
      </c>
      <c r="BA30" s="400">
        <v>0</v>
      </c>
      <c r="BB30" s="409"/>
      <c r="BC30" s="400">
        <v>0</v>
      </c>
      <c r="BD30" s="400">
        <v>0</v>
      </c>
      <c r="BE30" s="395"/>
      <c r="BF30" s="400">
        <v>0</v>
      </c>
      <c r="BG30" s="400">
        <v>0</v>
      </c>
      <c r="BH30" s="395"/>
      <c r="BI30" s="400">
        <v>0</v>
      </c>
      <c r="BJ30" s="400">
        <v>0</v>
      </c>
      <c r="BK30" s="400">
        <v>0</v>
      </c>
      <c r="BL30" s="400">
        <v>0</v>
      </c>
      <c r="BM30" s="400">
        <v>0</v>
      </c>
      <c r="BN30" s="400">
        <v>0</v>
      </c>
      <c r="BO30" s="395"/>
      <c r="BP30" s="400">
        <v>0</v>
      </c>
      <c r="BQ30" s="400">
        <v>0</v>
      </c>
      <c r="BR30" s="406"/>
      <c r="BS30" s="400">
        <v>0</v>
      </c>
      <c r="BT30" s="400">
        <v>0</v>
      </c>
      <c r="BU30" s="400">
        <v>0</v>
      </c>
      <c r="BV30" s="400">
        <v>0</v>
      </c>
      <c r="BW30" s="400">
        <v>0</v>
      </c>
      <c r="BX30" s="409"/>
      <c r="BY30" s="400">
        <v>0</v>
      </c>
      <c r="BZ30" s="400">
        <v>0</v>
      </c>
      <c r="CA30" s="400">
        <v>0</v>
      </c>
      <c r="CB30" s="400">
        <v>0</v>
      </c>
      <c r="CC30" s="409"/>
      <c r="CD30" s="409"/>
      <c r="CE30" s="400">
        <v>0</v>
      </c>
      <c r="CF30" s="409"/>
      <c r="CG30" s="400">
        <v>0</v>
      </c>
      <c r="CH30" s="409"/>
      <c r="CI30" s="395"/>
      <c r="CJ30" s="409"/>
      <c r="CK30" s="400">
        <v>0</v>
      </c>
      <c r="CL30" s="395"/>
      <c r="CM30" s="404"/>
      <c r="CN30" s="401"/>
      <c r="CO30" s="410"/>
      <c r="CP30" s="404"/>
      <c r="CQ30" s="401"/>
      <c r="CR30" s="410"/>
      <c r="CS30" s="404"/>
      <c r="CT30" s="401"/>
      <c r="CU30" s="421"/>
      <c r="CV30" s="401"/>
      <c r="CW30" s="404"/>
      <c r="CX30" s="401"/>
      <c r="CY30" s="410"/>
      <c r="CZ30" s="705" t="s">
        <v>3232</v>
      </c>
    </row>
    <row r="31" spans="1:104" s="103" customFormat="1" ht="30.75" customHeight="1" thickBot="1" x14ac:dyDescent="0.3">
      <c r="A31" s="594" t="s">
        <v>1223</v>
      </c>
      <c r="B31" s="319" t="s">
        <v>1224</v>
      </c>
      <c r="C31" s="320" t="s">
        <v>1225</v>
      </c>
      <c r="D31" s="320" t="s">
        <v>515</v>
      </c>
      <c r="E31" s="323"/>
      <c r="F31" s="396" t="s">
        <v>63</v>
      </c>
      <c r="G31" s="397">
        <f>'Stage 2 - Site Information'!N264</f>
        <v>34</v>
      </c>
      <c r="H31" s="396"/>
      <c r="I31" s="398">
        <f>'Stage 2 - Site Information'!M264</f>
        <v>0.95</v>
      </c>
      <c r="J31" s="399"/>
      <c r="K31" s="405"/>
      <c r="L31" s="408"/>
      <c r="M31" s="538">
        <f>'Scoring Matrix - All Sites'!M264</f>
        <v>5</v>
      </c>
      <c r="N31" s="409"/>
      <c r="O31" s="400">
        <v>5</v>
      </c>
      <c r="P31" s="400">
        <v>3</v>
      </c>
      <c r="Q31" s="408"/>
      <c r="R31" s="400">
        <v>0</v>
      </c>
      <c r="S31" s="400">
        <v>0</v>
      </c>
      <c r="T31" s="400">
        <v>0</v>
      </c>
      <c r="U31" s="400">
        <v>0</v>
      </c>
      <c r="V31" s="407"/>
      <c r="W31" s="401">
        <v>0</v>
      </c>
      <c r="X31" s="401">
        <v>0</v>
      </c>
      <c r="Y31" s="401">
        <v>0</v>
      </c>
      <c r="Z31" s="401">
        <v>0</v>
      </c>
      <c r="AA31" s="407"/>
      <c r="AB31" s="400">
        <v>0</v>
      </c>
      <c r="AC31" s="400">
        <v>0</v>
      </c>
      <c r="AD31" s="407"/>
      <c r="AE31" s="400">
        <v>0</v>
      </c>
      <c r="AF31" s="400">
        <v>0</v>
      </c>
      <c r="AG31" s="406"/>
      <c r="AH31" s="400">
        <v>0</v>
      </c>
      <c r="AI31" s="400">
        <v>0</v>
      </c>
      <c r="AJ31" s="400">
        <v>0</v>
      </c>
      <c r="AK31" s="400">
        <v>0</v>
      </c>
      <c r="AL31" s="395"/>
      <c r="AM31" s="400">
        <v>0</v>
      </c>
      <c r="AN31" s="400">
        <v>0</v>
      </c>
      <c r="AO31" s="400">
        <v>0</v>
      </c>
      <c r="AP31" s="400">
        <v>0</v>
      </c>
      <c r="AQ31" s="400">
        <v>0</v>
      </c>
      <c r="AR31" s="400">
        <v>0</v>
      </c>
      <c r="AS31" s="395"/>
      <c r="AT31" s="400">
        <v>0</v>
      </c>
      <c r="AU31" s="400">
        <v>0</v>
      </c>
      <c r="AV31" s="400">
        <v>0</v>
      </c>
      <c r="AW31" s="400">
        <v>0</v>
      </c>
      <c r="AX31" s="400">
        <v>0</v>
      </c>
      <c r="AY31" s="400">
        <v>0</v>
      </c>
      <c r="AZ31" s="400">
        <v>0</v>
      </c>
      <c r="BA31" s="400">
        <v>0</v>
      </c>
      <c r="BB31" s="409"/>
      <c r="BC31" s="400">
        <v>0</v>
      </c>
      <c r="BD31" s="400">
        <v>0</v>
      </c>
      <c r="BE31" s="395"/>
      <c r="BF31" s="400">
        <v>0</v>
      </c>
      <c r="BG31" s="400">
        <v>0</v>
      </c>
      <c r="BH31" s="395"/>
      <c r="BI31" s="400">
        <v>0</v>
      </c>
      <c r="BJ31" s="400">
        <v>0</v>
      </c>
      <c r="BK31" s="400">
        <v>0</v>
      </c>
      <c r="BL31" s="400">
        <v>0</v>
      </c>
      <c r="BM31" s="400">
        <v>0</v>
      </c>
      <c r="BN31" s="400">
        <v>0</v>
      </c>
      <c r="BO31" s="395"/>
      <c r="BP31" s="400">
        <v>0</v>
      </c>
      <c r="BQ31" s="400">
        <v>0</v>
      </c>
      <c r="BR31" s="406"/>
      <c r="BS31" s="400">
        <v>0</v>
      </c>
      <c r="BT31" s="400">
        <v>0</v>
      </c>
      <c r="BU31" s="400">
        <v>0</v>
      </c>
      <c r="BV31" s="400">
        <v>0</v>
      </c>
      <c r="BW31" s="400">
        <v>0</v>
      </c>
      <c r="BX31" s="409"/>
      <c r="BY31" s="400">
        <v>0</v>
      </c>
      <c r="BZ31" s="400">
        <v>0</v>
      </c>
      <c r="CA31" s="400">
        <v>0</v>
      </c>
      <c r="CB31" s="400">
        <v>0</v>
      </c>
      <c r="CC31" s="409"/>
      <c r="CD31" s="409"/>
      <c r="CE31" s="400">
        <v>0</v>
      </c>
      <c r="CF31" s="409"/>
      <c r="CG31" s="400">
        <v>0</v>
      </c>
      <c r="CH31" s="409"/>
      <c r="CI31" s="395"/>
      <c r="CJ31" s="409"/>
      <c r="CK31" s="400">
        <v>0</v>
      </c>
      <c r="CL31" s="395"/>
      <c r="CM31" s="404"/>
      <c r="CN31" s="401"/>
      <c r="CO31" s="410"/>
      <c r="CP31" s="404"/>
      <c r="CQ31" s="401"/>
      <c r="CR31" s="410"/>
      <c r="CS31" s="404"/>
      <c r="CT31" s="401"/>
      <c r="CU31" s="421"/>
      <c r="CV31" s="401"/>
      <c r="CW31" s="404"/>
      <c r="CX31" s="401"/>
      <c r="CY31" s="410"/>
      <c r="CZ31" s="311" t="s">
        <v>1369</v>
      </c>
    </row>
    <row r="32" spans="1:104" s="103" customFormat="1" ht="30.75" customHeight="1" thickBot="1" x14ac:dyDescent="0.3">
      <c r="A32" s="594" t="s">
        <v>1191</v>
      </c>
      <c r="B32" s="319" t="s">
        <v>1192</v>
      </c>
      <c r="C32" s="320" t="s">
        <v>1166</v>
      </c>
      <c r="D32" s="320" t="s">
        <v>794</v>
      </c>
      <c r="E32" s="323"/>
      <c r="F32" s="396" t="s">
        <v>63</v>
      </c>
      <c r="G32" s="397">
        <f>'Stage 2 - Site Information'!N249</f>
        <v>76</v>
      </c>
      <c r="H32" s="396"/>
      <c r="I32" s="398">
        <f>'Stage 2 - Site Information'!M249</f>
        <v>3.8</v>
      </c>
      <c r="J32" s="399"/>
      <c r="K32" s="405"/>
      <c r="L32" s="408"/>
      <c r="M32" s="401">
        <f>IF(I32&gt;0.249,5,1)</f>
        <v>5</v>
      </c>
      <c r="N32" s="409"/>
      <c r="O32" s="400">
        <v>1</v>
      </c>
      <c r="P32" s="400">
        <v>1</v>
      </c>
      <c r="Q32" s="408"/>
      <c r="R32" s="400">
        <v>0</v>
      </c>
      <c r="S32" s="400">
        <v>0</v>
      </c>
      <c r="T32" s="400">
        <v>0</v>
      </c>
      <c r="U32" s="400">
        <v>0</v>
      </c>
      <c r="V32" s="407"/>
      <c r="W32" s="401">
        <v>0</v>
      </c>
      <c r="X32" s="401">
        <v>0</v>
      </c>
      <c r="Y32" s="401">
        <v>0</v>
      </c>
      <c r="Z32" s="401">
        <v>0</v>
      </c>
      <c r="AA32" s="407"/>
      <c r="AB32" s="400">
        <v>0</v>
      </c>
      <c r="AC32" s="409"/>
      <c r="AD32" s="407"/>
      <c r="AE32" s="400">
        <v>0</v>
      </c>
      <c r="AF32" s="400">
        <v>0</v>
      </c>
      <c r="AG32" s="406"/>
      <c r="AH32" s="400">
        <v>0</v>
      </c>
      <c r="AI32" s="400">
        <v>0</v>
      </c>
      <c r="AJ32" s="400">
        <v>0</v>
      </c>
      <c r="AK32" s="400">
        <v>0</v>
      </c>
      <c r="AL32" s="395"/>
      <c r="AM32" s="400">
        <v>0</v>
      </c>
      <c r="AN32" s="400">
        <v>0</v>
      </c>
      <c r="AO32" s="400">
        <v>0</v>
      </c>
      <c r="AP32" s="400">
        <v>0</v>
      </c>
      <c r="AQ32" s="400">
        <v>0</v>
      </c>
      <c r="AR32" s="400">
        <v>0</v>
      </c>
      <c r="AS32" s="395"/>
      <c r="AT32" s="400">
        <v>0</v>
      </c>
      <c r="AU32" s="400">
        <v>0</v>
      </c>
      <c r="AV32" s="400">
        <v>0</v>
      </c>
      <c r="AW32" s="400">
        <v>0</v>
      </c>
      <c r="AX32" s="400">
        <v>0</v>
      </c>
      <c r="AY32" s="400">
        <v>0</v>
      </c>
      <c r="AZ32" s="400">
        <v>0</v>
      </c>
      <c r="BA32" s="400">
        <v>0</v>
      </c>
      <c r="BB32" s="409"/>
      <c r="BC32" s="400">
        <v>0</v>
      </c>
      <c r="BD32" s="400">
        <v>0</v>
      </c>
      <c r="BE32" s="395"/>
      <c r="BF32" s="400">
        <v>0</v>
      </c>
      <c r="BG32" s="400">
        <v>0</v>
      </c>
      <c r="BH32" s="395"/>
      <c r="BI32" s="400">
        <v>0</v>
      </c>
      <c r="BJ32" s="400">
        <v>0</v>
      </c>
      <c r="BK32" s="400">
        <v>0</v>
      </c>
      <c r="BL32" s="400">
        <v>0</v>
      </c>
      <c r="BM32" s="400">
        <v>0</v>
      </c>
      <c r="BN32" s="400">
        <v>0</v>
      </c>
      <c r="BO32" s="395"/>
      <c r="BP32" s="400">
        <v>0</v>
      </c>
      <c r="BQ32" s="400">
        <v>0</v>
      </c>
      <c r="BR32" s="406"/>
      <c r="BS32" s="400">
        <v>0</v>
      </c>
      <c r="BT32" s="400">
        <v>0</v>
      </c>
      <c r="BU32" s="400">
        <v>0</v>
      </c>
      <c r="BV32" s="400">
        <v>0</v>
      </c>
      <c r="BW32" s="400">
        <v>0</v>
      </c>
      <c r="BX32" s="409"/>
      <c r="BY32" s="400">
        <v>0</v>
      </c>
      <c r="BZ32" s="400">
        <v>0</v>
      </c>
      <c r="CA32" s="400">
        <v>0</v>
      </c>
      <c r="CB32" s="400">
        <v>0</v>
      </c>
      <c r="CC32" s="409"/>
      <c r="CD32" s="409"/>
      <c r="CE32" s="400">
        <v>0</v>
      </c>
      <c r="CF32" s="409"/>
      <c r="CG32" s="400">
        <v>0</v>
      </c>
      <c r="CH32" s="409"/>
      <c r="CI32" s="395"/>
      <c r="CJ32" s="409"/>
      <c r="CK32" s="400">
        <v>0</v>
      </c>
      <c r="CL32" s="395"/>
      <c r="CM32" s="404"/>
      <c r="CN32" s="401"/>
      <c r="CO32" s="410"/>
      <c r="CP32" s="404"/>
      <c r="CQ32" s="401"/>
      <c r="CR32" s="410"/>
      <c r="CS32" s="404"/>
      <c r="CT32" s="401"/>
      <c r="CU32" s="421"/>
      <c r="CV32" s="401"/>
      <c r="CW32" s="404"/>
      <c r="CX32" s="401"/>
      <c r="CY32" s="410"/>
      <c r="CZ32" s="705" t="s">
        <v>3233</v>
      </c>
    </row>
    <row r="33" spans="1:104" s="103" customFormat="1" ht="30.75" customHeight="1" thickBot="1" x14ac:dyDescent="0.3">
      <c r="A33" s="598" t="s">
        <v>1233</v>
      </c>
      <c r="B33" s="319" t="s">
        <v>1234</v>
      </c>
      <c r="C33" s="583" t="s">
        <v>1166</v>
      </c>
      <c r="D33" s="583" t="s">
        <v>794</v>
      </c>
      <c r="E33" s="323"/>
      <c r="F33" s="584" t="s">
        <v>63</v>
      </c>
      <c r="G33" s="397">
        <f>'Stage 2 - Site Information'!N269</f>
        <v>15</v>
      </c>
      <c r="H33" s="584"/>
      <c r="I33" s="398">
        <f>'Stage 2 - Site Information'!M269</f>
        <v>0.53</v>
      </c>
      <c r="J33" s="585"/>
      <c r="K33" s="405"/>
      <c r="L33" s="408"/>
      <c r="M33" s="538">
        <f>'Scoring Matrix - All Sites'!M269</f>
        <v>5</v>
      </c>
      <c r="N33" s="409"/>
      <c r="O33" s="400">
        <v>1</v>
      </c>
      <c r="P33" s="400">
        <v>1</v>
      </c>
      <c r="Q33" s="408"/>
      <c r="R33" s="400">
        <v>0</v>
      </c>
      <c r="S33" s="400">
        <v>0</v>
      </c>
      <c r="T33" s="400">
        <v>0</v>
      </c>
      <c r="U33" s="400">
        <v>0</v>
      </c>
      <c r="V33" s="407"/>
      <c r="W33" s="401">
        <v>0</v>
      </c>
      <c r="X33" s="401">
        <v>0</v>
      </c>
      <c r="Y33" s="401">
        <v>0</v>
      </c>
      <c r="Z33" s="401">
        <v>0</v>
      </c>
      <c r="AA33" s="407"/>
      <c r="AB33" s="400">
        <v>0</v>
      </c>
      <c r="AC33" s="409"/>
      <c r="AD33" s="407"/>
      <c r="AE33" s="400">
        <v>0</v>
      </c>
      <c r="AF33" s="400">
        <v>0</v>
      </c>
      <c r="AG33" s="406"/>
      <c r="AH33" s="400">
        <v>0</v>
      </c>
      <c r="AI33" s="400">
        <v>0</v>
      </c>
      <c r="AJ33" s="400">
        <v>0</v>
      </c>
      <c r="AK33" s="400">
        <v>0</v>
      </c>
      <c r="AL33" s="395"/>
      <c r="AM33" s="400">
        <v>0</v>
      </c>
      <c r="AN33" s="400">
        <v>0</v>
      </c>
      <c r="AO33" s="400">
        <v>0</v>
      </c>
      <c r="AP33" s="400">
        <v>0</v>
      </c>
      <c r="AQ33" s="400">
        <v>0</v>
      </c>
      <c r="AR33" s="400">
        <v>0</v>
      </c>
      <c r="AS33" s="395"/>
      <c r="AT33" s="400">
        <v>0</v>
      </c>
      <c r="AU33" s="400">
        <v>0</v>
      </c>
      <c r="AV33" s="400">
        <v>0</v>
      </c>
      <c r="AW33" s="400">
        <v>0</v>
      </c>
      <c r="AX33" s="400">
        <v>0</v>
      </c>
      <c r="AY33" s="400">
        <v>0</v>
      </c>
      <c r="AZ33" s="400">
        <v>0</v>
      </c>
      <c r="BA33" s="400">
        <v>0</v>
      </c>
      <c r="BB33" s="409"/>
      <c r="BC33" s="400">
        <v>0</v>
      </c>
      <c r="BD33" s="400">
        <v>0</v>
      </c>
      <c r="BE33" s="395"/>
      <c r="BF33" s="400">
        <v>0</v>
      </c>
      <c r="BG33" s="400">
        <v>0</v>
      </c>
      <c r="BH33" s="395"/>
      <c r="BI33" s="400">
        <v>0</v>
      </c>
      <c r="BJ33" s="400">
        <v>0</v>
      </c>
      <c r="BK33" s="400">
        <v>0</v>
      </c>
      <c r="BL33" s="400">
        <v>0</v>
      </c>
      <c r="BM33" s="400">
        <v>0</v>
      </c>
      <c r="BN33" s="400">
        <v>0</v>
      </c>
      <c r="BO33" s="395"/>
      <c r="BP33" s="400">
        <v>0</v>
      </c>
      <c r="BQ33" s="400">
        <v>0</v>
      </c>
      <c r="BR33" s="406"/>
      <c r="BS33" s="400">
        <v>0</v>
      </c>
      <c r="BT33" s="400">
        <v>0</v>
      </c>
      <c r="BU33" s="400">
        <v>0</v>
      </c>
      <c r="BV33" s="400">
        <v>0</v>
      </c>
      <c r="BW33" s="400">
        <v>0</v>
      </c>
      <c r="BX33" s="409"/>
      <c r="BY33" s="400">
        <v>0</v>
      </c>
      <c r="BZ33" s="400">
        <v>0</v>
      </c>
      <c r="CA33" s="400">
        <v>0</v>
      </c>
      <c r="CB33" s="400">
        <v>0</v>
      </c>
      <c r="CC33" s="409"/>
      <c r="CD33" s="409"/>
      <c r="CE33" s="400">
        <v>0</v>
      </c>
      <c r="CF33" s="409"/>
      <c r="CG33" s="400">
        <v>0</v>
      </c>
      <c r="CH33" s="409"/>
      <c r="CI33" s="395"/>
      <c r="CJ33" s="409"/>
      <c r="CK33" s="400">
        <v>0</v>
      </c>
      <c r="CL33" s="395"/>
      <c r="CM33" s="404"/>
      <c r="CN33" s="401"/>
      <c r="CO33" s="410"/>
      <c r="CP33" s="404"/>
      <c r="CQ33" s="401"/>
      <c r="CR33" s="410"/>
      <c r="CS33" s="404"/>
      <c r="CT33" s="401"/>
      <c r="CU33" s="421"/>
      <c r="CV33" s="401"/>
      <c r="CW33" s="404"/>
      <c r="CX33" s="401"/>
      <c r="CY33" s="410"/>
      <c r="CZ33" s="311" t="s">
        <v>3234</v>
      </c>
    </row>
    <row r="34" spans="1:104" s="103" customFormat="1" ht="30.75" customHeight="1" thickBot="1" x14ac:dyDescent="0.3">
      <c r="A34" s="598" t="s">
        <v>1247</v>
      </c>
      <c r="B34" s="319" t="s">
        <v>1248</v>
      </c>
      <c r="C34" s="583" t="s">
        <v>538</v>
      </c>
      <c r="D34" s="583" t="s">
        <v>794</v>
      </c>
      <c r="E34" s="323"/>
      <c r="F34" s="584" t="s">
        <v>63</v>
      </c>
      <c r="G34" s="397">
        <f>'Stage 2 - Site Information'!N276</f>
        <v>22</v>
      </c>
      <c r="H34" s="584"/>
      <c r="I34" s="398">
        <f>'Stage 2 - Site Information'!M276</f>
        <v>1.79</v>
      </c>
      <c r="J34" s="585"/>
      <c r="K34" s="405"/>
      <c r="L34" s="408"/>
      <c r="M34" s="538">
        <f>'Scoring Matrix - All Sites'!M276</f>
        <v>5</v>
      </c>
      <c r="N34" s="409"/>
      <c r="O34" s="400">
        <v>3</v>
      </c>
      <c r="P34" s="400">
        <v>2</v>
      </c>
      <c r="Q34" s="408"/>
      <c r="R34" s="400">
        <v>0</v>
      </c>
      <c r="S34" s="400">
        <v>0</v>
      </c>
      <c r="T34" s="400">
        <v>0</v>
      </c>
      <c r="U34" s="400">
        <v>0</v>
      </c>
      <c r="V34" s="407"/>
      <c r="W34" s="401">
        <v>0</v>
      </c>
      <c r="X34" s="401">
        <v>0</v>
      </c>
      <c r="Y34" s="401">
        <v>0</v>
      </c>
      <c r="Z34" s="401">
        <v>0</v>
      </c>
      <c r="AA34" s="407"/>
      <c r="AB34" s="400">
        <v>0</v>
      </c>
      <c r="AC34" s="409"/>
      <c r="AD34" s="407"/>
      <c r="AE34" s="400">
        <v>0</v>
      </c>
      <c r="AF34" s="400">
        <v>0</v>
      </c>
      <c r="AG34" s="406"/>
      <c r="AH34" s="400">
        <v>0</v>
      </c>
      <c r="AI34" s="400">
        <v>0</v>
      </c>
      <c r="AJ34" s="400">
        <v>0</v>
      </c>
      <c r="AK34" s="400">
        <v>0</v>
      </c>
      <c r="AL34" s="395"/>
      <c r="AM34" s="400">
        <v>0</v>
      </c>
      <c r="AN34" s="400">
        <v>0</v>
      </c>
      <c r="AO34" s="400">
        <v>0</v>
      </c>
      <c r="AP34" s="400">
        <v>0</v>
      </c>
      <c r="AQ34" s="400">
        <v>0</v>
      </c>
      <c r="AR34" s="400">
        <v>0</v>
      </c>
      <c r="AS34" s="395"/>
      <c r="AT34" s="400">
        <v>0</v>
      </c>
      <c r="AU34" s="400">
        <v>0</v>
      </c>
      <c r="AV34" s="400">
        <v>0</v>
      </c>
      <c r="AW34" s="400">
        <v>0</v>
      </c>
      <c r="AX34" s="400">
        <v>0</v>
      </c>
      <c r="AY34" s="400">
        <v>0</v>
      </c>
      <c r="AZ34" s="400">
        <v>0</v>
      </c>
      <c r="BA34" s="400">
        <v>0</v>
      </c>
      <c r="BB34" s="409"/>
      <c r="BC34" s="400">
        <v>0</v>
      </c>
      <c r="BD34" s="400">
        <v>0</v>
      </c>
      <c r="BE34" s="395"/>
      <c r="BF34" s="400">
        <v>0</v>
      </c>
      <c r="BG34" s="400">
        <v>0</v>
      </c>
      <c r="BH34" s="395"/>
      <c r="BI34" s="400">
        <v>0</v>
      </c>
      <c r="BJ34" s="400">
        <v>0</v>
      </c>
      <c r="BK34" s="400">
        <v>0</v>
      </c>
      <c r="BL34" s="400">
        <v>0</v>
      </c>
      <c r="BM34" s="400">
        <v>0</v>
      </c>
      <c r="BN34" s="400">
        <v>0</v>
      </c>
      <c r="BO34" s="395"/>
      <c r="BP34" s="400">
        <v>0</v>
      </c>
      <c r="BQ34" s="400">
        <v>0</v>
      </c>
      <c r="BR34" s="406"/>
      <c r="BS34" s="400">
        <v>0</v>
      </c>
      <c r="BT34" s="400">
        <v>0</v>
      </c>
      <c r="BU34" s="400">
        <v>0</v>
      </c>
      <c r="BV34" s="400">
        <v>0</v>
      </c>
      <c r="BW34" s="400">
        <v>0</v>
      </c>
      <c r="BX34" s="409"/>
      <c r="BY34" s="400">
        <v>0</v>
      </c>
      <c r="BZ34" s="400">
        <v>0</v>
      </c>
      <c r="CA34" s="400">
        <v>0</v>
      </c>
      <c r="CB34" s="400">
        <v>0</v>
      </c>
      <c r="CC34" s="409"/>
      <c r="CD34" s="409"/>
      <c r="CE34" s="400">
        <v>0</v>
      </c>
      <c r="CF34" s="409"/>
      <c r="CG34" s="400">
        <v>0</v>
      </c>
      <c r="CH34" s="409"/>
      <c r="CI34" s="395"/>
      <c r="CJ34" s="409"/>
      <c r="CK34" s="400">
        <v>0</v>
      </c>
      <c r="CL34" s="395"/>
      <c r="CM34" s="404"/>
      <c r="CN34" s="401"/>
      <c r="CO34" s="410"/>
      <c r="CP34" s="404"/>
      <c r="CQ34" s="401"/>
      <c r="CR34" s="410"/>
      <c r="CS34" s="404"/>
      <c r="CT34" s="401"/>
      <c r="CU34" s="421"/>
      <c r="CV34" s="401"/>
      <c r="CW34" s="404"/>
      <c r="CX34" s="401"/>
      <c r="CY34" s="410"/>
      <c r="CZ34" s="311" t="s">
        <v>3235</v>
      </c>
    </row>
    <row r="35" spans="1:104" s="103" customFormat="1" ht="30.75" customHeight="1" thickBot="1" x14ac:dyDescent="0.3">
      <c r="A35" s="598" t="s">
        <v>1252</v>
      </c>
      <c r="B35" s="319" t="s">
        <v>1253</v>
      </c>
      <c r="C35" s="583" t="s">
        <v>1254</v>
      </c>
      <c r="D35" s="583" t="s">
        <v>794</v>
      </c>
      <c r="E35" s="323"/>
      <c r="F35" s="584" t="s">
        <v>63</v>
      </c>
      <c r="G35" s="397">
        <f>'Stage 2 - Site Information'!N278</f>
        <v>4</v>
      </c>
      <c r="H35" s="584"/>
      <c r="I35" s="398">
        <f>'Stage 2 - Site Information'!M278</f>
        <v>0.14000000000000001</v>
      </c>
      <c r="J35" s="585"/>
      <c r="K35" s="405"/>
      <c r="L35" s="408"/>
      <c r="M35" s="538">
        <f>'Scoring Matrix - All Sites'!M279</f>
        <v>5</v>
      </c>
      <c r="N35" s="409"/>
      <c r="O35" s="400">
        <v>1</v>
      </c>
      <c r="P35" s="400">
        <v>3</v>
      </c>
      <c r="Q35" s="408"/>
      <c r="R35" s="400">
        <v>0</v>
      </c>
      <c r="S35" s="400">
        <v>0</v>
      </c>
      <c r="T35" s="400">
        <v>0</v>
      </c>
      <c r="U35" s="400">
        <v>0</v>
      </c>
      <c r="V35" s="407"/>
      <c r="W35" s="401">
        <v>0</v>
      </c>
      <c r="X35" s="401">
        <v>0</v>
      </c>
      <c r="Y35" s="401">
        <v>0</v>
      </c>
      <c r="Z35" s="401">
        <v>0</v>
      </c>
      <c r="AA35" s="407"/>
      <c r="AB35" s="400">
        <v>0</v>
      </c>
      <c r="AC35" s="400">
        <v>0</v>
      </c>
      <c r="AD35" s="407"/>
      <c r="AE35" s="400">
        <v>0</v>
      </c>
      <c r="AF35" s="400">
        <v>0</v>
      </c>
      <c r="AG35" s="406"/>
      <c r="AH35" s="400">
        <v>0</v>
      </c>
      <c r="AI35" s="400">
        <v>0</v>
      </c>
      <c r="AJ35" s="400">
        <v>0</v>
      </c>
      <c r="AK35" s="400">
        <v>0</v>
      </c>
      <c r="AL35" s="395"/>
      <c r="AM35" s="400">
        <v>0</v>
      </c>
      <c r="AN35" s="400">
        <v>0</v>
      </c>
      <c r="AO35" s="400">
        <v>0</v>
      </c>
      <c r="AP35" s="400">
        <v>0</v>
      </c>
      <c r="AQ35" s="400">
        <v>0</v>
      </c>
      <c r="AR35" s="400">
        <v>0</v>
      </c>
      <c r="AS35" s="395"/>
      <c r="AT35" s="400">
        <v>0</v>
      </c>
      <c r="AU35" s="400">
        <v>0</v>
      </c>
      <c r="AV35" s="400">
        <v>0</v>
      </c>
      <c r="AW35" s="400">
        <v>0</v>
      </c>
      <c r="AX35" s="400">
        <v>0</v>
      </c>
      <c r="AY35" s="400">
        <v>0</v>
      </c>
      <c r="AZ35" s="400">
        <v>0</v>
      </c>
      <c r="BA35" s="400">
        <v>0</v>
      </c>
      <c r="BB35" s="409"/>
      <c r="BC35" s="400">
        <v>0</v>
      </c>
      <c r="BD35" s="400">
        <v>0</v>
      </c>
      <c r="BE35" s="395"/>
      <c r="BF35" s="400">
        <v>0</v>
      </c>
      <c r="BG35" s="400">
        <v>0</v>
      </c>
      <c r="BH35" s="395"/>
      <c r="BI35" s="400">
        <v>0</v>
      </c>
      <c r="BJ35" s="400">
        <v>0</v>
      </c>
      <c r="BK35" s="400">
        <v>0</v>
      </c>
      <c r="BL35" s="400">
        <v>0</v>
      </c>
      <c r="BM35" s="400">
        <v>0</v>
      </c>
      <c r="BN35" s="400">
        <v>0</v>
      </c>
      <c r="BO35" s="395"/>
      <c r="BP35" s="400">
        <v>0</v>
      </c>
      <c r="BQ35" s="400">
        <v>0</v>
      </c>
      <c r="BR35" s="406"/>
      <c r="BS35" s="400">
        <v>0</v>
      </c>
      <c r="BT35" s="400">
        <v>0</v>
      </c>
      <c r="BU35" s="400">
        <v>0</v>
      </c>
      <c r="BV35" s="400">
        <v>0</v>
      </c>
      <c r="BW35" s="400">
        <v>0</v>
      </c>
      <c r="BX35" s="409"/>
      <c r="BY35" s="400">
        <v>0</v>
      </c>
      <c r="BZ35" s="400">
        <v>0</v>
      </c>
      <c r="CA35" s="400">
        <v>0</v>
      </c>
      <c r="CB35" s="400">
        <v>0</v>
      </c>
      <c r="CC35" s="409"/>
      <c r="CD35" s="409"/>
      <c r="CE35" s="400">
        <v>0</v>
      </c>
      <c r="CF35" s="409"/>
      <c r="CG35" s="400">
        <v>0</v>
      </c>
      <c r="CH35" s="409"/>
      <c r="CI35" s="395"/>
      <c r="CJ35" s="409"/>
      <c r="CK35" s="400">
        <v>0</v>
      </c>
      <c r="CL35" s="395"/>
      <c r="CM35" s="404"/>
      <c r="CN35" s="401"/>
      <c r="CO35" s="410"/>
      <c r="CP35" s="404"/>
      <c r="CQ35" s="401"/>
      <c r="CR35" s="410"/>
      <c r="CS35" s="404"/>
      <c r="CT35" s="401"/>
      <c r="CU35" s="421"/>
      <c r="CV35" s="401"/>
      <c r="CW35" s="404"/>
      <c r="CX35" s="401"/>
      <c r="CY35" s="410"/>
      <c r="CZ35" s="311" t="s">
        <v>3231</v>
      </c>
    </row>
    <row r="36" spans="1:104" s="103" customFormat="1" ht="30.75" customHeight="1" thickBot="1" x14ac:dyDescent="0.3">
      <c r="A36" s="598" t="s">
        <v>1264</v>
      </c>
      <c r="B36" s="319" t="s">
        <v>1265</v>
      </c>
      <c r="C36" s="583" t="s">
        <v>1266</v>
      </c>
      <c r="D36" s="583" t="s">
        <v>794</v>
      </c>
      <c r="E36" s="323"/>
      <c r="F36" s="584" t="s">
        <v>63</v>
      </c>
      <c r="G36" s="397">
        <f>'Stage 2 - Site Information'!N283</f>
        <v>20</v>
      </c>
      <c r="H36" s="584"/>
      <c r="I36" s="398">
        <f>'Stage 2 - Site Information'!M283</f>
        <v>0.7</v>
      </c>
      <c r="J36" s="585"/>
      <c r="K36" s="405"/>
      <c r="L36" s="408"/>
      <c r="M36" s="538">
        <f>'Scoring Matrix - All Sites'!M283</f>
        <v>5</v>
      </c>
      <c r="N36" s="409"/>
      <c r="O36" s="400">
        <v>5</v>
      </c>
      <c r="P36" s="400">
        <v>2</v>
      </c>
      <c r="Q36" s="408"/>
      <c r="R36" s="400">
        <v>0</v>
      </c>
      <c r="S36" s="400">
        <v>0</v>
      </c>
      <c r="T36" s="400">
        <v>0</v>
      </c>
      <c r="U36" s="400">
        <v>0</v>
      </c>
      <c r="V36" s="407"/>
      <c r="W36" s="401">
        <v>0</v>
      </c>
      <c r="X36" s="401">
        <v>0</v>
      </c>
      <c r="Y36" s="401">
        <v>0</v>
      </c>
      <c r="Z36" s="401">
        <v>0</v>
      </c>
      <c r="AA36" s="407"/>
      <c r="AB36" s="400">
        <v>0</v>
      </c>
      <c r="AC36" s="409"/>
      <c r="AD36" s="407"/>
      <c r="AE36" s="400">
        <v>0</v>
      </c>
      <c r="AF36" s="400">
        <v>0</v>
      </c>
      <c r="AG36" s="406"/>
      <c r="AH36" s="400">
        <v>0</v>
      </c>
      <c r="AI36" s="400">
        <v>0</v>
      </c>
      <c r="AJ36" s="400">
        <v>0</v>
      </c>
      <c r="AK36" s="400">
        <v>0</v>
      </c>
      <c r="AL36" s="395"/>
      <c r="AM36" s="400">
        <v>0</v>
      </c>
      <c r="AN36" s="400">
        <v>0</v>
      </c>
      <c r="AO36" s="400">
        <v>0</v>
      </c>
      <c r="AP36" s="400">
        <v>0</v>
      </c>
      <c r="AQ36" s="400">
        <v>0</v>
      </c>
      <c r="AR36" s="400">
        <v>0</v>
      </c>
      <c r="AS36" s="395"/>
      <c r="AT36" s="400">
        <v>0</v>
      </c>
      <c r="AU36" s="400">
        <v>0</v>
      </c>
      <c r="AV36" s="400">
        <v>0</v>
      </c>
      <c r="AW36" s="400">
        <v>0</v>
      </c>
      <c r="AX36" s="400">
        <v>0</v>
      </c>
      <c r="AY36" s="400">
        <v>0</v>
      </c>
      <c r="AZ36" s="400">
        <v>0</v>
      </c>
      <c r="BA36" s="400">
        <v>0</v>
      </c>
      <c r="BB36" s="409"/>
      <c r="BC36" s="400">
        <v>0</v>
      </c>
      <c r="BD36" s="400">
        <v>0</v>
      </c>
      <c r="BE36" s="395"/>
      <c r="BF36" s="400">
        <v>0</v>
      </c>
      <c r="BG36" s="400">
        <v>0</v>
      </c>
      <c r="BH36" s="395"/>
      <c r="BI36" s="400">
        <v>0</v>
      </c>
      <c r="BJ36" s="400">
        <v>0</v>
      </c>
      <c r="BK36" s="400">
        <v>0</v>
      </c>
      <c r="BL36" s="400">
        <v>0</v>
      </c>
      <c r="BM36" s="400">
        <v>0</v>
      </c>
      <c r="BN36" s="400">
        <v>0</v>
      </c>
      <c r="BO36" s="395"/>
      <c r="BP36" s="400">
        <v>0</v>
      </c>
      <c r="BQ36" s="400">
        <v>0</v>
      </c>
      <c r="BR36" s="406"/>
      <c r="BS36" s="400">
        <v>0</v>
      </c>
      <c r="BT36" s="400">
        <v>0</v>
      </c>
      <c r="BU36" s="400">
        <v>0</v>
      </c>
      <c r="BV36" s="400">
        <v>0</v>
      </c>
      <c r="BW36" s="400">
        <v>0</v>
      </c>
      <c r="BX36" s="409"/>
      <c r="BY36" s="400">
        <v>0</v>
      </c>
      <c r="BZ36" s="400">
        <v>0</v>
      </c>
      <c r="CA36" s="400">
        <v>0</v>
      </c>
      <c r="CB36" s="400">
        <v>0</v>
      </c>
      <c r="CC36" s="409"/>
      <c r="CD36" s="409"/>
      <c r="CE36" s="400">
        <v>0</v>
      </c>
      <c r="CF36" s="409"/>
      <c r="CG36" s="400">
        <v>0</v>
      </c>
      <c r="CH36" s="409"/>
      <c r="CI36" s="395"/>
      <c r="CJ36" s="409"/>
      <c r="CK36" s="400">
        <v>0</v>
      </c>
      <c r="CL36" s="395"/>
      <c r="CM36" s="404"/>
      <c r="CN36" s="401"/>
      <c r="CO36" s="410"/>
      <c r="CP36" s="404"/>
      <c r="CQ36" s="401"/>
      <c r="CR36" s="410"/>
      <c r="CS36" s="404"/>
      <c r="CT36" s="401"/>
      <c r="CU36" s="421"/>
      <c r="CV36" s="401"/>
      <c r="CW36" s="404"/>
      <c r="CX36" s="401"/>
      <c r="CY36" s="410"/>
      <c r="CZ36" s="311" t="s">
        <v>1359</v>
      </c>
    </row>
    <row r="37" spans="1:104" s="103" customFormat="1" ht="30.75" customHeight="1" thickBot="1" x14ac:dyDescent="0.3">
      <c r="A37" s="598" t="s">
        <v>1273</v>
      </c>
      <c r="B37" s="319" t="s">
        <v>1274</v>
      </c>
      <c r="C37" s="583" t="s">
        <v>873</v>
      </c>
      <c r="D37" s="583" t="s">
        <v>794</v>
      </c>
      <c r="E37" s="323"/>
      <c r="F37" s="584" t="s">
        <v>63</v>
      </c>
      <c r="G37" s="397">
        <f>'Stage 2 - Site Information'!N286</f>
        <v>2</v>
      </c>
      <c r="H37" s="584"/>
      <c r="I37" s="398">
        <f>'Stage 2 - Site Information'!M286</f>
        <v>0.27</v>
      </c>
      <c r="J37" s="585"/>
      <c r="K37" s="405"/>
      <c r="L37" s="408"/>
      <c r="M37" s="538">
        <f>'Scoring Matrix - All Sites'!M286</f>
        <v>5</v>
      </c>
      <c r="N37" s="409"/>
      <c r="O37" s="400">
        <v>3</v>
      </c>
      <c r="P37" s="400">
        <v>1</v>
      </c>
      <c r="Q37" s="408"/>
      <c r="R37" s="400">
        <v>0</v>
      </c>
      <c r="S37" s="400">
        <v>0</v>
      </c>
      <c r="T37" s="400">
        <v>0</v>
      </c>
      <c r="U37" s="400">
        <v>0</v>
      </c>
      <c r="V37" s="407"/>
      <c r="W37" s="401">
        <v>0</v>
      </c>
      <c r="X37" s="401">
        <v>0</v>
      </c>
      <c r="Y37" s="401">
        <v>0</v>
      </c>
      <c r="Z37" s="401">
        <v>0</v>
      </c>
      <c r="AA37" s="407"/>
      <c r="AB37" s="400">
        <v>0</v>
      </c>
      <c r="AC37" s="409"/>
      <c r="AD37" s="407"/>
      <c r="AE37" s="400">
        <v>0</v>
      </c>
      <c r="AF37" s="400">
        <v>0</v>
      </c>
      <c r="AG37" s="406"/>
      <c r="AH37" s="400">
        <v>0</v>
      </c>
      <c r="AI37" s="400">
        <v>0</v>
      </c>
      <c r="AJ37" s="400">
        <v>0</v>
      </c>
      <c r="AK37" s="400">
        <v>0</v>
      </c>
      <c r="AL37" s="395"/>
      <c r="AM37" s="400">
        <v>0</v>
      </c>
      <c r="AN37" s="400">
        <v>0</v>
      </c>
      <c r="AO37" s="400">
        <v>0</v>
      </c>
      <c r="AP37" s="400">
        <v>0</v>
      </c>
      <c r="AQ37" s="400">
        <v>0</v>
      </c>
      <c r="AR37" s="400">
        <v>0</v>
      </c>
      <c r="AS37" s="395"/>
      <c r="AT37" s="400">
        <v>0</v>
      </c>
      <c r="AU37" s="400">
        <v>0</v>
      </c>
      <c r="AV37" s="400">
        <v>0</v>
      </c>
      <c r="AW37" s="400">
        <v>0</v>
      </c>
      <c r="AX37" s="400">
        <v>0</v>
      </c>
      <c r="AY37" s="400">
        <v>0</v>
      </c>
      <c r="AZ37" s="400">
        <v>0</v>
      </c>
      <c r="BA37" s="400">
        <v>0</v>
      </c>
      <c r="BB37" s="409"/>
      <c r="BC37" s="400">
        <v>0</v>
      </c>
      <c r="BD37" s="400">
        <v>0</v>
      </c>
      <c r="BE37" s="395"/>
      <c r="BF37" s="400">
        <v>0</v>
      </c>
      <c r="BG37" s="400">
        <v>0</v>
      </c>
      <c r="BH37" s="395"/>
      <c r="BI37" s="400">
        <v>0</v>
      </c>
      <c r="BJ37" s="400">
        <v>0</v>
      </c>
      <c r="BK37" s="400">
        <v>0</v>
      </c>
      <c r="BL37" s="400">
        <v>0</v>
      </c>
      <c r="BM37" s="400">
        <v>0</v>
      </c>
      <c r="BN37" s="400">
        <v>0</v>
      </c>
      <c r="BO37" s="395"/>
      <c r="BP37" s="400">
        <v>0</v>
      </c>
      <c r="BQ37" s="400">
        <v>0</v>
      </c>
      <c r="BR37" s="406"/>
      <c r="BS37" s="400">
        <v>0</v>
      </c>
      <c r="BT37" s="400">
        <v>0</v>
      </c>
      <c r="BU37" s="400">
        <v>0</v>
      </c>
      <c r="BV37" s="400">
        <v>0</v>
      </c>
      <c r="BW37" s="400">
        <v>0</v>
      </c>
      <c r="BX37" s="409"/>
      <c r="BY37" s="400">
        <v>0</v>
      </c>
      <c r="BZ37" s="400">
        <v>0</v>
      </c>
      <c r="CA37" s="400">
        <v>0</v>
      </c>
      <c r="CB37" s="400">
        <v>0</v>
      </c>
      <c r="CC37" s="409"/>
      <c r="CD37" s="409"/>
      <c r="CE37" s="400">
        <v>0</v>
      </c>
      <c r="CF37" s="409"/>
      <c r="CG37" s="400">
        <v>0</v>
      </c>
      <c r="CH37" s="409"/>
      <c r="CI37" s="395"/>
      <c r="CJ37" s="409"/>
      <c r="CK37" s="400">
        <v>0</v>
      </c>
      <c r="CL37" s="395"/>
      <c r="CM37" s="404"/>
      <c r="CN37" s="401"/>
      <c r="CO37" s="410"/>
      <c r="CP37" s="404"/>
      <c r="CQ37" s="401"/>
      <c r="CR37" s="410"/>
      <c r="CS37" s="404"/>
      <c r="CT37" s="401"/>
      <c r="CU37" s="421"/>
      <c r="CV37" s="401"/>
      <c r="CW37" s="404"/>
      <c r="CX37" s="401"/>
      <c r="CY37" s="410"/>
      <c r="CZ37" s="311" t="s">
        <v>1360</v>
      </c>
    </row>
    <row r="38" spans="1:104" s="103" customFormat="1" ht="30.75" customHeight="1" thickBot="1" x14ac:dyDescent="0.3">
      <c r="A38" s="598" t="s">
        <v>1293</v>
      </c>
      <c r="B38" s="319" t="s">
        <v>1294</v>
      </c>
      <c r="C38" s="583" t="s">
        <v>538</v>
      </c>
      <c r="D38" s="583" t="s">
        <v>794</v>
      </c>
      <c r="E38" s="323"/>
      <c r="F38" s="584" t="s">
        <v>63</v>
      </c>
      <c r="G38" s="397">
        <f>'Stage 2 - Site Information'!N294</f>
        <v>25</v>
      </c>
      <c r="H38" s="584"/>
      <c r="I38" s="398">
        <f>'Stage 2 - Site Information'!M294</f>
        <v>0.48</v>
      </c>
      <c r="J38" s="585"/>
      <c r="K38" s="405"/>
      <c r="L38" s="408"/>
      <c r="M38" s="538">
        <f>'Scoring Matrix - All Sites'!M294</f>
        <v>5</v>
      </c>
      <c r="N38" s="409"/>
      <c r="O38" s="400">
        <v>5</v>
      </c>
      <c r="P38" s="400">
        <v>5</v>
      </c>
      <c r="Q38" s="408"/>
      <c r="R38" s="400">
        <v>0</v>
      </c>
      <c r="S38" s="400">
        <v>0</v>
      </c>
      <c r="T38" s="400">
        <v>0</v>
      </c>
      <c r="U38" s="400">
        <v>0</v>
      </c>
      <c r="V38" s="407"/>
      <c r="W38" s="401">
        <v>0</v>
      </c>
      <c r="X38" s="401">
        <v>0</v>
      </c>
      <c r="Y38" s="401">
        <v>0</v>
      </c>
      <c r="Z38" s="401">
        <v>0</v>
      </c>
      <c r="AA38" s="407"/>
      <c r="AB38" s="400">
        <v>0</v>
      </c>
      <c r="AC38" s="400">
        <v>0</v>
      </c>
      <c r="AD38" s="407"/>
      <c r="AE38" s="400">
        <v>0</v>
      </c>
      <c r="AF38" s="400">
        <v>0</v>
      </c>
      <c r="AG38" s="406"/>
      <c r="AH38" s="400">
        <v>0</v>
      </c>
      <c r="AI38" s="400">
        <v>0</v>
      </c>
      <c r="AJ38" s="400">
        <v>0</v>
      </c>
      <c r="AK38" s="400">
        <v>0</v>
      </c>
      <c r="AL38" s="395"/>
      <c r="AM38" s="400">
        <v>0</v>
      </c>
      <c r="AN38" s="400">
        <v>0</v>
      </c>
      <c r="AO38" s="400">
        <v>0</v>
      </c>
      <c r="AP38" s="400">
        <v>0</v>
      </c>
      <c r="AQ38" s="400">
        <v>0</v>
      </c>
      <c r="AR38" s="400">
        <v>0</v>
      </c>
      <c r="AS38" s="395"/>
      <c r="AT38" s="400">
        <v>0</v>
      </c>
      <c r="AU38" s="400">
        <v>0</v>
      </c>
      <c r="AV38" s="400">
        <v>0</v>
      </c>
      <c r="AW38" s="400">
        <v>0</v>
      </c>
      <c r="AX38" s="400">
        <v>0</v>
      </c>
      <c r="AY38" s="400">
        <v>0</v>
      </c>
      <c r="AZ38" s="400">
        <v>0</v>
      </c>
      <c r="BA38" s="400">
        <v>0</v>
      </c>
      <c r="BB38" s="409"/>
      <c r="BC38" s="400">
        <v>0</v>
      </c>
      <c r="BD38" s="400">
        <v>0</v>
      </c>
      <c r="BE38" s="395"/>
      <c r="BF38" s="400">
        <v>0</v>
      </c>
      <c r="BG38" s="400">
        <v>0</v>
      </c>
      <c r="BH38" s="395"/>
      <c r="BI38" s="400">
        <v>0</v>
      </c>
      <c r="BJ38" s="400">
        <v>0</v>
      </c>
      <c r="BK38" s="400">
        <v>0</v>
      </c>
      <c r="BL38" s="400">
        <v>0</v>
      </c>
      <c r="BM38" s="400">
        <v>0</v>
      </c>
      <c r="BN38" s="400">
        <v>0</v>
      </c>
      <c r="BO38" s="395"/>
      <c r="BP38" s="400">
        <v>0</v>
      </c>
      <c r="BQ38" s="400">
        <v>0</v>
      </c>
      <c r="BR38" s="406"/>
      <c r="BS38" s="400">
        <v>0</v>
      </c>
      <c r="BT38" s="400">
        <v>0</v>
      </c>
      <c r="BU38" s="400">
        <v>0</v>
      </c>
      <c r="BV38" s="400">
        <v>0</v>
      </c>
      <c r="BW38" s="400">
        <v>0</v>
      </c>
      <c r="BX38" s="409"/>
      <c r="BY38" s="400">
        <v>0</v>
      </c>
      <c r="BZ38" s="400">
        <v>0</v>
      </c>
      <c r="CA38" s="400">
        <v>0</v>
      </c>
      <c r="CB38" s="400">
        <v>0</v>
      </c>
      <c r="CC38" s="409"/>
      <c r="CD38" s="409"/>
      <c r="CE38" s="400">
        <v>0</v>
      </c>
      <c r="CF38" s="409"/>
      <c r="CG38" s="400">
        <v>0</v>
      </c>
      <c r="CH38" s="409"/>
      <c r="CI38" s="395"/>
      <c r="CJ38" s="409"/>
      <c r="CK38" s="400">
        <v>0</v>
      </c>
      <c r="CL38" s="395"/>
      <c r="CM38" s="404"/>
      <c r="CN38" s="401"/>
      <c r="CO38" s="410"/>
      <c r="CP38" s="404"/>
      <c r="CQ38" s="401"/>
      <c r="CR38" s="410"/>
      <c r="CS38" s="404"/>
      <c r="CT38" s="401"/>
      <c r="CU38" s="421"/>
      <c r="CV38" s="401"/>
      <c r="CW38" s="404"/>
      <c r="CX38" s="401"/>
      <c r="CY38" s="410"/>
      <c r="CZ38" s="311" t="s">
        <v>3231</v>
      </c>
    </row>
    <row r="39" spans="1:104" s="103" customFormat="1" ht="30.75" customHeight="1" thickBot="1" x14ac:dyDescent="0.3">
      <c r="A39" s="598" t="s">
        <v>1304</v>
      </c>
      <c r="B39" s="319" t="s">
        <v>1305</v>
      </c>
      <c r="C39" s="583" t="s">
        <v>611</v>
      </c>
      <c r="D39" s="583" t="s">
        <v>612</v>
      </c>
      <c r="E39" s="323"/>
      <c r="F39" s="584" t="s">
        <v>63</v>
      </c>
      <c r="G39" s="397">
        <f>'Stage 2 - Site Information'!N299</f>
        <v>500</v>
      </c>
      <c r="H39" s="584"/>
      <c r="I39" s="398">
        <f>'Stage 2 - Site Information'!M299</f>
        <v>17.260000000000002</v>
      </c>
      <c r="J39" s="585"/>
      <c r="K39" s="405"/>
      <c r="L39" s="408"/>
      <c r="M39" s="401">
        <f>IF(I39&gt;0.249,5,1)</f>
        <v>5</v>
      </c>
      <c r="N39" s="409"/>
      <c r="O39" s="400">
        <v>4</v>
      </c>
      <c r="P39" s="400">
        <v>1</v>
      </c>
      <c r="Q39" s="408"/>
      <c r="R39" s="400">
        <v>5</v>
      </c>
      <c r="S39" s="400">
        <v>5</v>
      </c>
      <c r="T39" s="400">
        <v>5</v>
      </c>
      <c r="U39" s="400">
        <v>5</v>
      </c>
      <c r="V39" s="407"/>
      <c r="W39" s="401">
        <v>5</v>
      </c>
      <c r="X39" s="401">
        <v>5</v>
      </c>
      <c r="Y39" s="401">
        <v>5</v>
      </c>
      <c r="Z39" s="401">
        <v>4</v>
      </c>
      <c r="AA39" s="407"/>
      <c r="AB39" s="400">
        <v>5</v>
      </c>
      <c r="AC39" s="409"/>
      <c r="AD39" s="407"/>
      <c r="AE39" s="400"/>
      <c r="AF39" s="400"/>
      <c r="AG39" s="406"/>
      <c r="AH39" s="400">
        <v>4</v>
      </c>
      <c r="AI39" s="400">
        <v>5</v>
      </c>
      <c r="AJ39" s="400">
        <v>5</v>
      </c>
      <c r="AK39" s="400">
        <v>4</v>
      </c>
      <c r="AL39" s="395"/>
      <c r="AM39" s="400">
        <v>5</v>
      </c>
      <c r="AN39" s="400">
        <v>5</v>
      </c>
      <c r="AO39" s="400">
        <v>3</v>
      </c>
      <c r="AP39" s="400">
        <v>3</v>
      </c>
      <c r="AQ39" s="400">
        <v>4</v>
      </c>
      <c r="AR39" s="400">
        <v>5</v>
      </c>
      <c r="AS39" s="395"/>
      <c r="AT39" s="400">
        <v>5</v>
      </c>
      <c r="AU39" s="400">
        <v>5</v>
      </c>
      <c r="AV39" s="400">
        <v>3</v>
      </c>
      <c r="AW39" s="400">
        <v>5</v>
      </c>
      <c r="AX39" s="400">
        <v>2</v>
      </c>
      <c r="AY39" s="400">
        <v>5</v>
      </c>
      <c r="AZ39" s="400">
        <v>5</v>
      </c>
      <c r="BA39" s="400">
        <v>5</v>
      </c>
      <c r="BB39" s="409"/>
      <c r="BC39" s="400">
        <v>5</v>
      </c>
      <c r="BD39" s="400">
        <v>4</v>
      </c>
      <c r="BE39" s="395"/>
      <c r="BF39" s="400">
        <v>5</v>
      </c>
      <c r="BG39" s="400">
        <v>5</v>
      </c>
      <c r="BH39" s="395"/>
      <c r="BI39" s="400"/>
      <c r="BJ39" s="400">
        <v>3</v>
      </c>
      <c r="BK39" s="400">
        <v>1</v>
      </c>
      <c r="BL39" s="400">
        <v>5</v>
      </c>
      <c r="BM39" s="400">
        <v>5</v>
      </c>
      <c r="BN39" s="400">
        <v>1</v>
      </c>
      <c r="BO39" s="395"/>
      <c r="BP39" s="400">
        <v>5</v>
      </c>
      <c r="BQ39" s="400">
        <v>5</v>
      </c>
      <c r="BR39" s="406"/>
      <c r="BS39" s="400">
        <v>5</v>
      </c>
      <c r="BT39" s="400">
        <v>2</v>
      </c>
      <c r="BU39" s="400">
        <v>2</v>
      </c>
      <c r="BV39" s="400"/>
      <c r="BW39" s="400"/>
      <c r="BX39" s="409"/>
      <c r="BY39" s="400"/>
      <c r="BZ39" s="400"/>
      <c r="CA39" s="400"/>
      <c r="CB39" s="400"/>
      <c r="CC39" s="409"/>
      <c r="CD39" s="409"/>
      <c r="CE39" s="400"/>
      <c r="CF39" s="409"/>
      <c r="CG39" s="400"/>
      <c r="CH39" s="409"/>
      <c r="CI39" s="395"/>
      <c r="CJ39" s="409"/>
      <c r="CK39" s="400"/>
      <c r="CL39" s="395"/>
      <c r="CM39" s="404"/>
      <c r="CN39" s="401"/>
      <c r="CO39" s="410"/>
      <c r="CP39" s="404"/>
      <c r="CQ39" s="401"/>
      <c r="CR39" s="410"/>
      <c r="CS39" s="404"/>
      <c r="CT39" s="401"/>
      <c r="CU39" s="421"/>
      <c r="CV39" s="401"/>
      <c r="CW39" s="404"/>
      <c r="CX39" s="401"/>
      <c r="CY39" s="410"/>
      <c r="CZ39" s="311" t="s">
        <v>1582</v>
      </c>
    </row>
    <row r="40" spans="1:104" s="103" customFormat="1" ht="30.75" customHeight="1" thickBot="1" x14ac:dyDescent="0.3">
      <c r="A40" s="598" t="s">
        <v>1318</v>
      </c>
      <c r="B40" s="319" t="s">
        <v>1319</v>
      </c>
      <c r="C40" s="583" t="s">
        <v>1320</v>
      </c>
      <c r="D40" s="583" t="s">
        <v>794</v>
      </c>
      <c r="E40" s="323"/>
      <c r="F40" s="586" t="s">
        <v>63</v>
      </c>
      <c r="G40" s="397">
        <f>'Stage 2 - Site Information'!N306</f>
        <v>6</v>
      </c>
      <c r="H40" s="586"/>
      <c r="I40" s="398">
        <f>'Stage 2 - Site Information'!M306</f>
        <v>0.42</v>
      </c>
      <c r="J40" s="587"/>
      <c r="K40" s="405"/>
      <c r="L40" s="408"/>
      <c r="M40" s="538">
        <f>'Scoring Matrix - All Sites'!M306</f>
        <v>5</v>
      </c>
      <c r="N40" s="409"/>
      <c r="O40" s="400">
        <v>1</v>
      </c>
      <c r="P40" s="400">
        <v>5</v>
      </c>
      <c r="Q40" s="408"/>
      <c r="R40" s="400">
        <v>0</v>
      </c>
      <c r="S40" s="400">
        <v>0</v>
      </c>
      <c r="T40" s="400">
        <v>0</v>
      </c>
      <c r="U40" s="400">
        <v>0</v>
      </c>
      <c r="V40" s="407"/>
      <c r="W40" s="401">
        <v>0</v>
      </c>
      <c r="X40" s="401">
        <v>0</v>
      </c>
      <c r="Y40" s="401">
        <v>0</v>
      </c>
      <c r="Z40" s="401">
        <v>0</v>
      </c>
      <c r="AA40" s="407"/>
      <c r="AB40" s="400">
        <v>0</v>
      </c>
      <c r="AC40" s="400">
        <v>0</v>
      </c>
      <c r="AD40" s="407"/>
      <c r="AE40" s="400">
        <v>0</v>
      </c>
      <c r="AF40" s="400">
        <v>0</v>
      </c>
      <c r="AG40" s="406"/>
      <c r="AH40" s="400">
        <v>0</v>
      </c>
      <c r="AI40" s="400">
        <v>0</v>
      </c>
      <c r="AJ40" s="400">
        <v>0</v>
      </c>
      <c r="AK40" s="400">
        <v>0</v>
      </c>
      <c r="AL40" s="395"/>
      <c r="AM40" s="400">
        <v>0</v>
      </c>
      <c r="AN40" s="400">
        <v>0</v>
      </c>
      <c r="AO40" s="400">
        <v>0</v>
      </c>
      <c r="AP40" s="400">
        <v>0</v>
      </c>
      <c r="AQ40" s="400">
        <v>0</v>
      </c>
      <c r="AR40" s="400">
        <v>0</v>
      </c>
      <c r="AS40" s="395"/>
      <c r="AT40" s="400">
        <v>0</v>
      </c>
      <c r="AU40" s="400">
        <v>0</v>
      </c>
      <c r="AV40" s="400">
        <v>0</v>
      </c>
      <c r="AW40" s="400">
        <v>0</v>
      </c>
      <c r="AX40" s="400">
        <v>0</v>
      </c>
      <c r="AY40" s="400">
        <v>0</v>
      </c>
      <c r="AZ40" s="400">
        <v>0</v>
      </c>
      <c r="BA40" s="400">
        <v>0</v>
      </c>
      <c r="BB40" s="409"/>
      <c r="BC40" s="400">
        <v>0</v>
      </c>
      <c r="BD40" s="400">
        <v>0</v>
      </c>
      <c r="BE40" s="395"/>
      <c r="BF40" s="400">
        <v>0</v>
      </c>
      <c r="BG40" s="400">
        <v>0</v>
      </c>
      <c r="BH40" s="395"/>
      <c r="BI40" s="400">
        <v>0</v>
      </c>
      <c r="BJ40" s="400">
        <v>0</v>
      </c>
      <c r="BK40" s="400">
        <v>0</v>
      </c>
      <c r="BL40" s="400">
        <v>0</v>
      </c>
      <c r="BM40" s="400">
        <v>0</v>
      </c>
      <c r="BN40" s="400">
        <v>0</v>
      </c>
      <c r="BO40" s="395"/>
      <c r="BP40" s="400">
        <v>0</v>
      </c>
      <c r="BQ40" s="400">
        <v>0</v>
      </c>
      <c r="BR40" s="406"/>
      <c r="BS40" s="400">
        <v>0</v>
      </c>
      <c r="BT40" s="400">
        <v>0</v>
      </c>
      <c r="BU40" s="400">
        <v>0</v>
      </c>
      <c r="BV40" s="400">
        <v>0</v>
      </c>
      <c r="BW40" s="400">
        <v>0</v>
      </c>
      <c r="BX40" s="409"/>
      <c r="BY40" s="400">
        <v>0</v>
      </c>
      <c r="BZ40" s="400">
        <v>0</v>
      </c>
      <c r="CA40" s="400">
        <v>0</v>
      </c>
      <c r="CB40" s="400">
        <v>0</v>
      </c>
      <c r="CC40" s="409"/>
      <c r="CD40" s="409"/>
      <c r="CE40" s="400">
        <v>0</v>
      </c>
      <c r="CF40" s="409"/>
      <c r="CG40" s="400">
        <v>0</v>
      </c>
      <c r="CH40" s="409"/>
      <c r="CI40" s="395"/>
      <c r="CJ40" s="409"/>
      <c r="CK40" s="400">
        <v>0</v>
      </c>
      <c r="CL40" s="395"/>
      <c r="CM40" s="404"/>
      <c r="CN40" s="401"/>
      <c r="CO40" s="410"/>
      <c r="CP40" s="404"/>
      <c r="CQ40" s="401"/>
      <c r="CR40" s="410"/>
      <c r="CS40" s="404"/>
      <c r="CT40" s="401"/>
      <c r="CU40" s="421"/>
      <c r="CV40" s="401"/>
      <c r="CW40" s="404"/>
      <c r="CX40" s="401"/>
      <c r="CY40" s="410"/>
      <c r="CZ40" s="311" t="s">
        <v>3231</v>
      </c>
    </row>
    <row r="41" spans="1:104" s="614" customFormat="1" ht="30.75" customHeight="1" x14ac:dyDescent="0.25">
      <c r="A41" s="528" t="s">
        <v>94</v>
      </c>
      <c r="B41" s="623" t="s">
        <v>3318</v>
      </c>
      <c r="C41" s="628"/>
      <c r="D41" s="628"/>
      <c r="E41" s="613"/>
      <c r="F41" s="613"/>
      <c r="G41" s="613"/>
      <c r="H41" s="613"/>
      <c r="I41" s="613"/>
      <c r="J41" s="613"/>
      <c r="K41" s="613"/>
      <c r="M41" s="615"/>
      <c r="CZ41" s="629"/>
    </row>
    <row r="42" spans="1:104" s="629" customFormat="1" ht="30.75" customHeight="1" x14ac:dyDescent="0.25">
      <c r="A42" s="871"/>
      <c r="B42" s="872"/>
      <c r="C42" s="613"/>
      <c r="D42" s="613"/>
      <c r="E42" s="613"/>
      <c r="F42" s="613"/>
      <c r="G42" s="613"/>
      <c r="H42" s="613"/>
      <c r="I42" s="613"/>
      <c r="J42" s="613"/>
      <c r="K42" s="613"/>
      <c r="M42" s="873"/>
    </row>
    <row r="43" spans="1:104" s="614" customFormat="1" ht="30.75" customHeight="1" x14ac:dyDescent="0.25">
      <c r="A43" s="528" t="s">
        <v>266</v>
      </c>
      <c r="B43" s="623" t="s">
        <v>3319</v>
      </c>
      <c r="C43" s="628"/>
      <c r="D43" s="628"/>
      <c r="E43" s="613"/>
      <c r="F43" s="613"/>
      <c r="G43" s="613"/>
      <c r="H43" s="613"/>
      <c r="I43" s="613"/>
      <c r="J43" s="613"/>
      <c r="K43" s="613"/>
      <c r="M43" s="615"/>
      <c r="CZ43" s="629"/>
    </row>
    <row r="44" spans="1:104" s="513" customFormat="1" ht="30.75" customHeight="1" thickBot="1" x14ac:dyDescent="0.3">
      <c r="A44" s="596" t="s">
        <v>609</v>
      </c>
      <c r="B44" s="495" t="s">
        <v>610</v>
      </c>
      <c r="C44" s="869" t="s">
        <v>611</v>
      </c>
      <c r="D44" s="869" t="s">
        <v>612</v>
      </c>
      <c r="E44" s="497"/>
      <c r="F44" s="498"/>
      <c r="G44" s="499">
        <f>'Stage 2 - Site Information'!N32</f>
        <v>0</v>
      </c>
      <c r="H44" s="498" t="s">
        <v>63</v>
      </c>
      <c r="I44" s="500">
        <f>'Stage 2 - Site Information'!M32</f>
        <v>10.32</v>
      </c>
      <c r="J44" s="501"/>
      <c r="K44" s="502"/>
      <c r="L44" s="503"/>
      <c r="M44" s="507">
        <f t="shared" ref="M44:M53" si="0">IF(I44&gt;0.249,5,1)</f>
        <v>5</v>
      </c>
      <c r="N44" s="505"/>
      <c r="O44" s="504">
        <v>4</v>
      </c>
      <c r="P44" s="504">
        <v>3</v>
      </c>
      <c r="Q44" s="503"/>
      <c r="R44" s="504">
        <v>5</v>
      </c>
      <c r="S44" s="504">
        <v>5</v>
      </c>
      <c r="T44" s="504">
        <v>5</v>
      </c>
      <c r="U44" s="504">
        <v>4</v>
      </c>
      <c r="V44" s="506"/>
      <c r="W44" s="507">
        <v>1</v>
      </c>
      <c r="X44" s="507">
        <v>1</v>
      </c>
      <c r="Y44" s="507">
        <v>1</v>
      </c>
      <c r="Z44" s="507">
        <v>4</v>
      </c>
      <c r="AA44" s="506"/>
      <c r="AB44" s="504">
        <v>4</v>
      </c>
      <c r="AC44" s="505"/>
      <c r="AD44" s="506"/>
      <c r="AE44" s="504">
        <v>1</v>
      </c>
      <c r="AF44" s="504">
        <v>1</v>
      </c>
      <c r="AG44" s="509"/>
      <c r="AH44" s="504">
        <v>4</v>
      </c>
      <c r="AI44" s="504">
        <v>4</v>
      </c>
      <c r="AJ44" s="504">
        <v>1</v>
      </c>
      <c r="AK44" s="504">
        <v>4</v>
      </c>
      <c r="AL44" s="510"/>
      <c r="AM44" s="504">
        <v>5</v>
      </c>
      <c r="AN44" s="504">
        <v>4</v>
      </c>
      <c r="AO44" s="504">
        <v>3</v>
      </c>
      <c r="AP44" s="504">
        <v>4</v>
      </c>
      <c r="AQ44" s="504">
        <v>3</v>
      </c>
      <c r="AR44" s="504">
        <v>4</v>
      </c>
      <c r="AS44" s="510"/>
      <c r="AT44" s="504">
        <v>5</v>
      </c>
      <c r="AU44" s="504">
        <v>5</v>
      </c>
      <c r="AV44" s="504">
        <v>5</v>
      </c>
      <c r="AW44" s="504">
        <v>1</v>
      </c>
      <c r="AX44" s="504">
        <v>2</v>
      </c>
      <c r="AY44" s="504">
        <v>5</v>
      </c>
      <c r="AZ44" s="504">
        <v>5</v>
      </c>
      <c r="BA44" s="504">
        <v>5</v>
      </c>
      <c r="BB44" s="505"/>
      <c r="BC44" s="504">
        <v>4</v>
      </c>
      <c r="BD44" s="504">
        <v>4</v>
      </c>
      <c r="BE44" s="510"/>
      <c r="BF44" s="504">
        <v>5</v>
      </c>
      <c r="BG44" s="504">
        <v>2</v>
      </c>
      <c r="BH44" s="510"/>
      <c r="BI44" s="504">
        <v>5</v>
      </c>
      <c r="BJ44" s="504">
        <v>3</v>
      </c>
      <c r="BK44" s="504">
        <v>1</v>
      </c>
      <c r="BL44" s="504">
        <v>4</v>
      </c>
      <c r="BM44" s="504">
        <v>1</v>
      </c>
      <c r="BN44" s="504">
        <v>3</v>
      </c>
      <c r="BO44" s="510"/>
      <c r="BP44" s="504">
        <v>3</v>
      </c>
      <c r="BQ44" s="504">
        <v>5</v>
      </c>
      <c r="BR44" s="509"/>
      <c r="BS44" s="504">
        <v>5</v>
      </c>
      <c r="BT44" s="504">
        <v>4</v>
      </c>
      <c r="BU44" s="504">
        <v>2</v>
      </c>
      <c r="BV44" s="505"/>
      <c r="BW44" s="505"/>
      <c r="BX44" s="505"/>
      <c r="BY44" s="505"/>
      <c r="BZ44" s="505"/>
      <c r="CA44" s="505"/>
      <c r="CB44" s="505"/>
      <c r="CC44" s="505"/>
      <c r="CD44" s="505"/>
      <c r="CE44" s="505"/>
      <c r="CF44" s="505"/>
      <c r="CG44" s="505"/>
      <c r="CH44" s="505"/>
      <c r="CI44" s="510"/>
      <c r="CJ44" s="505"/>
      <c r="CK44" s="504"/>
      <c r="CL44" s="510"/>
      <c r="CM44" s="511">
        <f t="shared" ref="CM44:CM53" si="1">SUM(R44:AC44)/COUNTA(R44:AC44)</f>
        <v>3.3333333333333335</v>
      </c>
      <c r="CN44" s="507">
        <f>RANK(CM44,CM$44:CM$44)</f>
        <v>1</v>
      </c>
      <c r="CO44" s="512"/>
      <c r="CP44" s="511">
        <f t="shared" ref="CP44:CP53" si="2">SUM(AE44:AK44)/COUNTA(AE44:AK44)</f>
        <v>2.5</v>
      </c>
      <c r="CQ44" s="507">
        <f>RANK(CP44,CP$44:CP$44)</f>
        <v>1</v>
      </c>
      <c r="CR44" s="512"/>
      <c r="CS44" s="511">
        <f t="shared" ref="CS44:CS53" si="3">SUM(AM44:CK44)/COUNTA(AM44:CK44)</f>
        <v>3.6896551724137931</v>
      </c>
      <c r="CT44" s="507">
        <f>RANK(CS44,CS$44:CS$44)</f>
        <v>1</v>
      </c>
      <c r="CU44" s="870"/>
      <c r="CV44" s="507">
        <f t="shared" ref="CV44:CV53" si="4">SUM(R44:CK44)</f>
        <v>152</v>
      </c>
      <c r="CW44" s="511">
        <f t="shared" ref="CW44:CW53" si="5">CV44/COUNTA(R44:CK44)</f>
        <v>3.4545454545454546</v>
      </c>
      <c r="CX44" s="507">
        <f>RANK(CW44,CW$44:CW$44)</f>
        <v>1</v>
      </c>
      <c r="CY44" s="512"/>
      <c r="CZ44" s="768"/>
    </row>
    <row r="45" spans="1:104" s="513" customFormat="1" ht="30.75" customHeight="1" thickBot="1" x14ac:dyDescent="0.3">
      <c r="A45" s="596" t="s">
        <v>949</v>
      </c>
      <c r="B45" s="495" t="s">
        <v>950</v>
      </c>
      <c r="C45" s="869" t="s">
        <v>951</v>
      </c>
      <c r="D45" s="869" t="s">
        <v>515</v>
      </c>
      <c r="E45" s="497"/>
      <c r="F45" s="498" t="s">
        <v>63</v>
      </c>
      <c r="G45" s="499">
        <f>'Stage 2 - Site Information'!N158</f>
        <v>120</v>
      </c>
      <c r="H45" s="498" t="s">
        <v>63</v>
      </c>
      <c r="I45" s="500">
        <f>'Stage 2 - Site Information'!M158</f>
        <v>4.05</v>
      </c>
      <c r="J45" s="501" t="s">
        <v>1365</v>
      </c>
      <c r="K45" s="502"/>
      <c r="L45" s="503"/>
      <c r="M45" s="507">
        <f t="shared" si="0"/>
        <v>5</v>
      </c>
      <c r="N45" s="505"/>
      <c r="O45" s="504">
        <v>5</v>
      </c>
      <c r="P45" s="504">
        <v>5</v>
      </c>
      <c r="Q45" s="503"/>
      <c r="R45" s="504">
        <v>5</v>
      </c>
      <c r="S45" s="504">
        <v>1</v>
      </c>
      <c r="T45" s="504">
        <v>1</v>
      </c>
      <c r="U45" s="504">
        <v>3</v>
      </c>
      <c r="V45" s="506"/>
      <c r="W45" s="507">
        <v>5</v>
      </c>
      <c r="X45" s="507">
        <v>5</v>
      </c>
      <c r="Y45" s="507">
        <v>3</v>
      </c>
      <c r="Z45" s="507">
        <v>3</v>
      </c>
      <c r="AA45" s="506"/>
      <c r="AB45" s="504">
        <v>5</v>
      </c>
      <c r="AC45" s="504">
        <v>1</v>
      </c>
      <c r="AD45" s="506"/>
      <c r="AE45" s="504">
        <v>1</v>
      </c>
      <c r="AF45" s="504">
        <v>1</v>
      </c>
      <c r="AG45" s="509"/>
      <c r="AH45" s="504">
        <v>3</v>
      </c>
      <c r="AI45" s="504">
        <v>3</v>
      </c>
      <c r="AJ45" s="504">
        <v>1</v>
      </c>
      <c r="AK45" s="504">
        <v>2</v>
      </c>
      <c r="AL45" s="510"/>
      <c r="AM45" s="504">
        <v>5</v>
      </c>
      <c r="AN45" s="504">
        <v>5</v>
      </c>
      <c r="AO45" s="504">
        <v>5</v>
      </c>
      <c r="AP45" s="504">
        <v>4</v>
      </c>
      <c r="AQ45" s="504">
        <v>4</v>
      </c>
      <c r="AR45" s="504">
        <v>5</v>
      </c>
      <c r="AS45" s="510"/>
      <c r="AT45" s="504">
        <v>5</v>
      </c>
      <c r="AU45" s="504">
        <v>5</v>
      </c>
      <c r="AV45" s="504">
        <v>5</v>
      </c>
      <c r="AW45" s="504">
        <v>5</v>
      </c>
      <c r="AX45" s="504">
        <v>5</v>
      </c>
      <c r="AY45" s="504">
        <v>5</v>
      </c>
      <c r="AZ45" s="504">
        <v>5</v>
      </c>
      <c r="BA45" s="504">
        <v>5</v>
      </c>
      <c r="BB45" s="505"/>
      <c r="BC45" s="504">
        <v>5</v>
      </c>
      <c r="BD45" s="504">
        <v>5</v>
      </c>
      <c r="BE45" s="510"/>
      <c r="BF45" s="504">
        <v>5</v>
      </c>
      <c r="BG45" s="504">
        <v>5</v>
      </c>
      <c r="BH45" s="510"/>
      <c r="BI45" s="504">
        <v>4</v>
      </c>
      <c r="BJ45" s="504">
        <v>3</v>
      </c>
      <c r="BK45" s="504">
        <v>3</v>
      </c>
      <c r="BL45" s="504">
        <v>5</v>
      </c>
      <c r="BM45" s="504">
        <v>1</v>
      </c>
      <c r="BN45" s="504">
        <v>3</v>
      </c>
      <c r="BO45" s="510"/>
      <c r="BP45" s="504">
        <v>5</v>
      </c>
      <c r="BQ45" s="504">
        <v>5</v>
      </c>
      <c r="BR45" s="509"/>
      <c r="BS45" s="504">
        <v>4</v>
      </c>
      <c r="BT45" s="504">
        <v>2</v>
      </c>
      <c r="BU45" s="504">
        <v>5</v>
      </c>
      <c r="BV45" s="505"/>
      <c r="BW45" s="505"/>
      <c r="BX45" s="505"/>
      <c r="BY45" s="505"/>
      <c r="BZ45" s="505"/>
      <c r="CA45" s="505"/>
      <c r="CB45" s="505"/>
      <c r="CC45" s="505"/>
      <c r="CD45" s="505"/>
      <c r="CE45" s="505"/>
      <c r="CF45" s="505"/>
      <c r="CG45" s="505"/>
      <c r="CH45" s="505"/>
      <c r="CI45" s="510"/>
      <c r="CJ45" s="505"/>
      <c r="CK45" s="504"/>
      <c r="CL45" s="510"/>
      <c r="CM45" s="511">
        <f t="shared" si="1"/>
        <v>3.2</v>
      </c>
      <c r="CN45" s="507">
        <f>RANK(CM45,CM$45:CM$45)</f>
        <v>1</v>
      </c>
      <c r="CO45" s="512"/>
      <c r="CP45" s="511">
        <f t="shared" si="2"/>
        <v>1.8333333333333333</v>
      </c>
      <c r="CQ45" s="507">
        <f>RANK(CP45,CP$45:CP$45)</f>
        <v>1</v>
      </c>
      <c r="CR45" s="512"/>
      <c r="CS45" s="511">
        <f t="shared" si="3"/>
        <v>4.4137931034482758</v>
      </c>
      <c r="CT45" s="507">
        <f>RANK(CS45,CS$45:CS$45)</f>
        <v>1</v>
      </c>
      <c r="CU45" s="870"/>
      <c r="CV45" s="507">
        <f t="shared" si="4"/>
        <v>171</v>
      </c>
      <c r="CW45" s="511">
        <f t="shared" si="5"/>
        <v>3.8</v>
      </c>
      <c r="CX45" s="507">
        <f>RANK(CW45,CW$45:CW$45)</f>
        <v>1</v>
      </c>
      <c r="CY45" s="512"/>
      <c r="CZ45" s="768"/>
    </row>
    <row r="46" spans="1:104" s="513" customFormat="1" ht="30.75" customHeight="1" thickBot="1" x14ac:dyDescent="0.3">
      <c r="A46" s="596" t="s">
        <v>959</v>
      </c>
      <c r="B46" s="495" t="s">
        <v>960</v>
      </c>
      <c r="C46" s="869" t="s">
        <v>961</v>
      </c>
      <c r="D46" s="869" t="s">
        <v>535</v>
      </c>
      <c r="E46" s="497"/>
      <c r="F46" s="498"/>
      <c r="G46" s="499">
        <f>'Stage 2 - Site Information'!N162</f>
        <v>0</v>
      </c>
      <c r="H46" s="498" t="s">
        <v>63</v>
      </c>
      <c r="I46" s="500">
        <f>'Stage 2 - Site Information'!M162</f>
        <v>1.07</v>
      </c>
      <c r="J46" s="501"/>
      <c r="K46" s="502"/>
      <c r="L46" s="503"/>
      <c r="M46" s="507">
        <f t="shared" si="0"/>
        <v>5</v>
      </c>
      <c r="N46" s="505"/>
      <c r="O46" s="504">
        <v>5</v>
      </c>
      <c r="P46" s="504">
        <v>3</v>
      </c>
      <c r="Q46" s="503"/>
      <c r="R46" s="504">
        <v>5</v>
      </c>
      <c r="S46" s="504">
        <v>5</v>
      </c>
      <c r="T46" s="504">
        <v>1</v>
      </c>
      <c r="U46" s="504">
        <v>4</v>
      </c>
      <c r="V46" s="506"/>
      <c r="W46" s="507">
        <v>5</v>
      </c>
      <c r="X46" s="507">
        <v>5</v>
      </c>
      <c r="Y46" s="507">
        <v>5</v>
      </c>
      <c r="Z46" s="507">
        <v>4</v>
      </c>
      <c r="AA46" s="506"/>
      <c r="AB46" s="504">
        <v>5</v>
      </c>
      <c r="AC46" s="504">
        <v>5</v>
      </c>
      <c r="AD46" s="506"/>
      <c r="AE46" s="504">
        <v>1</v>
      </c>
      <c r="AF46" s="504">
        <v>1</v>
      </c>
      <c r="AG46" s="509"/>
      <c r="AH46" s="504">
        <v>4</v>
      </c>
      <c r="AI46" s="504">
        <v>3</v>
      </c>
      <c r="AJ46" s="504">
        <v>1</v>
      </c>
      <c r="AK46" s="504">
        <v>2</v>
      </c>
      <c r="AL46" s="510"/>
      <c r="AM46" s="504">
        <v>5</v>
      </c>
      <c r="AN46" s="504">
        <v>5</v>
      </c>
      <c r="AO46" s="504">
        <v>5</v>
      </c>
      <c r="AP46" s="504">
        <v>4</v>
      </c>
      <c r="AQ46" s="504">
        <v>5</v>
      </c>
      <c r="AR46" s="504">
        <v>5</v>
      </c>
      <c r="AS46" s="510"/>
      <c r="AT46" s="504">
        <v>5</v>
      </c>
      <c r="AU46" s="504">
        <v>3</v>
      </c>
      <c r="AV46" s="504">
        <v>5</v>
      </c>
      <c r="AW46" s="504">
        <v>5</v>
      </c>
      <c r="AX46" s="504">
        <v>5</v>
      </c>
      <c r="AY46" s="504">
        <v>5</v>
      </c>
      <c r="AZ46" s="504">
        <v>5</v>
      </c>
      <c r="BA46" s="504">
        <v>5</v>
      </c>
      <c r="BB46" s="505"/>
      <c r="BC46" s="504">
        <v>5</v>
      </c>
      <c r="BD46" s="504">
        <v>5</v>
      </c>
      <c r="BE46" s="510"/>
      <c r="BF46" s="504">
        <v>5</v>
      </c>
      <c r="BG46" s="504">
        <v>5</v>
      </c>
      <c r="BH46" s="510"/>
      <c r="BI46" s="504">
        <v>5</v>
      </c>
      <c r="BJ46" s="504">
        <v>5</v>
      </c>
      <c r="BK46" s="504">
        <v>1</v>
      </c>
      <c r="BL46" s="504">
        <v>4</v>
      </c>
      <c r="BM46" s="504">
        <v>1</v>
      </c>
      <c r="BN46" s="504">
        <v>5</v>
      </c>
      <c r="BO46" s="510"/>
      <c r="BP46" s="504">
        <v>5</v>
      </c>
      <c r="BQ46" s="504">
        <v>5</v>
      </c>
      <c r="BR46" s="509"/>
      <c r="BS46" s="504">
        <v>4</v>
      </c>
      <c r="BT46" s="504">
        <v>2</v>
      </c>
      <c r="BU46" s="504">
        <v>3</v>
      </c>
      <c r="BV46" s="505"/>
      <c r="BW46" s="505"/>
      <c r="BX46" s="505"/>
      <c r="BY46" s="505"/>
      <c r="BZ46" s="505"/>
      <c r="CA46" s="505"/>
      <c r="CB46" s="505"/>
      <c r="CC46" s="505"/>
      <c r="CD46" s="505"/>
      <c r="CE46" s="505"/>
      <c r="CF46" s="505"/>
      <c r="CG46" s="505"/>
      <c r="CH46" s="505"/>
      <c r="CI46" s="510"/>
      <c r="CJ46" s="505"/>
      <c r="CK46" s="504"/>
      <c r="CL46" s="510"/>
      <c r="CM46" s="511">
        <f t="shared" si="1"/>
        <v>4.4000000000000004</v>
      </c>
      <c r="CN46" s="507">
        <f>RANK(CM46,CM$46:CM$49)</f>
        <v>1</v>
      </c>
      <c r="CO46" s="512"/>
      <c r="CP46" s="511">
        <f t="shared" si="2"/>
        <v>2</v>
      </c>
      <c r="CQ46" s="507">
        <f>RANK(CP46,CP$46:CP$49)</f>
        <v>3</v>
      </c>
      <c r="CR46" s="512"/>
      <c r="CS46" s="511">
        <f t="shared" si="3"/>
        <v>4.3793103448275863</v>
      </c>
      <c r="CT46" s="507">
        <f>RANK(CS46,CS$46:CS$49)</f>
        <v>1</v>
      </c>
      <c r="CU46" s="870"/>
      <c r="CV46" s="507">
        <f t="shared" si="4"/>
        <v>183</v>
      </c>
      <c r="CW46" s="511">
        <f t="shared" si="5"/>
        <v>4.0666666666666664</v>
      </c>
      <c r="CX46" s="507">
        <f>RANK(CW46,CW$46:CW$49)</f>
        <v>1</v>
      </c>
      <c r="CY46" s="512"/>
      <c r="CZ46" s="768" t="s">
        <v>1351</v>
      </c>
    </row>
    <row r="47" spans="1:104" s="513" customFormat="1" ht="30.75" customHeight="1" thickBot="1" x14ac:dyDescent="0.3">
      <c r="A47" s="596" t="s">
        <v>962</v>
      </c>
      <c r="B47" s="495" t="s">
        <v>963</v>
      </c>
      <c r="C47" s="869" t="s">
        <v>964</v>
      </c>
      <c r="D47" s="869" t="s">
        <v>515</v>
      </c>
      <c r="E47" s="497"/>
      <c r="F47" s="498"/>
      <c r="G47" s="499">
        <f>'Stage 2 - Site Information'!N163</f>
        <v>0</v>
      </c>
      <c r="H47" s="498" t="s">
        <v>63</v>
      </c>
      <c r="I47" s="500">
        <f>'Stage 2 - Site Information'!M163</f>
        <v>0.31</v>
      </c>
      <c r="J47" s="501"/>
      <c r="K47" s="502"/>
      <c r="L47" s="503"/>
      <c r="M47" s="507">
        <f t="shared" si="0"/>
        <v>5</v>
      </c>
      <c r="N47" s="505"/>
      <c r="O47" s="504">
        <v>5</v>
      </c>
      <c r="P47" s="504">
        <v>2</v>
      </c>
      <c r="Q47" s="503"/>
      <c r="R47" s="504">
        <v>5</v>
      </c>
      <c r="S47" s="504">
        <v>5</v>
      </c>
      <c r="T47" s="504">
        <v>1</v>
      </c>
      <c r="U47" s="504">
        <v>4</v>
      </c>
      <c r="V47" s="506"/>
      <c r="W47" s="507">
        <v>5</v>
      </c>
      <c r="X47" s="507">
        <v>3</v>
      </c>
      <c r="Y47" s="507">
        <v>5</v>
      </c>
      <c r="Z47" s="507">
        <v>2</v>
      </c>
      <c r="AA47" s="506"/>
      <c r="AB47" s="504">
        <v>5</v>
      </c>
      <c r="AC47" s="505"/>
      <c r="AD47" s="506"/>
      <c r="AE47" s="504">
        <v>1</v>
      </c>
      <c r="AF47" s="504">
        <v>1</v>
      </c>
      <c r="AG47" s="509"/>
      <c r="AH47" s="504">
        <v>3</v>
      </c>
      <c r="AI47" s="504">
        <v>3</v>
      </c>
      <c r="AJ47" s="504">
        <v>1</v>
      </c>
      <c r="AK47" s="504">
        <v>2</v>
      </c>
      <c r="AL47" s="510"/>
      <c r="AM47" s="504">
        <v>5</v>
      </c>
      <c r="AN47" s="504">
        <v>5</v>
      </c>
      <c r="AO47" s="504">
        <v>5</v>
      </c>
      <c r="AP47" s="504">
        <v>4</v>
      </c>
      <c r="AQ47" s="504">
        <v>4</v>
      </c>
      <c r="AR47" s="504">
        <v>5</v>
      </c>
      <c r="AS47" s="510"/>
      <c r="AT47" s="504">
        <v>5</v>
      </c>
      <c r="AU47" s="504">
        <v>1</v>
      </c>
      <c r="AV47" s="504">
        <v>5</v>
      </c>
      <c r="AW47" s="504">
        <v>5</v>
      </c>
      <c r="AX47" s="504">
        <v>5</v>
      </c>
      <c r="AY47" s="504">
        <v>5</v>
      </c>
      <c r="AZ47" s="504">
        <v>5</v>
      </c>
      <c r="BA47" s="504">
        <v>5</v>
      </c>
      <c r="BB47" s="505"/>
      <c r="BC47" s="504">
        <v>5</v>
      </c>
      <c r="BD47" s="504">
        <v>5</v>
      </c>
      <c r="BE47" s="510"/>
      <c r="BF47" s="504">
        <v>3</v>
      </c>
      <c r="BG47" s="504">
        <v>5</v>
      </c>
      <c r="BH47" s="510"/>
      <c r="BI47" s="504">
        <v>5</v>
      </c>
      <c r="BJ47" s="504">
        <v>3</v>
      </c>
      <c r="BK47" s="504">
        <v>1</v>
      </c>
      <c r="BL47" s="504">
        <v>5</v>
      </c>
      <c r="BM47" s="504">
        <v>4</v>
      </c>
      <c r="BN47" s="504">
        <v>5</v>
      </c>
      <c r="BO47" s="510">
        <v>5</v>
      </c>
      <c r="BP47" s="504">
        <v>5</v>
      </c>
      <c r="BQ47" s="504">
        <v>5</v>
      </c>
      <c r="BR47" s="509"/>
      <c r="BS47" s="504">
        <v>4</v>
      </c>
      <c r="BT47" s="504">
        <v>2</v>
      </c>
      <c r="BU47" s="504">
        <v>2</v>
      </c>
      <c r="BV47" s="505"/>
      <c r="BW47" s="505"/>
      <c r="BX47" s="505"/>
      <c r="BY47" s="505"/>
      <c r="BZ47" s="505"/>
      <c r="CA47" s="505"/>
      <c r="CB47" s="505"/>
      <c r="CC47" s="505"/>
      <c r="CD47" s="505"/>
      <c r="CE47" s="505"/>
      <c r="CF47" s="505"/>
      <c r="CG47" s="505"/>
      <c r="CH47" s="505"/>
      <c r="CI47" s="510"/>
      <c r="CJ47" s="505"/>
      <c r="CK47" s="504"/>
      <c r="CL47" s="510"/>
      <c r="CM47" s="511">
        <f t="shared" si="1"/>
        <v>3.8888888888888888</v>
      </c>
      <c r="CN47" s="507">
        <f>RANK(CM47,CM$46:CM$49)</f>
        <v>2</v>
      </c>
      <c r="CO47" s="512"/>
      <c r="CP47" s="511">
        <f t="shared" si="2"/>
        <v>1.8333333333333333</v>
      </c>
      <c r="CQ47" s="507">
        <f>RANK(CP47,CP$46:CP$49)</f>
        <v>4</v>
      </c>
      <c r="CR47" s="512"/>
      <c r="CS47" s="511">
        <f t="shared" si="3"/>
        <v>4.2666666666666666</v>
      </c>
      <c r="CT47" s="507">
        <f>RANK(CS47,CS$46:CS$49)</f>
        <v>2</v>
      </c>
      <c r="CU47" s="870"/>
      <c r="CV47" s="507">
        <f t="shared" si="4"/>
        <v>174</v>
      </c>
      <c r="CW47" s="511">
        <f t="shared" si="5"/>
        <v>3.8666666666666667</v>
      </c>
      <c r="CX47" s="507">
        <f>RANK(CW47,CW$46:CW$49)</f>
        <v>3</v>
      </c>
      <c r="CY47" s="512"/>
      <c r="CZ47" s="768" t="s">
        <v>1351</v>
      </c>
    </row>
    <row r="48" spans="1:104" s="513" customFormat="1" ht="30.75" customHeight="1" thickBot="1" x14ac:dyDescent="0.3">
      <c r="A48" s="596" t="s">
        <v>965</v>
      </c>
      <c r="B48" s="495" t="s">
        <v>966</v>
      </c>
      <c r="C48" s="869" t="s">
        <v>967</v>
      </c>
      <c r="D48" s="869" t="s">
        <v>515</v>
      </c>
      <c r="E48" s="497"/>
      <c r="F48" s="498"/>
      <c r="G48" s="499">
        <f>'Stage 2 - Site Information'!N164</f>
        <v>0</v>
      </c>
      <c r="H48" s="498" t="s">
        <v>63</v>
      </c>
      <c r="I48" s="500">
        <f>'Stage 2 - Site Information'!M164</f>
        <v>1.55</v>
      </c>
      <c r="J48" s="501"/>
      <c r="K48" s="502"/>
      <c r="L48" s="503"/>
      <c r="M48" s="507">
        <f t="shared" si="0"/>
        <v>5</v>
      </c>
      <c r="N48" s="505"/>
      <c r="O48" s="504">
        <v>5</v>
      </c>
      <c r="P48" s="504">
        <v>1</v>
      </c>
      <c r="Q48" s="503"/>
      <c r="R48" s="504">
        <v>5</v>
      </c>
      <c r="S48" s="504">
        <v>1</v>
      </c>
      <c r="T48" s="504">
        <v>3</v>
      </c>
      <c r="U48" s="504">
        <v>3</v>
      </c>
      <c r="V48" s="506"/>
      <c r="W48" s="507">
        <v>5</v>
      </c>
      <c r="X48" s="507">
        <v>3</v>
      </c>
      <c r="Y48" s="507">
        <v>5</v>
      </c>
      <c r="Z48" s="507">
        <v>4</v>
      </c>
      <c r="AA48" s="506"/>
      <c r="AB48" s="504">
        <v>5</v>
      </c>
      <c r="AC48" s="505"/>
      <c r="AD48" s="506"/>
      <c r="AE48" s="504">
        <v>1</v>
      </c>
      <c r="AF48" s="504">
        <v>1</v>
      </c>
      <c r="AG48" s="509"/>
      <c r="AH48" s="504">
        <v>5</v>
      </c>
      <c r="AI48" s="504">
        <v>5</v>
      </c>
      <c r="AJ48" s="504">
        <v>5</v>
      </c>
      <c r="AK48" s="504">
        <v>2</v>
      </c>
      <c r="AL48" s="510"/>
      <c r="AM48" s="504">
        <v>1</v>
      </c>
      <c r="AN48" s="504">
        <v>3</v>
      </c>
      <c r="AO48" s="504">
        <v>4</v>
      </c>
      <c r="AP48" s="504">
        <v>4</v>
      </c>
      <c r="AQ48" s="504">
        <v>5</v>
      </c>
      <c r="AR48" s="504">
        <v>5</v>
      </c>
      <c r="AS48" s="510"/>
      <c r="AT48" s="504">
        <v>5</v>
      </c>
      <c r="AU48" s="504">
        <v>5</v>
      </c>
      <c r="AV48" s="504">
        <v>5</v>
      </c>
      <c r="AW48" s="504">
        <v>5</v>
      </c>
      <c r="AX48" s="504">
        <v>2</v>
      </c>
      <c r="AY48" s="504">
        <v>5</v>
      </c>
      <c r="AZ48" s="504">
        <v>5</v>
      </c>
      <c r="BA48" s="504">
        <v>5</v>
      </c>
      <c r="BB48" s="505"/>
      <c r="BC48" s="504">
        <v>5</v>
      </c>
      <c r="BD48" s="504">
        <v>4</v>
      </c>
      <c r="BE48" s="510"/>
      <c r="BF48" s="504">
        <v>5</v>
      </c>
      <c r="BG48" s="504">
        <v>5</v>
      </c>
      <c r="BH48" s="510"/>
      <c r="BI48" s="504">
        <v>5</v>
      </c>
      <c r="BJ48" s="504">
        <v>5</v>
      </c>
      <c r="BK48" s="504">
        <v>1</v>
      </c>
      <c r="BL48" s="504">
        <v>5</v>
      </c>
      <c r="BM48" s="504">
        <v>5</v>
      </c>
      <c r="BN48" s="504">
        <v>5</v>
      </c>
      <c r="BO48" s="510"/>
      <c r="BP48" s="504">
        <v>5</v>
      </c>
      <c r="BQ48" s="504">
        <v>5</v>
      </c>
      <c r="BR48" s="509"/>
      <c r="BS48" s="504">
        <v>4</v>
      </c>
      <c r="BT48" s="504">
        <v>2</v>
      </c>
      <c r="BU48" s="504">
        <v>1</v>
      </c>
      <c r="BV48" s="505"/>
      <c r="BW48" s="505"/>
      <c r="BX48" s="505"/>
      <c r="BY48" s="505"/>
      <c r="BZ48" s="505"/>
      <c r="CA48" s="505"/>
      <c r="CB48" s="505"/>
      <c r="CC48" s="505"/>
      <c r="CD48" s="505"/>
      <c r="CE48" s="505"/>
      <c r="CF48" s="505"/>
      <c r="CG48" s="505"/>
      <c r="CH48" s="505"/>
      <c r="CI48" s="510"/>
      <c r="CJ48" s="505"/>
      <c r="CK48" s="504"/>
      <c r="CL48" s="510"/>
      <c r="CM48" s="511">
        <f t="shared" si="1"/>
        <v>3.7777777777777777</v>
      </c>
      <c r="CN48" s="507">
        <f>RANK(CM48,CM$46:CM$49)</f>
        <v>3</v>
      </c>
      <c r="CO48" s="512"/>
      <c r="CP48" s="511">
        <f t="shared" si="2"/>
        <v>3.1666666666666665</v>
      </c>
      <c r="CQ48" s="507">
        <f>RANK(CP48,CP$46:CP$49)</f>
        <v>1</v>
      </c>
      <c r="CR48" s="512"/>
      <c r="CS48" s="511">
        <f t="shared" si="3"/>
        <v>4.1724137931034484</v>
      </c>
      <c r="CT48" s="507">
        <f>RANK(CS48,CS$46:CS$49)</f>
        <v>3</v>
      </c>
      <c r="CU48" s="870"/>
      <c r="CV48" s="507">
        <f t="shared" si="4"/>
        <v>174</v>
      </c>
      <c r="CW48" s="511">
        <f t="shared" si="5"/>
        <v>3.9545454545454546</v>
      </c>
      <c r="CX48" s="507">
        <f>RANK(CW48,CW$46:CW$49)</f>
        <v>2</v>
      </c>
      <c r="CY48" s="512"/>
      <c r="CZ48" s="768" t="s">
        <v>1351</v>
      </c>
    </row>
    <row r="49" spans="1:104" s="513" customFormat="1" ht="30.75" customHeight="1" thickBot="1" x14ac:dyDescent="0.3">
      <c r="A49" s="596" t="s">
        <v>968</v>
      </c>
      <c r="B49" s="495" t="s">
        <v>969</v>
      </c>
      <c r="C49" s="869" t="s">
        <v>970</v>
      </c>
      <c r="D49" s="869" t="s">
        <v>515</v>
      </c>
      <c r="E49" s="497"/>
      <c r="F49" s="498"/>
      <c r="G49" s="499">
        <f>'Stage 2 - Site Information'!N165</f>
        <v>0</v>
      </c>
      <c r="H49" s="498" t="s">
        <v>63</v>
      </c>
      <c r="I49" s="500">
        <f>'Stage 2 - Site Information'!M165</f>
        <v>0.33</v>
      </c>
      <c r="J49" s="501"/>
      <c r="K49" s="502"/>
      <c r="L49" s="503"/>
      <c r="M49" s="507">
        <f t="shared" si="0"/>
        <v>5</v>
      </c>
      <c r="N49" s="505"/>
      <c r="O49" s="504">
        <v>5</v>
      </c>
      <c r="P49" s="504">
        <v>2</v>
      </c>
      <c r="Q49" s="503"/>
      <c r="R49" s="504">
        <v>5</v>
      </c>
      <c r="S49" s="504">
        <v>1</v>
      </c>
      <c r="T49" s="504">
        <v>3</v>
      </c>
      <c r="U49" s="504">
        <v>3</v>
      </c>
      <c r="V49" s="506"/>
      <c r="W49" s="507">
        <v>5</v>
      </c>
      <c r="X49" s="507">
        <v>3</v>
      </c>
      <c r="Y49" s="507">
        <v>5</v>
      </c>
      <c r="Z49" s="507">
        <v>4</v>
      </c>
      <c r="AA49" s="506"/>
      <c r="AB49" s="504">
        <v>5</v>
      </c>
      <c r="AC49" s="505"/>
      <c r="AD49" s="506"/>
      <c r="AE49" s="504">
        <v>1</v>
      </c>
      <c r="AF49" s="504">
        <v>1</v>
      </c>
      <c r="AG49" s="509"/>
      <c r="AH49" s="504">
        <v>5</v>
      </c>
      <c r="AI49" s="504">
        <v>5</v>
      </c>
      <c r="AJ49" s="504">
        <v>1</v>
      </c>
      <c r="AK49" s="504">
        <v>2</v>
      </c>
      <c r="AL49" s="510"/>
      <c r="AM49" s="504">
        <v>1</v>
      </c>
      <c r="AN49" s="504">
        <v>3</v>
      </c>
      <c r="AO49" s="504">
        <v>4</v>
      </c>
      <c r="AP49" s="504">
        <v>4</v>
      </c>
      <c r="AQ49" s="504">
        <v>5</v>
      </c>
      <c r="AR49" s="504">
        <v>5</v>
      </c>
      <c r="AS49" s="510"/>
      <c r="AT49" s="504">
        <v>3</v>
      </c>
      <c r="AU49" s="504">
        <v>5</v>
      </c>
      <c r="AV49" s="504">
        <v>4</v>
      </c>
      <c r="AW49" s="504">
        <v>5</v>
      </c>
      <c r="AX49" s="504">
        <v>2</v>
      </c>
      <c r="AY49" s="504">
        <v>5</v>
      </c>
      <c r="AZ49" s="504">
        <v>5</v>
      </c>
      <c r="BA49" s="504">
        <v>5</v>
      </c>
      <c r="BB49" s="505"/>
      <c r="BC49" s="504">
        <v>5</v>
      </c>
      <c r="BD49" s="504">
        <v>5</v>
      </c>
      <c r="BE49" s="510"/>
      <c r="BF49" s="504">
        <v>5</v>
      </c>
      <c r="BG49" s="504">
        <v>5</v>
      </c>
      <c r="BH49" s="510"/>
      <c r="BI49" s="504">
        <v>5</v>
      </c>
      <c r="BJ49" s="504">
        <v>5</v>
      </c>
      <c r="BK49" s="504">
        <v>3</v>
      </c>
      <c r="BL49" s="504">
        <v>4</v>
      </c>
      <c r="BM49" s="504">
        <v>4</v>
      </c>
      <c r="BN49" s="504">
        <v>5</v>
      </c>
      <c r="BO49" s="510"/>
      <c r="BP49" s="504">
        <v>5</v>
      </c>
      <c r="BQ49" s="504">
        <v>5</v>
      </c>
      <c r="BR49" s="509"/>
      <c r="BS49" s="504">
        <v>4</v>
      </c>
      <c r="BT49" s="504">
        <v>2</v>
      </c>
      <c r="BU49" s="504">
        <v>1</v>
      </c>
      <c r="BV49" s="505"/>
      <c r="BW49" s="505"/>
      <c r="BX49" s="505"/>
      <c r="BY49" s="505"/>
      <c r="BZ49" s="505"/>
      <c r="CA49" s="505"/>
      <c r="CB49" s="505"/>
      <c r="CC49" s="505"/>
      <c r="CD49" s="505"/>
      <c r="CE49" s="505"/>
      <c r="CF49" s="505"/>
      <c r="CG49" s="505"/>
      <c r="CH49" s="505"/>
      <c r="CI49" s="510"/>
      <c r="CJ49" s="505"/>
      <c r="CK49" s="504"/>
      <c r="CL49" s="510"/>
      <c r="CM49" s="511">
        <f t="shared" si="1"/>
        <v>3.7777777777777777</v>
      </c>
      <c r="CN49" s="507">
        <f>RANK(CM49,CM$46:CM$49)</f>
        <v>3</v>
      </c>
      <c r="CO49" s="512"/>
      <c r="CP49" s="511">
        <f t="shared" si="2"/>
        <v>2.5</v>
      </c>
      <c r="CQ49" s="507">
        <f>RANK(CP49,CP$46:CP$49)</f>
        <v>2</v>
      </c>
      <c r="CR49" s="512"/>
      <c r="CS49" s="511">
        <f t="shared" si="3"/>
        <v>4.1034482758620694</v>
      </c>
      <c r="CT49" s="507">
        <f>RANK(CS49,CS$46:CS$49)</f>
        <v>4</v>
      </c>
      <c r="CU49" s="870"/>
      <c r="CV49" s="507">
        <f t="shared" si="4"/>
        <v>168</v>
      </c>
      <c r="CW49" s="511">
        <f t="shared" si="5"/>
        <v>3.8181818181818183</v>
      </c>
      <c r="CX49" s="507">
        <f>RANK(CW49,CW$46:CW$49)</f>
        <v>4</v>
      </c>
      <c r="CY49" s="512"/>
      <c r="CZ49" s="768" t="s">
        <v>1351</v>
      </c>
    </row>
    <row r="50" spans="1:104" s="513" customFormat="1" ht="30.75" customHeight="1" thickBot="1" x14ac:dyDescent="0.3">
      <c r="A50" s="596" t="s">
        <v>974</v>
      </c>
      <c r="B50" s="495" t="s">
        <v>975</v>
      </c>
      <c r="C50" s="869" t="s">
        <v>951</v>
      </c>
      <c r="D50" s="869" t="s">
        <v>535</v>
      </c>
      <c r="E50" s="497"/>
      <c r="F50" s="498"/>
      <c r="G50" s="499">
        <f>'Stage 2 - Site Information'!N167</f>
        <v>0</v>
      </c>
      <c r="H50" s="498" t="s">
        <v>63</v>
      </c>
      <c r="I50" s="500">
        <f>'Stage 2 - Site Information'!M167</f>
        <v>2.2200000000000002</v>
      </c>
      <c r="J50" s="501"/>
      <c r="K50" s="502"/>
      <c r="L50" s="503"/>
      <c r="M50" s="507">
        <f t="shared" si="0"/>
        <v>5</v>
      </c>
      <c r="N50" s="505"/>
      <c r="O50" s="504">
        <v>5</v>
      </c>
      <c r="P50" s="504">
        <v>1</v>
      </c>
      <c r="Q50" s="503"/>
      <c r="R50" s="504">
        <v>5</v>
      </c>
      <c r="S50" s="504">
        <v>5</v>
      </c>
      <c r="T50" s="504">
        <v>1</v>
      </c>
      <c r="U50" s="504">
        <v>4</v>
      </c>
      <c r="V50" s="506"/>
      <c r="W50" s="507">
        <v>5</v>
      </c>
      <c r="X50" s="507">
        <v>5</v>
      </c>
      <c r="Y50" s="507">
        <v>1</v>
      </c>
      <c r="Z50" s="507">
        <v>2</v>
      </c>
      <c r="AA50" s="506"/>
      <c r="AB50" s="504">
        <v>5</v>
      </c>
      <c r="AC50" s="505"/>
      <c r="AD50" s="506"/>
      <c r="AE50" s="504">
        <v>1</v>
      </c>
      <c r="AF50" s="504">
        <v>1</v>
      </c>
      <c r="AG50" s="509"/>
      <c r="AH50" s="504">
        <v>4</v>
      </c>
      <c r="AI50" s="504">
        <v>5</v>
      </c>
      <c r="AJ50" s="504">
        <v>1</v>
      </c>
      <c r="AK50" s="504">
        <v>2</v>
      </c>
      <c r="AL50" s="510"/>
      <c r="AM50" s="504">
        <v>5</v>
      </c>
      <c r="AN50" s="504">
        <v>5</v>
      </c>
      <c r="AO50" s="504">
        <v>5</v>
      </c>
      <c r="AP50" s="504">
        <v>5</v>
      </c>
      <c r="AQ50" s="504">
        <v>4</v>
      </c>
      <c r="AR50" s="504">
        <v>5</v>
      </c>
      <c r="AS50" s="510"/>
      <c r="AT50" s="504">
        <v>5</v>
      </c>
      <c r="AU50" s="504">
        <v>5</v>
      </c>
      <c r="AV50" s="504">
        <v>5</v>
      </c>
      <c r="AW50" s="504">
        <v>5</v>
      </c>
      <c r="AX50" s="504">
        <v>5</v>
      </c>
      <c r="AY50" s="504">
        <v>5</v>
      </c>
      <c r="AZ50" s="504">
        <v>5</v>
      </c>
      <c r="BA50" s="504">
        <v>5</v>
      </c>
      <c r="BB50" s="505"/>
      <c r="BC50" s="504">
        <v>5</v>
      </c>
      <c r="BD50" s="504">
        <v>5</v>
      </c>
      <c r="BE50" s="510"/>
      <c r="BF50" s="504">
        <v>5</v>
      </c>
      <c r="BG50" s="504">
        <v>5</v>
      </c>
      <c r="BH50" s="510">
        <v>5</v>
      </c>
      <c r="BI50" s="504">
        <v>5</v>
      </c>
      <c r="BJ50" s="504">
        <v>3</v>
      </c>
      <c r="BK50" s="504">
        <v>3</v>
      </c>
      <c r="BL50" s="504">
        <v>5</v>
      </c>
      <c r="BM50" s="504">
        <v>1</v>
      </c>
      <c r="BN50" s="504">
        <v>5</v>
      </c>
      <c r="BO50" s="510"/>
      <c r="BP50" s="504">
        <v>5</v>
      </c>
      <c r="BQ50" s="504">
        <v>5</v>
      </c>
      <c r="BR50" s="509"/>
      <c r="BS50" s="504">
        <v>4</v>
      </c>
      <c r="BT50" s="504">
        <v>2</v>
      </c>
      <c r="BU50" s="504">
        <v>3</v>
      </c>
      <c r="BV50" s="505"/>
      <c r="BW50" s="505"/>
      <c r="BX50" s="505"/>
      <c r="BY50" s="505"/>
      <c r="BZ50" s="505"/>
      <c r="CA50" s="505"/>
      <c r="CB50" s="505"/>
      <c r="CC50" s="505"/>
      <c r="CD50" s="505"/>
      <c r="CE50" s="505"/>
      <c r="CF50" s="505"/>
      <c r="CG50" s="505"/>
      <c r="CH50" s="505"/>
      <c r="CI50" s="510"/>
      <c r="CJ50" s="505"/>
      <c r="CK50" s="504"/>
      <c r="CL50" s="510"/>
      <c r="CM50" s="511">
        <f t="shared" si="1"/>
        <v>3.6666666666666665</v>
      </c>
      <c r="CN50" s="507">
        <f>RANK(CM50,CM$50:CM$51)</f>
        <v>2</v>
      </c>
      <c r="CO50" s="512"/>
      <c r="CP50" s="511">
        <f t="shared" si="2"/>
        <v>2.3333333333333335</v>
      </c>
      <c r="CQ50" s="507">
        <f>RANK(CP50,CP$50:CP$51)</f>
        <v>1</v>
      </c>
      <c r="CR50" s="512"/>
      <c r="CS50" s="511">
        <f t="shared" si="3"/>
        <v>4.5</v>
      </c>
      <c r="CT50" s="507">
        <f>RANK(CS50,CS$50:CS$51)</f>
        <v>2</v>
      </c>
      <c r="CU50" s="870"/>
      <c r="CV50" s="507">
        <f t="shared" si="4"/>
        <v>182</v>
      </c>
      <c r="CW50" s="511">
        <f t="shared" si="5"/>
        <v>4.0444444444444443</v>
      </c>
      <c r="CX50" s="507">
        <f>RANK(CW50,CW$50:CW$51)</f>
        <v>2</v>
      </c>
      <c r="CY50" s="512"/>
      <c r="CZ50" s="768" t="s">
        <v>1351</v>
      </c>
    </row>
    <row r="51" spans="1:104" s="513" customFormat="1" ht="30.75" customHeight="1" thickBot="1" x14ac:dyDescent="0.3">
      <c r="A51" s="596" t="s">
        <v>976</v>
      </c>
      <c r="B51" s="495" t="s">
        <v>977</v>
      </c>
      <c r="C51" s="869" t="s">
        <v>538</v>
      </c>
      <c r="D51" s="869" t="s">
        <v>565</v>
      </c>
      <c r="E51" s="497"/>
      <c r="F51" s="498"/>
      <c r="G51" s="499">
        <f>'Stage 2 - Site Information'!N168</f>
        <v>0</v>
      </c>
      <c r="H51" s="498" t="s">
        <v>63</v>
      </c>
      <c r="I51" s="500">
        <f>'Stage 2 - Site Information'!M168</f>
        <v>1.57</v>
      </c>
      <c r="J51" s="501"/>
      <c r="K51" s="502"/>
      <c r="L51" s="503"/>
      <c r="M51" s="507">
        <f t="shared" si="0"/>
        <v>5</v>
      </c>
      <c r="N51" s="505"/>
      <c r="O51" s="504">
        <v>5</v>
      </c>
      <c r="P51" s="504">
        <v>5</v>
      </c>
      <c r="Q51" s="503"/>
      <c r="R51" s="504">
        <v>5</v>
      </c>
      <c r="S51" s="504">
        <v>5</v>
      </c>
      <c r="T51" s="504">
        <v>1</v>
      </c>
      <c r="U51" s="504">
        <v>4</v>
      </c>
      <c r="V51" s="506"/>
      <c r="W51" s="507">
        <v>5</v>
      </c>
      <c r="X51" s="507">
        <v>3</v>
      </c>
      <c r="Y51" s="507">
        <v>5</v>
      </c>
      <c r="Z51" s="507">
        <v>3</v>
      </c>
      <c r="AA51" s="506"/>
      <c r="AB51" s="504">
        <v>5</v>
      </c>
      <c r="AC51" s="504">
        <v>5</v>
      </c>
      <c r="AD51" s="506"/>
      <c r="AE51" s="504">
        <v>1</v>
      </c>
      <c r="AF51" s="504">
        <v>1</v>
      </c>
      <c r="AG51" s="509"/>
      <c r="AH51" s="504">
        <v>3</v>
      </c>
      <c r="AI51" s="504">
        <v>3</v>
      </c>
      <c r="AJ51" s="504">
        <v>1</v>
      </c>
      <c r="AK51" s="504">
        <v>2</v>
      </c>
      <c r="AL51" s="510"/>
      <c r="AM51" s="504">
        <v>5</v>
      </c>
      <c r="AN51" s="504">
        <v>5</v>
      </c>
      <c r="AO51" s="504">
        <v>4</v>
      </c>
      <c r="AP51" s="504">
        <v>5</v>
      </c>
      <c r="AQ51" s="504">
        <v>5</v>
      </c>
      <c r="AR51" s="504">
        <v>5</v>
      </c>
      <c r="AS51" s="510"/>
      <c r="AT51" s="504">
        <v>2</v>
      </c>
      <c r="AU51" s="504">
        <v>5</v>
      </c>
      <c r="AV51" s="504">
        <v>5</v>
      </c>
      <c r="AW51" s="504">
        <v>5</v>
      </c>
      <c r="AX51" s="504">
        <v>5</v>
      </c>
      <c r="AY51" s="504">
        <v>5</v>
      </c>
      <c r="AZ51" s="504">
        <v>5</v>
      </c>
      <c r="BA51" s="504">
        <v>5</v>
      </c>
      <c r="BB51" s="505"/>
      <c r="BC51" s="504">
        <v>5</v>
      </c>
      <c r="BD51" s="504">
        <v>4</v>
      </c>
      <c r="BE51" s="510"/>
      <c r="BF51" s="504">
        <v>5</v>
      </c>
      <c r="BG51" s="504">
        <v>5</v>
      </c>
      <c r="BH51" s="510"/>
      <c r="BI51" s="504">
        <v>4</v>
      </c>
      <c r="BJ51" s="504">
        <v>5</v>
      </c>
      <c r="BK51" s="504">
        <v>5</v>
      </c>
      <c r="BL51" s="504">
        <v>5</v>
      </c>
      <c r="BM51" s="504">
        <v>4</v>
      </c>
      <c r="BN51" s="504">
        <v>5</v>
      </c>
      <c r="BO51" s="510"/>
      <c r="BP51" s="504">
        <v>5</v>
      </c>
      <c r="BQ51" s="504">
        <v>5</v>
      </c>
      <c r="BR51" s="509"/>
      <c r="BS51" s="504">
        <v>1</v>
      </c>
      <c r="BT51" s="504">
        <v>4</v>
      </c>
      <c r="BU51" s="504">
        <v>3</v>
      </c>
      <c r="BV51" s="505"/>
      <c r="BW51" s="505"/>
      <c r="BX51" s="505"/>
      <c r="BY51" s="505"/>
      <c r="BZ51" s="505"/>
      <c r="CA51" s="505"/>
      <c r="CB51" s="505"/>
      <c r="CC51" s="505"/>
      <c r="CD51" s="505"/>
      <c r="CE51" s="505"/>
      <c r="CF51" s="505"/>
      <c r="CG51" s="505"/>
      <c r="CH51" s="505"/>
      <c r="CI51" s="510"/>
      <c r="CJ51" s="505"/>
      <c r="CK51" s="504"/>
      <c r="CL51" s="510"/>
      <c r="CM51" s="511">
        <f t="shared" si="1"/>
        <v>4.0999999999999996</v>
      </c>
      <c r="CN51" s="507">
        <f>RANK(CM51,CM$50:CM$51)</f>
        <v>1</v>
      </c>
      <c r="CO51" s="512"/>
      <c r="CP51" s="511">
        <f t="shared" si="2"/>
        <v>1.8333333333333333</v>
      </c>
      <c r="CQ51" s="507">
        <f>RANK(CP51,CP$50:CP$51)</f>
        <v>2</v>
      </c>
      <c r="CR51" s="512"/>
      <c r="CS51" s="511">
        <f t="shared" si="3"/>
        <v>4.5172413793103452</v>
      </c>
      <c r="CT51" s="507">
        <f>RANK(CS51,CS$50:CS$51)</f>
        <v>1</v>
      </c>
      <c r="CU51" s="870"/>
      <c r="CV51" s="507">
        <f t="shared" si="4"/>
        <v>183</v>
      </c>
      <c r="CW51" s="511">
        <f t="shared" si="5"/>
        <v>4.0666666666666664</v>
      </c>
      <c r="CX51" s="507">
        <f>RANK(CW51,CW$50:CW$51)</f>
        <v>1</v>
      </c>
      <c r="CY51" s="512"/>
      <c r="CZ51" s="768" t="s">
        <v>1351</v>
      </c>
    </row>
    <row r="52" spans="1:104" s="513" customFormat="1" ht="30.75" customHeight="1" thickBot="1" x14ac:dyDescent="0.3">
      <c r="A52" s="874" t="s">
        <v>1306</v>
      </c>
      <c r="B52" s="495" t="s">
        <v>1307</v>
      </c>
      <c r="C52" s="875" t="s">
        <v>611</v>
      </c>
      <c r="D52" s="875" t="s">
        <v>612</v>
      </c>
      <c r="E52" s="497"/>
      <c r="F52" s="413"/>
      <c r="G52" s="499">
        <f>'Stage 2 - Site Information'!N300</f>
        <v>0</v>
      </c>
      <c r="H52" s="413" t="s">
        <v>63</v>
      </c>
      <c r="I52" s="500">
        <f>'Stage 2 - Site Information'!M300</f>
        <v>4.7300000000000004</v>
      </c>
      <c r="J52" s="414" t="s">
        <v>1356</v>
      </c>
      <c r="K52" s="502"/>
      <c r="L52" s="503"/>
      <c r="M52" s="507">
        <f t="shared" si="0"/>
        <v>5</v>
      </c>
      <c r="N52" s="505"/>
      <c r="O52" s="504">
        <v>4</v>
      </c>
      <c r="P52" s="504">
        <v>1</v>
      </c>
      <c r="Q52" s="503"/>
      <c r="R52" s="504">
        <v>5</v>
      </c>
      <c r="S52" s="504">
        <v>5</v>
      </c>
      <c r="T52" s="504">
        <v>5</v>
      </c>
      <c r="U52" s="504">
        <v>4</v>
      </c>
      <c r="V52" s="506"/>
      <c r="W52" s="507">
        <v>5</v>
      </c>
      <c r="X52" s="507">
        <v>5</v>
      </c>
      <c r="Y52" s="507">
        <v>3</v>
      </c>
      <c r="Z52" s="507">
        <v>4</v>
      </c>
      <c r="AA52" s="506"/>
      <c r="AB52" s="504">
        <v>5</v>
      </c>
      <c r="AC52" s="505"/>
      <c r="AD52" s="506"/>
      <c r="AE52" s="504">
        <v>1</v>
      </c>
      <c r="AF52" s="504">
        <v>1</v>
      </c>
      <c r="AG52" s="509"/>
      <c r="AH52" s="504">
        <v>4</v>
      </c>
      <c r="AI52" s="504">
        <v>5</v>
      </c>
      <c r="AJ52" s="504">
        <v>5</v>
      </c>
      <c r="AK52" s="504">
        <v>4</v>
      </c>
      <c r="AL52" s="510"/>
      <c r="AM52" s="504">
        <v>5</v>
      </c>
      <c r="AN52" s="504">
        <v>5</v>
      </c>
      <c r="AO52" s="504">
        <v>3</v>
      </c>
      <c r="AP52" s="504">
        <v>5</v>
      </c>
      <c r="AQ52" s="504">
        <v>5</v>
      </c>
      <c r="AR52" s="504">
        <v>4</v>
      </c>
      <c r="AS52" s="510"/>
      <c r="AT52" s="504">
        <v>5</v>
      </c>
      <c r="AU52" s="504">
        <v>5</v>
      </c>
      <c r="AV52" s="504">
        <v>4</v>
      </c>
      <c r="AW52" s="504">
        <v>5</v>
      </c>
      <c r="AX52" s="504">
        <v>2</v>
      </c>
      <c r="AY52" s="504">
        <v>5</v>
      </c>
      <c r="AZ52" s="504">
        <v>5</v>
      </c>
      <c r="BA52" s="504">
        <v>5</v>
      </c>
      <c r="BB52" s="505"/>
      <c r="BC52" s="504">
        <v>4</v>
      </c>
      <c r="BD52" s="504">
        <v>4</v>
      </c>
      <c r="BE52" s="510"/>
      <c r="BF52" s="504">
        <v>5</v>
      </c>
      <c r="BG52" s="504">
        <v>5</v>
      </c>
      <c r="BH52" s="510"/>
      <c r="BI52" s="504">
        <v>5</v>
      </c>
      <c r="BJ52" s="504">
        <v>3</v>
      </c>
      <c r="BK52" s="504">
        <v>1</v>
      </c>
      <c r="BL52" s="504">
        <v>1</v>
      </c>
      <c r="BM52" s="504">
        <v>1</v>
      </c>
      <c r="BN52" s="504">
        <v>1</v>
      </c>
      <c r="BO52" s="510"/>
      <c r="BP52" s="504">
        <v>5</v>
      </c>
      <c r="BQ52" s="504">
        <v>5</v>
      </c>
      <c r="BR52" s="509"/>
      <c r="BS52" s="504">
        <v>4</v>
      </c>
      <c r="BT52" s="504">
        <v>4</v>
      </c>
      <c r="BU52" s="504">
        <v>3</v>
      </c>
      <c r="BV52" s="505"/>
      <c r="BW52" s="505"/>
      <c r="BX52" s="505"/>
      <c r="BY52" s="505"/>
      <c r="BZ52" s="505"/>
      <c r="CA52" s="505"/>
      <c r="CB52" s="505"/>
      <c r="CC52" s="505"/>
      <c r="CD52" s="505"/>
      <c r="CE52" s="505"/>
      <c r="CF52" s="505"/>
      <c r="CG52" s="505"/>
      <c r="CH52" s="505"/>
      <c r="CI52" s="510"/>
      <c r="CJ52" s="505"/>
      <c r="CK52" s="504"/>
      <c r="CL52" s="510"/>
      <c r="CM52" s="511">
        <f t="shared" si="1"/>
        <v>4.5555555555555554</v>
      </c>
      <c r="CN52" s="507">
        <f>RANK(CM52,CM$52:CM$52)</f>
        <v>1</v>
      </c>
      <c r="CO52" s="512"/>
      <c r="CP52" s="511">
        <f t="shared" si="2"/>
        <v>3.3333333333333335</v>
      </c>
      <c r="CQ52" s="507">
        <f>RANK(CP52,CP$52:CP$52)</f>
        <v>1</v>
      </c>
      <c r="CR52" s="512"/>
      <c r="CS52" s="511">
        <f t="shared" si="3"/>
        <v>3.9310344827586206</v>
      </c>
      <c r="CT52" s="507">
        <f>RANK(CS52,CS$52:CS$52)</f>
        <v>1</v>
      </c>
      <c r="CU52" s="870"/>
      <c r="CV52" s="507">
        <f t="shared" si="4"/>
        <v>175</v>
      </c>
      <c r="CW52" s="511">
        <f t="shared" si="5"/>
        <v>3.9772727272727271</v>
      </c>
      <c r="CX52" s="507">
        <f>RANK(CW52,CW$52:CW$52)</f>
        <v>1</v>
      </c>
      <c r="CY52" s="512"/>
      <c r="CZ52" s="768"/>
    </row>
    <row r="53" spans="1:104" s="513" customFormat="1" ht="31.5" customHeight="1" thickBot="1" x14ac:dyDescent="0.3">
      <c r="A53" s="876" t="s">
        <v>1332</v>
      </c>
      <c r="B53" s="877" t="s">
        <v>3025</v>
      </c>
      <c r="C53" s="513" t="s">
        <v>718</v>
      </c>
      <c r="D53" s="513" t="s">
        <v>565</v>
      </c>
      <c r="E53" s="497"/>
      <c r="F53" s="878" t="s">
        <v>63</v>
      </c>
      <c r="G53" s="499">
        <f>'Stage 2 - Site Information'!N316</f>
        <v>87</v>
      </c>
      <c r="H53" s="878" t="s">
        <v>63</v>
      </c>
      <c r="I53" s="500">
        <f>'Stage 2 - Site Information'!M316</f>
        <v>7.68</v>
      </c>
      <c r="J53" s="879" t="s">
        <v>1344</v>
      </c>
      <c r="K53" s="880"/>
      <c r="L53" s="503"/>
      <c r="M53" s="507">
        <f t="shared" si="0"/>
        <v>5</v>
      </c>
      <c r="N53" s="505"/>
      <c r="O53" s="504">
        <v>5</v>
      </c>
      <c r="P53" s="504">
        <v>3</v>
      </c>
      <c r="Q53" s="503"/>
      <c r="R53" s="504">
        <v>3</v>
      </c>
      <c r="S53" s="504">
        <v>5</v>
      </c>
      <c r="T53" s="504">
        <v>1</v>
      </c>
      <c r="U53" s="504">
        <v>4</v>
      </c>
      <c r="V53" s="509"/>
      <c r="W53" s="507">
        <v>4</v>
      </c>
      <c r="X53" s="507">
        <v>5</v>
      </c>
      <c r="Y53" s="507">
        <v>3</v>
      </c>
      <c r="Z53" s="507">
        <v>4</v>
      </c>
      <c r="AA53" s="509"/>
      <c r="AB53" s="504">
        <v>5</v>
      </c>
      <c r="AC53" s="509">
        <v>5</v>
      </c>
      <c r="AD53" s="509"/>
      <c r="AE53" s="504">
        <v>1</v>
      </c>
      <c r="AF53" s="504">
        <v>1</v>
      </c>
      <c r="AG53" s="509"/>
      <c r="AH53" s="504">
        <v>4</v>
      </c>
      <c r="AI53" s="504">
        <v>3</v>
      </c>
      <c r="AJ53" s="504">
        <v>1</v>
      </c>
      <c r="AK53" s="504">
        <v>2</v>
      </c>
      <c r="AL53" s="509"/>
      <c r="AM53" s="504">
        <v>5</v>
      </c>
      <c r="AN53" s="504">
        <v>5</v>
      </c>
      <c r="AO53" s="504">
        <v>5</v>
      </c>
      <c r="AP53" s="504">
        <v>5</v>
      </c>
      <c r="AQ53" s="504">
        <v>5</v>
      </c>
      <c r="AR53" s="504">
        <v>4</v>
      </c>
      <c r="AS53" s="509"/>
      <c r="AT53" s="504">
        <v>5</v>
      </c>
      <c r="AU53" s="504">
        <v>5</v>
      </c>
      <c r="AV53" s="504">
        <v>4</v>
      </c>
      <c r="AW53" s="504">
        <v>5</v>
      </c>
      <c r="AX53" s="504">
        <v>5</v>
      </c>
      <c r="AY53" s="504">
        <v>5</v>
      </c>
      <c r="AZ53" s="504">
        <v>5</v>
      </c>
      <c r="BA53" s="504">
        <v>5</v>
      </c>
      <c r="BB53" s="509"/>
      <c r="BC53" s="504">
        <v>5</v>
      </c>
      <c r="BD53" s="504">
        <v>4</v>
      </c>
      <c r="BE53" s="509"/>
      <c r="BF53" s="504">
        <v>5</v>
      </c>
      <c r="BG53" s="504">
        <v>5</v>
      </c>
      <c r="BH53" s="509"/>
      <c r="BI53" s="504">
        <v>1</v>
      </c>
      <c r="BJ53" s="504">
        <v>5</v>
      </c>
      <c r="BK53" s="504">
        <v>5</v>
      </c>
      <c r="BL53" s="504">
        <v>5</v>
      </c>
      <c r="BM53" s="504">
        <v>2</v>
      </c>
      <c r="BN53" s="504">
        <v>5</v>
      </c>
      <c r="BO53" s="509"/>
      <c r="BP53" s="504">
        <v>5</v>
      </c>
      <c r="BQ53" s="504">
        <v>5</v>
      </c>
      <c r="BR53" s="509"/>
      <c r="BS53" s="504">
        <v>1</v>
      </c>
      <c r="BT53" s="504">
        <v>2</v>
      </c>
      <c r="BU53" s="504">
        <v>3</v>
      </c>
      <c r="BV53" s="505"/>
      <c r="BW53" s="505"/>
      <c r="BX53" s="505"/>
      <c r="BY53" s="505"/>
      <c r="BZ53" s="505"/>
      <c r="CA53" s="505"/>
      <c r="CB53" s="505"/>
      <c r="CC53" s="505"/>
      <c r="CD53" s="505"/>
      <c r="CE53" s="505"/>
      <c r="CF53" s="505"/>
      <c r="CG53" s="505"/>
      <c r="CH53" s="505"/>
      <c r="CI53" s="509"/>
      <c r="CJ53" s="505"/>
      <c r="CK53" s="504"/>
      <c r="CL53" s="509"/>
      <c r="CM53" s="511">
        <f t="shared" si="1"/>
        <v>3.9</v>
      </c>
      <c r="CN53" s="507">
        <f>RANK(CM53,CM$53:CM$53)</f>
        <v>1</v>
      </c>
      <c r="CO53" s="509"/>
      <c r="CP53" s="511">
        <f t="shared" si="2"/>
        <v>2</v>
      </c>
      <c r="CQ53" s="507">
        <f>RANK(CP53,CP$53:CP$53)</f>
        <v>1</v>
      </c>
      <c r="CR53" s="512"/>
      <c r="CS53" s="511">
        <f t="shared" si="3"/>
        <v>4.3448275862068968</v>
      </c>
      <c r="CT53" s="507">
        <f>RANK(CS53,CS$53:CS$53)</f>
        <v>1</v>
      </c>
      <c r="CU53" s="870"/>
      <c r="CV53" s="507">
        <f t="shared" si="4"/>
        <v>177</v>
      </c>
      <c r="CW53" s="511">
        <f t="shared" si="5"/>
        <v>3.9333333333333331</v>
      </c>
      <c r="CX53" s="507">
        <f>RANK(CW53,CW$53:CW$53)</f>
        <v>1</v>
      </c>
      <c r="CY53" s="509"/>
      <c r="CZ53" s="768"/>
    </row>
    <row r="54" spans="1:104" s="103" customFormat="1" ht="7.5" customHeight="1" x14ac:dyDescent="0.25">
      <c r="A54" s="325"/>
      <c r="B54" s="347"/>
      <c r="C54" s="346"/>
      <c r="D54" s="346"/>
      <c r="E54" s="326"/>
      <c r="F54" s="326"/>
      <c r="G54" s="326"/>
      <c r="H54" s="326"/>
      <c r="I54" s="326"/>
      <c r="J54" s="326"/>
      <c r="K54" s="326"/>
      <c r="L54" s="326"/>
      <c r="M54" s="537"/>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6"/>
      <c r="CC54" s="326"/>
      <c r="CD54" s="326"/>
      <c r="CE54" s="326"/>
      <c r="CF54" s="326"/>
      <c r="CG54" s="326"/>
      <c r="CH54" s="326"/>
      <c r="CI54" s="326"/>
      <c r="CJ54" s="326"/>
      <c r="CK54" s="326"/>
      <c r="CL54" s="326"/>
      <c r="CM54" s="326"/>
      <c r="CN54" s="326"/>
      <c r="CO54" s="326"/>
      <c r="CP54" s="326"/>
      <c r="CQ54" s="326"/>
      <c r="CR54" s="326"/>
      <c r="CS54" s="326"/>
      <c r="CT54" s="326"/>
      <c r="CU54" s="326"/>
      <c r="CV54" s="326"/>
      <c r="CW54" s="326"/>
      <c r="CX54" s="326"/>
      <c r="CY54" s="326"/>
      <c r="CZ54" s="326"/>
    </row>
    <row r="55" spans="1:104" s="611" customFormat="1" ht="30.75" customHeight="1" x14ac:dyDescent="0.25">
      <c r="A55" s="526">
        <v>2</v>
      </c>
      <c r="B55" s="627" t="s">
        <v>2167</v>
      </c>
      <c r="C55" s="627"/>
      <c r="D55" s="627"/>
      <c r="E55" s="527"/>
      <c r="F55" s="527"/>
      <c r="G55" s="527"/>
      <c r="H55" s="527"/>
      <c r="I55" s="527"/>
      <c r="J55" s="527"/>
      <c r="K55" s="527"/>
      <c r="M55" s="612"/>
      <c r="CZ55" s="630"/>
    </row>
    <row r="56" spans="1:104" s="616" customFormat="1" ht="30.75" customHeight="1" x14ac:dyDescent="0.25">
      <c r="A56" s="528">
        <v>0.1</v>
      </c>
      <c r="B56" s="625" t="s">
        <v>1572</v>
      </c>
      <c r="C56" s="626"/>
      <c r="D56" s="626"/>
      <c r="M56" s="617"/>
      <c r="CZ56" s="631"/>
    </row>
    <row r="57" spans="1:104" s="103" customFormat="1" ht="30.75" customHeight="1" thickBot="1" x14ac:dyDescent="0.3">
      <c r="A57" s="594" t="s">
        <v>569</v>
      </c>
      <c r="B57" s="319" t="s">
        <v>570</v>
      </c>
      <c r="C57" s="320" t="s">
        <v>571</v>
      </c>
      <c r="D57" s="320" t="s">
        <v>565</v>
      </c>
      <c r="E57" s="323"/>
      <c r="F57" s="396" t="s">
        <v>63</v>
      </c>
      <c r="G57" s="397">
        <f>'Stage 2 - Site Information'!N19</f>
        <v>1</v>
      </c>
      <c r="H57" s="396"/>
      <c r="I57" s="398">
        <f>'Stage 2 - Site Information'!M19</f>
        <v>0.06</v>
      </c>
      <c r="J57" s="399"/>
      <c r="K57" s="405"/>
      <c r="L57" s="408"/>
      <c r="M57" s="401">
        <f t="shared" ref="M57:M87" si="6">IF(I57&gt;0.249,5,1)</f>
        <v>1</v>
      </c>
      <c r="N57" s="409"/>
      <c r="O57" s="400">
        <v>1</v>
      </c>
      <c r="P57" s="400">
        <v>3</v>
      </c>
      <c r="Q57" s="408"/>
      <c r="R57" s="400">
        <v>0</v>
      </c>
      <c r="S57" s="400">
        <v>0</v>
      </c>
      <c r="T57" s="400">
        <v>0</v>
      </c>
      <c r="U57" s="400">
        <v>0</v>
      </c>
      <c r="V57" s="407"/>
      <c r="W57" s="401">
        <v>0</v>
      </c>
      <c r="X57" s="401">
        <v>0</v>
      </c>
      <c r="Y57" s="401">
        <v>0</v>
      </c>
      <c r="Z57" s="401">
        <v>0</v>
      </c>
      <c r="AA57" s="407"/>
      <c r="AB57" s="400">
        <v>0</v>
      </c>
      <c r="AC57" s="400">
        <v>0</v>
      </c>
      <c r="AD57" s="407"/>
      <c r="AE57" s="400">
        <v>0</v>
      </c>
      <c r="AF57" s="400">
        <v>0</v>
      </c>
      <c r="AG57" s="406"/>
      <c r="AH57" s="400">
        <v>0</v>
      </c>
      <c r="AI57" s="400">
        <v>0</v>
      </c>
      <c r="AJ57" s="400">
        <v>0</v>
      </c>
      <c r="AK57" s="400">
        <v>0</v>
      </c>
      <c r="AL57" s="395"/>
      <c r="AM57" s="400">
        <v>0</v>
      </c>
      <c r="AN57" s="400">
        <v>0</v>
      </c>
      <c r="AO57" s="400">
        <v>0</v>
      </c>
      <c r="AP57" s="400">
        <v>0</v>
      </c>
      <c r="AQ57" s="400">
        <v>0</v>
      </c>
      <c r="AR57" s="400">
        <v>0</v>
      </c>
      <c r="AS57" s="395"/>
      <c r="AT57" s="400">
        <v>0</v>
      </c>
      <c r="AU57" s="400">
        <v>0</v>
      </c>
      <c r="AV57" s="400">
        <v>0</v>
      </c>
      <c r="AW57" s="400">
        <v>0</v>
      </c>
      <c r="AX57" s="400">
        <v>0</v>
      </c>
      <c r="AY57" s="400">
        <v>0</v>
      </c>
      <c r="AZ57" s="400">
        <v>0</v>
      </c>
      <c r="BA57" s="400">
        <v>0</v>
      </c>
      <c r="BB57" s="409"/>
      <c r="BC57" s="400">
        <v>0</v>
      </c>
      <c r="BD57" s="400">
        <v>0</v>
      </c>
      <c r="BE57" s="395"/>
      <c r="BF57" s="400">
        <v>0</v>
      </c>
      <c r="BG57" s="400">
        <v>0</v>
      </c>
      <c r="BH57" s="395"/>
      <c r="BI57" s="400">
        <v>0</v>
      </c>
      <c r="BJ57" s="400">
        <v>0</v>
      </c>
      <c r="BK57" s="400">
        <v>0</v>
      </c>
      <c r="BL57" s="400">
        <v>0</v>
      </c>
      <c r="BM57" s="400">
        <v>0</v>
      </c>
      <c r="BN57" s="400">
        <v>0</v>
      </c>
      <c r="BO57" s="395"/>
      <c r="BP57" s="400">
        <v>0</v>
      </c>
      <c r="BQ57" s="400">
        <v>0</v>
      </c>
      <c r="BR57" s="406"/>
      <c r="BS57" s="400">
        <v>0</v>
      </c>
      <c r="BT57" s="400">
        <v>0</v>
      </c>
      <c r="BU57" s="400">
        <v>0</v>
      </c>
      <c r="BV57" s="400">
        <v>0</v>
      </c>
      <c r="BW57" s="400">
        <v>0</v>
      </c>
      <c r="BX57" s="409"/>
      <c r="BY57" s="400">
        <v>0</v>
      </c>
      <c r="BZ57" s="400">
        <v>0</v>
      </c>
      <c r="CA57" s="400">
        <v>0</v>
      </c>
      <c r="CB57" s="400">
        <v>0</v>
      </c>
      <c r="CC57" s="409"/>
      <c r="CD57" s="409"/>
      <c r="CE57" s="400">
        <v>0</v>
      </c>
      <c r="CF57" s="409"/>
      <c r="CG57" s="400">
        <v>0</v>
      </c>
      <c r="CH57" s="409"/>
      <c r="CI57" s="395"/>
      <c r="CJ57" s="409"/>
      <c r="CK57" s="400">
        <v>0</v>
      </c>
      <c r="CL57" s="395"/>
      <c r="CM57" s="404"/>
      <c r="CN57" s="401"/>
      <c r="CO57" s="410"/>
      <c r="CP57" s="404"/>
      <c r="CQ57" s="401"/>
      <c r="CR57" s="410"/>
      <c r="CS57" s="404"/>
      <c r="CT57" s="401"/>
      <c r="CU57" s="421"/>
      <c r="CV57" s="401"/>
      <c r="CW57" s="404"/>
      <c r="CX57" s="401"/>
      <c r="CY57" s="410"/>
      <c r="CZ57" s="311" t="s">
        <v>1347</v>
      </c>
    </row>
    <row r="58" spans="1:104" s="103" customFormat="1" ht="30.75" customHeight="1" thickBot="1" x14ac:dyDescent="0.3">
      <c r="A58" s="594" t="s">
        <v>616</v>
      </c>
      <c r="B58" s="319" t="s">
        <v>617</v>
      </c>
      <c r="C58" s="320" t="s">
        <v>618</v>
      </c>
      <c r="D58" s="320" t="s">
        <v>518</v>
      </c>
      <c r="E58" s="323"/>
      <c r="F58" s="396" t="s">
        <v>63</v>
      </c>
      <c r="G58" s="397">
        <f>'Stage 2 - Site Information'!N34</f>
        <v>10</v>
      </c>
      <c r="H58" s="396"/>
      <c r="I58" s="398">
        <f>'Stage 2 - Site Information'!M34</f>
        <v>0.09</v>
      </c>
      <c r="J58" s="399"/>
      <c r="K58" s="405"/>
      <c r="L58" s="408"/>
      <c r="M58" s="401">
        <f t="shared" si="6"/>
        <v>1</v>
      </c>
      <c r="N58" s="409"/>
      <c r="O58" s="400">
        <v>5</v>
      </c>
      <c r="P58" s="400">
        <v>5</v>
      </c>
      <c r="Q58" s="408"/>
      <c r="R58" s="400">
        <v>0</v>
      </c>
      <c r="S58" s="400">
        <v>0</v>
      </c>
      <c r="T58" s="400">
        <v>0</v>
      </c>
      <c r="U58" s="400">
        <v>0</v>
      </c>
      <c r="V58" s="407"/>
      <c r="W58" s="401">
        <v>0</v>
      </c>
      <c r="X58" s="401">
        <v>0</v>
      </c>
      <c r="Y58" s="401">
        <v>0</v>
      </c>
      <c r="Z58" s="401">
        <v>0</v>
      </c>
      <c r="AA58" s="407"/>
      <c r="AB58" s="400">
        <v>0</v>
      </c>
      <c r="AC58" s="400">
        <v>0</v>
      </c>
      <c r="AD58" s="407"/>
      <c r="AE58" s="400">
        <v>0</v>
      </c>
      <c r="AF58" s="400">
        <v>0</v>
      </c>
      <c r="AG58" s="406"/>
      <c r="AH58" s="400">
        <v>0</v>
      </c>
      <c r="AI58" s="400">
        <v>0</v>
      </c>
      <c r="AJ58" s="400">
        <v>0</v>
      </c>
      <c r="AK58" s="400">
        <v>0</v>
      </c>
      <c r="AL58" s="395"/>
      <c r="AM58" s="400">
        <v>0</v>
      </c>
      <c r="AN58" s="400">
        <v>0</v>
      </c>
      <c r="AO58" s="400">
        <v>0</v>
      </c>
      <c r="AP58" s="400">
        <v>0</v>
      </c>
      <c r="AQ58" s="400">
        <v>0</v>
      </c>
      <c r="AR58" s="400">
        <v>0</v>
      </c>
      <c r="AS58" s="395"/>
      <c r="AT58" s="400">
        <v>0</v>
      </c>
      <c r="AU58" s="400">
        <v>0</v>
      </c>
      <c r="AV58" s="400">
        <v>0</v>
      </c>
      <c r="AW58" s="400">
        <v>0</v>
      </c>
      <c r="AX58" s="400">
        <v>0</v>
      </c>
      <c r="AY58" s="400">
        <v>0</v>
      </c>
      <c r="AZ58" s="400">
        <v>0</v>
      </c>
      <c r="BA58" s="400">
        <v>0</v>
      </c>
      <c r="BB58" s="409"/>
      <c r="BC58" s="400">
        <v>0</v>
      </c>
      <c r="BD58" s="400">
        <v>0</v>
      </c>
      <c r="BE58" s="395"/>
      <c r="BF58" s="400">
        <v>0</v>
      </c>
      <c r="BG58" s="400">
        <v>0</v>
      </c>
      <c r="BH58" s="395"/>
      <c r="BI58" s="400">
        <v>0</v>
      </c>
      <c r="BJ58" s="400">
        <v>0</v>
      </c>
      <c r="BK58" s="400">
        <v>0</v>
      </c>
      <c r="BL58" s="400">
        <v>0</v>
      </c>
      <c r="BM58" s="400">
        <v>0</v>
      </c>
      <c r="BN58" s="400">
        <v>0</v>
      </c>
      <c r="BO58" s="395"/>
      <c r="BP58" s="400">
        <v>0</v>
      </c>
      <c r="BQ58" s="400">
        <v>0</v>
      </c>
      <c r="BR58" s="406"/>
      <c r="BS58" s="400">
        <v>0</v>
      </c>
      <c r="BT58" s="400">
        <v>0</v>
      </c>
      <c r="BU58" s="400">
        <v>0</v>
      </c>
      <c r="BV58" s="400">
        <v>0</v>
      </c>
      <c r="BW58" s="400">
        <v>0</v>
      </c>
      <c r="BX58" s="409"/>
      <c r="BY58" s="400">
        <v>0</v>
      </c>
      <c r="BZ58" s="400">
        <v>0</v>
      </c>
      <c r="CA58" s="400">
        <v>0</v>
      </c>
      <c r="CB58" s="400">
        <v>0</v>
      </c>
      <c r="CC58" s="409"/>
      <c r="CD58" s="409"/>
      <c r="CE58" s="400">
        <v>0</v>
      </c>
      <c r="CF58" s="409"/>
      <c r="CG58" s="400">
        <v>0</v>
      </c>
      <c r="CH58" s="409"/>
      <c r="CI58" s="395"/>
      <c r="CJ58" s="409"/>
      <c r="CK58" s="400">
        <v>0</v>
      </c>
      <c r="CL58" s="395"/>
      <c r="CM58" s="404"/>
      <c r="CN58" s="401"/>
      <c r="CO58" s="410"/>
      <c r="CP58" s="404"/>
      <c r="CQ58" s="401"/>
      <c r="CR58" s="410"/>
      <c r="CS58" s="404"/>
      <c r="CT58" s="401"/>
      <c r="CU58" s="421"/>
      <c r="CV58" s="401"/>
      <c r="CW58" s="404"/>
      <c r="CX58" s="401"/>
      <c r="CY58" s="410"/>
      <c r="CZ58" s="311" t="s">
        <v>1347</v>
      </c>
    </row>
    <row r="59" spans="1:104" s="103" customFormat="1" ht="30.75" customHeight="1" thickBot="1" x14ac:dyDescent="0.3">
      <c r="A59" s="594" t="s">
        <v>625</v>
      </c>
      <c r="B59" s="319" t="s">
        <v>626</v>
      </c>
      <c r="C59" s="320" t="s">
        <v>627</v>
      </c>
      <c r="D59" s="320" t="s">
        <v>515</v>
      </c>
      <c r="E59" s="323"/>
      <c r="F59" s="396" t="s">
        <v>63</v>
      </c>
      <c r="G59" s="397">
        <f>'Stage 2 - Site Information'!N37</f>
        <v>6</v>
      </c>
      <c r="H59" s="396"/>
      <c r="I59" s="398">
        <f>'Stage 2 - Site Information'!M37</f>
        <v>0.21</v>
      </c>
      <c r="J59" s="399"/>
      <c r="K59" s="405"/>
      <c r="L59" s="408"/>
      <c r="M59" s="401">
        <f t="shared" si="6"/>
        <v>1</v>
      </c>
      <c r="N59" s="409"/>
      <c r="O59" s="400">
        <v>5</v>
      </c>
      <c r="P59" s="400">
        <v>1</v>
      </c>
      <c r="Q59" s="408"/>
      <c r="R59" s="400">
        <v>0</v>
      </c>
      <c r="S59" s="400">
        <v>0</v>
      </c>
      <c r="T59" s="400">
        <v>0</v>
      </c>
      <c r="U59" s="400">
        <v>0</v>
      </c>
      <c r="V59" s="407"/>
      <c r="W59" s="401">
        <v>0</v>
      </c>
      <c r="X59" s="401">
        <v>0</v>
      </c>
      <c r="Y59" s="401">
        <v>0</v>
      </c>
      <c r="Z59" s="401">
        <v>0</v>
      </c>
      <c r="AA59" s="407"/>
      <c r="AB59" s="400">
        <v>0</v>
      </c>
      <c r="AC59" s="409"/>
      <c r="AD59" s="407"/>
      <c r="AE59" s="400">
        <v>0</v>
      </c>
      <c r="AF59" s="400">
        <v>0</v>
      </c>
      <c r="AG59" s="406"/>
      <c r="AH59" s="400">
        <v>0</v>
      </c>
      <c r="AI59" s="400">
        <v>0</v>
      </c>
      <c r="AJ59" s="400">
        <v>0</v>
      </c>
      <c r="AK59" s="400">
        <v>0</v>
      </c>
      <c r="AL59" s="395"/>
      <c r="AM59" s="400">
        <v>0</v>
      </c>
      <c r="AN59" s="400">
        <v>0</v>
      </c>
      <c r="AO59" s="400">
        <v>0</v>
      </c>
      <c r="AP59" s="400">
        <v>0</v>
      </c>
      <c r="AQ59" s="400">
        <v>0</v>
      </c>
      <c r="AR59" s="400">
        <v>0</v>
      </c>
      <c r="AS59" s="395"/>
      <c r="AT59" s="400">
        <v>0</v>
      </c>
      <c r="AU59" s="400">
        <v>0</v>
      </c>
      <c r="AV59" s="400">
        <v>0</v>
      </c>
      <c r="AW59" s="400">
        <v>0</v>
      </c>
      <c r="AX59" s="400">
        <v>0</v>
      </c>
      <c r="AY59" s="400">
        <v>0</v>
      </c>
      <c r="AZ59" s="400">
        <v>0</v>
      </c>
      <c r="BA59" s="400">
        <v>0</v>
      </c>
      <c r="BB59" s="409"/>
      <c r="BC59" s="400">
        <v>0</v>
      </c>
      <c r="BD59" s="400">
        <v>0</v>
      </c>
      <c r="BE59" s="395"/>
      <c r="BF59" s="400">
        <v>0</v>
      </c>
      <c r="BG59" s="400">
        <v>0</v>
      </c>
      <c r="BH59" s="395"/>
      <c r="BI59" s="400">
        <v>0</v>
      </c>
      <c r="BJ59" s="400">
        <v>0</v>
      </c>
      <c r="BK59" s="400">
        <v>0</v>
      </c>
      <c r="BL59" s="400">
        <v>0</v>
      </c>
      <c r="BM59" s="400">
        <v>0</v>
      </c>
      <c r="BN59" s="400">
        <v>0</v>
      </c>
      <c r="BO59" s="395"/>
      <c r="BP59" s="400">
        <v>0</v>
      </c>
      <c r="BQ59" s="400">
        <v>0</v>
      </c>
      <c r="BR59" s="406"/>
      <c r="BS59" s="400">
        <v>0</v>
      </c>
      <c r="BT59" s="400">
        <v>0</v>
      </c>
      <c r="BU59" s="400">
        <v>0</v>
      </c>
      <c r="BV59" s="400">
        <v>0</v>
      </c>
      <c r="BW59" s="400">
        <v>0</v>
      </c>
      <c r="BX59" s="409"/>
      <c r="BY59" s="400">
        <v>0</v>
      </c>
      <c r="BZ59" s="400">
        <v>0</v>
      </c>
      <c r="CA59" s="400">
        <v>0</v>
      </c>
      <c r="CB59" s="400">
        <v>0</v>
      </c>
      <c r="CC59" s="409"/>
      <c r="CD59" s="409"/>
      <c r="CE59" s="400">
        <v>0</v>
      </c>
      <c r="CF59" s="409"/>
      <c r="CG59" s="400">
        <v>0</v>
      </c>
      <c r="CH59" s="409"/>
      <c r="CI59" s="395"/>
      <c r="CJ59" s="409"/>
      <c r="CK59" s="400">
        <v>0</v>
      </c>
      <c r="CL59" s="395"/>
      <c r="CM59" s="404"/>
      <c r="CN59" s="401"/>
      <c r="CO59" s="410"/>
      <c r="CP59" s="404"/>
      <c r="CQ59" s="401"/>
      <c r="CR59" s="410"/>
      <c r="CS59" s="404"/>
      <c r="CT59" s="401"/>
      <c r="CU59" s="421"/>
      <c r="CV59" s="401"/>
      <c r="CW59" s="404"/>
      <c r="CX59" s="401"/>
      <c r="CY59" s="410"/>
      <c r="CZ59" s="311" t="s">
        <v>1347</v>
      </c>
    </row>
    <row r="60" spans="1:104" s="103" customFormat="1" ht="30.75" customHeight="1" thickBot="1" x14ac:dyDescent="0.3">
      <c r="A60" s="594" t="s">
        <v>628</v>
      </c>
      <c r="B60" s="319" t="s">
        <v>629</v>
      </c>
      <c r="C60" s="320" t="s">
        <v>630</v>
      </c>
      <c r="D60" s="320" t="s">
        <v>515</v>
      </c>
      <c r="E60" s="323"/>
      <c r="F60" s="396" t="s">
        <v>63</v>
      </c>
      <c r="G60" s="397">
        <f>'Stage 2 - Site Information'!N38</f>
        <v>4</v>
      </c>
      <c r="H60" s="396"/>
      <c r="I60" s="398">
        <f>'Stage 2 - Site Information'!M38</f>
        <v>0.18</v>
      </c>
      <c r="J60" s="399"/>
      <c r="K60" s="405"/>
      <c r="L60" s="408"/>
      <c r="M60" s="401">
        <f t="shared" si="6"/>
        <v>1</v>
      </c>
      <c r="N60" s="409"/>
      <c r="O60" s="400">
        <v>5</v>
      </c>
      <c r="P60" s="400">
        <v>5</v>
      </c>
      <c r="Q60" s="408"/>
      <c r="R60" s="400">
        <v>0</v>
      </c>
      <c r="S60" s="400">
        <v>0</v>
      </c>
      <c r="T60" s="400">
        <v>0</v>
      </c>
      <c r="U60" s="400">
        <v>0</v>
      </c>
      <c r="V60" s="407"/>
      <c r="W60" s="401">
        <v>0</v>
      </c>
      <c r="X60" s="401">
        <v>0</v>
      </c>
      <c r="Y60" s="401">
        <v>0</v>
      </c>
      <c r="Z60" s="401">
        <v>0</v>
      </c>
      <c r="AA60" s="407"/>
      <c r="AB60" s="400">
        <v>0</v>
      </c>
      <c r="AC60" s="400">
        <v>0</v>
      </c>
      <c r="AD60" s="407"/>
      <c r="AE60" s="400">
        <v>0</v>
      </c>
      <c r="AF60" s="400">
        <v>0</v>
      </c>
      <c r="AG60" s="406"/>
      <c r="AH60" s="400">
        <v>0</v>
      </c>
      <c r="AI60" s="400">
        <v>0</v>
      </c>
      <c r="AJ60" s="400">
        <v>0</v>
      </c>
      <c r="AK60" s="400">
        <v>0</v>
      </c>
      <c r="AL60" s="395"/>
      <c r="AM60" s="400">
        <v>0</v>
      </c>
      <c r="AN60" s="400">
        <v>0</v>
      </c>
      <c r="AO60" s="400">
        <v>0</v>
      </c>
      <c r="AP60" s="400">
        <v>0</v>
      </c>
      <c r="AQ60" s="400">
        <v>0</v>
      </c>
      <c r="AR60" s="400">
        <v>0</v>
      </c>
      <c r="AS60" s="395"/>
      <c r="AT60" s="400">
        <v>0</v>
      </c>
      <c r="AU60" s="400">
        <v>0</v>
      </c>
      <c r="AV60" s="400">
        <v>0</v>
      </c>
      <c r="AW60" s="400">
        <v>0</v>
      </c>
      <c r="AX60" s="400">
        <v>0</v>
      </c>
      <c r="AY60" s="400">
        <v>0</v>
      </c>
      <c r="AZ60" s="400">
        <v>0</v>
      </c>
      <c r="BA60" s="400">
        <v>0</v>
      </c>
      <c r="BB60" s="409"/>
      <c r="BC60" s="400">
        <v>0</v>
      </c>
      <c r="BD60" s="400">
        <v>0</v>
      </c>
      <c r="BE60" s="395"/>
      <c r="BF60" s="400">
        <v>0</v>
      </c>
      <c r="BG60" s="400">
        <v>0</v>
      </c>
      <c r="BH60" s="395"/>
      <c r="BI60" s="400">
        <v>0</v>
      </c>
      <c r="BJ60" s="400">
        <v>0</v>
      </c>
      <c r="BK60" s="400">
        <v>0</v>
      </c>
      <c r="BL60" s="400">
        <v>0</v>
      </c>
      <c r="BM60" s="400">
        <v>0</v>
      </c>
      <c r="BN60" s="400">
        <v>0</v>
      </c>
      <c r="BO60" s="395"/>
      <c r="BP60" s="400">
        <v>0</v>
      </c>
      <c r="BQ60" s="400">
        <v>0</v>
      </c>
      <c r="BR60" s="406"/>
      <c r="BS60" s="400">
        <v>0</v>
      </c>
      <c r="BT60" s="400">
        <v>0</v>
      </c>
      <c r="BU60" s="400">
        <v>0</v>
      </c>
      <c r="BV60" s="400">
        <v>0</v>
      </c>
      <c r="BW60" s="400">
        <v>0</v>
      </c>
      <c r="BX60" s="409"/>
      <c r="BY60" s="400">
        <v>0</v>
      </c>
      <c r="BZ60" s="400">
        <v>0</v>
      </c>
      <c r="CA60" s="400">
        <v>0</v>
      </c>
      <c r="CB60" s="400">
        <v>0</v>
      </c>
      <c r="CC60" s="409"/>
      <c r="CD60" s="409"/>
      <c r="CE60" s="400">
        <v>0</v>
      </c>
      <c r="CF60" s="409"/>
      <c r="CG60" s="400">
        <v>0</v>
      </c>
      <c r="CH60" s="409"/>
      <c r="CI60" s="395"/>
      <c r="CJ60" s="409"/>
      <c r="CK60" s="400">
        <v>0</v>
      </c>
      <c r="CL60" s="395"/>
      <c r="CM60" s="404"/>
      <c r="CN60" s="401"/>
      <c r="CO60" s="410"/>
      <c r="CP60" s="404"/>
      <c r="CQ60" s="401"/>
      <c r="CR60" s="410"/>
      <c r="CS60" s="404"/>
      <c r="CT60" s="401"/>
      <c r="CU60" s="421"/>
      <c r="CV60" s="401"/>
      <c r="CW60" s="404"/>
      <c r="CX60" s="401"/>
      <c r="CY60" s="410"/>
      <c r="CZ60" s="311" t="s">
        <v>1347</v>
      </c>
    </row>
    <row r="61" spans="1:104" s="103" customFormat="1" ht="30.75" customHeight="1" thickBot="1" x14ac:dyDescent="0.3">
      <c r="A61" s="594" t="s">
        <v>639</v>
      </c>
      <c r="B61" s="319" t="s">
        <v>640</v>
      </c>
      <c r="C61" s="320" t="s">
        <v>641</v>
      </c>
      <c r="D61" s="320" t="s">
        <v>535</v>
      </c>
      <c r="E61" s="323"/>
      <c r="F61" s="396" t="s">
        <v>63</v>
      </c>
      <c r="G61" s="397">
        <f>'Stage 2 - Site Information'!N42</f>
        <v>5</v>
      </c>
      <c r="H61" s="396"/>
      <c r="I61" s="398">
        <f>'Stage 2 - Site Information'!M42</f>
        <v>0.15</v>
      </c>
      <c r="J61" s="399"/>
      <c r="K61" s="405"/>
      <c r="L61" s="408"/>
      <c r="M61" s="401">
        <f t="shared" si="6"/>
        <v>1</v>
      </c>
      <c r="N61" s="409"/>
      <c r="O61" s="400">
        <v>5</v>
      </c>
      <c r="P61" s="400">
        <v>1</v>
      </c>
      <c r="Q61" s="408"/>
      <c r="R61" s="400">
        <v>0</v>
      </c>
      <c r="S61" s="400">
        <v>0</v>
      </c>
      <c r="T61" s="400">
        <v>0</v>
      </c>
      <c r="U61" s="400">
        <v>0</v>
      </c>
      <c r="V61" s="407"/>
      <c r="W61" s="401">
        <v>0</v>
      </c>
      <c r="X61" s="401">
        <v>0</v>
      </c>
      <c r="Y61" s="401">
        <v>0</v>
      </c>
      <c r="Z61" s="401">
        <v>0</v>
      </c>
      <c r="AA61" s="407"/>
      <c r="AB61" s="400">
        <v>0</v>
      </c>
      <c r="AC61" s="409"/>
      <c r="AD61" s="407"/>
      <c r="AE61" s="400">
        <v>0</v>
      </c>
      <c r="AF61" s="400">
        <v>0</v>
      </c>
      <c r="AG61" s="406"/>
      <c r="AH61" s="400">
        <v>0</v>
      </c>
      <c r="AI61" s="400">
        <v>0</v>
      </c>
      <c r="AJ61" s="400">
        <v>0</v>
      </c>
      <c r="AK61" s="400">
        <v>0</v>
      </c>
      <c r="AL61" s="395"/>
      <c r="AM61" s="400">
        <v>0</v>
      </c>
      <c r="AN61" s="400">
        <v>0</v>
      </c>
      <c r="AO61" s="400">
        <v>0</v>
      </c>
      <c r="AP61" s="400">
        <v>0</v>
      </c>
      <c r="AQ61" s="400">
        <v>0</v>
      </c>
      <c r="AR61" s="400">
        <v>0</v>
      </c>
      <c r="AS61" s="395"/>
      <c r="AT61" s="400">
        <v>0</v>
      </c>
      <c r="AU61" s="400">
        <v>0</v>
      </c>
      <c r="AV61" s="400">
        <v>0</v>
      </c>
      <c r="AW61" s="400">
        <v>0</v>
      </c>
      <c r="AX61" s="400">
        <v>0</v>
      </c>
      <c r="AY61" s="400">
        <v>0</v>
      </c>
      <c r="AZ61" s="400">
        <v>0</v>
      </c>
      <c r="BA61" s="400">
        <v>0</v>
      </c>
      <c r="BB61" s="409"/>
      <c r="BC61" s="400">
        <v>0</v>
      </c>
      <c r="BD61" s="400">
        <v>0</v>
      </c>
      <c r="BE61" s="395"/>
      <c r="BF61" s="400">
        <v>0</v>
      </c>
      <c r="BG61" s="400">
        <v>0</v>
      </c>
      <c r="BH61" s="395"/>
      <c r="BI61" s="400">
        <v>0</v>
      </c>
      <c r="BJ61" s="400">
        <v>0</v>
      </c>
      <c r="BK61" s="400">
        <v>0</v>
      </c>
      <c r="BL61" s="400">
        <v>0</v>
      </c>
      <c r="BM61" s="400">
        <v>0</v>
      </c>
      <c r="BN61" s="400">
        <v>0</v>
      </c>
      <c r="BO61" s="395"/>
      <c r="BP61" s="400">
        <v>0</v>
      </c>
      <c r="BQ61" s="400">
        <v>0</v>
      </c>
      <c r="BR61" s="406"/>
      <c r="BS61" s="400">
        <v>0</v>
      </c>
      <c r="BT61" s="400">
        <v>0</v>
      </c>
      <c r="BU61" s="400">
        <v>0</v>
      </c>
      <c r="BV61" s="400">
        <v>0</v>
      </c>
      <c r="BW61" s="400">
        <v>0</v>
      </c>
      <c r="BX61" s="409"/>
      <c r="BY61" s="400">
        <v>0</v>
      </c>
      <c r="BZ61" s="400">
        <v>0</v>
      </c>
      <c r="CA61" s="400">
        <v>0</v>
      </c>
      <c r="CB61" s="400">
        <v>0</v>
      </c>
      <c r="CC61" s="409"/>
      <c r="CD61" s="409"/>
      <c r="CE61" s="400">
        <v>0</v>
      </c>
      <c r="CF61" s="409"/>
      <c r="CG61" s="400">
        <v>0</v>
      </c>
      <c r="CH61" s="409"/>
      <c r="CI61" s="395"/>
      <c r="CJ61" s="409"/>
      <c r="CK61" s="400">
        <v>0</v>
      </c>
      <c r="CL61" s="395"/>
      <c r="CM61" s="404"/>
      <c r="CN61" s="401"/>
      <c r="CO61" s="410"/>
      <c r="CP61" s="404"/>
      <c r="CQ61" s="401"/>
      <c r="CR61" s="410"/>
      <c r="CS61" s="404"/>
      <c r="CT61" s="401"/>
      <c r="CU61" s="421"/>
      <c r="CV61" s="401"/>
      <c r="CW61" s="404"/>
      <c r="CX61" s="401"/>
      <c r="CY61" s="410"/>
      <c r="CZ61" s="311" t="s">
        <v>1347</v>
      </c>
    </row>
    <row r="62" spans="1:104" s="103" customFormat="1" ht="30.75" customHeight="1" thickBot="1" x14ac:dyDescent="0.3">
      <c r="A62" s="594" t="s">
        <v>648</v>
      </c>
      <c r="B62" s="319" t="s">
        <v>649</v>
      </c>
      <c r="C62" s="320" t="s">
        <v>650</v>
      </c>
      <c r="D62" s="320" t="s">
        <v>535</v>
      </c>
      <c r="E62" s="323"/>
      <c r="F62" s="396" t="s">
        <v>63</v>
      </c>
      <c r="G62" s="397">
        <f>'Stage 2 - Site Information'!N45</f>
        <v>3</v>
      </c>
      <c r="H62" s="396"/>
      <c r="I62" s="398">
        <f>'Stage 2 - Site Information'!M45</f>
        <v>0.04</v>
      </c>
      <c r="J62" s="399"/>
      <c r="K62" s="405"/>
      <c r="L62" s="408"/>
      <c r="M62" s="401">
        <f t="shared" si="6"/>
        <v>1</v>
      </c>
      <c r="N62" s="409"/>
      <c r="O62" s="400">
        <v>5</v>
      </c>
      <c r="P62" s="400">
        <v>5</v>
      </c>
      <c r="Q62" s="408"/>
      <c r="R62" s="400">
        <v>0</v>
      </c>
      <c r="S62" s="400">
        <v>0</v>
      </c>
      <c r="T62" s="400">
        <v>0</v>
      </c>
      <c r="U62" s="400">
        <v>0</v>
      </c>
      <c r="V62" s="407"/>
      <c r="W62" s="401">
        <v>0</v>
      </c>
      <c r="X62" s="401">
        <v>0</v>
      </c>
      <c r="Y62" s="401">
        <v>0</v>
      </c>
      <c r="Z62" s="401">
        <v>0</v>
      </c>
      <c r="AA62" s="407"/>
      <c r="AB62" s="400">
        <v>0</v>
      </c>
      <c r="AC62" s="400">
        <v>0</v>
      </c>
      <c r="AD62" s="407"/>
      <c r="AE62" s="400">
        <v>0</v>
      </c>
      <c r="AF62" s="400">
        <v>0</v>
      </c>
      <c r="AG62" s="406"/>
      <c r="AH62" s="400">
        <v>0</v>
      </c>
      <c r="AI62" s="400">
        <v>0</v>
      </c>
      <c r="AJ62" s="400">
        <v>0</v>
      </c>
      <c r="AK62" s="400">
        <v>0</v>
      </c>
      <c r="AL62" s="395"/>
      <c r="AM62" s="400">
        <v>0</v>
      </c>
      <c r="AN62" s="400">
        <v>0</v>
      </c>
      <c r="AO62" s="400">
        <v>0</v>
      </c>
      <c r="AP62" s="400">
        <v>0</v>
      </c>
      <c r="AQ62" s="400">
        <v>0</v>
      </c>
      <c r="AR62" s="400">
        <v>0</v>
      </c>
      <c r="AS62" s="395"/>
      <c r="AT62" s="400">
        <v>0</v>
      </c>
      <c r="AU62" s="400">
        <v>0</v>
      </c>
      <c r="AV62" s="400">
        <v>0</v>
      </c>
      <c r="AW62" s="400">
        <v>0</v>
      </c>
      <c r="AX62" s="400">
        <v>0</v>
      </c>
      <c r="AY62" s="400">
        <v>0</v>
      </c>
      <c r="AZ62" s="400">
        <v>0</v>
      </c>
      <c r="BA62" s="400">
        <v>0</v>
      </c>
      <c r="BB62" s="409"/>
      <c r="BC62" s="400">
        <v>0</v>
      </c>
      <c r="BD62" s="400">
        <v>0</v>
      </c>
      <c r="BE62" s="395"/>
      <c r="BF62" s="400">
        <v>0</v>
      </c>
      <c r="BG62" s="400">
        <v>0</v>
      </c>
      <c r="BH62" s="395"/>
      <c r="BI62" s="400">
        <v>0</v>
      </c>
      <c r="BJ62" s="400">
        <v>0</v>
      </c>
      <c r="BK62" s="400">
        <v>0</v>
      </c>
      <c r="BL62" s="400">
        <v>0</v>
      </c>
      <c r="BM62" s="400">
        <v>0</v>
      </c>
      <c r="BN62" s="400">
        <v>0</v>
      </c>
      <c r="BO62" s="395"/>
      <c r="BP62" s="400">
        <v>0</v>
      </c>
      <c r="BQ62" s="400">
        <v>0</v>
      </c>
      <c r="BR62" s="406"/>
      <c r="BS62" s="400">
        <v>0</v>
      </c>
      <c r="BT62" s="400">
        <v>0</v>
      </c>
      <c r="BU62" s="400">
        <v>0</v>
      </c>
      <c r="BV62" s="400">
        <v>0</v>
      </c>
      <c r="BW62" s="400">
        <v>0</v>
      </c>
      <c r="BX62" s="409"/>
      <c r="BY62" s="400">
        <v>0</v>
      </c>
      <c r="BZ62" s="400">
        <v>0</v>
      </c>
      <c r="CA62" s="400">
        <v>0</v>
      </c>
      <c r="CB62" s="400">
        <v>0</v>
      </c>
      <c r="CC62" s="409"/>
      <c r="CD62" s="409"/>
      <c r="CE62" s="400">
        <v>0</v>
      </c>
      <c r="CF62" s="409"/>
      <c r="CG62" s="400">
        <v>0</v>
      </c>
      <c r="CH62" s="409"/>
      <c r="CI62" s="395"/>
      <c r="CJ62" s="409"/>
      <c r="CK62" s="400">
        <v>0</v>
      </c>
      <c r="CL62" s="395"/>
      <c r="CM62" s="404"/>
      <c r="CN62" s="401"/>
      <c r="CO62" s="410"/>
      <c r="CP62" s="404"/>
      <c r="CQ62" s="401"/>
      <c r="CR62" s="410"/>
      <c r="CS62" s="404"/>
      <c r="CT62" s="401"/>
      <c r="CU62" s="421"/>
      <c r="CV62" s="401"/>
      <c r="CW62" s="404"/>
      <c r="CX62" s="401"/>
      <c r="CY62" s="410"/>
      <c r="CZ62" s="311" t="s">
        <v>1347</v>
      </c>
    </row>
    <row r="63" spans="1:104" s="103" customFormat="1" ht="30.75" customHeight="1" thickBot="1" x14ac:dyDescent="0.3">
      <c r="A63" s="594" t="s">
        <v>651</v>
      </c>
      <c r="B63" s="319" t="s">
        <v>652</v>
      </c>
      <c r="C63" s="320" t="s">
        <v>599</v>
      </c>
      <c r="D63" s="320" t="s">
        <v>535</v>
      </c>
      <c r="E63" s="323"/>
      <c r="F63" s="396" t="s">
        <v>63</v>
      </c>
      <c r="G63" s="397">
        <f>'Stage 2 - Site Information'!N46</f>
        <v>2</v>
      </c>
      <c r="H63" s="396"/>
      <c r="I63" s="398">
        <f>'Stage 2 - Site Information'!M46</f>
        <v>7.0000000000000007E-2</v>
      </c>
      <c r="J63" s="399"/>
      <c r="K63" s="405"/>
      <c r="L63" s="408"/>
      <c r="M63" s="401">
        <f t="shared" si="6"/>
        <v>1</v>
      </c>
      <c r="N63" s="409"/>
      <c r="O63" s="400">
        <v>5</v>
      </c>
      <c r="P63" s="400">
        <v>1</v>
      </c>
      <c r="Q63" s="408"/>
      <c r="R63" s="400">
        <v>0</v>
      </c>
      <c r="S63" s="400">
        <v>0</v>
      </c>
      <c r="T63" s="400">
        <v>0</v>
      </c>
      <c r="U63" s="400">
        <v>0</v>
      </c>
      <c r="V63" s="407"/>
      <c r="W63" s="401">
        <v>0</v>
      </c>
      <c r="X63" s="401">
        <v>0</v>
      </c>
      <c r="Y63" s="401">
        <v>0</v>
      </c>
      <c r="Z63" s="401">
        <v>0</v>
      </c>
      <c r="AA63" s="407"/>
      <c r="AB63" s="400">
        <v>0</v>
      </c>
      <c r="AC63" s="409"/>
      <c r="AD63" s="407"/>
      <c r="AE63" s="400">
        <v>0</v>
      </c>
      <c r="AF63" s="400">
        <v>0</v>
      </c>
      <c r="AG63" s="406"/>
      <c r="AH63" s="400">
        <v>0</v>
      </c>
      <c r="AI63" s="400">
        <v>0</v>
      </c>
      <c r="AJ63" s="400">
        <v>0</v>
      </c>
      <c r="AK63" s="400">
        <v>0</v>
      </c>
      <c r="AL63" s="395"/>
      <c r="AM63" s="400">
        <v>0</v>
      </c>
      <c r="AN63" s="400">
        <v>0</v>
      </c>
      <c r="AO63" s="400">
        <v>0</v>
      </c>
      <c r="AP63" s="400">
        <v>0</v>
      </c>
      <c r="AQ63" s="400">
        <v>0</v>
      </c>
      <c r="AR63" s="400">
        <v>0</v>
      </c>
      <c r="AS63" s="395"/>
      <c r="AT63" s="400">
        <v>0</v>
      </c>
      <c r="AU63" s="400">
        <v>0</v>
      </c>
      <c r="AV63" s="400">
        <v>0</v>
      </c>
      <c r="AW63" s="400">
        <v>0</v>
      </c>
      <c r="AX63" s="400">
        <v>0</v>
      </c>
      <c r="AY63" s="400">
        <v>0</v>
      </c>
      <c r="AZ63" s="400">
        <v>0</v>
      </c>
      <c r="BA63" s="400">
        <v>0</v>
      </c>
      <c r="BB63" s="409"/>
      <c r="BC63" s="400">
        <v>0</v>
      </c>
      <c r="BD63" s="400">
        <v>0</v>
      </c>
      <c r="BE63" s="395"/>
      <c r="BF63" s="400">
        <v>0</v>
      </c>
      <c r="BG63" s="400">
        <v>0</v>
      </c>
      <c r="BH63" s="395"/>
      <c r="BI63" s="400">
        <v>0</v>
      </c>
      <c r="BJ63" s="400">
        <v>0</v>
      </c>
      <c r="BK63" s="400">
        <v>0</v>
      </c>
      <c r="BL63" s="400">
        <v>0</v>
      </c>
      <c r="BM63" s="400">
        <v>0</v>
      </c>
      <c r="BN63" s="400">
        <v>0</v>
      </c>
      <c r="BO63" s="395"/>
      <c r="BP63" s="400">
        <v>0</v>
      </c>
      <c r="BQ63" s="400">
        <v>0</v>
      </c>
      <c r="BR63" s="406"/>
      <c r="BS63" s="400">
        <v>0</v>
      </c>
      <c r="BT63" s="400">
        <v>0</v>
      </c>
      <c r="BU63" s="400">
        <v>0</v>
      </c>
      <c r="BV63" s="400">
        <v>0</v>
      </c>
      <c r="BW63" s="400">
        <v>0</v>
      </c>
      <c r="BX63" s="409"/>
      <c r="BY63" s="400">
        <v>0</v>
      </c>
      <c r="BZ63" s="400">
        <v>0</v>
      </c>
      <c r="CA63" s="400">
        <v>0</v>
      </c>
      <c r="CB63" s="400">
        <v>0</v>
      </c>
      <c r="CC63" s="409"/>
      <c r="CD63" s="409"/>
      <c r="CE63" s="400">
        <v>0</v>
      </c>
      <c r="CF63" s="409"/>
      <c r="CG63" s="400">
        <v>0</v>
      </c>
      <c r="CH63" s="409"/>
      <c r="CI63" s="395"/>
      <c r="CJ63" s="409"/>
      <c r="CK63" s="400">
        <v>0</v>
      </c>
      <c r="CL63" s="395"/>
      <c r="CM63" s="404"/>
      <c r="CN63" s="401"/>
      <c r="CO63" s="410"/>
      <c r="CP63" s="404"/>
      <c r="CQ63" s="401"/>
      <c r="CR63" s="410"/>
      <c r="CS63" s="404"/>
      <c r="CT63" s="401"/>
      <c r="CU63" s="421"/>
      <c r="CV63" s="401"/>
      <c r="CW63" s="404"/>
      <c r="CX63" s="401"/>
      <c r="CY63" s="410"/>
      <c r="CZ63" s="311" t="s">
        <v>1347</v>
      </c>
    </row>
    <row r="64" spans="1:104" s="103" customFormat="1" ht="30.75" customHeight="1" thickBot="1" x14ac:dyDescent="0.3">
      <c r="A64" s="594" t="s">
        <v>653</v>
      </c>
      <c r="B64" s="319" t="s">
        <v>654</v>
      </c>
      <c r="C64" s="320" t="s">
        <v>655</v>
      </c>
      <c r="D64" s="320" t="s">
        <v>535</v>
      </c>
      <c r="E64" s="323"/>
      <c r="F64" s="396" t="s">
        <v>63</v>
      </c>
      <c r="G64" s="397">
        <f>'Stage 2 - Site Information'!N47</f>
        <v>3</v>
      </c>
      <c r="H64" s="396"/>
      <c r="I64" s="398">
        <f>'Stage 2 - Site Information'!M47</f>
        <v>0.1</v>
      </c>
      <c r="J64" s="399"/>
      <c r="K64" s="405"/>
      <c r="L64" s="408"/>
      <c r="M64" s="401">
        <f t="shared" si="6"/>
        <v>1</v>
      </c>
      <c r="N64" s="409"/>
      <c r="O64" s="400">
        <v>5</v>
      </c>
      <c r="P64" s="400">
        <v>3</v>
      </c>
      <c r="Q64" s="408"/>
      <c r="R64" s="400">
        <v>0</v>
      </c>
      <c r="S64" s="400">
        <v>0</v>
      </c>
      <c r="T64" s="400">
        <v>0</v>
      </c>
      <c r="U64" s="400">
        <v>0</v>
      </c>
      <c r="V64" s="407"/>
      <c r="W64" s="401">
        <v>0</v>
      </c>
      <c r="X64" s="401">
        <v>0</v>
      </c>
      <c r="Y64" s="401">
        <v>0</v>
      </c>
      <c r="Z64" s="401">
        <v>0</v>
      </c>
      <c r="AA64" s="407"/>
      <c r="AB64" s="400">
        <v>0</v>
      </c>
      <c r="AC64" s="400">
        <v>0</v>
      </c>
      <c r="AD64" s="407"/>
      <c r="AE64" s="400">
        <v>0</v>
      </c>
      <c r="AF64" s="400">
        <v>0</v>
      </c>
      <c r="AG64" s="406"/>
      <c r="AH64" s="400">
        <v>0</v>
      </c>
      <c r="AI64" s="400">
        <v>0</v>
      </c>
      <c r="AJ64" s="400">
        <v>0</v>
      </c>
      <c r="AK64" s="400">
        <v>0</v>
      </c>
      <c r="AL64" s="395"/>
      <c r="AM64" s="400">
        <v>0</v>
      </c>
      <c r="AN64" s="400">
        <v>0</v>
      </c>
      <c r="AO64" s="400">
        <v>0</v>
      </c>
      <c r="AP64" s="400">
        <v>0</v>
      </c>
      <c r="AQ64" s="400">
        <v>0</v>
      </c>
      <c r="AR64" s="400">
        <v>0</v>
      </c>
      <c r="AS64" s="395"/>
      <c r="AT64" s="400">
        <v>0</v>
      </c>
      <c r="AU64" s="400">
        <v>0</v>
      </c>
      <c r="AV64" s="400">
        <v>0</v>
      </c>
      <c r="AW64" s="400">
        <v>0</v>
      </c>
      <c r="AX64" s="400">
        <v>0</v>
      </c>
      <c r="AY64" s="400">
        <v>0</v>
      </c>
      <c r="AZ64" s="400">
        <v>0</v>
      </c>
      <c r="BA64" s="400">
        <v>0</v>
      </c>
      <c r="BB64" s="409"/>
      <c r="BC64" s="400">
        <v>0</v>
      </c>
      <c r="BD64" s="400">
        <v>0</v>
      </c>
      <c r="BE64" s="395"/>
      <c r="BF64" s="400">
        <v>0</v>
      </c>
      <c r="BG64" s="400">
        <v>0</v>
      </c>
      <c r="BH64" s="395"/>
      <c r="BI64" s="400">
        <v>0</v>
      </c>
      <c r="BJ64" s="400">
        <v>0</v>
      </c>
      <c r="BK64" s="400">
        <v>0</v>
      </c>
      <c r="BL64" s="400">
        <v>0</v>
      </c>
      <c r="BM64" s="400">
        <v>0</v>
      </c>
      <c r="BN64" s="400">
        <v>0</v>
      </c>
      <c r="BO64" s="395"/>
      <c r="BP64" s="400">
        <v>0</v>
      </c>
      <c r="BQ64" s="400">
        <v>0</v>
      </c>
      <c r="BR64" s="406"/>
      <c r="BS64" s="400">
        <v>0</v>
      </c>
      <c r="BT64" s="400">
        <v>0</v>
      </c>
      <c r="BU64" s="400">
        <v>0</v>
      </c>
      <c r="BV64" s="400">
        <v>0</v>
      </c>
      <c r="BW64" s="400">
        <v>0</v>
      </c>
      <c r="BX64" s="409"/>
      <c r="BY64" s="400">
        <v>0</v>
      </c>
      <c r="BZ64" s="400">
        <v>0</v>
      </c>
      <c r="CA64" s="400">
        <v>0</v>
      </c>
      <c r="CB64" s="400">
        <v>0</v>
      </c>
      <c r="CC64" s="409"/>
      <c r="CD64" s="409"/>
      <c r="CE64" s="400">
        <v>0</v>
      </c>
      <c r="CF64" s="409"/>
      <c r="CG64" s="400">
        <v>0</v>
      </c>
      <c r="CH64" s="409"/>
      <c r="CI64" s="395"/>
      <c r="CJ64" s="409"/>
      <c r="CK64" s="400">
        <v>0</v>
      </c>
      <c r="CL64" s="395"/>
      <c r="CM64" s="404"/>
      <c r="CN64" s="401"/>
      <c r="CO64" s="410"/>
      <c r="CP64" s="404"/>
      <c r="CQ64" s="401"/>
      <c r="CR64" s="410"/>
      <c r="CS64" s="404"/>
      <c r="CT64" s="401"/>
      <c r="CU64" s="421"/>
      <c r="CV64" s="401"/>
      <c r="CW64" s="404"/>
      <c r="CX64" s="401"/>
      <c r="CY64" s="410"/>
      <c r="CZ64" s="311" t="s">
        <v>1347</v>
      </c>
    </row>
    <row r="65" spans="1:104" s="103" customFormat="1" ht="30.75" customHeight="1" thickBot="1" x14ac:dyDescent="0.3">
      <c r="A65" s="594" t="s">
        <v>656</v>
      </c>
      <c r="B65" s="319" t="s">
        <v>657</v>
      </c>
      <c r="C65" s="320" t="s">
        <v>599</v>
      </c>
      <c r="D65" s="320" t="s">
        <v>535</v>
      </c>
      <c r="E65" s="323"/>
      <c r="F65" s="396" t="s">
        <v>63</v>
      </c>
      <c r="G65" s="397">
        <f>'Stage 2 - Site Information'!N48</f>
        <v>2</v>
      </c>
      <c r="H65" s="396"/>
      <c r="I65" s="398">
        <f>'Stage 2 - Site Information'!M48</f>
        <v>7.0000000000000007E-2</v>
      </c>
      <c r="J65" s="399"/>
      <c r="K65" s="405"/>
      <c r="L65" s="408"/>
      <c r="M65" s="401">
        <f t="shared" si="6"/>
        <v>1</v>
      </c>
      <c r="N65" s="409"/>
      <c r="O65" s="400">
        <v>5</v>
      </c>
      <c r="P65" s="400">
        <v>2</v>
      </c>
      <c r="Q65" s="408"/>
      <c r="R65" s="400">
        <v>0</v>
      </c>
      <c r="S65" s="400">
        <v>0</v>
      </c>
      <c r="T65" s="400">
        <v>0</v>
      </c>
      <c r="U65" s="400">
        <v>0</v>
      </c>
      <c r="V65" s="407"/>
      <c r="W65" s="401">
        <v>0</v>
      </c>
      <c r="X65" s="401">
        <v>0</v>
      </c>
      <c r="Y65" s="401">
        <v>0</v>
      </c>
      <c r="Z65" s="401">
        <v>0</v>
      </c>
      <c r="AA65" s="407"/>
      <c r="AB65" s="400">
        <v>0</v>
      </c>
      <c r="AC65" s="409"/>
      <c r="AD65" s="407"/>
      <c r="AE65" s="400">
        <v>0</v>
      </c>
      <c r="AF65" s="400">
        <v>0</v>
      </c>
      <c r="AG65" s="406"/>
      <c r="AH65" s="400">
        <v>0</v>
      </c>
      <c r="AI65" s="400">
        <v>0</v>
      </c>
      <c r="AJ65" s="400">
        <v>0</v>
      </c>
      <c r="AK65" s="400">
        <v>0</v>
      </c>
      <c r="AL65" s="395"/>
      <c r="AM65" s="400">
        <v>0</v>
      </c>
      <c r="AN65" s="400">
        <v>0</v>
      </c>
      <c r="AO65" s="400">
        <v>0</v>
      </c>
      <c r="AP65" s="400">
        <v>0</v>
      </c>
      <c r="AQ65" s="400">
        <v>0</v>
      </c>
      <c r="AR65" s="400">
        <v>0</v>
      </c>
      <c r="AS65" s="395"/>
      <c r="AT65" s="400">
        <v>0</v>
      </c>
      <c r="AU65" s="400">
        <v>0</v>
      </c>
      <c r="AV65" s="400">
        <v>0</v>
      </c>
      <c r="AW65" s="400">
        <v>0</v>
      </c>
      <c r="AX65" s="400">
        <v>0</v>
      </c>
      <c r="AY65" s="400">
        <v>0</v>
      </c>
      <c r="AZ65" s="400">
        <v>0</v>
      </c>
      <c r="BA65" s="400">
        <v>0</v>
      </c>
      <c r="BB65" s="409"/>
      <c r="BC65" s="400">
        <v>0</v>
      </c>
      <c r="BD65" s="400">
        <v>0</v>
      </c>
      <c r="BE65" s="395"/>
      <c r="BF65" s="400">
        <v>0</v>
      </c>
      <c r="BG65" s="400">
        <v>0</v>
      </c>
      <c r="BH65" s="395"/>
      <c r="BI65" s="400">
        <v>0</v>
      </c>
      <c r="BJ65" s="400">
        <v>0</v>
      </c>
      <c r="BK65" s="400">
        <v>0</v>
      </c>
      <c r="BL65" s="400">
        <v>0</v>
      </c>
      <c r="BM65" s="400">
        <v>0</v>
      </c>
      <c r="BN65" s="400">
        <v>0</v>
      </c>
      <c r="BO65" s="395"/>
      <c r="BP65" s="400">
        <v>0</v>
      </c>
      <c r="BQ65" s="400">
        <v>0</v>
      </c>
      <c r="BR65" s="406"/>
      <c r="BS65" s="400">
        <v>0</v>
      </c>
      <c r="BT65" s="400">
        <v>0</v>
      </c>
      <c r="BU65" s="400">
        <v>0</v>
      </c>
      <c r="BV65" s="400">
        <v>0</v>
      </c>
      <c r="BW65" s="400">
        <v>0</v>
      </c>
      <c r="BX65" s="409"/>
      <c r="BY65" s="400">
        <v>0</v>
      </c>
      <c r="BZ65" s="400">
        <v>0</v>
      </c>
      <c r="CA65" s="400">
        <v>0</v>
      </c>
      <c r="CB65" s="400">
        <v>0</v>
      </c>
      <c r="CC65" s="409"/>
      <c r="CD65" s="409"/>
      <c r="CE65" s="400">
        <v>0</v>
      </c>
      <c r="CF65" s="409"/>
      <c r="CG65" s="400">
        <v>0</v>
      </c>
      <c r="CH65" s="409"/>
      <c r="CI65" s="395"/>
      <c r="CJ65" s="409"/>
      <c r="CK65" s="400">
        <v>0</v>
      </c>
      <c r="CL65" s="395"/>
      <c r="CM65" s="404"/>
      <c r="CN65" s="401"/>
      <c r="CO65" s="410"/>
      <c r="CP65" s="404"/>
      <c r="CQ65" s="401"/>
      <c r="CR65" s="410"/>
      <c r="CS65" s="404"/>
      <c r="CT65" s="401"/>
      <c r="CU65" s="421"/>
      <c r="CV65" s="401"/>
      <c r="CW65" s="404"/>
      <c r="CX65" s="401"/>
      <c r="CY65" s="410"/>
      <c r="CZ65" s="311" t="s">
        <v>1347</v>
      </c>
    </row>
    <row r="66" spans="1:104" s="103" customFormat="1" ht="30.75" customHeight="1" thickBot="1" x14ac:dyDescent="0.3">
      <c r="A66" s="594" t="s">
        <v>661</v>
      </c>
      <c r="B66" s="319" t="s">
        <v>662</v>
      </c>
      <c r="C66" s="320" t="s">
        <v>663</v>
      </c>
      <c r="D66" s="320" t="s">
        <v>521</v>
      </c>
      <c r="E66" s="323"/>
      <c r="F66" s="396" t="s">
        <v>63</v>
      </c>
      <c r="G66" s="397">
        <f>'Stage 2 - Site Information'!N50</f>
        <v>6</v>
      </c>
      <c r="H66" s="396"/>
      <c r="I66" s="398">
        <f>'Stage 2 - Site Information'!M50</f>
        <v>0.19</v>
      </c>
      <c r="J66" s="399"/>
      <c r="K66" s="405"/>
      <c r="L66" s="408"/>
      <c r="M66" s="401">
        <f t="shared" si="6"/>
        <v>1</v>
      </c>
      <c r="N66" s="409"/>
      <c r="O66" s="400">
        <v>4</v>
      </c>
      <c r="P66" s="400">
        <v>3</v>
      </c>
      <c r="Q66" s="408"/>
      <c r="R66" s="400">
        <v>0</v>
      </c>
      <c r="S66" s="400">
        <v>0</v>
      </c>
      <c r="T66" s="400">
        <v>0</v>
      </c>
      <c r="U66" s="400">
        <v>0</v>
      </c>
      <c r="V66" s="407"/>
      <c r="W66" s="401">
        <v>0</v>
      </c>
      <c r="X66" s="401">
        <v>0</v>
      </c>
      <c r="Y66" s="401">
        <v>0</v>
      </c>
      <c r="Z66" s="401">
        <v>0</v>
      </c>
      <c r="AA66" s="407"/>
      <c r="AB66" s="400">
        <v>0</v>
      </c>
      <c r="AC66" s="400">
        <v>0</v>
      </c>
      <c r="AD66" s="407"/>
      <c r="AE66" s="400">
        <v>0</v>
      </c>
      <c r="AF66" s="400">
        <v>0</v>
      </c>
      <c r="AG66" s="406"/>
      <c r="AH66" s="400">
        <v>0</v>
      </c>
      <c r="AI66" s="400">
        <v>0</v>
      </c>
      <c r="AJ66" s="400">
        <v>0</v>
      </c>
      <c r="AK66" s="400">
        <v>0</v>
      </c>
      <c r="AL66" s="395"/>
      <c r="AM66" s="400">
        <v>0</v>
      </c>
      <c r="AN66" s="400">
        <v>0</v>
      </c>
      <c r="AO66" s="400">
        <v>0</v>
      </c>
      <c r="AP66" s="400">
        <v>0</v>
      </c>
      <c r="AQ66" s="400">
        <v>0</v>
      </c>
      <c r="AR66" s="400">
        <v>0</v>
      </c>
      <c r="AS66" s="395"/>
      <c r="AT66" s="400">
        <v>0</v>
      </c>
      <c r="AU66" s="400">
        <v>0</v>
      </c>
      <c r="AV66" s="400">
        <v>0</v>
      </c>
      <c r="AW66" s="400">
        <v>0</v>
      </c>
      <c r="AX66" s="400">
        <v>0</v>
      </c>
      <c r="AY66" s="400">
        <v>0</v>
      </c>
      <c r="AZ66" s="400">
        <v>0</v>
      </c>
      <c r="BA66" s="400">
        <v>0</v>
      </c>
      <c r="BB66" s="409"/>
      <c r="BC66" s="400">
        <v>0</v>
      </c>
      <c r="BD66" s="400">
        <v>0</v>
      </c>
      <c r="BE66" s="395"/>
      <c r="BF66" s="400">
        <v>0</v>
      </c>
      <c r="BG66" s="400">
        <v>0</v>
      </c>
      <c r="BH66" s="395"/>
      <c r="BI66" s="400">
        <v>0</v>
      </c>
      <c r="BJ66" s="400">
        <v>0</v>
      </c>
      <c r="BK66" s="400">
        <v>0</v>
      </c>
      <c r="BL66" s="400">
        <v>0</v>
      </c>
      <c r="BM66" s="400">
        <v>0</v>
      </c>
      <c r="BN66" s="400">
        <v>0</v>
      </c>
      <c r="BO66" s="395"/>
      <c r="BP66" s="400">
        <v>0</v>
      </c>
      <c r="BQ66" s="400">
        <v>0</v>
      </c>
      <c r="BR66" s="406"/>
      <c r="BS66" s="400">
        <v>0</v>
      </c>
      <c r="BT66" s="400">
        <v>0</v>
      </c>
      <c r="BU66" s="400">
        <v>0</v>
      </c>
      <c r="BV66" s="400">
        <v>0</v>
      </c>
      <c r="BW66" s="400">
        <v>0</v>
      </c>
      <c r="BX66" s="409"/>
      <c r="BY66" s="400">
        <v>0</v>
      </c>
      <c r="BZ66" s="400">
        <v>0</v>
      </c>
      <c r="CA66" s="400">
        <v>0</v>
      </c>
      <c r="CB66" s="400">
        <v>0</v>
      </c>
      <c r="CC66" s="409"/>
      <c r="CD66" s="409"/>
      <c r="CE66" s="400">
        <v>0</v>
      </c>
      <c r="CF66" s="409"/>
      <c r="CG66" s="400">
        <v>0</v>
      </c>
      <c r="CH66" s="409"/>
      <c r="CI66" s="395"/>
      <c r="CJ66" s="409"/>
      <c r="CK66" s="400">
        <v>0</v>
      </c>
      <c r="CL66" s="395"/>
      <c r="CM66" s="404"/>
      <c r="CN66" s="401"/>
      <c r="CO66" s="410"/>
      <c r="CP66" s="404"/>
      <c r="CQ66" s="401"/>
      <c r="CR66" s="410"/>
      <c r="CS66" s="404"/>
      <c r="CT66" s="401"/>
      <c r="CU66" s="421"/>
      <c r="CV66" s="401"/>
      <c r="CW66" s="404"/>
      <c r="CX66" s="401"/>
      <c r="CY66" s="410"/>
      <c r="CZ66" s="311" t="s">
        <v>1347</v>
      </c>
    </row>
    <row r="67" spans="1:104" s="103" customFormat="1" ht="30.75" customHeight="1" thickBot="1" x14ac:dyDescent="0.3">
      <c r="A67" s="594" t="s">
        <v>685</v>
      </c>
      <c r="B67" s="319" t="s">
        <v>686</v>
      </c>
      <c r="C67" s="320" t="s">
        <v>681</v>
      </c>
      <c r="D67" s="320" t="s">
        <v>535</v>
      </c>
      <c r="E67" s="323"/>
      <c r="F67" s="396" t="s">
        <v>63</v>
      </c>
      <c r="G67" s="397">
        <f>'Stage 2 - Site Information'!N58</f>
        <v>6</v>
      </c>
      <c r="H67" s="396"/>
      <c r="I67" s="398">
        <f>'Stage 2 - Site Information'!M58</f>
        <v>0.2</v>
      </c>
      <c r="J67" s="399"/>
      <c r="K67" s="405"/>
      <c r="L67" s="408"/>
      <c r="M67" s="401">
        <f t="shared" si="6"/>
        <v>1</v>
      </c>
      <c r="N67" s="409"/>
      <c r="O67" s="400">
        <v>1</v>
      </c>
      <c r="P67" s="400">
        <v>2</v>
      </c>
      <c r="Q67" s="408"/>
      <c r="R67" s="400">
        <v>0</v>
      </c>
      <c r="S67" s="400">
        <v>0</v>
      </c>
      <c r="T67" s="400">
        <v>0</v>
      </c>
      <c r="U67" s="400">
        <v>0</v>
      </c>
      <c r="V67" s="407"/>
      <c r="W67" s="401">
        <v>0</v>
      </c>
      <c r="X67" s="401">
        <v>0</v>
      </c>
      <c r="Y67" s="401">
        <v>0</v>
      </c>
      <c r="Z67" s="401">
        <v>0</v>
      </c>
      <c r="AA67" s="407"/>
      <c r="AB67" s="400">
        <v>0</v>
      </c>
      <c r="AC67" s="409"/>
      <c r="AD67" s="407"/>
      <c r="AE67" s="400">
        <v>0</v>
      </c>
      <c r="AF67" s="400">
        <v>0</v>
      </c>
      <c r="AG67" s="406"/>
      <c r="AH67" s="400">
        <v>0</v>
      </c>
      <c r="AI67" s="400">
        <v>0</v>
      </c>
      <c r="AJ67" s="400">
        <v>0</v>
      </c>
      <c r="AK67" s="400">
        <v>0</v>
      </c>
      <c r="AL67" s="395"/>
      <c r="AM67" s="400">
        <v>0</v>
      </c>
      <c r="AN67" s="400">
        <v>0</v>
      </c>
      <c r="AO67" s="400">
        <v>0</v>
      </c>
      <c r="AP67" s="400">
        <v>0</v>
      </c>
      <c r="AQ67" s="400">
        <v>0</v>
      </c>
      <c r="AR67" s="400">
        <v>0</v>
      </c>
      <c r="AS67" s="395"/>
      <c r="AT67" s="400">
        <v>0</v>
      </c>
      <c r="AU67" s="400">
        <v>0</v>
      </c>
      <c r="AV67" s="400">
        <v>0</v>
      </c>
      <c r="AW67" s="400">
        <v>0</v>
      </c>
      <c r="AX67" s="400">
        <v>0</v>
      </c>
      <c r="AY67" s="400">
        <v>0</v>
      </c>
      <c r="AZ67" s="400">
        <v>0</v>
      </c>
      <c r="BA67" s="400">
        <v>0</v>
      </c>
      <c r="BB67" s="409"/>
      <c r="BC67" s="400">
        <v>0</v>
      </c>
      <c r="BD67" s="400">
        <v>0</v>
      </c>
      <c r="BE67" s="395"/>
      <c r="BF67" s="400">
        <v>0</v>
      </c>
      <c r="BG67" s="400">
        <v>0</v>
      </c>
      <c r="BH67" s="395"/>
      <c r="BI67" s="400">
        <v>0</v>
      </c>
      <c r="BJ67" s="400">
        <v>0</v>
      </c>
      <c r="BK67" s="400">
        <v>0</v>
      </c>
      <c r="BL67" s="400">
        <v>0</v>
      </c>
      <c r="BM67" s="400">
        <v>0</v>
      </c>
      <c r="BN67" s="400">
        <v>0</v>
      </c>
      <c r="BO67" s="395"/>
      <c r="BP67" s="400">
        <v>0</v>
      </c>
      <c r="BQ67" s="400">
        <v>0</v>
      </c>
      <c r="BR67" s="406"/>
      <c r="BS67" s="400">
        <v>0</v>
      </c>
      <c r="BT67" s="400">
        <v>0</v>
      </c>
      <c r="BU67" s="400">
        <v>0</v>
      </c>
      <c r="BV67" s="400">
        <v>0</v>
      </c>
      <c r="BW67" s="400">
        <v>0</v>
      </c>
      <c r="BX67" s="409"/>
      <c r="BY67" s="400">
        <v>0</v>
      </c>
      <c r="BZ67" s="400">
        <v>0</v>
      </c>
      <c r="CA67" s="400">
        <v>0</v>
      </c>
      <c r="CB67" s="400">
        <v>0</v>
      </c>
      <c r="CC67" s="409"/>
      <c r="CD67" s="409"/>
      <c r="CE67" s="400">
        <v>0</v>
      </c>
      <c r="CF67" s="409"/>
      <c r="CG67" s="400">
        <v>0</v>
      </c>
      <c r="CH67" s="409"/>
      <c r="CI67" s="395"/>
      <c r="CJ67" s="409"/>
      <c r="CK67" s="400">
        <v>0</v>
      </c>
      <c r="CL67" s="395"/>
      <c r="CM67" s="404"/>
      <c r="CN67" s="401"/>
      <c r="CO67" s="410"/>
      <c r="CP67" s="404"/>
      <c r="CQ67" s="401"/>
      <c r="CR67" s="410"/>
      <c r="CS67" s="404"/>
      <c r="CT67" s="401"/>
      <c r="CU67" s="421"/>
      <c r="CV67" s="401"/>
      <c r="CW67" s="404"/>
      <c r="CX67" s="401"/>
      <c r="CY67" s="410"/>
      <c r="CZ67" s="311" t="s">
        <v>1347</v>
      </c>
    </row>
    <row r="68" spans="1:104" s="103" customFormat="1" ht="30.75" customHeight="1" thickBot="1" x14ac:dyDescent="0.3">
      <c r="A68" s="594" t="s">
        <v>713</v>
      </c>
      <c r="B68" s="319" t="s">
        <v>714</v>
      </c>
      <c r="C68" s="320" t="s">
        <v>715</v>
      </c>
      <c r="D68" s="320" t="s">
        <v>593</v>
      </c>
      <c r="E68" s="323"/>
      <c r="F68" s="396" t="s">
        <v>63</v>
      </c>
      <c r="G68" s="397">
        <f>'Stage 2 - Site Information'!N68</f>
        <v>1</v>
      </c>
      <c r="H68" s="396"/>
      <c r="I68" s="398">
        <f>'Stage 2 - Site Information'!M68</f>
        <v>7.0000000000000007E-2</v>
      </c>
      <c r="J68" s="399"/>
      <c r="K68" s="405"/>
      <c r="L68" s="408"/>
      <c r="M68" s="401">
        <f t="shared" si="6"/>
        <v>1</v>
      </c>
      <c r="N68" s="409"/>
      <c r="O68" s="400">
        <v>1</v>
      </c>
      <c r="P68" s="400">
        <v>4</v>
      </c>
      <c r="Q68" s="408"/>
      <c r="R68" s="400">
        <v>0</v>
      </c>
      <c r="S68" s="400">
        <v>0</v>
      </c>
      <c r="T68" s="400">
        <v>0</v>
      </c>
      <c r="U68" s="400">
        <v>0</v>
      </c>
      <c r="V68" s="407"/>
      <c r="W68" s="401">
        <v>0</v>
      </c>
      <c r="X68" s="401">
        <v>0</v>
      </c>
      <c r="Y68" s="401">
        <v>0</v>
      </c>
      <c r="Z68" s="401">
        <v>0</v>
      </c>
      <c r="AA68" s="407"/>
      <c r="AB68" s="400">
        <v>0</v>
      </c>
      <c r="AC68" s="400">
        <v>0</v>
      </c>
      <c r="AD68" s="407"/>
      <c r="AE68" s="400">
        <v>0</v>
      </c>
      <c r="AF68" s="400">
        <v>0</v>
      </c>
      <c r="AG68" s="406"/>
      <c r="AH68" s="400">
        <v>0</v>
      </c>
      <c r="AI68" s="400">
        <v>0</v>
      </c>
      <c r="AJ68" s="400">
        <v>0</v>
      </c>
      <c r="AK68" s="400">
        <v>0</v>
      </c>
      <c r="AL68" s="395"/>
      <c r="AM68" s="400">
        <v>0</v>
      </c>
      <c r="AN68" s="400">
        <v>0</v>
      </c>
      <c r="AO68" s="400">
        <v>0</v>
      </c>
      <c r="AP68" s="400">
        <v>0</v>
      </c>
      <c r="AQ68" s="400">
        <v>0</v>
      </c>
      <c r="AR68" s="400">
        <v>0</v>
      </c>
      <c r="AS68" s="395"/>
      <c r="AT68" s="400">
        <v>0</v>
      </c>
      <c r="AU68" s="400">
        <v>0</v>
      </c>
      <c r="AV68" s="400">
        <v>0</v>
      </c>
      <c r="AW68" s="400">
        <v>0</v>
      </c>
      <c r="AX68" s="400">
        <v>0</v>
      </c>
      <c r="AY68" s="400">
        <v>0</v>
      </c>
      <c r="AZ68" s="400">
        <v>0</v>
      </c>
      <c r="BA68" s="400">
        <v>0</v>
      </c>
      <c r="BB68" s="409"/>
      <c r="BC68" s="400">
        <v>0</v>
      </c>
      <c r="BD68" s="400">
        <v>0</v>
      </c>
      <c r="BE68" s="395"/>
      <c r="BF68" s="400">
        <v>0</v>
      </c>
      <c r="BG68" s="400">
        <v>0</v>
      </c>
      <c r="BH68" s="395"/>
      <c r="BI68" s="400">
        <v>0</v>
      </c>
      <c r="BJ68" s="400">
        <v>0</v>
      </c>
      <c r="BK68" s="400">
        <v>0</v>
      </c>
      <c r="BL68" s="400">
        <v>0</v>
      </c>
      <c r="BM68" s="400">
        <v>0</v>
      </c>
      <c r="BN68" s="400">
        <v>0</v>
      </c>
      <c r="BO68" s="395"/>
      <c r="BP68" s="400">
        <v>0</v>
      </c>
      <c r="BQ68" s="400">
        <v>0</v>
      </c>
      <c r="BR68" s="406"/>
      <c r="BS68" s="400">
        <v>0</v>
      </c>
      <c r="BT68" s="400">
        <v>0</v>
      </c>
      <c r="BU68" s="400">
        <v>0</v>
      </c>
      <c r="BV68" s="400">
        <v>0</v>
      </c>
      <c r="BW68" s="400">
        <v>0</v>
      </c>
      <c r="BX68" s="409"/>
      <c r="BY68" s="400">
        <v>0</v>
      </c>
      <c r="BZ68" s="400">
        <v>0</v>
      </c>
      <c r="CA68" s="400">
        <v>0</v>
      </c>
      <c r="CB68" s="400">
        <v>0</v>
      </c>
      <c r="CC68" s="409"/>
      <c r="CD68" s="409"/>
      <c r="CE68" s="400">
        <v>0</v>
      </c>
      <c r="CF68" s="409"/>
      <c r="CG68" s="400">
        <v>0</v>
      </c>
      <c r="CH68" s="409"/>
      <c r="CI68" s="395"/>
      <c r="CJ68" s="409"/>
      <c r="CK68" s="400">
        <v>0</v>
      </c>
      <c r="CL68" s="395"/>
      <c r="CM68" s="404"/>
      <c r="CN68" s="401"/>
      <c r="CO68" s="410"/>
      <c r="CP68" s="404"/>
      <c r="CQ68" s="401"/>
      <c r="CR68" s="410"/>
      <c r="CS68" s="404"/>
      <c r="CT68" s="401"/>
      <c r="CU68" s="421"/>
      <c r="CV68" s="401"/>
      <c r="CW68" s="404"/>
      <c r="CX68" s="401"/>
      <c r="CY68" s="410"/>
      <c r="CZ68" s="311" t="s">
        <v>1435</v>
      </c>
    </row>
    <row r="69" spans="1:104" s="103" customFormat="1" ht="30.75" customHeight="1" thickBot="1" x14ac:dyDescent="0.3">
      <c r="A69" s="594" t="s">
        <v>719</v>
      </c>
      <c r="B69" s="319" t="s">
        <v>720</v>
      </c>
      <c r="C69" s="320" t="s">
        <v>721</v>
      </c>
      <c r="D69" s="320" t="s">
        <v>515</v>
      </c>
      <c r="E69" s="323"/>
      <c r="F69" s="396" t="s">
        <v>63</v>
      </c>
      <c r="G69" s="397">
        <f>'Stage 2 - Site Information'!N70</f>
        <v>1</v>
      </c>
      <c r="H69" s="396"/>
      <c r="I69" s="398">
        <f>'Stage 2 - Site Information'!M70</f>
        <v>0.04</v>
      </c>
      <c r="J69" s="399"/>
      <c r="K69" s="405"/>
      <c r="L69" s="408"/>
      <c r="M69" s="401">
        <f t="shared" si="6"/>
        <v>1</v>
      </c>
      <c r="N69" s="409"/>
      <c r="O69" s="400">
        <v>5</v>
      </c>
      <c r="P69" s="400">
        <v>1</v>
      </c>
      <c r="Q69" s="408"/>
      <c r="R69" s="400">
        <v>0</v>
      </c>
      <c r="S69" s="400">
        <v>0</v>
      </c>
      <c r="T69" s="400">
        <v>0</v>
      </c>
      <c r="U69" s="400">
        <v>0</v>
      </c>
      <c r="V69" s="407"/>
      <c r="W69" s="401">
        <v>0</v>
      </c>
      <c r="X69" s="401">
        <v>0</v>
      </c>
      <c r="Y69" s="401">
        <v>0</v>
      </c>
      <c r="Z69" s="401">
        <v>0</v>
      </c>
      <c r="AA69" s="407"/>
      <c r="AB69" s="400">
        <v>0</v>
      </c>
      <c r="AC69" s="409"/>
      <c r="AD69" s="407"/>
      <c r="AE69" s="400">
        <v>0</v>
      </c>
      <c r="AF69" s="400">
        <v>0</v>
      </c>
      <c r="AG69" s="406"/>
      <c r="AH69" s="400">
        <v>0</v>
      </c>
      <c r="AI69" s="400">
        <v>0</v>
      </c>
      <c r="AJ69" s="400">
        <v>0</v>
      </c>
      <c r="AK69" s="400">
        <v>0</v>
      </c>
      <c r="AL69" s="395"/>
      <c r="AM69" s="400">
        <v>0</v>
      </c>
      <c r="AN69" s="400">
        <v>0</v>
      </c>
      <c r="AO69" s="400">
        <v>0</v>
      </c>
      <c r="AP69" s="400">
        <v>0</v>
      </c>
      <c r="AQ69" s="400">
        <v>0</v>
      </c>
      <c r="AR69" s="400">
        <v>0</v>
      </c>
      <c r="AS69" s="395"/>
      <c r="AT69" s="400">
        <v>0</v>
      </c>
      <c r="AU69" s="400">
        <v>0</v>
      </c>
      <c r="AV69" s="400">
        <v>0</v>
      </c>
      <c r="AW69" s="400">
        <v>0</v>
      </c>
      <c r="AX69" s="400">
        <v>0</v>
      </c>
      <c r="AY69" s="400">
        <v>0</v>
      </c>
      <c r="AZ69" s="400">
        <v>0</v>
      </c>
      <c r="BA69" s="400">
        <v>0</v>
      </c>
      <c r="BB69" s="409"/>
      <c r="BC69" s="400">
        <v>0</v>
      </c>
      <c r="BD69" s="400">
        <v>0</v>
      </c>
      <c r="BE69" s="395"/>
      <c r="BF69" s="400">
        <v>0</v>
      </c>
      <c r="BG69" s="400">
        <v>0</v>
      </c>
      <c r="BH69" s="395"/>
      <c r="BI69" s="400">
        <v>0</v>
      </c>
      <c r="BJ69" s="400">
        <v>0</v>
      </c>
      <c r="BK69" s="400">
        <v>0</v>
      </c>
      <c r="BL69" s="400">
        <v>0</v>
      </c>
      <c r="BM69" s="400">
        <v>0</v>
      </c>
      <c r="BN69" s="400">
        <v>0</v>
      </c>
      <c r="BO69" s="395"/>
      <c r="BP69" s="400">
        <v>0</v>
      </c>
      <c r="BQ69" s="400">
        <v>0</v>
      </c>
      <c r="BR69" s="406"/>
      <c r="BS69" s="400">
        <v>0</v>
      </c>
      <c r="BT69" s="400">
        <v>0</v>
      </c>
      <c r="BU69" s="400">
        <v>0</v>
      </c>
      <c r="BV69" s="400">
        <v>0</v>
      </c>
      <c r="BW69" s="400">
        <v>0</v>
      </c>
      <c r="BX69" s="409"/>
      <c r="BY69" s="400">
        <v>0</v>
      </c>
      <c r="BZ69" s="400">
        <v>0</v>
      </c>
      <c r="CA69" s="400">
        <v>0</v>
      </c>
      <c r="CB69" s="400">
        <v>0</v>
      </c>
      <c r="CC69" s="409"/>
      <c r="CD69" s="409"/>
      <c r="CE69" s="400">
        <v>0</v>
      </c>
      <c r="CF69" s="409"/>
      <c r="CG69" s="400">
        <v>0</v>
      </c>
      <c r="CH69" s="409"/>
      <c r="CI69" s="395"/>
      <c r="CJ69" s="409"/>
      <c r="CK69" s="400">
        <v>0</v>
      </c>
      <c r="CL69" s="395"/>
      <c r="CM69" s="404"/>
      <c r="CN69" s="401"/>
      <c r="CO69" s="410"/>
      <c r="CP69" s="404"/>
      <c r="CQ69" s="401"/>
      <c r="CR69" s="410"/>
      <c r="CS69" s="404"/>
      <c r="CT69" s="401"/>
      <c r="CU69" s="421"/>
      <c r="CV69" s="401"/>
      <c r="CW69" s="404"/>
      <c r="CX69" s="401"/>
      <c r="CY69" s="410"/>
      <c r="CZ69" s="311" t="s">
        <v>1347</v>
      </c>
    </row>
    <row r="70" spans="1:104" s="103" customFormat="1" ht="30.75" customHeight="1" thickBot="1" x14ac:dyDescent="0.3">
      <c r="A70" s="594" t="s">
        <v>752</v>
      </c>
      <c r="B70" s="319" t="s">
        <v>753</v>
      </c>
      <c r="C70" s="320" t="s">
        <v>754</v>
      </c>
      <c r="D70" s="320" t="s">
        <v>565</v>
      </c>
      <c r="E70" s="323"/>
      <c r="F70" s="588"/>
      <c r="G70" s="397">
        <f>'Stage 2 - Site Information'!N82</f>
        <v>6</v>
      </c>
      <c r="H70" s="588"/>
      <c r="I70" s="398">
        <f>'Stage 2 - Site Information'!M82</f>
        <v>0.18</v>
      </c>
      <c r="J70" s="589" t="s">
        <v>1366</v>
      </c>
      <c r="K70" s="405"/>
      <c r="L70" s="408"/>
      <c r="M70" s="401">
        <f t="shared" si="6"/>
        <v>1</v>
      </c>
      <c r="N70" s="409"/>
      <c r="O70" s="400">
        <v>5</v>
      </c>
      <c r="P70" s="400">
        <v>1</v>
      </c>
      <c r="Q70" s="408"/>
      <c r="R70" s="400">
        <v>0</v>
      </c>
      <c r="S70" s="400">
        <v>0</v>
      </c>
      <c r="T70" s="400">
        <v>0</v>
      </c>
      <c r="U70" s="400">
        <v>0</v>
      </c>
      <c r="V70" s="407"/>
      <c r="W70" s="401">
        <v>0</v>
      </c>
      <c r="X70" s="401">
        <v>0</v>
      </c>
      <c r="Y70" s="401">
        <v>0</v>
      </c>
      <c r="Z70" s="401">
        <v>0</v>
      </c>
      <c r="AA70" s="407"/>
      <c r="AB70" s="400">
        <v>0</v>
      </c>
      <c r="AC70" s="409"/>
      <c r="AD70" s="407"/>
      <c r="AE70" s="400">
        <v>0</v>
      </c>
      <c r="AF70" s="400">
        <v>0</v>
      </c>
      <c r="AG70" s="406"/>
      <c r="AH70" s="400">
        <v>0</v>
      </c>
      <c r="AI70" s="400">
        <v>0</v>
      </c>
      <c r="AJ70" s="400">
        <v>0</v>
      </c>
      <c r="AK70" s="400">
        <v>0</v>
      </c>
      <c r="AL70" s="395"/>
      <c r="AM70" s="400">
        <v>0</v>
      </c>
      <c r="AN70" s="400">
        <v>0</v>
      </c>
      <c r="AO70" s="400">
        <v>0</v>
      </c>
      <c r="AP70" s="400">
        <v>0</v>
      </c>
      <c r="AQ70" s="400">
        <v>0</v>
      </c>
      <c r="AR70" s="400">
        <v>0</v>
      </c>
      <c r="AS70" s="395"/>
      <c r="AT70" s="400">
        <v>0</v>
      </c>
      <c r="AU70" s="400">
        <v>0</v>
      </c>
      <c r="AV70" s="400">
        <v>0</v>
      </c>
      <c r="AW70" s="400">
        <v>0</v>
      </c>
      <c r="AX70" s="400">
        <v>0</v>
      </c>
      <c r="AY70" s="400">
        <v>0</v>
      </c>
      <c r="AZ70" s="400">
        <v>0</v>
      </c>
      <c r="BA70" s="400">
        <v>0</v>
      </c>
      <c r="BB70" s="409"/>
      <c r="BC70" s="400">
        <v>0</v>
      </c>
      <c r="BD70" s="400">
        <v>0</v>
      </c>
      <c r="BE70" s="395"/>
      <c r="BF70" s="400">
        <v>0</v>
      </c>
      <c r="BG70" s="400">
        <v>0</v>
      </c>
      <c r="BH70" s="395"/>
      <c r="BI70" s="400">
        <v>0</v>
      </c>
      <c r="BJ70" s="400">
        <v>0</v>
      </c>
      <c r="BK70" s="400">
        <v>0</v>
      </c>
      <c r="BL70" s="400">
        <v>0</v>
      </c>
      <c r="BM70" s="400">
        <v>0</v>
      </c>
      <c r="BN70" s="400">
        <v>0</v>
      </c>
      <c r="BO70" s="395"/>
      <c r="BP70" s="400">
        <v>0</v>
      </c>
      <c r="BQ70" s="400">
        <v>0</v>
      </c>
      <c r="BR70" s="406"/>
      <c r="BS70" s="400">
        <v>0</v>
      </c>
      <c r="BT70" s="400">
        <v>0</v>
      </c>
      <c r="BU70" s="400">
        <v>0</v>
      </c>
      <c r="BV70" s="400">
        <v>0</v>
      </c>
      <c r="BW70" s="400">
        <v>0</v>
      </c>
      <c r="BX70" s="409"/>
      <c r="BY70" s="400">
        <v>0</v>
      </c>
      <c r="BZ70" s="400">
        <v>0</v>
      </c>
      <c r="CA70" s="400">
        <v>0</v>
      </c>
      <c r="CB70" s="400">
        <v>0</v>
      </c>
      <c r="CC70" s="409"/>
      <c r="CD70" s="409"/>
      <c r="CE70" s="400">
        <v>0</v>
      </c>
      <c r="CF70" s="409"/>
      <c r="CG70" s="400">
        <v>0</v>
      </c>
      <c r="CH70" s="409"/>
      <c r="CI70" s="395"/>
      <c r="CJ70" s="409"/>
      <c r="CK70" s="400">
        <v>0</v>
      </c>
      <c r="CL70" s="395"/>
      <c r="CM70" s="404"/>
      <c r="CN70" s="401"/>
      <c r="CO70" s="410"/>
      <c r="CP70" s="404"/>
      <c r="CQ70" s="401"/>
      <c r="CR70" s="410"/>
      <c r="CS70" s="404"/>
      <c r="CT70" s="401"/>
      <c r="CU70" s="421"/>
      <c r="CV70" s="401"/>
      <c r="CW70" s="404"/>
      <c r="CX70" s="401"/>
      <c r="CY70" s="410"/>
      <c r="CZ70" s="311" t="s">
        <v>1347</v>
      </c>
    </row>
    <row r="71" spans="1:104" s="103" customFormat="1" ht="30.75" customHeight="1" thickBot="1" x14ac:dyDescent="0.3">
      <c r="A71" s="594" t="s">
        <v>755</v>
      </c>
      <c r="B71" s="319" t="s">
        <v>756</v>
      </c>
      <c r="C71" s="320" t="s">
        <v>757</v>
      </c>
      <c r="D71" s="320" t="s">
        <v>565</v>
      </c>
      <c r="E71" s="323"/>
      <c r="F71" s="396" t="s">
        <v>63</v>
      </c>
      <c r="G71" s="397">
        <f>'Stage 2 - Site Information'!N83</f>
        <v>1</v>
      </c>
      <c r="H71" s="396"/>
      <c r="I71" s="398">
        <f>'Stage 2 - Site Information'!M83</f>
        <v>0.03</v>
      </c>
      <c r="J71" s="399"/>
      <c r="K71" s="405"/>
      <c r="L71" s="408"/>
      <c r="M71" s="401">
        <f t="shared" si="6"/>
        <v>1</v>
      </c>
      <c r="N71" s="409"/>
      <c r="O71" s="400">
        <v>5</v>
      </c>
      <c r="P71" s="400">
        <v>1</v>
      </c>
      <c r="Q71" s="408"/>
      <c r="R71" s="400">
        <v>0</v>
      </c>
      <c r="S71" s="400">
        <v>0</v>
      </c>
      <c r="T71" s="400">
        <v>0</v>
      </c>
      <c r="U71" s="400">
        <v>0</v>
      </c>
      <c r="V71" s="407"/>
      <c r="W71" s="401">
        <v>0</v>
      </c>
      <c r="X71" s="401">
        <v>0</v>
      </c>
      <c r="Y71" s="401">
        <v>0</v>
      </c>
      <c r="Z71" s="401">
        <v>0</v>
      </c>
      <c r="AA71" s="407"/>
      <c r="AB71" s="400">
        <v>0</v>
      </c>
      <c r="AC71" s="409"/>
      <c r="AD71" s="407"/>
      <c r="AE71" s="400">
        <v>0</v>
      </c>
      <c r="AF71" s="400">
        <v>0</v>
      </c>
      <c r="AG71" s="406"/>
      <c r="AH71" s="400">
        <v>0</v>
      </c>
      <c r="AI71" s="400">
        <v>0</v>
      </c>
      <c r="AJ71" s="400">
        <v>0</v>
      </c>
      <c r="AK71" s="400">
        <v>0</v>
      </c>
      <c r="AL71" s="395"/>
      <c r="AM71" s="400">
        <v>0</v>
      </c>
      <c r="AN71" s="400">
        <v>0</v>
      </c>
      <c r="AO71" s="400">
        <v>0</v>
      </c>
      <c r="AP71" s="400">
        <v>0</v>
      </c>
      <c r="AQ71" s="400">
        <v>0</v>
      </c>
      <c r="AR71" s="400">
        <v>0</v>
      </c>
      <c r="AS71" s="395"/>
      <c r="AT71" s="400">
        <v>0</v>
      </c>
      <c r="AU71" s="400">
        <v>0</v>
      </c>
      <c r="AV71" s="400">
        <v>0</v>
      </c>
      <c r="AW71" s="400">
        <v>0</v>
      </c>
      <c r="AX71" s="400">
        <v>0</v>
      </c>
      <c r="AY71" s="400">
        <v>0</v>
      </c>
      <c r="AZ71" s="400">
        <v>0</v>
      </c>
      <c r="BA71" s="400">
        <v>0</v>
      </c>
      <c r="BB71" s="409"/>
      <c r="BC71" s="400">
        <v>0</v>
      </c>
      <c r="BD71" s="400">
        <v>0</v>
      </c>
      <c r="BE71" s="395"/>
      <c r="BF71" s="400">
        <v>0</v>
      </c>
      <c r="BG71" s="400">
        <v>0</v>
      </c>
      <c r="BH71" s="395"/>
      <c r="BI71" s="400">
        <v>0</v>
      </c>
      <c r="BJ71" s="400">
        <v>0</v>
      </c>
      <c r="BK71" s="400">
        <v>0</v>
      </c>
      <c r="BL71" s="400">
        <v>0</v>
      </c>
      <c r="BM71" s="400">
        <v>0</v>
      </c>
      <c r="BN71" s="400">
        <v>0</v>
      </c>
      <c r="BO71" s="395"/>
      <c r="BP71" s="400">
        <v>0</v>
      </c>
      <c r="BQ71" s="400">
        <v>0</v>
      </c>
      <c r="BR71" s="406"/>
      <c r="BS71" s="400">
        <v>0</v>
      </c>
      <c r="BT71" s="400">
        <v>0</v>
      </c>
      <c r="BU71" s="400">
        <v>0</v>
      </c>
      <c r="BV71" s="400">
        <v>0</v>
      </c>
      <c r="BW71" s="400">
        <v>0</v>
      </c>
      <c r="BX71" s="409"/>
      <c r="BY71" s="400">
        <v>0</v>
      </c>
      <c r="BZ71" s="400">
        <v>0</v>
      </c>
      <c r="CA71" s="400">
        <v>0</v>
      </c>
      <c r="CB71" s="400">
        <v>0</v>
      </c>
      <c r="CC71" s="409"/>
      <c r="CD71" s="409"/>
      <c r="CE71" s="400">
        <v>0</v>
      </c>
      <c r="CF71" s="409"/>
      <c r="CG71" s="400">
        <v>0</v>
      </c>
      <c r="CH71" s="409"/>
      <c r="CI71" s="395"/>
      <c r="CJ71" s="409"/>
      <c r="CK71" s="400">
        <v>0</v>
      </c>
      <c r="CL71" s="395"/>
      <c r="CM71" s="404"/>
      <c r="CN71" s="401"/>
      <c r="CO71" s="410"/>
      <c r="CP71" s="404"/>
      <c r="CQ71" s="401"/>
      <c r="CR71" s="410"/>
      <c r="CS71" s="404"/>
      <c r="CT71" s="401"/>
      <c r="CU71" s="421"/>
      <c r="CV71" s="401"/>
      <c r="CW71" s="404"/>
      <c r="CX71" s="401"/>
      <c r="CY71" s="410"/>
      <c r="CZ71" s="311" t="s">
        <v>1347</v>
      </c>
    </row>
    <row r="72" spans="1:104" s="103" customFormat="1" ht="30.75" customHeight="1" thickBot="1" x14ac:dyDescent="0.3">
      <c r="A72" s="594" t="s">
        <v>758</v>
      </c>
      <c r="B72" s="319" t="s">
        <v>759</v>
      </c>
      <c r="C72" s="320" t="s">
        <v>760</v>
      </c>
      <c r="D72" s="320" t="s">
        <v>565</v>
      </c>
      <c r="E72" s="323"/>
      <c r="F72" s="396" t="s">
        <v>63</v>
      </c>
      <c r="G72" s="397">
        <f>'Stage 2 - Site Information'!N84</f>
        <v>8</v>
      </c>
      <c r="H72" s="396"/>
      <c r="I72" s="398">
        <f>'Stage 2 - Site Information'!M84</f>
        <v>0.09</v>
      </c>
      <c r="J72" s="399"/>
      <c r="K72" s="405"/>
      <c r="L72" s="408"/>
      <c r="M72" s="401">
        <f t="shared" si="6"/>
        <v>1</v>
      </c>
      <c r="N72" s="409"/>
      <c r="O72" s="400">
        <v>5</v>
      </c>
      <c r="P72" s="400">
        <v>5</v>
      </c>
      <c r="Q72" s="408"/>
      <c r="R72" s="400">
        <v>0</v>
      </c>
      <c r="S72" s="400">
        <v>0</v>
      </c>
      <c r="T72" s="400">
        <v>0</v>
      </c>
      <c r="U72" s="400">
        <v>0</v>
      </c>
      <c r="V72" s="407"/>
      <c r="W72" s="401">
        <v>0</v>
      </c>
      <c r="X72" s="401">
        <v>0</v>
      </c>
      <c r="Y72" s="401">
        <v>0</v>
      </c>
      <c r="Z72" s="401">
        <v>0</v>
      </c>
      <c r="AA72" s="407"/>
      <c r="AB72" s="400">
        <v>0</v>
      </c>
      <c r="AC72" s="400">
        <v>0</v>
      </c>
      <c r="AD72" s="407"/>
      <c r="AE72" s="400">
        <v>0</v>
      </c>
      <c r="AF72" s="400">
        <v>0</v>
      </c>
      <c r="AG72" s="406"/>
      <c r="AH72" s="400">
        <v>0</v>
      </c>
      <c r="AI72" s="400">
        <v>0</v>
      </c>
      <c r="AJ72" s="400">
        <v>0</v>
      </c>
      <c r="AK72" s="400">
        <v>0</v>
      </c>
      <c r="AL72" s="395"/>
      <c r="AM72" s="400">
        <v>0</v>
      </c>
      <c r="AN72" s="400">
        <v>0</v>
      </c>
      <c r="AO72" s="400">
        <v>0</v>
      </c>
      <c r="AP72" s="400">
        <v>0</v>
      </c>
      <c r="AQ72" s="400">
        <v>0</v>
      </c>
      <c r="AR72" s="400">
        <v>0</v>
      </c>
      <c r="AS72" s="395"/>
      <c r="AT72" s="400">
        <v>0</v>
      </c>
      <c r="AU72" s="400">
        <v>0</v>
      </c>
      <c r="AV72" s="400">
        <v>0</v>
      </c>
      <c r="AW72" s="400">
        <v>0</v>
      </c>
      <c r="AX72" s="400">
        <v>0</v>
      </c>
      <c r="AY72" s="400">
        <v>0</v>
      </c>
      <c r="AZ72" s="400">
        <v>0</v>
      </c>
      <c r="BA72" s="400">
        <v>0</v>
      </c>
      <c r="BB72" s="409"/>
      <c r="BC72" s="400">
        <v>0</v>
      </c>
      <c r="BD72" s="400">
        <v>0</v>
      </c>
      <c r="BE72" s="395"/>
      <c r="BF72" s="400">
        <v>0</v>
      </c>
      <c r="BG72" s="400">
        <v>0</v>
      </c>
      <c r="BH72" s="395"/>
      <c r="BI72" s="400">
        <v>0</v>
      </c>
      <c r="BJ72" s="400">
        <v>0</v>
      </c>
      <c r="BK72" s="400">
        <v>0</v>
      </c>
      <c r="BL72" s="400">
        <v>0</v>
      </c>
      <c r="BM72" s="400">
        <v>0</v>
      </c>
      <c r="BN72" s="400">
        <v>0</v>
      </c>
      <c r="BO72" s="395"/>
      <c r="BP72" s="400">
        <v>0</v>
      </c>
      <c r="BQ72" s="400">
        <v>0</v>
      </c>
      <c r="BR72" s="406"/>
      <c r="BS72" s="400">
        <v>0</v>
      </c>
      <c r="BT72" s="400">
        <v>0</v>
      </c>
      <c r="BU72" s="400">
        <v>0</v>
      </c>
      <c r="BV72" s="400">
        <v>0</v>
      </c>
      <c r="BW72" s="400">
        <v>0</v>
      </c>
      <c r="BX72" s="409"/>
      <c r="BY72" s="400">
        <v>0</v>
      </c>
      <c r="BZ72" s="400">
        <v>0</v>
      </c>
      <c r="CA72" s="400">
        <v>0</v>
      </c>
      <c r="CB72" s="400">
        <v>0</v>
      </c>
      <c r="CC72" s="409"/>
      <c r="CD72" s="409"/>
      <c r="CE72" s="400">
        <v>0</v>
      </c>
      <c r="CF72" s="409"/>
      <c r="CG72" s="400">
        <v>0</v>
      </c>
      <c r="CH72" s="409"/>
      <c r="CI72" s="395"/>
      <c r="CJ72" s="409"/>
      <c r="CK72" s="400">
        <v>0</v>
      </c>
      <c r="CL72" s="395"/>
      <c r="CM72" s="404"/>
      <c r="CN72" s="401"/>
      <c r="CO72" s="410"/>
      <c r="CP72" s="404"/>
      <c r="CQ72" s="401"/>
      <c r="CR72" s="410"/>
      <c r="CS72" s="404"/>
      <c r="CT72" s="401"/>
      <c r="CU72" s="421"/>
      <c r="CV72" s="401"/>
      <c r="CW72" s="404"/>
      <c r="CX72" s="401"/>
      <c r="CY72" s="410"/>
      <c r="CZ72" s="311" t="s">
        <v>1347</v>
      </c>
    </row>
    <row r="73" spans="1:104" s="103" customFormat="1" ht="30.75" customHeight="1" thickBot="1" x14ac:dyDescent="0.3">
      <c r="A73" s="594" t="s">
        <v>764</v>
      </c>
      <c r="B73" s="319" t="s">
        <v>765</v>
      </c>
      <c r="C73" s="320" t="s">
        <v>596</v>
      </c>
      <c r="D73" s="320" t="s">
        <v>584</v>
      </c>
      <c r="E73" s="323"/>
      <c r="F73" s="396" t="s">
        <v>63</v>
      </c>
      <c r="G73" s="397">
        <f>'Stage 2 - Site Information'!N86</f>
        <v>1</v>
      </c>
      <c r="H73" s="396"/>
      <c r="I73" s="398">
        <f>'Stage 2 - Site Information'!M86</f>
        <v>0.04</v>
      </c>
      <c r="J73" s="399"/>
      <c r="K73" s="405"/>
      <c r="L73" s="408"/>
      <c r="M73" s="401">
        <f t="shared" si="6"/>
        <v>1</v>
      </c>
      <c r="N73" s="409"/>
      <c r="O73" s="400">
        <v>2</v>
      </c>
      <c r="P73" s="400">
        <v>1</v>
      </c>
      <c r="Q73" s="408"/>
      <c r="R73" s="400">
        <v>0</v>
      </c>
      <c r="S73" s="400">
        <v>0</v>
      </c>
      <c r="T73" s="400">
        <v>0</v>
      </c>
      <c r="U73" s="400">
        <v>0</v>
      </c>
      <c r="V73" s="407"/>
      <c r="W73" s="401">
        <v>0</v>
      </c>
      <c r="X73" s="401">
        <v>0</v>
      </c>
      <c r="Y73" s="401">
        <v>0</v>
      </c>
      <c r="Z73" s="401">
        <v>0</v>
      </c>
      <c r="AA73" s="407"/>
      <c r="AB73" s="400">
        <v>0</v>
      </c>
      <c r="AC73" s="409"/>
      <c r="AD73" s="407"/>
      <c r="AE73" s="400">
        <v>0</v>
      </c>
      <c r="AF73" s="400">
        <v>0</v>
      </c>
      <c r="AG73" s="406"/>
      <c r="AH73" s="400">
        <v>0</v>
      </c>
      <c r="AI73" s="400">
        <v>0</v>
      </c>
      <c r="AJ73" s="400">
        <v>0</v>
      </c>
      <c r="AK73" s="400">
        <v>0</v>
      </c>
      <c r="AL73" s="395"/>
      <c r="AM73" s="400">
        <v>0</v>
      </c>
      <c r="AN73" s="400">
        <v>0</v>
      </c>
      <c r="AO73" s="400">
        <v>0</v>
      </c>
      <c r="AP73" s="400">
        <v>0</v>
      </c>
      <c r="AQ73" s="400">
        <v>0</v>
      </c>
      <c r="AR73" s="400">
        <v>0</v>
      </c>
      <c r="AS73" s="395"/>
      <c r="AT73" s="400">
        <v>0</v>
      </c>
      <c r="AU73" s="400">
        <v>0</v>
      </c>
      <c r="AV73" s="400">
        <v>0</v>
      </c>
      <c r="AW73" s="400">
        <v>0</v>
      </c>
      <c r="AX73" s="400">
        <v>0</v>
      </c>
      <c r="AY73" s="400">
        <v>0</v>
      </c>
      <c r="AZ73" s="400">
        <v>0</v>
      </c>
      <c r="BA73" s="400">
        <v>0</v>
      </c>
      <c r="BB73" s="409"/>
      <c r="BC73" s="400">
        <v>0</v>
      </c>
      <c r="BD73" s="400">
        <v>0</v>
      </c>
      <c r="BE73" s="395"/>
      <c r="BF73" s="400">
        <v>0</v>
      </c>
      <c r="BG73" s="400">
        <v>0</v>
      </c>
      <c r="BH73" s="395"/>
      <c r="BI73" s="400">
        <v>0</v>
      </c>
      <c r="BJ73" s="400">
        <v>0</v>
      </c>
      <c r="BK73" s="400">
        <v>0</v>
      </c>
      <c r="BL73" s="400">
        <v>0</v>
      </c>
      <c r="BM73" s="400">
        <v>0</v>
      </c>
      <c r="BN73" s="400">
        <v>0</v>
      </c>
      <c r="BO73" s="395"/>
      <c r="BP73" s="400">
        <v>0</v>
      </c>
      <c r="BQ73" s="400">
        <v>0</v>
      </c>
      <c r="BR73" s="406"/>
      <c r="BS73" s="400">
        <v>0</v>
      </c>
      <c r="BT73" s="400">
        <v>0</v>
      </c>
      <c r="BU73" s="400">
        <v>0</v>
      </c>
      <c r="BV73" s="400">
        <v>0</v>
      </c>
      <c r="BW73" s="400">
        <v>0</v>
      </c>
      <c r="BX73" s="409"/>
      <c r="BY73" s="400">
        <v>0</v>
      </c>
      <c r="BZ73" s="400">
        <v>0</v>
      </c>
      <c r="CA73" s="400">
        <v>0</v>
      </c>
      <c r="CB73" s="400">
        <v>0</v>
      </c>
      <c r="CC73" s="409"/>
      <c r="CD73" s="409"/>
      <c r="CE73" s="400">
        <v>0</v>
      </c>
      <c r="CF73" s="409"/>
      <c r="CG73" s="400">
        <v>0</v>
      </c>
      <c r="CH73" s="409"/>
      <c r="CI73" s="395"/>
      <c r="CJ73" s="409"/>
      <c r="CK73" s="400">
        <v>0</v>
      </c>
      <c r="CL73" s="395"/>
      <c r="CM73" s="404"/>
      <c r="CN73" s="401"/>
      <c r="CO73" s="410"/>
      <c r="CP73" s="404"/>
      <c r="CQ73" s="401"/>
      <c r="CR73" s="410"/>
      <c r="CS73" s="404"/>
      <c r="CT73" s="401"/>
      <c r="CU73" s="421"/>
      <c r="CV73" s="401"/>
      <c r="CW73" s="404"/>
      <c r="CX73" s="401"/>
      <c r="CY73" s="410"/>
      <c r="CZ73" s="311" t="s">
        <v>1347</v>
      </c>
    </row>
    <row r="74" spans="1:104" s="103" customFormat="1" ht="30.75" customHeight="1" thickBot="1" x14ac:dyDescent="0.3">
      <c r="A74" s="594" t="s">
        <v>775</v>
      </c>
      <c r="B74" s="319" t="s">
        <v>776</v>
      </c>
      <c r="C74" s="320" t="s">
        <v>599</v>
      </c>
      <c r="D74" s="320" t="s">
        <v>535</v>
      </c>
      <c r="E74" s="323"/>
      <c r="F74" s="396" t="s">
        <v>63</v>
      </c>
      <c r="G74" s="397">
        <f>'Stage 2 - Site Information'!N91</f>
        <v>2</v>
      </c>
      <c r="H74" s="396"/>
      <c r="I74" s="398">
        <f>'Stage 2 - Site Information'!M91</f>
        <v>0.06</v>
      </c>
      <c r="J74" s="399"/>
      <c r="K74" s="405"/>
      <c r="L74" s="408"/>
      <c r="M74" s="401">
        <f t="shared" si="6"/>
        <v>1</v>
      </c>
      <c r="N74" s="409"/>
      <c r="O74" s="400">
        <v>5</v>
      </c>
      <c r="P74" s="400">
        <v>1</v>
      </c>
      <c r="Q74" s="408"/>
      <c r="R74" s="400">
        <v>0</v>
      </c>
      <c r="S74" s="400">
        <v>0</v>
      </c>
      <c r="T74" s="400">
        <v>0</v>
      </c>
      <c r="U74" s="400">
        <v>0</v>
      </c>
      <c r="V74" s="407"/>
      <c r="W74" s="401">
        <v>0</v>
      </c>
      <c r="X74" s="401">
        <v>0</v>
      </c>
      <c r="Y74" s="401">
        <v>0</v>
      </c>
      <c r="Z74" s="401">
        <v>0</v>
      </c>
      <c r="AA74" s="407"/>
      <c r="AB74" s="400">
        <v>0</v>
      </c>
      <c r="AC74" s="409"/>
      <c r="AD74" s="407"/>
      <c r="AE74" s="400">
        <v>0</v>
      </c>
      <c r="AF74" s="400">
        <v>0</v>
      </c>
      <c r="AG74" s="406"/>
      <c r="AH74" s="400">
        <v>0</v>
      </c>
      <c r="AI74" s="400">
        <v>0</v>
      </c>
      <c r="AJ74" s="400">
        <v>0</v>
      </c>
      <c r="AK74" s="400">
        <v>0</v>
      </c>
      <c r="AL74" s="395"/>
      <c r="AM74" s="400">
        <v>0</v>
      </c>
      <c r="AN74" s="400">
        <v>0</v>
      </c>
      <c r="AO74" s="400">
        <v>0</v>
      </c>
      <c r="AP74" s="400">
        <v>0</v>
      </c>
      <c r="AQ74" s="400">
        <v>0</v>
      </c>
      <c r="AR74" s="400">
        <v>0</v>
      </c>
      <c r="AS74" s="395"/>
      <c r="AT74" s="400">
        <v>0</v>
      </c>
      <c r="AU74" s="400">
        <v>0</v>
      </c>
      <c r="AV74" s="400">
        <v>0</v>
      </c>
      <c r="AW74" s="400">
        <v>0</v>
      </c>
      <c r="AX74" s="400">
        <v>0</v>
      </c>
      <c r="AY74" s="400">
        <v>0</v>
      </c>
      <c r="AZ74" s="400">
        <v>0</v>
      </c>
      <c r="BA74" s="400">
        <v>0</v>
      </c>
      <c r="BB74" s="409"/>
      <c r="BC74" s="400">
        <v>0</v>
      </c>
      <c r="BD74" s="400">
        <v>0</v>
      </c>
      <c r="BE74" s="395"/>
      <c r="BF74" s="400">
        <v>0</v>
      </c>
      <c r="BG74" s="400">
        <v>0</v>
      </c>
      <c r="BH74" s="395"/>
      <c r="BI74" s="400">
        <v>0</v>
      </c>
      <c r="BJ74" s="400">
        <v>0</v>
      </c>
      <c r="BK74" s="400">
        <v>0</v>
      </c>
      <c r="BL74" s="400">
        <v>0</v>
      </c>
      <c r="BM74" s="400">
        <v>0</v>
      </c>
      <c r="BN74" s="400">
        <v>0</v>
      </c>
      <c r="BO74" s="395"/>
      <c r="BP74" s="400">
        <v>0</v>
      </c>
      <c r="BQ74" s="400">
        <v>0</v>
      </c>
      <c r="BR74" s="406"/>
      <c r="BS74" s="400">
        <v>0</v>
      </c>
      <c r="BT74" s="400">
        <v>0</v>
      </c>
      <c r="BU74" s="400">
        <v>0</v>
      </c>
      <c r="BV74" s="400">
        <v>0</v>
      </c>
      <c r="BW74" s="400">
        <v>0</v>
      </c>
      <c r="BX74" s="409"/>
      <c r="BY74" s="400">
        <v>0</v>
      </c>
      <c r="BZ74" s="400">
        <v>0</v>
      </c>
      <c r="CA74" s="400">
        <v>0</v>
      </c>
      <c r="CB74" s="400">
        <v>0</v>
      </c>
      <c r="CC74" s="409"/>
      <c r="CD74" s="409"/>
      <c r="CE74" s="400">
        <v>0</v>
      </c>
      <c r="CF74" s="409"/>
      <c r="CG74" s="400">
        <v>0</v>
      </c>
      <c r="CH74" s="409"/>
      <c r="CI74" s="395"/>
      <c r="CJ74" s="409"/>
      <c r="CK74" s="400">
        <v>0</v>
      </c>
      <c r="CL74" s="395"/>
      <c r="CM74" s="404"/>
      <c r="CN74" s="401"/>
      <c r="CO74" s="410"/>
      <c r="CP74" s="404"/>
      <c r="CQ74" s="401"/>
      <c r="CR74" s="410"/>
      <c r="CS74" s="404"/>
      <c r="CT74" s="401"/>
      <c r="CU74" s="421"/>
      <c r="CV74" s="401"/>
      <c r="CW74" s="404"/>
      <c r="CX74" s="401"/>
      <c r="CY74" s="410"/>
      <c r="CZ74" s="311" t="s">
        <v>1347</v>
      </c>
    </row>
    <row r="75" spans="1:104" s="103" customFormat="1" ht="30.75" customHeight="1" thickBot="1" x14ac:dyDescent="0.3">
      <c r="A75" s="594" t="s">
        <v>786</v>
      </c>
      <c r="B75" s="319" t="s">
        <v>787</v>
      </c>
      <c r="C75" s="320" t="s">
        <v>788</v>
      </c>
      <c r="D75" s="320" t="s">
        <v>535</v>
      </c>
      <c r="E75" s="323"/>
      <c r="F75" s="396" t="s">
        <v>63</v>
      </c>
      <c r="G75" s="397">
        <f>'Stage 2 - Site Information'!N95</f>
        <v>9</v>
      </c>
      <c r="H75" s="396"/>
      <c r="I75" s="398">
        <f>'Stage 2 - Site Information'!M95</f>
        <v>0.23</v>
      </c>
      <c r="J75" s="399"/>
      <c r="K75" s="405"/>
      <c r="L75" s="408"/>
      <c r="M75" s="401">
        <f t="shared" si="6"/>
        <v>1</v>
      </c>
      <c r="N75" s="409"/>
      <c r="O75" s="400">
        <v>5</v>
      </c>
      <c r="P75" s="400">
        <v>1</v>
      </c>
      <c r="Q75" s="408"/>
      <c r="R75" s="400">
        <v>0</v>
      </c>
      <c r="S75" s="400">
        <v>0</v>
      </c>
      <c r="T75" s="400">
        <v>0</v>
      </c>
      <c r="U75" s="400">
        <v>0</v>
      </c>
      <c r="V75" s="407"/>
      <c r="W75" s="401">
        <v>0</v>
      </c>
      <c r="X75" s="401">
        <v>0</v>
      </c>
      <c r="Y75" s="401">
        <v>0</v>
      </c>
      <c r="Z75" s="401">
        <v>0</v>
      </c>
      <c r="AA75" s="407"/>
      <c r="AB75" s="400">
        <v>0</v>
      </c>
      <c r="AC75" s="409"/>
      <c r="AD75" s="407"/>
      <c r="AE75" s="400">
        <v>0</v>
      </c>
      <c r="AF75" s="400">
        <v>0</v>
      </c>
      <c r="AG75" s="406"/>
      <c r="AH75" s="400">
        <v>0</v>
      </c>
      <c r="AI75" s="400">
        <v>0</v>
      </c>
      <c r="AJ75" s="400">
        <v>0</v>
      </c>
      <c r="AK75" s="400">
        <v>0</v>
      </c>
      <c r="AL75" s="395"/>
      <c r="AM75" s="400">
        <v>0</v>
      </c>
      <c r="AN75" s="400">
        <v>0</v>
      </c>
      <c r="AO75" s="400">
        <v>0</v>
      </c>
      <c r="AP75" s="400">
        <v>0</v>
      </c>
      <c r="AQ75" s="400">
        <v>0</v>
      </c>
      <c r="AR75" s="400">
        <v>0</v>
      </c>
      <c r="AS75" s="395"/>
      <c r="AT75" s="400">
        <v>0</v>
      </c>
      <c r="AU75" s="400">
        <v>0</v>
      </c>
      <c r="AV75" s="400">
        <v>0</v>
      </c>
      <c r="AW75" s="400">
        <v>0</v>
      </c>
      <c r="AX75" s="400">
        <v>0</v>
      </c>
      <c r="AY75" s="400">
        <v>0</v>
      </c>
      <c r="AZ75" s="400">
        <v>0</v>
      </c>
      <c r="BA75" s="400">
        <v>0</v>
      </c>
      <c r="BB75" s="409"/>
      <c r="BC75" s="400">
        <v>0</v>
      </c>
      <c r="BD75" s="400">
        <v>0</v>
      </c>
      <c r="BE75" s="395"/>
      <c r="BF75" s="400">
        <v>0</v>
      </c>
      <c r="BG75" s="400">
        <v>0</v>
      </c>
      <c r="BH75" s="395"/>
      <c r="BI75" s="400">
        <v>0</v>
      </c>
      <c r="BJ75" s="400">
        <v>0</v>
      </c>
      <c r="BK75" s="400">
        <v>0</v>
      </c>
      <c r="BL75" s="400">
        <v>0</v>
      </c>
      <c r="BM75" s="400">
        <v>0</v>
      </c>
      <c r="BN75" s="400">
        <v>0</v>
      </c>
      <c r="BO75" s="395"/>
      <c r="BP75" s="400">
        <v>0</v>
      </c>
      <c r="BQ75" s="400">
        <v>0</v>
      </c>
      <c r="BR75" s="406"/>
      <c r="BS75" s="400">
        <v>0</v>
      </c>
      <c r="BT75" s="400">
        <v>0</v>
      </c>
      <c r="BU75" s="400">
        <v>0</v>
      </c>
      <c r="BV75" s="400">
        <v>0</v>
      </c>
      <c r="BW75" s="400">
        <v>0</v>
      </c>
      <c r="BX75" s="409"/>
      <c r="BY75" s="400">
        <v>0</v>
      </c>
      <c r="BZ75" s="400">
        <v>0</v>
      </c>
      <c r="CA75" s="400">
        <v>0</v>
      </c>
      <c r="CB75" s="400">
        <v>0</v>
      </c>
      <c r="CC75" s="409"/>
      <c r="CD75" s="409"/>
      <c r="CE75" s="400">
        <v>0</v>
      </c>
      <c r="CF75" s="409"/>
      <c r="CG75" s="400">
        <v>0</v>
      </c>
      <c r="CH75" s="409"/>
      <c r="CI75" s="395"/>
      <c r="CJ75" s="409"/>
      <c r="CK75" s="400">
        <v>0</v>
      </c>
      <c r="CL75" s="395"/>
      <c r="CM75" s="404"/>
      <c r="CN75" s="401"/>
      <c r="CO75" s="410"/>
      <c r="CP75" s="404"/>
      <c r="CQ75" s="401"/>
      <c r="CR75" s="410"/>
      <c r="CS75" s="404"/>
      <c r="CT75" s="401"/>
      <c r="CU75" s="421"/>
      <c r="CV75" s="401"/>
      <c r="CW75" s="404"/>
      <c r="CX75" s="401"/>
      <c r="CY75" s="410"/>
      <c r="CZ75" s="311" t="s">
        <v>1347</v>
      </c>
    </row>
    <row r="76" spans="1:104" s="103" customFormat="1" ht="30.75" customHeight="1" thickBot="1" x14ac:dyDescent="0.3">
      <c r="A76" s="594" t="s">
        <v>789</v>
      </c>
      <c r="B76" s="319" t="s">
        <v>790</v>
      </c>
      <c r="C76" s="320" t="s">
        <v>791</v>
      </c>
      <c r="D76" s="320" t="s">
        <v>535</v>
      </c>
      <c r="E76" s="323"/>
      <c r="F76" s="396" t="s">
        <v>63</v>
      </c>
      <c r="G76" s="397">
        <f>'Stage 2 - Site Information'!N96</f>
        <v>3</v>
      </c>
      <c r="H76" s="396"/>
      <c r="I76" s="398">
        <f>'Stage 2 - Site Information'!M96</f>
        <v>0.12</v>
      </c>
      <c r="J76" s="399"/>
      <c r="K76" s="405"/>
      <c r="L76" s="408"/>
      <c r="M76" s="401">
        <f t="shared" si="6"/>
        <v>1</v>
      </c>
      <c r="N76" s="409"/>
      <c r="O76" s="400">
        <v>5</v>
      </c>
      <c r="P76" s="400">
        <v>1</v>
      </c>
      <c r="Q76" s="408"/>
      <c r="R76" s="400">
        <v>0</v>
      </c>
      <c r="S76" s="400">
        <v>0</v>
      </c>
      <c r="T76" s="400">
        <v>0</v>
      </c>
      <c r="U76" s="400">
        <v>0</v>
      </c>
      <c r="V76" s="407"/>
      <c r="W76" s="401">
        <v>0</v>
      </c>
      <c r="X76" s="401">
        <v>0</v>
      </c>
      <c r="Y76" s="401">
        <v>0</v>
      </c>
      <c r="Z76" s="401">
        <v>0</v>
      </c>
      <c r="AA76" s="407"/>
      <c r="AB76" s="400">
        <v>0</v>
      </c>
      <c r="AC76" s="409"/>
      <c r="AD76" s="407"/>
      <c r="AE76" s="400">
        <v>0</v>
      </c>
      <c r="AF76" s="400">
        <v>0</v>
      </c>
      <c r="AG76" s="406"/>
      <c r="AH76" s="400">
        <v>0</v>
      </c>
      <c r="AI76" s="400">
        <v>0</v>
      </c>
      <c r="AJ76" s="400">
        <v>0</v>
      </c>
      <c r="AK76" s="400">
        <v>0</v>
      </c>
      <c r="AL76" s="395"/>
      <c r="AM76" s="400">
        <v>0</v>
      </c>
      <c r="AN76" s="400">
        <v>0</v>
      </c>
      <c r="AO76" s="400">
        <v>0</v>
      </c>
      <c r="AP76" s="400">
        <v>0</v>
      </c>
      <c r="AQ76" s="400">
        <v>0</v>
      </c>
      <c r="AR76" s="400">
        <v>0</v>
      </c>
      <c r="AS76" s="395"/>
      <c r="AT76" s="400">
        <v>0</v>
      </c>
      <c r="AU76" s="400">
        <v>0</v>
      </c>
      <c r="AV76" s="400">
        <v>0</v>
      </c>
      <c r="AW76" s="400">
        <v>0</v>
      </c>
      <c r="AX76" s="400">
        <v>0</v>
      </c>
      <c r="AY76" s="400">
        <v>0</v>
      </c>
      <c r="AZ76" s="400">
        <v>0</v>
      </c>
      <c r="BA76" s="400">
        <v>0</v>
      </c>
      <c r="BB76" s="409"/>
      <c r="BC76" s="400">
        <v>0</v>
      </c>
      <c r="BD76" s="400">
        <v>0</v>
      </c>
      <c r="BE76" s="395"/>
      <c r="BF76" s="400">
        <v>0</v>
      </c>
      <c r="BG76" s="400">
        <v>0</v>
      </c>
      <c r="BH76" s="395"/>
      <c r="BI76" s="400">
        <v>0</v>
      </c>
      <c r="BJ76" s="400">
        <v>0</v>
      </c>
      <c r="BK76" s="400">
        <v>0</v>
      </c>
      <c r="BL76" s="400">
        <v>0</v>
      </c>
      <c r="BM76" s="400">
        <v>0</v>
      </c>
      <c r="BN76" s="400">
        <v>0</v>
      </c>
      <c r="BO76" s="395"/>
      <c r="BP76" s="400">
        <v>0</v>
      </c>
      <c r="BQ76" s="400">
        <v>0</v>
      </c>
      <c r="BR76" s="406"/>
      <c r="BS76" s="400">
        <v>0</v>
      </c>
      <c r="BT76" s="400">
        <v>0</v>
      </c>
      <c r="BU76" s="400">
        <v>0</v>
      </c>
      <c r="BV76" s="400">
        <v>0</v>
      </c>
      <c r="BW76" s="400">
        <v>0</v>
      </c>
      <c r="BX76" s="409"/>
      <c r="BY76" s="400">
        <v>0</v>
      </c>
      <c r="BZ76" s="400">
        <v>0</v>
      </c>
      <c r="CA76" s="400">
        <v>0</v>
      </c>
      <c r="CB76" s="400">
        <v>0</v>
      </c>
      <c r="CC76" s="409"/>
      <c r="CD76" s="409"/>
      <c r="CE76" s="400">
        <v>0</v>
      </c>
      <c r="CF76" s="409"/>
      <c r="CG76" s="400">
        <v>0</v>
      </c>
      <c r="CH76" s="409"/>
      <c r="CI76" s="395"/>
      <c r="CJ76" s="409"/>
      <c r="CK76" s="400">
        <v>0</v>
      </c>
      <c r="CL76" s="395"/>
      <c r="CM76" s="404"/>
      <c r="CN76" s="401"/>
      <c r="CO76" s="410"/>
      <c r="CP76" s="404"/>
      <c r="CQ76" s="401"/>
      <c r="CR76" s="410"/>
      <c r="CS76" s="404"/>
      <c r="CT76" s="401"/>
      <c r="CU76" s="421"/>
      <c r="CV76" s="401"/>
      <c r="CW76" s="404"/>
      <c r="CX76" s="401"/>
      <c r="CY76" s="410"/>
      <c r="CZ76" s="311" t="s">
        <v>1438</v>
      </c>
    </row>
    <row r="77" spans="1:104" s="103" customFormat="1" ht="30.75" customHeight="1" thickBot="1" x14ac:dyDescent="0.3">
      <c r="A77" s="594" t="s">
        <v>798</v>
      </c>
      <c r="B77" s="319" t="s">
        <v>799</v>
      </c>
      <c r="C77" s="320" t="s">
        <v>800</v>
      </c>
      <c r="D77" s="320" t="s">
        <v>535</v>
      </c>
      <c r="E77" s="323"/>
      <c r="F77" s="396" t="s">
        <v>63</v>
      </c>
      <c r="G77" s="397">
        <f>'Stage 2 - Site Information'!N99</f>
        <v>2</v>
      </c>
      <c r="H77" s="396"/>
      <c r="I77" s="398">
        <f>'Stage 2 - Site Information'!M99</f>
        <v>0.04</v>
      </c>
      <c r="J77" s="399"/>
      <c r="K77" s="405"/>
      <c r="L77" s="408"/>
      <c r="M77" s="401">
        <f t="shared" si="6"/>
        <v>1</v>
      </c>
      <c r="N77" s="409"/>
      <c r="O77" s="400">
        <v>5</v>
      </c>
      <c r="P77" s="400">
        <v>5</v>
      </c>
      <c r="Q77" s="408"/>
      <c r="R77" s="400">
        <v>0</v>
      </c>
      <c r="S77" s="400">
        <v>0</v>
      </c>
      <c r="T77" s="400">
        <v>0</v>
      </c>
      <c r="U77" s="400">
        <v>0</v>
      </c>
      <c r="V77" s="407"/>
      <c r="W77" s="401">
        <v>0</v>
      </c>
      <c r="X77" s="401">
        <v>0</v>
      </c>
      <c r="Y77" s="401">
        <v>0</v>
      </c>
      <c r="Z77" s="401">
        <v>0</v>
      </c>
      <c r="AA77" s="407"/>
      <c r="AB77" s="400">
        <v>0</v>
      </c>
      <c r="AC77" s="400">
        <v>0</v>
      </c>
      <c r="AD77" s="407"/>
      <c r="AE77" s="400">
        <v>0</v>
      </c>
      <c r="AF77" s="400">
        <v>0</v>
      </c>
      <c r="AG77" s="406"/>
      <c r="AH77" s="400">
        <v>0</v>
      </c>
      <c r="AI77" s="400">
        <v>0</v>
      </c>
      <c r="AJ77" s="400">
        <v>0</v>
      </c>
      <c r="AK77" s="400">
        <v>0</v>
      </c>
      <c r="AL77" s="395"/>
      <c r="AM77" s="400">
        <v>0</v>
      </c>
      <c r="AN77" s="400">
        <v>0</v>
      </c>
      <c r="AO77" s="400">
        <v>0</v>
      </c>
      <c r="AP77" s="400">
        <v>0</v>
      </c>
      <c r="AQ77" s="400">
        <v>0</v>
      </c>
      <c r="AR77" s="400">
        <v>0</v>
      </c>
      <c r="AS77" s="395"/>
      <c r="AT77" s="400">
        <v>0</v>
      </c>
      <c r="AU77" s="400">
        <v>0</v>
      </c>
      <c r="AV77" s="400">
        <v>0</v>
      </c>
      <c r="AW77" s="400">
        <v>0</v>
      </c>
      <c r="AX77" s="400">
        <v>0</v>
      </c>
      <c r="AY77" s="400">
        <v>0</v>
      </c>
      <c r="AZ77" s="400">
        <v>0</v>
      </c>
      <c r="BA77" s="400">
        <v>0</v>
      </c>
      <c r="BB77" s="409"/>
      <c r="BC77" s="400">
        <v>0</v>
      </c>
      <c r="BD77" s="400">
        <v>0</v>
      </c>
      <c r="BE77" s="395"/>
      <c r="BF77" s="400">
        <v>0</v>
      </c>
      <c r="BG77" s="400">
        <v>0</v>
      </c>
      <c r="BH77" s="395"/>
      <c r="BI77" s="400">
        <v>0</v>
      </c>
      <c r="BJ77" s="400">
        <v>0</v>
      </c>
      <c r="BK77" s="400">
        <v>0</v>
      </c>
      <c r="BL77" s="400">
        <v>0</v>
      </c>
      <c r="BM77" s="400">
        <v>0</v>
      </c>
      <c r="BN77" s="400">
        <v>0</v>
      </c>
      <c r="BO77" s="395"/>
      <c r="BP77" s="400">
        <v>0</v>
      </c>
      <c r="BQ77" s="400">
        <v>0</v>
      </c>
      <c r="BR77" s="406"/>
      <c r="BS77" s="400">
        <v>0</v>
      </c>
      <c r="BT77" s="400">
        <v>0</v>
      </c>
      <c r="BU77" s="400">
        <v>0</v>
      </c>
      <c r="BV77" s="400">
        <v>0</v>
      </c>
      <c r="BW77" s="400">
        <v>0</v>
      </c>
      <c r="BX77" s="409"/>
      <c r="BY77" s="400">
        <v>0</v>
      </c>
      <c r="BZ77" s="400">
        <v>0</v>
      </c>
      <c r="CA77" s="400">
        <v>0</v>
      </c>
      <c r="CB77" s="400">
        <v>0</v>
      </c>
      <c r="CC77" s="409"/>
      <c r="CD77" s="409"/>
      <c r="CE77" s="400">
        <v>0</v>
      </c>
      <c r="CF77" s="409"/>
      <c r="CG77" s="400">
        <v>0</v>
      </c>
      <c r="CH77" s="409"/>
      <c r="CI77" s="395"/>
      <c r="CJ77" s="409"/>
      <c r="CK77" s="400">
        <v>0</v>
      </c>
      <c r="CL77" s="395"/>
      <c r="CM77" s="404"/>
      <c r="CN77" s="401"/>
      <c r="CO77" s="410"/>
      <c r="CP77" s="404"/>
      <c r="CQ77" s="401"/>
      <c r="CR77" s="410"/>
      <c r="CS77" s="404"/>
      <c r="CT77" s="401"/>
      <c r="CU77" s="421"/>
      <c r="CV77" s="401"/>
      <c r="CW77" s="404"/>
      <c r="CX77" s="401"/>
      <c r="CY77" s="410"/>
      <c r="CZ77" s="311" t="s">
        <v>1347</v>
      </c>
    </row>
    <row r="78" spans="1:104" s="103" customFormat="1" ht="30.75" customHeight="1" thickBot="1" x14ac:dyDescent="0.3">
      <c r="A78" s="594" t="s">
        <v>804</v>
      </c>
      <c r="B78" s="319" t="s">
        <v>805</v>
      </c>
      <c r="C78" s="320" t="s">
        <v>803</v>
      </c>
      <c r="D78" s="320" t="s">
        <v>535</v>
      </c>
      <c r="E78" s="323"/>
      <c r="F78" s="396" t="s">
        <v>63</v>
      </c>
      <c r="G78" s="397">
        <f>'Stage 2 - Site Information'!N101</f>
        <v>4</v>
      </c>
      <c r="H78" s="396"/>
      <c r="I78" s="398">
        <f>'Stage 2 - Site Information'!M101</f>
        <v>0.13</v>
      </c>
      <c r="J78" s="399"/>
      <c r="K78" s="405"/>
      <c r="L78" s="408"/>
      <c r="M78" s="401">
        <f t="shared" si="6"/>
        <v>1</v>
      </c>
      <c r="N78" s="409"/>
      <c r="O78" s="400">
        <v>5</v>
      </c>
      <c r="P78" s="400">
        <v>1</v>
      </c>
      <c r="Q78" s="408"/>
      <c r="R78" s="400">
        <v>0</v>
      </c>
      <c r="S78" s="400">
        <v>0</v>
      </c>
      <c r="T78" s="400">
        <v>0</v>
      </c>
      <c r="U78" s="400">
        <v>0</v>
      </c>
      <c r="V78" s="407"/>
      <c r="W78" s="401">
        <v>0</v>
      </c>
      <c r="X78" s="401">
        <v>0</v>
      </c>
      <c r="Y78" s="401">
        <v>0</v>
      </c>
      <c r="Z78" s="401">
        <v>0</v>
      </c>
      <c r="AA78" s="407"/>
      <c r="AB78" s="400">
        <v>0</v>
      </c>
      <c r="AC78" s="409"/>
      <c r="AD78" s="407"/>
      <c r="AE78" s="400">
        <v>0</v>
      </c>
      <c r="AF78" s="400">
        <v>0</v>
      </c>
      <c r="AG78" s="406"/>
      <c r="AH78" s="400">
        <v>0</v>
      </c>
      <c r="AI78" s="400">
        <v>0</v>
      </c>
      <c r="AJ78" s="400">
        <v>0</v>
      </c>
      <c r="AK78" s="400">
        <v>0</v>
      </c>
      <c r="AL78" s="395"/>
      <c r="AM78" s="400">
        <v>0</v>
      </c>
      <c r="AN78" s="400">
        <v>0</v>
      </c>
      <c r="AO78" s="400">
        <v>0</v>
      </c>
      <c r="AP78" s="400">
        <v>0</v>
      </c>
      <c r="AQ78" s="400">
        <v>0</v>
      </c>
      <c r="AR78" s="400">
        <v>0</v>
      </c>
      <c r="AS78" s="395"/>
      <c r="AT78" s="400">
        <v>0</v>
      </c>
      <c r="AU78" s="400">
        <v>0</v>
      </c>
      <c r="AV78" s="400">
        <v>0</v>
      </c>
      <c r="AW78" s="400">
        <v>0</v>
      </c>
      <c r="AX78" s="400">
        <v>0</v>
      </c>
      <c r="AY78" s="400">
        <v>0</v>
      </c>
      <c r="AZ78" s="400">
        <v>0</v>
      </c>
      <c r="BA78" s="400">
        <v>0</v>
      </c>
      <c r="BB78" s="409"/>
      <c r="BC78" s="400">
        <v>0</v>
      </c>
      <c r="BD78" s="400">
        <v>0</v>
      </c>
      <c r="BE78" s="395"/>
      <c r="BF78" s="400">
        <v>0</v>
      </c>
      <c r="BG78" s="400">
        <v>0</v>
      </c>
      <c r="BH78" s="395"/>
      <c r="BI78" s="400">
        <v>0</v>
      </c>
      <c r="BJ78" s="400">
        <v>0</v>
      </c>
      <c r="BK78" s="400">
        <v>0</v>
      </c>
      <c r="BL78" s="400">
        <v>0</v>
      </c>
      <c r="BM78" s="400">
        <v>0</v>
      </c>
      <c r="BN78" s="400">
        <v>0</v>
      </c>
      <c r="BO78" s="395"/>
      <c r="BP78" s="400">
        <v>0</v>
      </c>
      <c r="BQ78" s="400">
        <v>0</v>
      </c>
      <c r="BR78" s="406"/>
      <c r="BS78" s="400">
        <v>0</v>
      </c>
      <c r="BT78" s="400">
        <v>0</v>
      </c>
      <c r="BU78" s="400">
        <v>0</v>
      </c>
      <c r="BV78" s="400">
        <v>0</v>
      </c>
      <c r="BW78" s="400">
        <v>0</v>
      </c>
      <c r="BX78" s="409"/>
      <c r="BY78" s="400">
        <v>0</v>
      </c>
      <c r="BZ78" s="400">
        <v>0</v>
      </c>
      <c r="CA78" s="400">
        <v>0</v>
      </c>
      <c r="CB78" s="400">
        <v>0</v>
      </c>
      <c r="CC78" s="409"/>
      <c r="CD78" s="409"/>
      <c r="CE78" s="400">
        <v>0</v>
      </c>
      <c r="CF78" s="409"/>
      <c r="CG78" s="400">
        <v>0</v>
      </c>
      <c r="CH78" s="409"/>
      <c r="CI78" s="395"/>
      <c r="CJ78" s="409"/>
      <c r="CK78" s="400">
        <v>0</v>
      </c>
      <c r="CL78" s="395"/>
      <c r="CM78" s="404"/>
      <c r="CN78" s="401"/>
      <c r="CO78" s="410"/>
      <c r="CP78" s="404"/>
      <c r="CQ78" s="401"/>
      <c r="CR78" s="410"/>
      <c r="CS78" s="404"/>
      <c r="CT78" s="401"/>
      <c r="CU78" s="421"/>
      <c r="CV78" s="401"/>
      <c r="CW78" s="404"/>
      <c r="CX78" s="401"/>
      <c r="CY78" s="410"/>
      <c r="CZ78" s="311" t="s">
        <v>1347</v>
      </c>
    </row>
    <row r="79" spans="1:104" s="103" customFormat="1" ht="30.75" customHeight="1" thickBot="1" x14ac:dyDescent="0.3">
      <c r="A79" s="594" t="s">
        <v>806</v>
      </c>
      <c r="B79" s="319" t="s">
        <v>807</v>
      </c>
      <c r="C79" s="320" t="s">
        <v>808</v>
      </c>
      <c r="D79" s="320" t="s">
        <v>535</v>
      </c>
      <c r="E79" s="323"/>
      <c r="F79" s="396" t="s">
        <v>63</v>
      </c>
      <c r="G79" s="397">
        <f>'Stage 2 - Site Information'!N102</f>
        <v>6</v>
      </c>
      <c r="H79" s="396"/>
      <c r="I79" s="398">
        <f>'Stage 2 - Site Information'!M102</f>
        <v>0.2</v>
      </c>
      <c r="J79" s="399"/>
      <c r="K79" s="405"/>
      <c r="L79" s="408"/>
      <c r="M79" s="401">
        <f t="shared" si="6"/>
        <v>1</v>
      </c>
      <c r="N79" s="409"/>
      <c r="O79" s="400">
        <v>5</v>
      </c>
      <c r="P79" s="400">
        <v>5</v>
      </c>
      <c r="Q79" s="408"/>
      <c r="R79" s="400">
        <v>0</v>
      </c>
      <c r="S79" s="400">
        <v>0</v>
      </c>
      <c r="T79" s="400">
        <v>0</v>
      </c>
      <c r="U79" s="400">
        <v>0</v>
      </c>
      <c r="V79" s="407"/>
      <c r="W79" s="401">
        <v>0</v>
      </c>
      <c r="X79" s="401">
        <v>0</v>
      </c>
      <c r="Y79" s="401">
        <v>0</v>
      </c>
      <c r="Z79" s="401">
        <v>0</v>
      </c>
      <c r="AA79" s="407"/>
      <c r="AB79" s="400">
        <v>0</v>
      </c>
      <c r="AC79" s="400">
        <v>0</v>
      </c>
      <c r="AD79" s="407"/>
      <c r="AE79" s="400">
        <v>0</v>
      </c>
      <c r="AF79" s="400">
        <v>0</v>
      </c>
      <c r="AG79" s="406"/>
      <c r="AH79" s="400">
        <v>0</v>
      </c>
      <c r="AI79" s="400">
        <v>0</v>
      </c>
      <c r="AJ79" s="400">
        <v>0</v>
      </c>
      <c r="AK79" s="400">
        <v>0</v>
      </c>
      <c r="AL79" s="395"/>
      <c r="AM79" s="400">
        <v>0</v>
      </c>
      <c r="AN79" s="400">
        <v>0</v>
      </c>
      <c r="AO79" s="400">
        <v>0</v>
      </c>
      <c r="AP79" s="400">
        <v>0</v>
      </c>
      <c r="AQ79" s="400">
        <v>0</v>
      </c>
      <c r="AR79" s="400">
        <v>0</v>
      </c>
      <c r="AS79" s="395"/>
      <c r="AT79" s="400">
        <v>0</v>
      </c>
      <c r="AU79" s="400">
        <v>0</v>
      </c>
      <c r="AV79" s="400">
        <v>0</v>
      </c>
      <c r="AW79" s="400">
        <v>0</v>
      </c>
      <c r="AX79" s="400">
        <v>0</v>
      </c>
      <c r="AY79" s="400">
        <v>0</v>
      </c>
      <c r="AZ79" s="400">
        <v>0</v>
      </c>
      <c r="BA79" s="400">
        <v>0</v>
      </c>
      <c r="BB79" s="409"/>
      <c r="BC79" s="400">
        <v>0</v>
      </c>
      <c r="BD79" s="400">
        <v>0</v>
      </c>
      <c r="BE79" s="395"/>
      <c r="BF79" s="400">
        <v>0</v>
      </c>
      <c r="BG79" s="400">
        <v>0</v>
      </c>
      <c r="BH79" s="395"/>
      <c r="BI79" s="400">
        <v>0</v>
      </c>
      <c r="BJ79" s="400">
        <v>0</v>
      </c>
      <c r="BK79" s="400">
        <v>0</v>
      </c>
      <c r="BL79" s="400">
        <v>0</v>
      </c>
      <c r="BM79" s="400">
        <v>0</v>
      </c>
      <c r="BN79" s="400">
        <v>0</v>
      </c>
      <c r="BO79" s="395"/>
      <c r="BP79" s="400">
        <v>0</v>
      </c>
      <c r="BQ79" s="400">
        <v>0</v>
      </c>
      <c r="BR79" s="406"/>
      <c r="BS79" s="400">
        <v>0</v>
      </c>
      <c r="BT79" s="400">
        <v>0</v>
      </c>
      <c r="BU79" s="400">
        <v>0</v>
      </c>
      <c r="BV79" s="400">
        <v>0</v>
      </c>
      <c r="BW79" s="400">
        <v>0</v>
      </c>
      <c r="BX79" s="409"/>
      <c r="BY79" s="400">
        <v>0</v>
      </c>
      <c r="BZ79" s="400">
        <v>0</v>
      </c>
      <c r="CA79" s="400">
        <v>0</v>
      </c>
      <c r="CB79" s="400">
        <v>0</v>
      </c>
      <c r="CC79" s="409"/>
      <c r="CD79" s="409"/>
      <c r="CE79" s="400">
        <v>0</v>
      </c>
      <c r="CF79" s="409"/>
      <c r="CG79" s="400">
        <v>0</v>
      </c>
      <c r="CH79" s="409"/>
      <c r="CI79" s="395"/>
      <c r="CJ79" s="409"/>
      <c r="CK79" s="400">
        <v>0</v>
      </c>
      <c r="CL79" s="395"/>
      <c r="CM79" s="404"/>
      <c r="CN79" s="401"/>
      <c r="CO79" s="410"/>
      <c r="CP79" s="404"/>
      <c r="CQ79" s="401"/>
      <c r="CR79" s="410"/>
      <c r="CS79" s="404"/>
      <c r="CT79" s="401"/>
      <c r="CU79" s="421"/>
      <c r="CV79" s="401"/>
      <c r="CW79" s="404"/>
      <c r="CX79" s="401"/>
      <c r="CY79" s="410"/>
      <c r="CZ79" s="311" t="s">
        <v>1347</v>
      </c>
    </row>
    <row r="80" spans="1:104" s="103" customFormat="1" ht="30.75" customHeight="1" thickBot="1" x14ac:dyDescent="0.3">
      <c r="A80" s="594" t="s">
        <v>809</v>
      </c>
      <c r="B80" s="319" t="s">
        <v>810</v>
      </c>
      <c r="C80" s="320" t="s">
        <v>811</v>
      </c>
      <c r="D80" s="320" t="s">
        <v>535</v>
      </c>
      <c r="E80" s="323"/>
      <c r="F80" s="396" t="s">
        <v>63</v>
      </c>
      <c r="G80" s="397">
        <f>'Stage 2 - Site Information'!N103</f>
        <v>3</v>
      </c>
      <c r="H80" s="396"/>
      <c r="I80" s="398">
        <f>'Stage 2 - Site Information'!M103</f>
        <v>0.09</v>
      </c>
      <c r="J80" s="399"/>
      <c r="K80" s="405"/>
      <c r="L80" s="408"/>
      <c r="M80" s="401">
        <f t="shared" si="6"/>
        <v>1</v>
      </c>
      <c r="N80" s="409"/>
      <c r="O80" s="400">
        <v>5</v>
      </c>
      <c r="P80" s="400">
        <v>2</v>
      </c>
      <c r="Q80" s="408"/>
      <c r="R80" s="400">
        <v>0</v>
      </c>
      <c r="S80" s="400">
        <v>0</v>
      </c>
      <c r="T80" s="400">
        <v>0</v>
      </c>
      <c r="U80" s="400">
        <v>0</v>
      </c>
      <c r="V80" s="407"/>
      <c r="W80" s="401">
        <v>0</v>
      </c>
      <c r="X80" s="401">
        <v>0</v>
      </c>
      <c r="Y80" s="401">
        <v>0</v>
      </c>
      <c r="Z80" s="401">
        <v>0</v>
      </c>
      <c r="AA80" s="407"/>
      <c r="AB80" s="400">
        <v>0</v>
      </c>
      <c r="AC80" s="409"/>
      <c r="AD80" s="407"/>
      <c r="AE80" s="400">
        <v>0</v>
      </c>
      <c r="AF80" s="400">
        <v>0</v>
      </c>
      <c r="AG80" s="406"/>
      <c r="AH80" s="400">
        <v>0</v>
      </c>
      <c r="AI80" s="400">
        <v>0</v>
      </c>
      <c r="AJ80" s="400">
        <v>0</v>
      </c>
      <c r="AK80" s="400">
        <v>0</v>
      </c>
      <c r="AL80" s="395"/>
      <c r="AM80" s="400">
        <v>0</v>
      </c>
      <c r="AN80" s="400">
        <v>0</v>
      </c>
      <c r="AO80" s="400">
        <v>0</v>
      </c>
      <c r="AP80" s="400">
        <v>0</v>
      </c>
      <c r="AQ80" s="400">
        <v>0</v>
      </c>
      <c r="AR80" s="400">
        <v>0</v>
      </c>
      <c r="AS80" s="395"/>
      <c r="AT80" s="400">
        <v>0</v>
      </c>
      <c r="AU80" s="400">
        <v>0</v>
      </c>
      <c r="AV80" s="400">
        <v>0</v>
      </c>
      <c r="AW80" s="400">
        <v>0</v>
      </c>
      <c r="AX80" s="400">
        <v>0</v>
      </c>
      <c r="AY80" s="400">
        <v>0</v>
      </c>
      <c r="AZ80" s="400">
        <v>0</v>
      </c>
      <c r="BA80" s="400">
        <v>0</v>
      </c>
      <c r="BB80" s="409"/>
      <c r="BC80" s="400">
        <v>0</v>
      </c>
      <c r="BD80" s="400">
        <v>0</v>
      </c>
      <c r="BE80" s="395"/>
      <c r="BF80" s="400">
        <v>0</v>
      </c>
      <c r="BG80" s="400">
        <v>0</v>
      </c>
      <c r="BH80" s="395"/>
      <c r="BI80" s="400">
        <v>0</v>
      </c>
      <c r="BJ80" s="400">
        <v>0</v>
      </c>
      <c r="BK80" s="400">
        <v>0</v>
      </c>
      <c r="BL80" s="400">
        <v>0</v>
      </c>
      <c r="BM80" s="400">
        <v>0</v>
      </c>
      <c r="BN80" s="400">
        <v>0</v>
      </c>
      <c r="BO80" s="395"/>
      <c r="BP80" s="400">
        <v>0</v>
      </c>
      <c r="BQ80" s="400">
        <v>0</v>
      </c>
      <c r="BR80" s="406"/>
      <c r="BS80" s="400">
        <v>0</v>
      </c>
      <c r="BT80" s="400">
        <v>0</v>
      </c>
      <c r="BU80" s="400">
        <v>0</v>
      </c>
      <c r="BV80" s="400">
        <v>0</v>
      </c>
      <c r="BW80" s="400">
        <v>0</v>
      </c>
      <c r="BX80" s="409"/>
      <c r="BY80" s="400">
        <v>0</v>
      </c>
      <c r="BZ80" s="400">
        <v>0</v>
      </c>
      <c r="CA80" s="400">
        <v>0</v>
      </c>
      <c r="CB80" s="400">
        <v>0</v>
      </c>
      <c r="CC80" s="409"/>
      <c r="CD80" s="409"/>
      <c r="CE80" s="400">
        <v>0</v>
      </c>
      <c r="CF80" s="409"/>
      <c r="CG80" s="400">
        <v>0</v>
      </c>
      <c r="CH80" s="409"/>
      <c r="CI80" s="395"/>
      <c r="CJ80" s="409"/>
      <c r="CK80" s="400">
        <v>0</v>
      </c>
      <c r="CL80" s="395"/>
      <c r="CM80" s="404"/>
      <c r="CN80" s="401"/>
      <c r="CO80" s="410"/>
      <c r="CP80" s="404"/>
      <c r="CQ80" s="401"/>
      <c r="CR80" s="410"/>
      <c r="CS80" s="404"/>
      <c r="CT80" s="401"/>
      <c r="CU80" s="421"/>
      <c r="CV80" s="401"/>
      <c r="CW80" s="404"/>
      <c r="CX80" s="401"/>
      <c r="CY80" s="410"/>
      <c r="CZ80" s="311" t="s">
        <v>1347</v>
      </c>
    </row>
    <row r="81" spans="1:104" s="103" customFormat="1" ht="30.75" customHeight="1" thickBot="1" x14ac:dyDescent="0.3">
      <c r="A81" s="594" t="s">
        <v>814</v>
      </c>
      <c r="B81" s="319" t="s">
        <v>815</v>
      </c>
      <c r="C81" s="320" t="s">
        <v>689</v>
      </c>
      <c r="D81" s="320" t="s">
        <v>518</v>
      </c>
      <c r="E81" s="323"/>
      <c r="F81" s="396" t="s">
        <v>63</v>
      </c>
      <c r="G81" s="397">
        <f>'Stage 2 - Site Information'!N105</f>
        <v>2</v>
      </c>
      <c r="H81" s="396"/>
      <c r="I81" s="398">
        <f>'Stage 2 - Site Information'!M105</f>
        <v>0.03</v>
      </c>
      <c r="J81" s="399"/>
      <c r="K81" s="405"/>
      <c r="L81" s="408"/>
      <c r="M81" s="401">
        <f t="shared" si="6"/>
        <v>1</v>
      </c>
      <c r="N81" s="409"/>
      <c r="O81" s="400">
        <v>4</v>
      </c>
      <c r="P81" s="400">
        <v>5</v>
      </c>
      <c r="Q81" s="408"/>
      <c r="R81" s="400">
        <v>0</v>
      </c>
      <c r="S81" s="400">
        <v>0</v>
      </c>
      <c r="T81" s="400">
        <v>0</v>
      </c>
      <c r="U81" s="400">
        <v>0</v>
      </c>
      <c r="V81" s="407"/>
      <c r="W81" s="401">
        <v>0</v>
      </c>
      <c r="X81" s="401">
        <v>0</v>
      </c>
      <c r="Y81" s="401">
        <v>0</v>
      </c>
      <c r="Z81" s="401">
        <v>0</v>
      </c>
      <c r="AA81" s="407"/>
      <c r="AB81" s="400">
        <v>0</v>
      </c>
      <c r="AC81" s="400">
        <v>0</v>
      </c>
      <c r="AD81" s="407"/>
      <c r="AE81" s="400">
        <v>0</v>
      </c>
      <c r="AF81" s="400">
        <v>0</v>
      </c>
      <c r="AG81" s="406"/>
      <c r="AH81" s="400">
        <v>0</v>
      </c>
      <c r="AI81" s="400">
        <v>0</v>
      </c>
      <c r="AJ81" s="400">
        <v>0</v>
      </c>
      <c r="AK81" s="400">
        <v>0</v>
      </c>
      <c r="AL81" s="395"/>
      <c r="AM81" s="400">
        <v>0</v>
      </c>
      <c r="AN81" s="400">
        <v>0</v>
      </c>
      <c r="AO81" s="400">
        <v>0</v>
      </c>
      <c r="AP81" s="400">
        <v>0</v>
      </c>
      <c r="AQ81" s="400">
        <v>0</v>
      </c>
      <c r="AR81" s="400">
        <v>0</v>
      </c>
      <c r="AS81" s="395"/>
      <c r="AT81" s="400">
        <v>0</v>
      </c>
      <c r="AU81" s="400">
        <v>0</v>
      </c>
      <c r="AV81" s="400">
        <v>0</v>
      </c>
      <c r="AW81" s="400">
        <v>0</v>
      </c>
      <c r="AX81" s="400">
        <v>0</v>
      </c>
      <c r="AY81" s="400">
        <v>0</v>
      </c>
      <c r="AZ81" s="400">
        <v>0</v>
      </c>
      <c r="BA81" s="400">
        <v>0</v>
      </c>
      <c r="BB81" s="409"/>
      <c r="BC81" s="400">
        <v>0</v>
      </c>
      <c r="BD81" s="400">
        <v>0</v>
      </c>
      <c r="BE81" s="395"/>
      <c r="BF81" s="400">
        <v>0</v>
      </c>
      <c r="BG81" s="400">
        <v>0</v>
      </c>
      <c r="BH81" s="395"/>
      <c r="BI81" s="400">
        <v>0</v>
      </c>
      <c r="BJ81" s="400">
        <v>0</v>
      </c>
      <c r="BK81" s="400">
        <v>0</v>
      </c>
      <c r="BL81" s="400">
        <v>0</v>
      </c>
      <c r="BM81" s="400">
        <v>0</v>
      </c>
      <c r="BN81" s="400">
        <v>0</v>
      </c>
      <c r="BO81" s="395"/>
      <c r="BP81" s="400">
        <v>0</v>
      </c>
      <c r="BQ81" s="400">
        <v>0</v>
      </c>
      <c r="BR81" s="406"/>
      <c r="BS81" s="400">
        <v>0</v>
      </c>
      <c r="BT81" s="400">
        <v>0</v>
      </c>
      <c r="BU81" s="400">
        <v>0</v>
      </c>
      <c r="BV81" s="400">
        <v>0</v>
      </c>
      <c r="BW81" s="400">
        <v>0</v>
      </c>
      <c r="BX81" s="409"/>
      <c r="BY81" s="400">
        <v>0</v>
      </c>
      <c r="BZ81" s="400">
        <v>0</v>
      </c>
      <c r="CA81" s="400">
        <v>0</v>
      </c>
      <c r="CB81" s="400">
        <v>0</v>
      </c>
      <c r="CC81" s="409"/>
      <c r="CD81" s="409"/>
      <c r="CE81" s="400">
        <v>0</v>
      </c>
      <c r="CF81" s="409"/>
      <c r="CG81" s="400">
        <v>0</v>
      </c>
      <c r="CH81" s="409"/>
      <c r="CI81" s="395"/>
      <c r="CJ81" s="409"/>
      <c r="CK81" s="400">
        <v>0</v>
      </c>
      <c r="CL81" s="395"/>
      <c r="CM81" s="404"/>
      <c r="CN81" s="401"/>
      <c r="CO81" s="410"/>
      <c r="CP81" s="404"/>
      <c r="CQ81" s="401"/>
      <c r="CR81" s="410"/>
      <c r="CS81" s="404"/>
      <c r="CT81" s="401"/>
      <c r="CU81" s="421"/>
      <c r="CV81" s="401"/>
      <c r="CW81" s="404"/>
      <c r="CX81" s="401"/>
      <c r="CY81" s="410"/>
      <c r="CZ81" s="311" t="s">
        <v>1347</v>
      </c>
    </row>
    <row r="82" spans="1:104" s="103" customFormat="1" ht="30.75" customHeight="1" thickBot="1" x14ac:dyDescent="0.3">
      <c r="A82" s="594" t="s">
        <v>821</v>
      </c>
      <c r="B82" s="319" t="s">
        <v>822</v>
      </c>
      <c r="C82" s="320" t="s">
        <v>823</v>
      </c>
      <c r="D82" s="320" t="s">
        <v>521</v>
      </c>
      <c r="E82" s="323"/>
      <c r="F82" s="396" t="s">
        <v>63</v>
      </c>
      <c r="G82" s="397">
        <f>'Stage 2 - Site Information'!N108</f>
        <v>5</v>
      </c>
      <c r="H82" s="396"/>
      <c r="I82" s="398">
        <f>'Stage 2 - Site Information'!M108</f>
        <v>0.16</v>
      </c>
      <c r="J82" s="399"/>
      <c r="K82" s="405"/>
      <c r="L82" s="408"/>
      <c r="M82" s="401">
        <f t="shared" si="6"/>
        <v>1</v>
      </c>
      <c r="N82" s="409"/>
      <c r="O82" s="400">
        <v>4</v>
      </c>
      <c r="P82" s="400">
        <v>1</v>
      </c>
      <c r="Q82" s="408"/>
      <c r="R82" s="400">
        <v>0</v>
      </c>
      <c r="S82" s="400">
        <v>0</v>
      </c>
      <c r="T82" s="400">
        <v>0</v>
      </c>
      <c r="U82" s="400">
        <v>0</v>
      </c>
      <c r="V82" s="407"/>
      <c r="W82" s="401">
        <v>0</v>
      </c>
      <c r="X82" s="401">
        <v>0</v>
      </c>
      <c r="Y82" s="401">
        <v>0</v>
      </c>
      <c r="Z82" s="401">
        <v>0</v>
      </c>
      <c r="AA82" s="407"/>
      <c r="AB82" s="400">
        <v>0</v>
      </c>
      <c r="AC82" s="409"/>
      <c r="AD82" s="407"/>
      <c r="AE82" s="400">
        <v>0</v>
      </c>
      <c r="AF82" s="400">
        <v>0</v>
      </c>
      <c r="AG82" s="406"/>
      <c r="AH82" s="400">
        <v>0</v>
      </c>
      <c r="AI82" s="400">
        <v>0</v>
      </c>
      <c r="AJ82" s="400">
        <v>0</v>
      </c>
      <c r="AK82" s="400">
        <v>0</v>
      </c>
      <c r="AL82" s="395"/>
      <c r="AM82" s="400">
        <v>0</v>
      </c>
      <c r="AN82" s="400">
        <v>0</v>
      </c>
      <c r="AO82" s="400">
        <v>0</v>
      </c>
      <c r="AP82" s="400">
        <v>0</v>
      </c>
      <c r="AQ82" s="400">
        <v>0</v>
      </c>
      <c r="AR82" s="400">
        <v>0</v>
      </c>
      <c r="AS82" s="395"/>
      <c r="AT82" s="400">
        <v>0</v>
      </c>
      <c r="AU82" s="400">
        <v>0</v>
      </c>
      <c r="AV82" s="400">
        <v>0</v>
      </c>
      <c r="AW82" s="400">
        <v>0</v>
      </c>
      <c r="AX82" s="400">
        <v>0</v>
      </c>
      <c r="AY82" s="400">
        <v>0</v>
      </c>
      <c r="AZ82" s="400">
        <v>0</v>
      </c>
      <c r="BA82" s="400">
        <v>0</v>
      </c>
      <c r="BB82" s="409"/>
      <c r="BC82" s="400">
        <v>0</v>
      </c>
      <c r="BD82" s="400">
        <v>0</v>
      </c>
      <c r="BE82" s="395"/>
      <c r="BF82" s="400">
        <v>0</v>
      </c>
      <c r="BG82" s="400">
        <v>0</v>
      </c>
      <c r="BH82" s="395"/>
      <c r="BI82" s="400">
        <v>0</v>
      </c>
      <c r="BJ82" s="400">
        <v>0</v>
      </c>
      <c r="BK82" s="400">
        <v>0</v>
      </c>
      <c r="BL82" s="400">
        <v>0</v>
      </c>
      <c r="BM82" s="400">
        <v>0</v>
      </c>
      <c r="BN82" s="400">
        <v>0</v>
      </c>
      <c r="BO82" s="395"/>
      <c r="BP82" s="400">
        <v>0</v>
      </c>
      <c r="BQ82" s="400">
        <v>0</v>
      </c>
      <c r="BR82" s="406"/>
      <c r="BS82" s="400">
        <v>0</v>
      </c>
      <c r="BT82" s="400">
        <v>0</v>
      </c>
      <c r="BU82" s="400">
        <v>0</v>
      </c>
      <c r="BV82" s="400">
        <v>0</v>
      </c>
      <c r="BW82" s="400">
        <v>0</v>
      </c>
      <c r="BX82" s="409"/>
      <c r="BY82" s="400">
        <v>0</v>
      </c>
      <c r="BZ82" s="400">
        <v>0</v>
      </c>
      <c r="CA82" s="400">
        <v>0</v>
      </c>
      <c r="CB82" s="400">
        <v>0</v>
      </c>
      <c r="CC82" s="409"/>
      <c r="CD82" s="409"/>
      <c r="CE82" s="400">
        <v>0</v>
      </c>
      <c r="CF82" s="409"/>
      <c r="CG82" s="400">
        <v>0</v>
      </c>
      <c r="CH82" s="409"/>
      <c r="CI82" s="395"/>
      <c r="CJ82" s="409"/>
      <c r="CK82" s="400">
        <v>0</v>
      </c>
      <c r="CL82" s="395"/>
      <c r="CM82" s="404"/>
      <c r="CN82" s="401"/>
      <c r="CO82" s="410"/>
      <c r="CP82" s="404"/>
      <c r="CQ82" s="401"/>
      <c r="CR82" s="410"/>
      <c r="CS82" s="404"/>
      <c r="CT82" s="401"/>
      <c r="CU82" s="421"/>
      <c r="CV82" s="401"/>
      <c r="CW82" s="404"/>
      <c r="CX82" s="401"/>
      <c r="CY82" s="410"/>
      <c r="CZ82" s="311" t="s">
        <v>1347</v>
      </c>
    </row>
    <row r="83" spans="1:104" s="103" customFormat="1" ht="30.75" customHeight="1" thickBot="1" x14ac:dyDescent="0.3">
      <c r="A83" s="594" t="s">
        <v>838</v>
      </c>
      <c r="B83" s="319" t="s">
        <v>839</v>
      </c>
      <c r="C83" s="320" t="s">
        <v>840</v>
      </c>
      <c r="D83" s="320" t="s">
        <v>518</v>
      </c>
      <c r="E83" s="323"/>
      <c r="F83" s="396" t="s">
        <v>63</v>
      </c>
      <c r="G83" s="397">
        <f>'Stage 2 - Site Information'!N114</f>
        <v>2</v>
      </c>
      <c r="H83" s="396"/>
      <c r="I83" s="398">
        <f>'Stage 2 - Site Information'!M114</f>
        <v>0.08</v>
      </c>
      <c r="J83" s="399"/>
      <c r="K83" s="405"/>
      <c r="L83" s="408"/>
      <c r="M83" s="401">
        <f t="shared" si="6"/>
        <v>1</v>
      </c>
      <c r="N83" s="409"/>
      <c r="O83" s="400">
        <v>5</v>
      </c>
      <c r="P83" s="400">
        <v>5</v>
      </c>
      <c r="Q83" s="408"/>
      <c r="R83" s="400">
        <v>0</v>
      </c>
      <c r="S83" s="400">
        <v>0</v>
      </c>
      <c r="T83" s="400">
        <v>0</v>
      </c>
      <c r="U83" s="400">
        <v>0</v>
      </c>
      <c r="V83" s="407"/>
      <c r="W83" s="401">
        <v>0</v>
      </c>
      <c r="X83" s="401">
        <v>0</v>
      </c>
      <c r="Y83" s="401">
        <v>0</v>
      </c>
      <c r="Z83" s="401">
        <v>0</v>
      </c>
      <c r="AA83" s="407"/>
      <c r="AB83" s="400">
        <v>0</v>
      </c>
      <c r="AC83" s="400">
        <v>0</v>
      </c>
      <c r="AD83" s="407"/>
      <c r="AE83" s="400">
        <v>0</v>
      </c>
      <c r="AF83" s="400">
        <v>0</v>
      </c>
      <c r="AG83" s="406"/>
      <c r="AH83" s="400">
        <v>0</v>
      </c>
      <c r="AI83" s="400">
        <v>0</v>
      </c>
      <c r="AJ83" s="400">
        <v>0</v>
      </c>
      <c r="AK83" s="400">
        <v>0</v>
      </c>
      <c r="AL83" s="395"/>
      <c r="AM83" s="400">
        <v>0</v>
      </c>
      <c r="AN83" s="400">
        <v>0</v>
      </c>
      <c r="AO83" s="400">
        <v>0</v>
      </c>
      <c r="AP83" s="400">
        <v>0</v>
      </c>
      <c r="AQ83" s="400">
        <v>0</v>
      </c>
      <c r="AR83" s="400">
        <v>0</v>
      </c>
      <c r="AS83" s="395"/>
      <c r="AT83" s="400">
        <v>0</v>
      </c>
      <c r="AU83" s="400">
        <v>0</v>
      </c>
      <c r="AV83" s="400">
        <v>0</v>
      </c>
      <c r="AW83" s="400">
        <v>0</v>
      </c>
      <c r="AX83" s="400">
        <v>0</v>
      </c>
      <c r="AY83" s="400">
        <v>0</v>
      </c>
      <c r="AZ83" s="400">
        <v>0</v>
      </c>
      <c r="BA83" s="400">
        <v>0</v>
      </c>
      <c r="BB83" s="409"/>
      <c r="BC83" s="400">
        <v>0</v>
      </c>
      <c r="BD83" s="400">
        <v>0</v>
      </c>
      <c r="BE83" s="395"/>
      <c r="BF83" s="400">
        <v>0</v>
      </c>
      <c r="BG83" s="400">
        <v>0</v>
      </c>
      <c r="BH83" s="395"/>
      <c r="BI83" s="400">
        <v>0</v>
      </c>
      <c r="BJ83" s="400">
        <v>0</v>
      </c>
      <c r="BK83" s="400">
        <v>0</v>
      </c>
      <c r="BL83" s="400">
        <v>0</v>
      </c>
      <c r="BM83" s="400">
        <v>0</v>
      </c>
      <c r="BN83" s="400">
        <v>0</v>
      </c>
      <c r="BO83" s="395"/>
      <c r="BP83" s="400">
        <v>0</v>
      </c>
      <c r="BQ83" s="400">
        <v>0</v>
      </c>
      <c r="BR83" s="406"/>
      <c r="BS83" s="400">
        <v>0</v>
      </c>
      <c r="BT83" s="400">
        <v>0</v>
      </c>
      <c r="BU83" s="400">
        <v>0</v>
      </c>
      <c r="BV83" s="400">
        <v>0</v>
      </c>
      <c r="BW83" s="400">
        <v>0</v>
      </c>
      <c r="BX83" s="409"/>
      <c r="BY83" s="400">
        <v>0</v>
      </c>
      <c r="BZ83" s="400">
        <v>0</v>
      </c>
      <c r="CA83" s="400">
        <v>0</v>
      </c>
      <c r="CB83" s="400">
        <v>0</v>
      </c>
      <c r="CC83" s="409"/>
      <c r="CD83" s="409"/>
      <c r="CE83" s="400">
        <v>0</v>
      </c>
      <c r="CF83" s="409"/>
      <c r="CG83" s="400">
        <v>0</v>
      </c>
      <c r="CH83" s="409"/>
      <c r="CI83" s="395"/>
      <c r="CJ83" s="409"/>
      <c r="CK83" s="400">
        <v>0</v>
      </c>
      <c r="CL83" s="395"/>
      <c r="CM83" s="404"/>
      <c r="CN83" s="401"/>
      <c r="CO83" s="410"/>
      <c r="CP83" s="404"/>
      <c r="CQ83" s="401"/>
      <c r="CR83" s="410"/>
      <c r="CS83" s="404"/>
      <c r="CT83" s="401"/>
      <c r="CU83" s="421"/>
      <c r="CV83" s="401"/>
      <c r="CW83" s="404"/>
      <c r="CX83" s="401"/>
      <c r="CY83" s="410"/>
      <c r="CZ83" s="311" t="s">
        <v>1347</v>
      </c>
    </row>
    <row r="84" spans="1:104" s="103" customFormat="1" ht="30.75" customHeight="1" thickBot="1" x14ac:dyDescent="0.3">
      <c r="A84" s="594" t="s">
        <v>864</v>
      </c>
      <c r="B84" s="319" t="s">
        <v>865</v>
      </c>
      <c r="C84" s="320" t="s">
        <v>803</v>
      </c>
      <c r="D84" s="320" t="s">
        <v>535</v>
      </c>
      <c r="E84" s="323"/>
      <c r="F84" s="396" t="s">
        <v>63</v>
      </c>
      <c r="G84" s="397">
        <f>'Stage 2 - Site Information'!N125</f>
        <v>1</v>
      </c>
      <c r="H84" s="396"/>
      <c r="I84" s="398">
        <f>'Stage 2 - Site Information'!M125</f>
        <v>0.03</v>
      </c>
      <c r="J84" s="399"/>
      <c r="K84" s="405"/>
      <c r="L84" s="408"/>
      <c r="M84" s="401">
        <f t="shared" si="6"/>
        <v>1</v>
      </c>
      <c r="N84" s="409"/>
      <c r="O84" s="400">
        <v>5</v>
      </c>
      <c r="P84" s="400">
        <v>2</v>
      </c>
      <c r="Q84" s="408"/>
      <c r="R84" s="400">
        <v>0</v>
      </c>
      <c r="S84" s="400">
        <v>0</v>
      </c>
      <c r="T84" s="400">
        <v>0</v>
      </c>
      <c r="U84" s="400">
        <v>0</v>
      </c>
      <c r="V84" s="407"/>
      <c r="W84" s="401">
        <v>0</v>
      </c>
      <c r="X84" s="401">
        <v>0</v>
      </c>
      <c r="Y84" s="401">
        <v>0</v>
      </c>
      <c r="Z84" s="401">
        <v>0</v>
      </c>
      <c r="AA84" s="407"/>
      <c r="AB84" s="400">
        <v>0</v>
      </c>
      <c r="AC84" s="409"/>
      <c r="AD84" s="407"/>
      <c r="AE84" s="400">
        <v>0</v>
      </c>
      <c r="AF84" s="400">
        <v>0</v>
      </c>
      <c r="AG84" s="406"/>
      <c r="AH84" s="400">
        <v>0</v>
      </c>
      <c r="AI84" s="400">
        <v>0</v>
      </c>
      <c r="AJ84" s="400">
        <v>0</v>
      </c>
      <c r="AK84" s="400">
        <v>0</v>
      </c>
      <c r="AL84" s="395"/>
      <c r="AM84" s="400">
        <v>0</v>
      </c>
      <c r="AN84" s="400">
        <v>0</v>
      </c>
      <c r="AO84" s="400">
        <v>0</v>
      </c>
      <c r="AP84" s="400">
        <v>0</v>
      </c>
      <c r="AQ84" s="400">
        <v>0</v>
      </c>
      <c r="AR84" s="400">
        <v>0</v>
      </c>
      <c r="AS84" s="395"/>
      <c r="AT84" s="400">
        <v>0</v>
      </c>
      <c r="AU84" s="400">
        <v>0</v>
      </c>
      <c r="AV84" s="400">
        <v>0</v>
      </c>
      <c r="AW84" s="400">
        <v>0</v>
      </c>
      <c r="AX84" s="400">
        <v>0</v>
      </c>
      <c r="AY84" s="400">
        <v>0</v>
      </c>
      <c r="AZ84" s="400">
        <v>0</v>
      </c>
      <c r="BA84" s="400">
        <v>0</v>
      </c>
      <c r="BB84" s="409"/>
      <c r="BC84" s="400">
        <v>0</v>
      </c>
      <c r="BD84" s="400">
        <v>0</v>
      </c>
      <c r="BE84" s="395"/>
      <c r="BF84" s="400">
        <v>0</v>
      </c>
      <c r="BG84" s="400">
        <v>0</v>
      </c>
      <c r="BH84" s="395"/>
      <c r="BI84" s="400">
        <v>0</v>
      </c>
      <c r="BJ84" s="400">
        <v>0</v>
      </c>
      <c r="BK84" s="400">
        <v>0</v>
      </c>
      <c r="BL84" s="400">
        <v>0</v>
      </c>
      <c r="BM84" s="400">
        <v>0</v>
      </c>
      <c r="BN84" s="400">
        <v>0</v>
      </c>
      <c r="BO84" s="395"/>
      <c r="BP84" s="400">
        <v>0</v>
      </c>
      <c r="BQ84" s="400">
        <v>0</v>
      </c>
      <c r="BR84" s="406"/>
      <c r="BS84" s="400">
        <v>0</v>
      </c>
      <c r="BT84" s="400">
        <v>0</v>
      </c>
      <c r="BU84" s="400">
        <v>0</v>
      </c>
      <c r="BV84" s="400">
        <v>0</v>
      </c>
      <c r="BW84" s="400">
        <v>0</v>
      </c>
      <c r="BX84" s="409"/>
      <c r="BY84" s="400">
        <v>0</v>
      </c>
      <c r="BZ84" s="400">
        <v>0</v>
      </c>
      <c r="CA84" s="400">
        <v>0</v>
      </c>
      <c r="CB84" s="400">
        <v>0</v>
      </c>
      <c r="CC84" s="409"/>
      <c r="CD84" s="409"/>
      <c r="CE84" s="400">
        <v>0</v>
      </c>
      <c r="CF84" s="409"/>
      <c r="CG84" s="400">
        <v>0</v>
      </c>
      <c r="CH84" s="409"/>
      <c r="CI84" s="395"/>
      <c r="CJ84" s="409"/>
      <c r="CK84" s="400">
        <v>0</v>
      </c>
      <c r="CL84" s="395"/>
      <c r="CM84" s="404"/>
      <c r="CN84" s="401"/>
      <c r="CO84" s="410"/>
      <c r="CP84" s="404"/>
      <c r="CQ84" s="401"/>
      <c r="CR84" s="410"/>
      <c r="CS84" s="404"/>
      <c r="CT84" s="401"/>
      <c r="CU84" s="421"/>
      <c r="CV84" s="401"/>
      <c r="CW84" s="404"/>
      <c r="CX84" s="401"/>
      <c r="CY84" s="410"/>
      <c r="CZ84" s="311" t="s">
        <v>1347</v>
      </c>
    </row>
    <row r="85" spans="1:104" s="103" customFormat="1" ht="30.75" customHeight="1" thickBot="1" x14ac:dyDescent="0.3">
      <c r="A85" s="594" t="s">
        <v>866</v>
      </c>
      <c r="B85" s="319" t="s">
        <v>867</v>
      </c>
      <c r="C85" s="320" t="s">
        <v>868</v>
      </c>
      <c r="D85" s="320" t="s">
        <v>612</v>
      </c>
      <c r="E85" s="323"/>
      <c r="F85" s="396" t="s">
        <v>63</v>
      </c>
      <c r="G85" s="397">
        <f>'Stage 2 - Site Information'!N126</f>
        <v>1</v>
      </c>
      <c r="H85" s="396"/>
      <c r="I85" s="398">
        <f>'Stage 2 - Site Information'!M126</f>
        <v>0.01</v>
      </c>
      <c r="J85" s="399"/>
      <c r="K85" s="405"/>
      <c r="L85" s="408"/>
      <c r="M85" s="401">
        <f t="shared" si="6"/>
        <v>1</v>
      </c>
      <c r="N85" s="409"/>
      <c r="O85" s="400">
        <v>4</v>
      </c>
      <c r="P85" s="400">
        <v>1</v>
      </c>
      <c r="Q85" s="408"/>
      <c r="R85" s="400">
        <v>0</v>
      </c>
      <c r="S85" s="400">
        <v>0</v>
      </c>
      <c r="T85" s="400">
        <v>0</v>
      </c>
      <c r="U85" s="400">
        <v>0</v>
      </c>
      <c r="V85" s="407"/>
      <c r="W85" s="401">
        <v>0</v>
      </c>
      <c r="X85" s="401">
        <v>0</v>
      </c>
      <c r="Y85" s="401">
        <v>0</v>
      </c>
      <c r="Z85" s="401">
        <v>0</v>
      </c>
      <c r="AA85" s="407"/>
      <c r="AB85" s="400">
        <v>0</v>
      </c>
      <c r="AC85" s="409"/>
      <c r="AD85" s="407"/>
      <c r="AE85" s="400">
        <v>0</v>
      </c>
      <c r="AF85" s="400">
        <v>0</v>
      </c>
      <c r="AG85" s="406"/>
      <c r="AH85" s="400">
        <v>0</v>
      </c>
      <c r="AI85" s="400">
        <v>0</v>
      </c>
      <c r="AJ85" s="400">
        <v>0</v>
      </c>
      <c r="AK85" s="400">
        <v>0</v>
      </c>
      <c r="AL85" s="395"/>
      <c r="AM85" s="400">
        <v>0</v>
      </c>
      <c r="AN85" s="400">
        <v>0</v>
      </c>
      <c r="AO85" s="400">
        <v>0</v>
      </c>
      <c r="AP85" s="400">
        <v>0</v>
      </c>
      <c r="AQ85" s="400">
        <v>0</v>
      </c>
      <c r="AR85" s="400">
        <v>0</v>
      </c>
      <c r="AS85" s="395"/>
      <c r="AT85" s="400">
        <v>0</v>
      </c>
      <c r="AU85" s="400">
        <v>0</v>
      </c>
      <c r="AV85" s="400">
        <v>0</v>
      </c>
      <c r="AW85" s="400">
        <v>0</v>
      </c>
      <c r="AX85" s="400">
        <v>0</v>
      </c>
      <c r="AY85" s="400">
        <v>0</v>
      </c>
      <c r="AZ85" s="400">
        <v>0</v>
      </c>
      <c r="BA85" s="400">
        <v>0</v>
      </c>
      <c r="BB85" s="409"/>
      <c r="BC85" s="400">
        <v>0</v>
      </c>
      <c r="BD85" s="400">
        <v>0</v>
      </c>
      <c r="BE85" s="395"/>
      <c r="BF85" s="400">
        <v>0</v>
      </c>
      <c r="BG85" s="400">
        <v>0</v>
      </c>
      <c r="BH85" s="395"/>
      <c r="BI85" s="400">
        <v>0</v>
      </c>
      <c r="BJ85" s="400">
        <v>0</v>
      </c>
      <c r="BK85" s="400">
        <v>0</v>
      </c>
      <c r="BL85" s="400">
        <v>0</v>
      </c>
      <c r="BM85" s="400">
        <v>0</v>
      </c>
      <c r="BN85" s="400">
        <v>0</v>
      </c>
      <c r="BO85" s="395"/>
      <c r="BP85" s="400">
        <v>0</v>
      </c>
      <c r="BQ85" s="400">
        <v>0</v>
      </c>
      <c r="BR85" s="406"/>
      <c r="BS85" s="400">
        <v>0</v>
      </c>
      <c r="BT85" s="400">
        <v>0</v>
      </c>
      <c r="BU85" s="400">
        <v>0</v>
      </c>
      <c r="BV85" s="400">
        <v>0</v>
      </c>
      <c r="BW85" s="400">
        <v>0</v>
      </c>
      <c r="BX85" s="409"/>
      <c r="BY85" s="400">
        <v>0</v>
      </c>
      <c r="BZ85" s="400">
        <v>0</v>
      </c>
      <c r="CA85" s="400">
        <v>0</v>
      </c>
      <c r="CB85" s="400">
        <v>0</v>
      </c>
      <c r="CC85" s="409"/>
      <c r="CD85" s="409"/>
      <c r="CE85" s="400">
        <v>0</v>
      </c>
      <c r="CF85" s="409"/>
      <c r="CG85" s="400">
        <v>0</v>
      </c>
      <c r="CH85" s="409"/>
      <c r="CI85" s="395"/>
      <c r="CJ85" s="409"/>
      <c r="CK85" s="400">
        <v>0</v>
      </c>
      <c r="CL85" s="395"/>
      <c r="CM85" s="404"/>
      <c r="CN85" s="401"/>
      <c r="CO85" s="410"/>
      <c r="CP85" s="404"/>
      <c r="CQ85" s="401"/>
      <c r="CR85" s="410"/>
      <c r="CS85" s="404"/>
      <c r="CT85" s="401"/>
      <c r="CU85" s="421"/>
      <c r="CV85" s="401"/>
      <c r="CW85" s="404"/>
      <c r="CX85" s="401"/>
      <c r="CY85" s="410"/>
      <c r="CZ85" s="311" t="s">
        <v>1347</v>
      </c>
    </row>
    <row r="86" spans="1:104" s="103" customFormat="1" ht="30.75" customHeight="1" thickBot="1" x14ac:dyDescent="0.3">
      <c r="A86" s="594" t="s">
        <v>901</v>
      </c>
      <c r="B86" s="319" t="s">
        <v>902</v>
      </c>
      <c r="C86" s="320" t="s">
        <v>903</v>
      </c>
      <c r="D86" s="320" t="s">
        <v>612</v>
      </c>
      <c r="E86" s="323"/>
      <c r="F86" s="396" t="s">
        <v>63</v>
      </c>
      <c r="G86" s="397">
        <f>'Stage 2 - Site Information'!N140</f>
        <v>3</v>
      </c>
      <c r="H86" s="396"/>
      <c r="I86" s="398">
        <f>'Stage 2 - Site Information'!M140</f>
        <v>0.09</v>
      </c>
      <c r="J86" s="399"/>
      <c r="K86" s="405"/>
      <c r="L86" s="408"/>
      <c r="M86" s="401">
        <f t="shared" si="6"/>
        <v>1</v>
      </c>
      <c r="N86" s="409"/>
      <c r="O86" s="400">
        <v>4</v>
      </c>
      <c r="P86" s="400">
        <v>5</v>
      </c>
      <c r="Q86" s="408"/>
      <c r="R86" s="400">
        <v>0</v>
      </c>
      <c r="S86" s="400">
        <v>0</v>
      </c>
      <c r="T86" s="400">
        <v>0</v>
      </c>
      <c r="U86" s="400">
        <v>0</v>
      </c>
      <c r="V86" s="407"/>
      <c r="W86" s="401">
        <v>0</v>
      </c>
      <c r="X86" s="401">
        <v>0</v>
      </c>
      <c r="Y86" s="401">
        <v>0</v>
      </c>
      <c r="Z86" s="401">
        <v>0</v>
      </c>
      <c r="AA86" s="407"/>
      <c r="AB86" s="400">
        <v>0</v>
      </c>
      <c r="AC86" s="400">
        <v>0</v>
      </c>
      <c r="AD86" s="407"/>
      <c r="AE86" s="400">
        <v>0</v>
      </c>
      <c r="AF86" s="400">
        <v>0</v>
      </c>
      <c r="AG86" s="406"/>
      <c r="AH86" s="400">
        <v>0</v>
      </c>
      <c r="AI86" s="400">
        <v>0</v>
      </c>
      <c r="AJ86" s="400">
        <v>0</v>
      </c>
      <c r="AK86" s="400">
        <v>0</v>
      </c>
      <c r="AL86" s="395"/>
      <c r="AM86" s="400">
        <v>0</v>
      </c>
      <c r="AN86" s="400">
        <v>0</v>
      </c>
      <c r="AO86" s="400">
        <v>0</v>
      </c>
      <c r="AP86" s="400">
        <v>0</v>
      </c>
      <c r="AQ86" s="400">
        <v>0</v>
      </c>
      <c r="AR86" s="400">
        <v>0</v>
      </c>
      <c r="AS86" s="395"/>
      <c r="AT86" s="400">
        <v>0</v>
      </c>
      <c r="AU86" s="400">
        <v>0</v>
      </c>
      <c r="AV86" s="400">
        <v>0</v>
      </c>
      <c r="AW86" s="400">
        <v>0</v>
      </c>
      <c r="AX86" s="400">
        <v>0</v>
      </c>
      <c r="AY86" s="400">
        <v>0</v>
      </c>
      <c r="AZ86" s="400">
        <v>0</v>
      </c>
      <c r="BA86" s="400">
        <v>0</v>
      </c>
      <c r="BB86" s="409"/>
      <c r="BC86" s="400">
        <v>0</v>
      </c>
      <c r="BD86" s="400">
        <v>0</v>
      </c>
      <c r="BE86" s="395"/>
      <c r="BF86" s="400">
        <v>0</v>
      </c>
      <c r="BG86" s="400">
        <v>0</v>
      </c>
      <c r="BH86" s="395"/>
      <c r="BI86" s="400">
        <v>0</v>
      </c>
      <c r="BJ86" s="400">
        <v>0</v>
      </c>
      <c r="BK86" s="400">
        <v>0</v>
      </c>
      <c r="BL86" s="400">
        <v>0</v>
      </c>
      <c r="BM86" s="400">
        <v>0</v>
      </c>
      <c r="BN86" s="400">
        <v>0</v>
      </c>
      <c r="BO86" s="395"/>
      <c r="BP86" s="400">
        <v>0</v>
      </c>
      <c r="BQ86" s="400">
        <v>0</v>
      </c>
      <c r="BR86" s="406"/>
      <c r="BS86" s="400">
        <v>0</v>
      </c>
      <c r="BT86" s="400">
        <v>0</v>
      </c>
      <c r="BU86" s="400">
        <v>0</v>
      </c>
      <c r="BV86" s="400">
        <v>0</v>
      </c>
      <c r="BW86" s="400">
        <v>0</v>
      </c>
      <c r="BX86" s="409"/>
      <c r="BY86" s="400">
        <v>0</v>
      </c>
      <c r="BZ86" s="400">
        <v>0</v>
      </c>
      <c r="CA86" s="400">
        <v>0</v>
      </c>
      <c r="CB86" s="400">
        <v>0</v>
      </c>
      <c r="CC86" s="409"/>
      <c r="CD86" s="409"/>
      <c r="CE86" s="400">
        <v>0</v>
      </c>
      <c r="CF86" s="409"/>
      <c r="CG86" s="400">
        <v>0</v>
      </c>
      <c r="CH86" s="409"/>
      <c r="CI86" s="395"/>
      <c r="CJ86" s="409"/>
      <c r="CK86" s="400">
        <v>0</v>
      </c>
      <c r="CL86" s="395"/>
      <c r="CM86" s="404"/>
      <c r="CN86" s="401"/>
      <c r="CO86" s="410"/>
      <c r="CP86" s="404"/>
      <c r="CQ86" s="401"/>
      <c r="CR86" s="410"/>
      <c r="CS86" s="404"/>
      <c r="CT86" s="401"/>
      <c r="CU86" s="421"/>
      <c r="CV86" s="401"/>
      <c r="CW86" s="404"/>
      <c r="CX86" s="401"/>
      <c r="CY86" s="410"/>
      <c r="CZ86" s="311" t="s">
        <v>1347</v>
      </c>
    </row>
    <row r="87" spans="1:104" s="103" customFormat="1" ht="30.75" customHeight="1" thickBot="1" x14ac:dyDescent="0.3">
      <c r="A87" s="594" t="s">
        <v>904</v>
      </c>
      <c r="B87" s="319" t="s">
        <v>905</v>
      </c>
      <c r="C87" s="320" t="s">
        <v>906</v>
      </c>
      <c r="D87" s="320" t="s">
        <v>612</v>
      </c>
      <c r="E87" s="323"/>
      <c r="F87" s="396" t="s">
        <v>63</v>
      </c>
      <c r="G87" s="397">
        <f>'Stage 2 - Site Information'!N141</f>
        <v>3</v>
      </c>
      <c r="H87" s="396"/>
      <c r="I87" s="398">
        <f>'Stage 2 - Site Information'!M141</f>
        <v>0.11</v>
      </c>
      <c r="J87" s="399"/>
      <c r="K87" s="405"/>
      <c r="L87" s="408"/>
      <c r="M87" s="401">
        <f t="shared" si="6"/>
        <v>1</v>
      </c>
      <c r="N87" s="409"/>
      <c r="O87" s="400">
        <v>4</v>
      </c>
      <c r="P87" s="400">
        <v>5</v>
      </c>
      <c r="Q87" s="408"/>
      <c r="R87" s="400">
        <v>0</v>
      </c>
      <c r="S87" s="400">
        <v>0</v>
      </c>
      <c r="T87" s="400">
        <v>0</v>
      </c>
      <c r="U87" s="400">
        <v>0</v>
      </c>
      <c r="V87" s="407"/>
      <c r="W87" s="401">
        <v>0</v>
      </c>
      <c r="X87" s="401">
        <v>0</v>
      </c>
      <c r="Y87" s="401">
        <v>0</v>
      </c>
      <c r="Z87" s="401">
        <v>0</v>
      </c>
      <c r="AA87" s="407"/>
      <c r="AB87" s="400">
        <v>0</v>
      </c>
      <c r="AC87" s="400">
        <v>0</v>
      </c>
      <c r="AD87" s="407"/>
      <c r="AE87" s="400">
        <v>0</v>
      </c>
      <c r="AF87" s="400">
        <v>0</v>
      </c>
      <c r="AG87" s="406"/>
      <c r="AH87" s="400">
        <v>0</v>
      </c>
      <c r="AI87" s="400">
        <v>0</v>
      </c>
      <c r="AJ87" s="400">
        <v>0</v>
      </c>
      <c r="AK87" s="400">
        <v>0</v>
      </c>
      <c r="AL87" s="395"/>
      <c r="AM87" s="400">
        <v>0</v>
      </c>
      <c r="AN87" s="400">
        <v>0</v>
      </c>
      <c r="AO87" s="400">
        <v>0</v>
      </c>
      <c r="AP87" s="400">
        <v>0</v>
      </c>
      <c r="AQ87" s="400">
        <v>0</v>
      </c>
      <c r="AR87" s="400">
        <v>0</v>
      </c>
      <c r="AS87" s="395"/>
      <c r="AT87" s="400">
        <v>0</v>
      </c>
      <c r="AU87" s="400">
        <v>0</v>
      </c>
      <c r="AV87" s="400">
        <v>0</v>
      </c>
      <c r="AW87" s="400">
        <v>0</v>
      </c>
      <c r="AX87" s="400">
        <v>0</v>
      </c>
      <c r="AY87" s="400">
        <v>0</v>
      </c>
      <c r="AZ87" s="400">
        <v>0</v>
      </c>
      <c r="BA87" s="400">
        <v>0</v>
      </c>
      <c r="BB87" s="409"/>
      <c r="BC87" s="400">
        <v>0</v>
      </c>
      <c r="BD87" s="400">
        <v>0</v>
      </c>
      <c r="BE87" s="395"/>
      <c r="BF87" s="400">
        <v>0</v>
      </c>
      <c r="BG87" s="400">
        <v>0</v>
      </c>
      <c r="BH87" s="395"/>
      <c r="BI87" s="400">
        <v>0</v>
      </c>
      <c r="BJ87" s="400">
        <v>0</v>
      </c>
      <c r="BK87" s="400">
        <v>0</v>
      </c>
      <c r="BL87" s="400">
        <v>0</v>
      </c>
      <c r="BM87" s="400">
        <v>0</v>
      </c>
      <c r="BN87" s="400">
        <v>0</v>
      </c>
      <c r="BO87" s="395"/>
      <c r="BP87" s="400">
        <v>0</v>
      </c>
      <c r="BQ87" s="400">
        <v>0</v>
      </c>
      <c r="BR87" s="406"/>
      <c r="BS87" s="400">
        <v>0</v>
      </c>
      <c r="BT87" s="400">
        <v>0</v>
      </c>
      <c r="BU87" s="400">
        <v>0</v>
      </c>
      <c r="BV87" s="400">
        <v>0</v>
      </c>
      <c r="BW87" s="400">
        <v>0</v>
      </c>
      <c r="BX87" s="409"/>
      <c r="BY87" s="400">
        <v>0</v>
      </c>
      <c r="BZ87" s="400">
        <v>0</v>
      </c>
      <c r="CA87" s="400">
        <v>0</v>
      </c>
      <c r="CB87" s="400">
        <v>0</v>
      </c>
      <c r="CC87" s="409"/>
      <c r="CD87" s="409"/>
      <c r="CE87" s="400">
        <v>0</v>
      </c>
      <c r="CF87" s="409"/>
      <c r="CG87" s="400">
        <v>0</v>
      </c>
      <c r="CH87" s="409"/>
      <c r="CI87" s="395"/>
      <c r="CJ87" s="409"/>
      <c r="CK87" s="400">
        <v>0</v>
      </c>
      <c r="CL87" s="395"/>
      <c r="CM87" s="404"/>
      <c r="CN87" s="401"/>
      <c r="CO87" s="410"/>
      <c r="CP87" s="404"/>
      <c r="CQ87" s="401"/>
      <c r="CR87" s="410"/>
      <c r="CS87" s="404"/>
      <c r="CT87" s="401"/>
      <c r="CU87" s="421"/>
      <c r="CV87" s="401"/>
      <c r="CW87" s="404"/>
      <c r="CX87" s="401"/>
      <c r="CY87" s="410"/>
      <c r="CZ87" s="311" t="s">
        <v>1347</v>
      </c>
    </row>
    <row r="88" spans="1:104" s="103" customFormat="1" ht="30.75" customHeight="1" thickBot="1" x14ac:dyDescent="0.3">
      <c r="A88" s="594" t="s">
        <v>907</v>
      </c>
      <c r="B88" s="319" t="s">
        <v>908</v>
      </c>
      <c r="C88" s="320" t="s">
        <v>909</v>
      </c>
      <c r="D88" s="320" t="s">
        <v>612</v>
      </c>
      <c r="E88" s="323"/>
      <c r="F88" s="396" t="s">
        <v>63</v>
      </c>
      <c r="G88" s="397">
        <f>'Stage 2 - Site Information'!N142</f>
        <v>5</v>
      </c>
      <c r="H88" s="396"/>
      <c r="I88" s="398">
        <f>'Stage 2 - Site Information'!M142</f>
        <v>0.16</v>
      </c>
      <c r="J88" s="399"/>
      <c r="K88" s="405"/>
      <c r="L88" s="408"/>
      <c r="M88" s="401">
        <f t="shared" ref="M88:M117" si="7">IF(I88&gt;0.249,5,1)</f>
        <v>1</v>
      </c>
      <c r="N88" s="409"/>
      <c r="O88" s="400">
        <v>4</v>
      </c>
      <c r="P88" s="400">
        <v>5</v>
      </c>
      <c r="Q88" s="408"/>
      <c r="R88" s="400">
        <v>0</v>
      </c>
      <c r="S88" s="400">
        <v>0</v>
      </c>
      <c r="T88" s="400">
        <v>0</v>
      </c>
      <c r="U88" s="400">
        <v>0</v>
      </c>
      <c r="V88" s="407"/>
      <c r="W88" s="401">
        <v>0</v>
      </c>
      <c r="X88" s="401">
        <v>0</v>
      </c>
      <c r="Y88" s="401">
        <v>0</v>
      </c>
      <c r="Z88" s="401">
        <v>0</v>
      </c>
      <c r="AA88" s="407"/>
      <c r="AB88" s="400">
        <v>0</v>
      </c>
      <c r="AC88" s="400">
        <v>0</v>
      </c>
      <c r="AD88" s="407"/>
      <c r="AE88" s="400">
        <v>0</v>
      </c>
      <c r="AF88" s="400">
        <v>0</v>
      </c>
      <c r="AG88" s="406"/>
      <c r="AH88" s="400">
        <v>0</v>
      </c>
      <c r="AI88" s="400">
        <v>0</v>
      </c>
      <c r="AJ88" s="400">
        <v>0</v>
      </c>
      <c r="AK88" s="400">
        <v>0</v>
      </c>
      <c r="AL88" s="395"/>
      <c r="AM88" s="400">
        <v>0</v>
      </c>
      <c r="AN88" s="400">
        <v>0</v>
      </c>
      <c r="AO88" s="400">
        <v>0</v>
      </c>
      <c r="AP88" s="400">
        <v>0</v>
      </c>
      <c r="AQ88" s="400">
        <v>0</v>
      </c>
      <c r="AR88" s="400">
        <v>0</v>
      </c>
      <c r="AS88" s="395"/>
      <c r="AT88" s="400">
        <v>0</v>
      </c>
      <c r="AU88" s="400">
        <v>0</v>
      </c>
      <c r="AV88" s="400">
        <v>0</v>
      </c>
      <c r="AW88" s="400">
        <v>0</v>
      </c>
      <c r="AX88" s="400">
        <v>0</v>
      </c>
      <c r="AY88" s="400">
        <v>0</v>
      </c>
      <c r="AZ88" s="400">
        <v>0</v>
      </c>
      <c r="BA88" s="400">
        <v>0</v>
      </c>
      <c r="BB88" s="409"/>
      <c r="BC88" s="400">
        <v>0</v>
      </c>
      <c r="BD88" s="400">
        <v>0</v>
      </c>
      <c r="BE88" s="395"/>
      <c r="BF88" s="400">
        <v>0</v>
      </c>
      <c r="BG88" s="400">
        <v>0</v>
      </c>
      <c r="BH88" s="395"/>
      <c r="BI88" s="400">
        <v>0</v>
      </c>
      <c r="BJ88" s="400">
        <v>0</v>
      </c>
      <c r="BK88" s="400">
        <v>0</v>
      </c>
      <c r="BL88" s="400">
        <v>0</v>
      </c>
      <c r="BM88" s="400">
        <v>0</v>
      </c>
      <c r="BN88" s="400">
        <v>0</v>
      </c>
      <c r="BO88" s="395"/>
      <c r="BP88" s="400">
        <v>0</v>
      </c>
      <c r="BQ88" s="400">
        <v>0</v>
      </c>
      <c r="BR88" s="406"/>
      <c r="BS88" s="400">
        <v>0</v>
      </c>
      <c r="BT88" s="400">
        <v>0</v>
      </c>
      <c r="BU88" s="400">
        <v>0</v>
      </c>
      <c r="BV88" s="400">
        <v>0</v>
      </c>
      <c r="BW88" s="400">
        <v>0</v>
      </c>
      <c r="BX88" s="409"/>
      <c r="BY88" s="400">
        <v>0</v>
      </c>
      <c r="BZ88" s="400">
        <v>0</v>
      </c>
      <c r="CA88" s="400">
        <v>0</v>
      </c>
      <c r="CB88" s="400">
        <v>0</v>
      </c>
      <c r="CC88" s="409"/>
      <c r="CD88" s="409"/>
      <c r="CE88" s="400">
        <v>0</v>
      </c>
      <c r="CF88" s="409"/>
      <c r="CG88" s="400">
        <v>0</v>
      </c>
      <c r="CH88" s="409"/>
      <c r="CI88" s="395"/>
      <c r="CJ88" s="409"/>
      <c r="CK88" s="400">
        <v>0</v>
      </c>
      <c r="CL88" s="395"/>
      <c r="CM88" s="404"/>
      <c r="CN88" s="401"/>
      <c r="CO88" s="410"/>
      <c r="CP88" s="404"/>
      <c r="CQ88" s="401"/>
      <c r="CR88" s="410"/>
      <c r="CS88" s="404"/>
      <c r="CT88" s="401"/>
      <c r="CU88" s="421"/>
      <c r="CV88" s="401"/>
      <c r="CW88" s="404"/>
      <c r="CX88" s="401"/>
      <c r="CY88" s="410"/>
      <c r="CZ88" s="311" t="s">
        <v>1347</v>
      </c>
    </row>
    <row r="89" spans="1:104" s="103" customFormat="1" ht="30.75" customHeight="1" thickBot="1" x14ac:dyDescent="0.3">
      <c r="A89" s="594" t="s">
        <v>914</v>
      </c>
      <c r="B89" s="319" t="s">
        <v>915</v>
      </c>
      <c r="C89" s="320" t="s">
        <v>743</v>
      </c>
      <c r="D89" s="320" t="s">
        <v>524</v>
      </c>
      <c r="E89" s="323"/>
      <c r="F89" s="396" t="s">
        <v>63</v>
      </c>
      <c r="G89" s="397">
        <f>'Stage 2 - Site Information'!N145</f>
        <v>1</v>
      </c>
      <c r="H89" s="396"/>
      <c r="I89" s="398">
        <f>'Stage 2 - Site Information'!M145</f>
        <v>0.05</v>
      </c>
      <c r="J89" s="399"/>
      <c r="K89" s="405"/>
      <c r="L89" s="408"/>
      <c r="M89" s="401">
        <f t="shared" si="7"/>
        <v>1</v>
      </c>
      <c r="N89" s="409"/>
      <c r="O89" s="400">
        <v>3</v>
      </c>
      <c r="P89" s="400">
        <v>5</v>
      </c>
      <c r="Q89" s="408"/>
      <c r="R89" s="400">
        <v>0</v>
      </c>
      <c r="S89" s="400">
        <v>0</v>
      </c>
      <c r="T89" s="400">
        <v>0</v>
      </c>
      <c r="U89" s="400">
        <v>0</v>
      </c>
      <c r="V89" s="407"/>
      <c r="W89" s="401">
        <v>0</v>
      </c>
      <c r="X89" s="401">
        <v>0</v>
      </c>
      <c r="Y89" s="401">
        <v>0</v>
      </c>
      <c r="Z89" s="401">
        <v>0</v>
      </c>
      <c r="AA89" s="407"/>
      <c r="AB89" s="400">
        <v>0</v>
      </c>
      <c r="AC89" s="400">
        <v>0</v>
      </c>
      <c r="AD89" s="407"/>
      <c r="AE89" s="400">
        <v>0</v>
      </c>
      <c r="AF89" s="400">
        <v>0</v>
      </c>
      <c r="AG89" s="406"/>
      <c r="AH89" s="400">
        <v>0</v>
      </c>
      <c r="AI89" s="400">
        <v>0</v>
      </c>
      <c r="AJ89" s="400">
        <v>0</v>
      </c>
      <c r="AK89" s="400">
        <v>0</v>
      </c>
      <c r="AL89" s="395"/>
      <c r="AM89" s="400">
        <v>0</v>
      </c>
      <c r="AN89" s="400">
        <v>0</v>
      </c>
      <c r="AO89" s="400">
        <v>0</v>
      </c>
      <c r="AP89" s="400">
        <v>0</v>
      </c>
      <c r="AQ89" s="400">
        <v>0</v>
      </c>
      <c r="AR89" s="400">
        <v>0</v>
      </c>
      <c r="AS89" s="395"/>
      <c r="AT89" s="400">
        <v>0</v>
      </c>
      <c r="AU89" s="400">
        <v>0</v>
      </c>
      <c r="AV89" s="400">
        <v>0</v>
      </c>
      <c r="AW89" s="400">
        <v>0</v>
      </c>
      <c r="AX89" s="400">
        <v>0</v>
      </c>
      <c r="AY89" s="400">
        <v>0</v>
      </c>
      <c r="AZ89" s="400">
        <v>0</v>
      </c>
      <c r="BA89" s="400">
        <v>0</v>
      </c>
      <c r="BB89" s="409"/>
      <c r="BC89" s="400">
        <v>0</v>
      </c>
      <c r="BD89" s="400">
        <v>0</v>
      </c>
      <c r="BE89" s="395"/>
      <c r="BF89" s="400">
        <v>0</v>
      </c>
      <c r="BG89" s="400">
        <v>0</v>
      </c>
      <c r="BH89" s="395"/>
      <c r="BI89" s="400">
        <v>0</v>
      </c>
      <c r="BJ89" s="400">
        <v>0</v>
      </c>
      <c r="BK89" s="400">
        <v>0</v>
      </c>
      <c r="BL89" s="400">
        <v>0</v>
      </c>
      <c r="BM89" s="400">
        <v>0</v>
      </c>
      <c r="BN89" s="400">
        <v>0</v>
      </c>
      <c r="BO89" s="395"/>
      <c r="BP89" s="400">
        <v>0</v>
      </c>
      <c r="BQ89" s="400">
        <v>0</v>
      </c>
      <c r="BR89" s="406"/>
      <c r="BS89" s="400">
        <v>0</v>
      </c>
      <c r="BT89" s="400">
        <v>0</v>
      </c>
      <c r="BU89" s="400">
        <v>0</v>
      </c>
      <c r="BV89" s="400">
        <v>0</v>
      </c>
      <c r="BW89" s="400">
        <v>0</v>
      </c>
      <c r="BX89" s="409"/>
      <c r="BY89" s="400">
        <v>0</v>
      </c>
      <c r="BZ89" s="400">
        <v>0</v>
      </c>
      <c r="CA89" s="400">
        <v>0</v>
      </c>
      <c r="CB89" s="400">
        <v>0</v>
      </c>
      <c r="CC89" s="409"/>
      <c r="CD89" s="409"/>
      <c r="CE89" s="400">
        <v>0</v>
      </c>
      <c r="CF89" s="409"/>
      <c r="CG89" s="400">
        <v>0</v>
      </c>
      <c r="CH89" s="409"/>
      <c r="CI89" s="395"/>
      <c r="CJ89" s="409"/>
      <c r="CK89" s="400">
        <v>0</v>
      </c>
      <c r="CL89" s="395"/>
      <c r="CM89" s="404"/>
      <c r="CN89" s="401"/>
      <c r="CO89" s="410"/>
      <c r="CP89" s="404"/>
      <c r="CQ89" s="401"/>
      <c r="CR89" s="410"/>
      <c r="CS89" s="404"/>
      <c r="CT89" s="401"/>
      <c r="CU89" s="421"/>
      <c r="CV89" s="401"/>
      <c r="CW89" s="404"/>
      <c r="CX89" s="401"/>
      <c r="CY89" s="410"/>
      <c r="CZ89" s="311" t="s">
        <v>1347</v>
      </c>
    </row>
    <row r="90" spans="1:104" s="103" customFormat="1" ht="30.75" customHeight="1" thickBot="1" x14ac:dyDescent="0.3">
      <c r="A90" s="594" t="s">
        <v>918</v>
      </c>
      <c r="B90" s="319" t="s">
        <v>919</v>
      </c>
      <c r="C90" s="320" t="s">
        <v>920</v>
      </c>
      <c r="D90" s="320" t="s">
        <v>515</v>
      </c>
      <c r="E90" s="323"/>
      <c r="F90" s="396" t="s">
        <v>63</v>
      </c>
      <c r="G90" s="397">
        <f>'Stage 2 - Site Information'!N147</f>
        <v>8</v>
      </c>
      <c r="H90" s="396" t="s">
        <v>63</v>
      </c>
      <c r="I90" s="398">
        <f>'Stage 2 - Site Information'!M147</f>
        <v>0.22</v>
      </c>
      <c r="J90" s="399"/>
      <c r="K90" s="405"/>
      <c r="L90" s="408"/>
      <c r="M90" s="401">
        <f t="shared" si="7"/>
        <v>1</v>
      </c>
      <c r="N90" s="409"/>
      <c r="O90" s="400">
        <v>5</v>
      </c>
      <c r="P90" s="400">
        <v>5</v>
      </c>
      <c r="Q90" s="408"/>
      <c r="R90" s="400">
        <v>0</v>
      </c>
      <c r="S90" s="400">
        <v>0</v>
      </c>
      <c r="T90" s="400">
        <v>0</v>
      </c>
      <c r="U90" s="400">
        <v>0</v>
      </c>
      <c r="V90" s="407"/>
      <c r="W90" s="401">
        <v>0</v>
      </c>
      <c r="X90" s="401">
        <v>0</v>
      </c>
      <c r="Y90" s="401">
        <v>0</v>
      </c>
      <c r="Z90" s="401">
        <v>0</v>
      </c>
      <c r="AA90" s="407"/>
      <c r="AB90" s="400">
        <v>0</v>
      </c>
      <c r="AC90" s="400">
        <v>0</v>
      </c>
      <c r="AD90" s="407"/>
      <c r="AE90" s="400">
        <v>0</v>
      </c>
      <c r="AF90" s="400">
        <v>0</v>
      </c>
      <c r="AG90" s="406"/>
      <c r="AH90" s="400">
        <v>0</v>
      </c>
      <c r="AI90" s="400">
        <v>0</v>
      </c>
      <c r="AJ90" s="400">
        <v>0</v>
      </c>
      <c r="AK90" s="400">
        <v>0</v>
      </c>
      <c r="AL90" s="395"/>
      <c r="AM90" s="400">
        <v>0</v>
      </c>
      <c r="AN90" s="400">
        <v>0</v>
      </c>
      <c r="AO90" s="400">
        <v>0</v>
      </c>
      <c r="AP90" s="400">
        <v>0</v>
      </c>
      <c r="AQ90" s="400">
        <v>0</v>
      </c>
      <c r="AR90" s="400">
        <v>0</v>
      </c>
      <c r="AS90" s="395"/>
      <c r="AT90" s="400">
        <v>0</v>
      </c>
      <c r="AU90" s="400">
        <v>0</v>
      </c>
      <c r="AV90" s="400">
        <v>0</v>
      </c>
      <c r="AW90" s="400">
        <v>0</v>
      </c>
      <c r="AX90" s="400">
        <v>0</v>
      </c>
      <c r="AY90" s="400">
        <v>0</v>
      </c>
      <c r="AZ90" s="400">
        <v>0</v>
      </c>
      <c r="BA90" s="400">
        <v>0</v>
      </c>
      <c r="BB90" s="409"/>
      <c r="BC90" s="400">
        <v>0</v>
      </c>
      <c r="BD90" s="400">
        <v>0</v>
      </c>
      <c r="BE90" s="395"/>
      <c r="BF90" s="400">
        <v>0</v>
      </c>
      <c r="BG90" s="400">
        <v>0</v>
      </c>
      <c r="BH90" s="395"/>
      <c r="BI90" s="400">
        <v>0</v>
      </c>
      <c r="BJ90" s="400">
        <v>0</v>
      </c>
      <c r="BK90" s="400">
        <v>0</v>
      </c>
      <c r="BL90" s="400">
        <v>0</v>
      </c>
      <c r="BM90" s="400">
        <v>0</v>
      </c>
      <c r="BN90" s="400">
        <v>0</v>
      </c>
      <c r="BO90" s="395"/>
      <c r="BP90" s="400">
        <v>0</v>
      </c>
      <c r="BQ90" s="400">
        <v>0</v>
      </c>
      <c r="BR90" s="406"/>
      <c r="BS90" s="400">
        <v>0</v>
      </c>
      <c r="BT90" s="400">
        <v>0</v>
      </c>
      <c r="BU90" s="400">
        <v>0</v>
      </c>
      <c r="BV90" s="400">
        <v>0</v>
      </c>
      <c r="BW90" s="400">
        <v>0</v>
      </c>
      <c r="BX90" s="409"/>
      <c r="BY90" s="400">
        <v>0</v>
      </c>
      <c r="BZ90" s="400">
        <v>0</v>
      </c>
      <c r="CA90" s="400">
        <v>0</v>
      </c>
      <c r="CB90" s="400">
        <v>0</v>
      </c>
      <c r="CC90" s="409"/>
      <c r="CD90" s="409"/>
      <c r="CE90" s="400">
        <v>0</v>
      </c>
      <c r="CF90" s="409"/>
      <c r="CG90" s="400">
        <v>0</v>
      </c>
      <c r="CH90" s="409"/>
      <c r="CI90" s="395"/>
      <c r="CJ90" s="409"/>
      <c r="CK90" s="400">
        <v>0</v>
      </c>
      <c r="CL90" s="395"/>
      <c r="CM90" s="404"/>
      <c r="CN90" s="401"/>
      <c r="CO90" s="410"/>
      <c r="CP90" s="404"/>
      <c r="CQ90" s="401"/>
      <c r="CR90" s="410"/>
      <c r="CS90" s="404"/>
      <c r="CT90" s="401"/>
      <c r="CU90" s="421"/>
      <c r="CV90" s="401"/>
      <c r="CW90" s="404"/>
      <c r="CX90" s="401"/>
      <c r="CY90" s="410"/>
      <c r="CZ90" s="311" t="s">
        <v>1347</v>
      </c>
    </row>
    <row r="91" spans="1:104" s="103" customFormat="1" ht="30.75" customHeight="1" thickBot="1" x14ac:dyDescent="0.3">
      <c r="A91" s="594" t="s">
        <v>927</v>
      </c>
      <c r="B91" s="319" t="s">
        <v>928</v>
      </c>
      <c r="C91" s="320" t="s">
        <v>763</v>
      </c>
      <c r="D91" s="320" t="s">
        <v>524</v>
      </c>
      <c r="E91" s="323"/>
      <c r="F91" s="396"/>
      <c r="G91" s="397">
        <f>'Stage 2 - Site Information'!N150</f>
        <v>0</v>
      </c>
      <c r="H91" s="396" t="s">
        <v>63</v>
      </c>
      <c r="I91" s="398">
        <f>'Stage 2 - Site Information'!M150</f>
        <v>0.01</v>
      </c>
      <c r="J91" s="399"/>
      <c r="K91" s="405"/>
      <c r="L91" s="408"/>
      <c r="M91" s="401">
        <f t="shared" si="7"/>
        <v>1</v>
      </c>
      <c r="N91" s="409"/>
      <c r="O91" s="400">
        <v>1</v>
      </c>
      <c r="P91" s="400">
        <v>5</v>
      </c>
      <c r="Q91" s="408"/>
      <c r="R91" s="400">
        <v>0</v>
      </c>
      <c r="S91" s="400">
        <v>0</v>
      </c>
      <c r="T91" s="400">
        <v>0</v>
      </c>
      <c r="U91" s="400">
        <v>0</v>
      </c>
      <c r="V91" s="407"/>
      <c r="W91" s="401">
        <v>0</v>
      </c>
      <c r="X91" s="401">
        <v>0</v>
      </c>
      <c r="Y91" s="401">
        <v>0</v>
      </c>
      <c r="Z91" s="401">
        <v>0</v>
      </c>
      <c r="AA91" s="407"/>
      <c r="AB91" s="400">
        <v>0</v>
      </c>
      <c r="AC91" s="400">
        <v>0</v>
      </c>
      <c r="AD91" s="407"/>
      <c r="AE91" s="400">
        <v>0</v>
      </c>
      <c r="AF91" s="400">
        <v>0</v>
      </c>
      <c r="AG91" s="406"/>
      <c r="AH91" s="400">
        <v>0</v>
      </c>
      <c r="AI91" s="400">
        <v>0</v>
      </c>
      <c r="AJ91" s="400">
        <v>0</v>
      </c>
      <c r="AK91" s="400">
        <v>0</v>
      </c>
      <c r="AL91" s="395"/>
      <c r="AM91" s="400">
        <v>0</v>
      </c>
      <c r="AN91" s="400">
        <v>0</v>
      </c>
      <c r="AO91" s="400">
        <v>0</v>
      </c>
      <c r="AP91" s="400">
        <v>0</v>
      </c>
      <c r="AQ91" s="400">
        <v>0</v>
      </c>
      <c r="AR91" s="400">
        <v>0</v>
      </c>
      <c r="AS91" s="395"/>
      <c r="AT91" s="400">
        <v>0</v>
      </c>
      <c r="AU91" s="400">
        <v>0</v>
      </c>
      <c r="AV91" s="400">
        <v>0</v>
      </c>
      <c r="AW91" s="400">
        <v>0</v>
      </c>
      <c r="AX91" s="400">
        <v>0</v>
      </c>
      <c r="AY91" s="400">
        <v>0</v>
      </c>
      <c r="AZ91" s="400">
        <v>0</v>
      </c>
      <c r="BA91" s="400">
        <v>0</v>
      </c>
      <c r="BB91" s="409"/>
      <c r="BC91" s="400">
        <v>0</v>
      </c>
      <c r="BD91" s="400">
        <v>0</v>
      </c>
      <c r="BE91" s="395"/>
      <c r="BF91" s="400">
        <v>0</v>
      </c>
      <c r="BG91" s="400">
        <v>0</v>
      </c>
      <c r="BH91" s="395"/>
      <c r="BI91" s="400">
        <v>0</v>
      </c>
      <c r="BJ91" s="400">
        <v>0</v>
      </c>
      <c r="BK91" s="400">
        <v>0</v>
      </c>
      <c r="BL91" s="400">
        <v>0</v>
      </c>
      <c r="BM91" s="400">
        <v>0</v>
      </c>
      <c r="BN91" s="400">
        <v>0</v>
      </c>
      <c r="BO91" s="395"/>
      <c r="BP91" s="400">
        <v>0</v>
      </c>
      <c r="BQ91" s="400">
        <v>0</v>
      </c>
      <c r="BR91" s="406"/>
      <c r="BS91" s="400">
        <v>0</v>
      </c>
      <c r="BT91" s="400">
        <v>0</v>
      </c>
      <c r="BU91" s="400">
        <v>0</v>
      </c>
      <c r="BV91" s="409"/>
      <c r="BW91" s="409"/>
      <c r="BX91" s="409"/>
      <c r="BY91" s="409"/>
      <c r="BZ91" s="409"/>
      <c r="CA91" s="409"/>
      <c r="CB91" s="409"/>
      <c r="CC91" s="409"/>
      <c r="CD91" s="409"/>
      <c r="CE91" s="409"/>
      <c r="CF91" s="409"/>
      <c r="CG91" s="409"/>
      <c r="CH91" s="409"/>
      <c r="CI91" s="395"/>
      <c r="CJ91" s="409"/>
      <c r="CK91" s="400">
        <v>0</v>
      </c>
      <c r="CL91" s="395"/>
      <c r="CM91" s="404"/>
      <c r="CN91" s="401"/>
      <c r="CO91" s="410"/>
      <c r="CP91" s="404"/>
      <c r="CQ91" s="401"/>
      <c r="CR91" s="410"/>
      <c r="CS91" s="404"/>
      <c r="CT91" s="401"/>
      <c r="CU91" s="421"/>
      <c r="CV91" s="401"/>
      <c r="CW91" s="404"/>
      <c r="CX91" s="401"/>
      <c r="CY91" s="410"/>
      <c r="CZ91" s="311" t="s">
        <v>1444</v>
      </c>
    </row>
    <row r="92" spans="1:104" s="103" customFormat="1" ht="30.75" customHeight="1" thickBot="1" x14ac:dyDescent="0.3">
      <c r="A92" s="594" t="s">
        <v>971</v>
      </c>
      <c r="B92" s="319" t="s">
        <v>972</v>
      </c>
      <c r="C92" s="320" t="s">
        <v>973</v>
      </c>
      <c r="D92" s="320" t="s">
        <v>515</v>
      </c>
      <c r="E92" s="323"/>
      <c r="F92" s="396"/>
      <c r="G92" s="397">
        <f>'Stage 2 - Site Information'!N166</f>
        <v>0</v>
      </c>
      <c r="H92" s="396" t="s">
        <v>63</v>
      </c>
      <c r="I92" s="398">
        <f>'Stage 2 - Site Information'!M166</f>
        <v>0.14000000000000001</v>
      </c>
      <c r="J92" s="399"/>
      <c r="K92" s="405"/>
      <c r="L92" s="408"/>
      <c r="M92" s="401">
        <f t="shared" si="7"/>
        <v>1</v>
      </c>
      <c r="N92" s="409"/>
      <c r="O92" s="400">
        <v>5</v>
      </c>
      <c r="P92" s="400">
        <v>5</v>
      </c>
      <c r="Q92" s="408"/>
      <c r="R92" s="400">
        <v>0</v>
      </c>
      <c r="S92" s="400">
        <v>0</v>
      </c>
      <c r="T92" s="400">
        <v>0</v>
      </c>
      <c r="U92" s="400">
        <v>0</v>
      </c>
      <c r="V92" s="407"/>
      <c r="W92" s="401">
        <v>0</v>
      </c>
      <c r="X92" s="401">
        <v>0</v>
      </c>
      <c r="Y92" s="401">
        <v>0</v>
      </c>
      <c r="Z92" s="401">
        <v>0</v>
      </c>
      <c r="AA92" s="407"/>
      <c r="AB92" s="400">
        <v>0</v>
      </c>
      <c r="AC92" s="400">
        <v>0</v>
      </c>
      <c r="AD92" s="407"/>
      <c r="AE92" s="400">
        <v>0</v>
      </c>
      <c r="AF92" s="400">
        <v>0</v>
      </c>
      <c r="AG92" s="406"/>
      <c r="AH92" s="400">
        <v>0</v>
      </c>
      <c r="AI92" s="400">
        <v>0</v>
      </c>
      <c r="AJ92" s="400">
        <v>0</v>
      </c>
      <c r="AK92" s="400">
        <v>0</v>
      </c>
      <c r="AL92" s="395"/>
      <c r="AM92" s="400">
        <v>0</v>
      </c>
      <c r="AN92" s="400">
        <v>0</v>
      </c>
      <c r="AO92" s="400">
        <v>0</v>
      </c>
      <c r="AP92" s="400">
        <v>0</v>
      </c>
      <c r="AQ92" s="400">
        <v>0</v>
      </c>
      <c r="AR92" s="400">
        <v>0</v>
      </c>
      <c r="AS92" s="395"/>
      <c r="AT92" s="400">
        <v>0</v>
      </c>
      <c r="AU92" s="400">
        <v>0</v>
      </c>
      <c r="AV92" s="400">
        <v>0</v>
      </c>
      <c r="AW92" s="400">
        <v>0</v>
      </c>
      <c r="AX92" s="400">
        <v>0</v>
      </c>
      <c r="AY92" s="400">
        <v>0</v>
      </c>
      <c r="AZ92" s="400">
        <v>0</v>
      </c>
      <c r="BA92" s="400">
        <v>0</v>
      </c>
      <c r="BB92" s="409"/>
      <c r="BC92" s="400">
        <v>0</v>
      </c>
      <c r="BD92" s="400">
        <v>0</v>
      </c>
      <c r="BE92" s="395"/>
      <c r="BF92" s="400">
        <v>0</v>
      </c>
      <c r="BG92" s="400">
        <v>0</v>
      </c>
      <c r="BH92" s="395"/>
      <c r="BI92" s="400">
        <v>0</v>
      </c>
      <c r="BJ92" s="400">
        <v>0</v>
      </c>
      <c r="BK92" s="400">
        <v>0</v>
      </c>
      <c r="BL92" s="400">
        <v>0</v>
      </c>
      <c r="BM92" s="400">
        <v>0</v>
      </c>
      <c r="BN92" s="400">
        <v>0</v>
      </c>
      <c r="BO92" s="395"/>
      <c r="BP92" s="400">
        <v>0</v>
      </c>
      <c r="BQ92" s="400">
        <v>0</v>
      </c>
      <c r="BR92" s="406"/>
      <c r="BS92" s="400">
        <v>0</v>
      </c>
      <c r="BT92" s="400">
        <v>0</v>
      </c>
      <c r="BU92" s="400">
        <v>0</v>
      </c>
      <c r="BV92" s="409"/>
      <c r="BW92" s="409"/>
      <c r="BX92" s="409"/>
      <c r="BY92" s="409"/>
      <c r="BZ92" s="409"/>
      <c r="CA92" s="409"/>
      <c r="CB92" s="409"/>
      <c r="CC92" s="409"/>
      <c r="CD92" s="409"/>
      <c r="CE92" s="409"/>
      <c r="CF92" s="409"/>
      <c r="CG92" s="409"/>
      <c r="CH92" s="409"/>
      <c r="CI92" s="395"/>
      <c r="CJ92" s="409"/>
      <c r="CK92" s="400">
        <v>0</v>
      </c>
      <c r="CL92" s="395"/>
      <c r="CM92" s="404"/>
      <c r="CN92" s="401"/>
      <c r="CO92" s="410"/>
      <c r="CP92" s="404"/>
      <c r="CQ92" s="401"/>
      <c r="CR92" s="410"/>
      <c r="CS92" s="404"/>
      <c r="CT92" s="401"/>
      <c r="CU92" s="421"/>
      <c r="CV92" s="401"/>
      <c r="CW92" s="404"/>
      <c r="CX92" s="401"/>
      <c r="CY92" s="410"/>
      <c r="CZ92" s="311" t="s">
        <v>1347</v>
      </c>
    </row>
    <row r="93" spans="1:104" s="103" customFormat="1" ht="30.75" customHeight="1" thickBot="1" x14ac:dyDescent="0.3">
      <c r="A93" s="594" t="s">
        <v>978</v>
      </c>
      <c r="B93" s="319" t="s">
        <v>979</v>
      </c>
      <c r="C93" s="320" t="s">
        <v>958</v>
      </c>
      <c r="D93" s="320" t="s">
        <v>565</v>
      </c>
      <c r="E93" s="323"/>
      <c r="F93" s="396"/>
      <c r="G93" s="397">
        <f>'Stage 2 - Site Information'!N169</f>
        <v>0</v>
      </c>
      <c r="H93" s="396" t="s">
        <v>63</v>
      </c>
      <c r="I93" s="398">
        <f>'Stage 2 - Site Information'!M169</f>
        <v>0.04</v>
      </c>
      <c r="J93" s="399"/>
      <c r="K93" s="405"/>
      <c r="L93" s="408"/>
      <c r="M93" s="401">
        <f t="shared" si="7"/>
        <v>1</v>
      </c>
      <c r="N93" s="409"/>
      <c r="O93" s="400">
        <v>5</v>
      </c>
      <c r="P93" s="400">
        <v>5</v>
      </c>
      <c r="Q93" s="408"/>
      <c r="R93" s="400">
        <v>0</v>
      </c>
      <c r="S93" s="400">
        <v>0</v>
      </c>
      <c r="T93" s="400">
        <v>0</v>
      </c>
      <c r="U93" s="400">
        <v>0</v>
      </c>
      <c r="V93" s="407"/>
      <c r="W93" s="401">
        <v>0</v>
      </c>
      <c r="X93" s="401">
        <v>0</v>
      </c>
      <c r="Y93" s="401">
        <v>0</v>
      </c>
      <c r="Z93" s="401">
        <v>0</v>
      </c>
      <c r="AA93" s="407"/>
      <c r="AB93" s="400">
        <v>0</v>
      </c>
      <c r="AC93" s="400">
        <v>0</v>
      </c>
      <c r="AD93" s="407"/>
      <c r="AE93" s="400">
        <v>0</v>
      </c>
      <c r="AF93" s="400">
        <v>0</v>
      </c>
      <c r="AG93" s="406"/>
      <c r="AH93" s="400">
        <v>0</v>
      </c>
      <c r="AI93" s="400">
        <v>0</v>
      </c>
      <c r="AJ93" s="400">
        <v>0</v>
      </c>
      <c r="AK93" s="400">
        <v>0</v>
      </c>
      <c r="AL93" s="395"/>
      <c r="AM93" s="400">
        <v>0</v>
      </c>
      <c r="AN93" s="400">
        <v>0</v>
      </c>
      <c r="AO93" s="400">
        <v>0</v>
      </c>
      <c r="AP93" s="400">
        <v>0</v>
      </c>
      <c r="AQ93" s="400">
        <v>0</v>
      </c>
      <c r="AR93" s="400">
        <v>0</v>
      </c>
      <c r="AS93" s="395"/>
      <c r="AT93" s="400">
        <v>0</v>
      </c>
      <c r="AU93" s="400">
        <v>0</v>
      </c>
      <c r="AV93" s="400">
        <v>0</v>
      </c>
      <c r="AW93" s="400">
        <v>0</v>
      </c>
      <c r="AX93" s="400">
        <v>0</v>
      </c>
      <c r="AY93" s="400">
        <v>0</v>
      </c>
      <c r="AZ93" s="400">
        <v>0</v>
      </c>
      <c r="BA93" s="400">
        <v>0</v>
      </c>
      <c r="BB93" s="409"/>
      <c r="BC93" s="400">
        <v>0</v>
      </c>
      <c r="BD93" s="400">
        <v>0</v>
      </c>
      <c r="BE93" s="395"/>
      <c r="BF93" s="400">
        <v>0</v>
      </c>
      <c r="BG93" s="400">
        <v>0</v>
      </c>
      <c r="BH93" s="395"/>
      <c r="BI93" s="400">
        <v>0</v>
      </c>
      <c r="BJ93" s="400">
        <v>0</v>
      </c>
      <c r="BK93" s="400">
        <v>0</v>
      </c>
      <c r="BL93" s="400">
        <v>0</v>
      </c>
      <c r="BM93" s="400">
        <v>0</v>
      </c>
      <c r="BN93" s="400">
        <v>0</v>
      </c>
      <c r="BO93" s="395"/>
      <c r="BP93" s="400">
        <v>0</v>
      </c>
      <c r="BQ93" s="400">
        <v>0</v>
      </c>
      <c r="BR93" s="406"/>
      <c r="BS93" s="400">
        <v>0</v>
      </c>
      <c r="BT93" s="400">
        <v>0</v>
      </c>
      <c r="BU93" s="400">
        <v>0</v>
      </c>
      <c r="BV93" s="409"/>
      <c r="BW93" s="409"/>
      <c r="BX93" s="409"/>
      <c r="BY93" s="409"/>
      <c r="BZ93" s="409"/>
      <c r="CA93" s="409"/>
      <c r="CB93" s="409"/>
      <c r="CC93" s="409"/>
      <c r="CD93" s="409"/>
      <c r="CE93" s="409"/>
      <c r="CF93" s="409"/>
      <c r="CG93" s="409"/>
      <c r="CH93" s="409"/>
      <c r="CI93" s="395"/>
      <c r="CJ93" s="409"/>
      <c r="CK93" s="400">
        <v>0</v>
      </c>
      <c r="CL93" s="395"/>
      <c r="CM93" s="404"/>
      <c r="CN93" s="401"/>
      <c r="CO93" s="410"/>
      <c r="CP93" s="404"/>
      <c r="CQ93" s="401"/>
      <c r="CR93" s="410"/>
      <c r="CS93" s="404"/>
      <c r="CT93" s="401"/>
      <c r="CU93" s="421"/>
      <c r="CV93" s="401"/>
      <c r="CW93" s="404"/>
      <c r="CX93" s="401"/>
      <c r="CY93" s="410"/>
      <c r="CZ93" s="311" t="s">
        <v>1347</v>
      </c>
    </row>
    <row r="94" spans="1:104" s="103" customFormat="1" ht="30.75" customHeight="1" thickBot="1" x14ac:dyDescent="0.3">
      <c r="A94" s="594" t="s">
        <v>1002</v>
      </c>
      <c r="B94" s="319" t="s">
        <v>1003</v>
      </c>
      <c r="C94" s="320" t="s">
        <v>1004</v>
      </c>
      <c r="D94" s="320" t="s">
        <v>565</v>
      </c>
      <c r="E94" s="323"/>
      <c r="F94" s="396" t="s">
        <v>63</v>
      </c>
      <c r="G94" s="397">
        <f>'Stage 2 - Site Information'!N178</f>
        <v>4</v>
      </c>
      <c r="H94" s="396"/>
      <c r="I94" s="398">
        <f>'Stage 2 - Site Information'!M178</f>
        <v>0.13</v>
      </c>
      <c r="J94" s="399"/>
      <c r="K94" s="405"/>
      <c r="L94" s="408"/>
      <c r="M94" s="401">
        <f t="shared" si="7"/>
        <v>1</v>
      </c>
      <c r="N94" s="409"/>
      <c r="O94" s="400">
        <v>5</v>
      </c>
      <c r="P94" s="400">
        <v>2</v>
      </c>
      <c r="Q94" s="408"/>
      <c r="R94" s="400">
        <v>0</v>
      </c>
      <c r="S94" s="400">
        <v>0</v>
      </c>
      <c r="T94" s="400">
        <v>0</v>
      </c>
      <c r="U94" s="400">
        <v>0</v>
      </c>
      <c r="V94" s="407"/>
      <c r="W94" s="401">
        <v>0</v>
      </c>
      <c r="X94" s="401">
        <v>0</v>
      </c>
      <c r="Y94" s="401">
        <v>0</v>
      </c>
      <c r="Z94" s="401">
        <v>0</v>
      </c>
      <c r="AA94" s="407"/>
      <c r="AB94" s="400">
        <v>0</v>
      </c>
      <c r="AC94" s="409"/>
      <c r="AD94" s="407"/>
      <c r="AE94" s="400">
        <v>0</v>
      </c>
      <c r="AF94" s="400">
        <v>0</v>
      </c>
      <c r="AG94" s="406"/>
      <c r="AH94" s="400">
        <v>0</v>
      </c>
      <c r="AI94" s="400">
        <v>0</v>
      </c>
      <c r="AJ94" s="400">
        <v>0</v>
      </c>
      <c r="AK94" s="400">
        <v>0</v>
      </c>
      <c r="AL94" s="395"/>
      <c r="AM94" s="400">
        <v>0</v>
      </c>
      <c r="AN94" s="400">
        <v>0</v>
      </c>
      <c r="AO94" s="400">
        <v>0</v>
      </c>
      <c r="AP94" s="400">
        <v>0</v>
      </c>
      <c r="AQ94" s="400">
        <v>0</v>
      </c>
      <c r="AR94" s="400">
        <v>0</v>
      </c>
      <c r="AS94" s="395"/>
      <c r="AT94" s="400">
        <v>0</v>
      </c>
      <c r="AU94" s="400">
        <v>0</v>
      </c>
      <c r="AV94" s="400">
        <v>0</v>
      </c>
      <c r="AW94" s="400">
        <v>0</v>
      </c>
      <c r="AX94" s="400">
        <v>0</v>
      </c>
      <c r="AY94" s="400">
        <v>0</v>
      </c>
      <c r="AZ94" s="400">
        <v>0</v>
      </c>
      <c r="BA94" s="400">
        <v>0</v>
      </c>
      <c r="BB94" s="409"/>
      <c r="BC94" s="400">
        <v>0</v>
      </c>
      <c r="BD94" s="400">
        <v>0</v>
      </c>
      <c r="BE94" s="395"/>
      <c r="BF94" s="400">
        <v>0</v>
      </c>
      <c r="BG94" s="400">
        <v>0</v>
      </c>
      <c r="BH94" s="395"/>
      <c r="BI94" s="400">
        <v>0</v>
      </c>
      <c r="BJ94" s="400">
        <v>0</v>
      </c>
      <c r="BK94" s="400">
        <v>0</v>
      </c>
      <c r="BL94" s="400">
        <v>0</v>
      </c>
      <c r="BM94" s="400">
        <v>0</v>
      </c>
      <c r="BN94" s="400">
        <v>0</v>
      </c>
      <c r="BO94" s="395"/>
      <c r="BP94" s="400">
        <v>0</v>
      </c>
      <c r="BQ94" s="400">
        <v>0</v>
      </c>
      <c r="BR94" s="406"/>
      <c r="BS94" s="400">
        <v>0</v>
      </c>
      <c r="BT94" s="400">
        <v>0</v>
      </c>
      <c r="BU94" s="400">
        <v>0</v>
      </c>
      <c r="BV94" s="400">
        <v>0</v>
      </c>
      <c r="BW94" s="400">
        <v>0</v>
      </c>
      <c r="BX94" s="409"/>
      <c r="BY94" s="400">
        <v>0</v>
      </c>
      <c r="BZ94" s="400">
        <v>0</v>
      </c>
      <c r="CA94" s="400">
        <v>0</v>
      </c>
      <c r="CB94" s="400">
        <v>0</v>
      </c>
      <c r="CC94" s="409"/>
      <c r="CD94" s="409"/>
      <c r="CE94" s="400">
        <v>0</v>
      </c>
      <c r="CF94" s="409"/>
      <c r="CG94" s="400">
        <v>0</v>
      </c>
      <c r="CH94" s="409"/>
      <c r="CI94" s="395"/>
      <c r="CJ94" s="409"/>
      <c r="CK94" s="400">
        <v>0</v>
      </c>
      <c r="CL94" s="395"/>
      <c r="CM94" s="404"/>
      <c r="CN94" s="401"/>
      <c r="CO94" s="410"/>
      <c r="CP94" s="404"/>
      <c r="CQ94" s="401"/>
      <c r="CR94" s="410"/>
      <c r="CS94" s="404"/>
      <c r="CT94" s="401"/>
      <c r="CU94" s="421"/>
      <c r="CV94" s="401"/>
      <c r="CW94" s="404"/>
      <c r="CX94" s="401"/>
      <c r="CY94" s="410"/>
      <c r="CZ94" s="311" t="s">
        <v>1347</v>
      </c>
    </row>
    <row r="95" spans="1:104" s="103" customFormat="1" ht="30.75" customHeight="1" thickBot="1" x14ac:dyDescent="0.3">
      <c r="A95" s="594" t="s">
        <v>1005</v>
      </c>
      <c r="B95" s="319" t="s">
        <v>1006</v>
      </c>
      <c r="C95" s="320" t="s">
        <v>700</v>
      </c>
      <c r="D95" s="320" t="s">
        <v>612</v>
      </c>
      <c r="E95" s="323"/>
      <c r="F95" s="396" t="s">
        <v>63</v>
      </c>
      <c r="G95" s="397">
        <f>'Stage 2 - Site Information'!N179</f>
        <v>1</v>
      </c>
      <c r="H95" s="396"/>
      <c r="I95" s="398">
        <f>'Stage 2 - Site Information'!M179</f>
        <v>0.09</v>
      </c>
      <c r="J95" s="399"/>
      <c r="K95" s="405"/>
      <c r="L95" s="408"/>
      <c r="M95" s="401">
        <f t="shared" si="7"/>
        <v>1</v>
      </c>
      <c r="N95" s="409"/>
      <c r="O95" s="400">
        <v>4</v>
      </c>
      <c r="P95" s="400">
        <v>1</v>
      </c>
      <c r="Q95" s="408"/>
      <c r="R95" s="400">
        <v>0</v>
      </c>
      <c r="S95" s="400">
        <v>0</v>
      </c>
      <c r="T95" s="400">
        <v>0</v>
      </c>
      <c r="U95" s="400">
        <v>0</v>
      </c>
      <c r="V95" s="407"/>
      <c r="W95" s="401">
        <v>0</v>
      </c>
      <c r="X95" s="401">
        <v>0</v>
      </c>
      <c r="Y95" s="401">
        <v>0</v>
      </c>
      <c r="Z95" s="401">
        <v>0</v>
      </c>
      <c r="AA95" s="407"/>
      <c r="AB95" s="400">
        <v>0</v>
      </c>
      <c r="AC95" s="409"/>
      <c r="AD95" s="407"/>
      <c r="AE95" s="400">
        <v>0</v>
      </c>
      <c r="AF95" s="400">
        <v>0</v>
      </c>
      <c r="AG95" s="406"/>
      <c r="AH95" s="400">
        <v>0</v>
      </c>
      <c r="AI95" s="400">
        <v>0</v>
      </c>
      <c r="AJ95" s="400">
        <v>0</v>
      </c>
      <c r="AK95" s="400">
        <v>0</v>
      </c>
      <c r="AL95" s="395"/>
      <c r="AM95" s="400">
        <v>0</v>
      </c>
      <c r="AN95" s="400">
        <v>0</v>
      </c>
      <c r="AO95" s="400">
        <v>0</v>
      </c>
      <c r="AP95" s="400">
        <v>0</v>
      </c>
      <c r="AQ95" s="400">
        <v>0</v>
      </c>
      <c r="AR95" s="400">
        <v>0</v>
      </c>
      <c r="AS95" s="395"/>
      <c r="AT95" s="400">
        <v>0</v>
      </c>
      <c r="AU95" s="400">
        <v>0</v>
      </c>
      <c r="AV95" s="400">
        <v>0</v>
      </c>
      <c r="AW95" s="400">
        <v>0</v>
      </c>
      <c r="AX95" s="400">
        <v>0</v>
      </c>
      <c r="AY95" s="400">
        <v>0</v>
      </c>
      <c r="AZ95" s="400">
        <v>0</v>
      </c>
      <c r="BA95" s="400">
        <v>0</v>
      </c>
      <c r="BB95" s="409"/>
      <c r="BC95" s="400">
        <v>0</v>
      </c>
      <c r="BD95" s="400">
        <v>0</v>
      </c>
      <c r="BE95" s="395"/>
      <c r="BF95" s="400">
        <v>0</v>
      </c>
      <c r="BG95" s="400">
        <v>0</v>
      </c>
      <c r="BH95" s="395"/>
      <c r="BI95" s="400">
        <v>0</v>
      </c>
      <c r="BJ95" s="400">
        <v>0</v>
      </c>
      <c r="BK95" s="400">
        <v>0</v>
      </c>
      <c r="BL95" s="400">
        <v>0</v>
      </c>
      <c r="BM95" s="400">
        <v>0</v>
      </c>
      <c r="BN95" s="400">
        <v>0</v>
      </c>
      <c r="BO95" s="395"/>
      <c r="BP95" s="400">
        <v>0</v>
      </c>
      <c r="BQ95" s="400">
        <v>0</v>
      </c>
      <c r="BR95" s="406"/>
      <c r="BS95" s="400">
        <v>0</v>
      </c>
      <c r="BT95" s="400">
        <v>0</v>
      </c>
      <c r="BU95" s="400">
        <v>0</v>
      </c>
      <c r="BV95" s="400">
        <v>0</v>
      </c>
      <c r="BW95" s="400">
        <v>0</v>
      </c>
      <c r="BX95" s="409"/>
      <c r="BY95" s="400">
        <v>0</v>
      </c>
      <c r="BZ95" s="400">
        <v>0</v>
      </c>
      <c r="CA95" s="400">
        <v>0</v>
      </c>
      <c r="CB95" s="400">
        <v>0</v>
      </c>
      <c r="CC95" s="409"/>
      <c r="CD95" s="409"/>
      <c r="CE95" s="400">
        <v>0</v>
      </c>
      <c r="CF95" s="409"/>
      <c r="CG95" s="400">
        <v>0</v>
      </c>
      <c r="CH95" s="409"/>
      <c r="CI95" s="395"/>
      <c r="CJ95" s="409"/>
      <c r="CK95" s="400">
        <v>0</v>
      </c>
      <c r="CL95" s="395"/>
      <c r="CM95" s="404"/>
      <c r="CN95" s="401"/>
      <c r="CO95" s="410"/>
      <c r="CP95" s="404"/>
      <c r="CQ95" s="401"/>
      <c r="CR95" s="410"/>
      <c r="CS95" s="404"/>
      <c r="CT95" s="401"/>
      <c r="CU95" s="421"/>
      <c r="CV95" s="401"/>
      <c r="CW95" s="404"/>
      <c r="CX95" s="401"/>
      <c r="CY95" s="410"/>
      <c r="CZ95" s="311" t="s">
        <v>1347</v>
      </c>
    </row>
    <row r="96" spans="1:104" s="103" customFormat="1" ht="30.75" customHeight="1" thickBot="1" x14ac:dyDescent="0.3">
      <c r="A96" s="594" t="s">
        <v>1007</v>
      </c>
      <c r="B96" s="319" t="s">
        <v>1008</v>
      </c>
      <c r="C96" s="320" t="s">
        <v>1009</v>
      </c>
      <c r="D96" s="320" t="s">
        <v>521</v>
      </c>
      <c r="E96" s="323"/>
      <c r="F96" s="396" t="s">
        <v>63</v>
      </c>
      <c r="G96" s="397">
        <f>'Stage 2 - Site Information'!N180</f>
        <v>4</v>
      </c>
      <c r="H96" s="396"/>
      <c r="I96" s="398">
        <f>'Stage 2 - Site Information'!M180</f>
        <v>0.04</v>
      </c>
      <c r="J96" s="399"/>
      <c r="K96" s="405"/>
      <c r="L96" s="408"/>
      <c r="M96" s="401">
        <f t="shared" si="7"/>
        <v>1</v>
      </c>
      <c r="N96" s="409"/>
      <c r="O96" s="400">
        <v>4</v>
      </c>
      <c r="P96" s="400">
        <v>5</v>
      </c>
      <c r="Q96" s="408"/>
      <c r="R96" s="400">
        <v>0</v>
      </c>
      <c r="S96" s="400">
        <v>0</v>
      </c>
      <c r="T96" s="400">
        <v>0</v>
      </c>
      <c r="U96" s="400">
        <v>0</v>
      </c>
      <c r="V96" s="407"/>
      <c r="W96" s="401">
        <v>0</v>
      </c>
      <c r="X96" s="401">
        <v>0</v>
      </c>
      <c r="Y96" s="401">
        <v>0</v>
      </c>
      <c r="Z96" s="401">
        <v>0</v>
      </c>
      <c r="AA96" s="407"/>
      <c r="AB96" s="400">
        <v>0</v>
      </c>
      <c r="AC96" s="400">
        <v>0</v>
      </c>
      <c r="AD96" s="407"/>
      <c r="AE96" s="400">
        <v>0</v>
      </c>
      <c r="AF96" s="400">
        <v>0</v>
      </c>
      <c r="AG96" s="406"/>
      <c r="AH96" s="400">
        <v>0</v>
      </c>
      <c r="AI96" s="400">
        <v>0</v>
      </c>
      <c r="AJ96" s="400">
        <v>0</v>
      </c>
      <c r="AK96" s="400">
        <v>0</v>
      </c>
      <c r="AL96" s="395"/>
      <c r="AM96" s="400">
        <v>0</v>
      </c>
      <c r="AN96" s="400">
        <v>0</v>
      </c>
      <c r="AO96" s="400">
        <v>0</v>
      </c>
      <c r="AP96" s="400">
        <v>0</v>
      </c>
      <c r="AQ96" s="400">
        <v>0</v>
      </c>
      <c r="AR96" s="400">
        <v>0</v>
      </c>
      <c r="AS96" s="395"/>
      <c r="AT96" s="400">
        <v>0</v>
      </c>
      <c r="AU96" s="400">
        <v>0</v>
      </c>
      <c r="AV96" s="400">
        <v>0</v>
      </c>
      <c r="AW96" s="400">
        <v>0</v>
      </c>
      <c r="AX96" s="400">
        <v>0</v>
      </c>
      <c r="AY96" s="400">
        <v>0</v>
      </c>
      <c r="AZ96" s="400">
        <v>0</v>
      </c>
      <c r="BA96" s="400">
        <v>0</v>
      </c>
      <c r="BB96" s="409"/>
      <c r="BC96" s="400">
        <v>0</v>
      </c>
      <c r="BD96" s="400">
        <v>0</v>
      </c>
      <c r="BE96" s="395"/>
      <c r="BF96" s="400">
        <v>0</v>
      </c>
      <c r="BG96" s="400">
        <v>0</v>
      </c>
      <c r="BH96" s="395"/>
      <c r="BI96" s="400">
        <v>0</v>
      </c>
      <c r="BJ96" s="400">
        <v>0</v>
      </c>
      <c r="BK96" s="400">
        <v>0</v>
      </c>
      <c r="BL96" s="400">
        <v>0</v>
      </c>
      <c r="BM96" s="400">
        <v>0</v>
      </c>
      <c r="BN96" s="400">
        <v>0</v>
      </c>
      <c r="BO96" s="395"/>
      <c r="BP96" s="400">
        <v>0</v>
      </c>
      <c r="BQ96" s="400">
        <v>0</v>
      </c>
      <c r="BR96" s="406"/>
      <c r="BS96" s="400">
        <v>0</v>
      </c>
      <c r="BT96" s="400">
        <v>0</v>
      </c>
      <c r="BU96" s="400">
        <v>0</v>
      </c>
      <c r="BV96" s="400">
        <v>0</v>
      </c>
      <c r="BW96" s="400">
        <v>0</v>
      </c>
      <c r="BX96" s="409"/>
      <c r="BY96" s="400">
        <v>0</v>
      </c>
      <c r="BZ96" s="400">
        <v>0</v>
      </c>
      <c r="CA96" s="400">
        <v>0</v>
      </c>
      <c r="CB96" s="400">
        <v>0</v>
      </c>
      <c r="CC96" s="409"/>
      <c r="CD96" s="409"/>
      <c r="CE96" s="400">
        <v>0</v>
      </c>
      <c r="CF96" s="409"/>
      <c r="CG96" s="400">
        <v>0</v>
      </c>
      <c r="CH96" s="409"/>
      <c r="CI96" s="395"/>
      <c r="CJ96" s="409"/>
      <c r="CK96" s="400">
        <v>0</v>
      </c>
      <c r="CL96" s="395"/>
      <c r="CM96" s="404"/>
      <c r="CN96" s="401"/>
      <c r="CO96" s="410"/>
      <c r="CP96" s="404"/>
      <c r="CQ96" s="401"/>
      <c r="CR96" s="410"/>
      <c r="CS96" s="404"/>
      <c r="CT96" s="401"/>
      <c r="CU96" s="421"/>
      <c r="CV96" s="401"/>
      <c r="CW96" s="404"/>
      <c r="CX96" s="401"/>
      <c r="CY96" s="410"/>
      <c r="CZ96" s="311" t="s">
        <v>1347</v>
      </c>
    </row>
    <row r="97" spans="1:104" s="103" customFormat="1" ht="30.75" customHeight="1" thickBot="1" x14ac:dyDescent="0.3">
      <c r="A97" s="594" t="s">
        <v>1010</v>
      </c>
      <c r="B97" s="319" t="s">
        <v>1011</v>
      </c>
      <c r="C97" s="320" t="s">
        <v>1012</v>
      </c>
      <c r="D97" s="320" t="s">
        <v>521</v>
      </c>
      <c r="E97" s="323"/>
      <c r="F97" s="396" t="s">
        <v>63</v>
      </c>
      <c r="G97" s="397">
        <f>'Stage 2 - Site Information'!N181</f>
        <v>2</v>
      </c>
      <c r="H97" s="396"/>
      <c r="I97" s="398">
        <f>'Stage 2 - Site Information'!M181</f>
        <v>0.09</v>
      </c>
      <c r="J97" s="399"/>
      <c r="K97" s="405"/>
      <c r="L97" s="408"/>
      <c r="M97" s="401">
        <f t="shared" si="7"/>
        <v>1</v>
      </c>
      <c r="N97" s="409"/>
      <c r="O97" s="400">
        <v>4</v>
      </c>
      <c r="P97" s="400">
        <v>1</v>
      </c>
      <c r="Q97" s="408"/>
      <c r="R97" s="400">
        <v>0</v>
      </c>
      <c r="S97" s="400">
        <v>0</v>
      </c>
      <c r="T97" s="400">
        <v>0</v>
      </c>
      <c r="U97" s="400">
        <v>0</v>
      </c>
      <c r="V97" s="407"/>
      <c r="W97" s="401">
        <v>0</v>
      </c>
      <c r="X97" s="401">
        <v>0</v>
      </c>
      <c r="Y97" s="401">
        <v>0</v>
      </c>
      <c r="Z97" s="401">
        <v>0</v>
      </c>
      <c r="AA97" s="407"/>
      <c r="AB97" s="400">
        <v>0</v>
      </c>
      <c r="AC97" s="409"/>
      <c r="AD97" s="407"/>
      <c r="AE97" s="400">
        <v>0</v>
      </c>
      <c r="AF97" s="400">
        <v>0</v>
      </c>
      <c r="AG97" s="406"/>
      <c r="AH97" s="400">
        <v>0</v>
      </c>
      <c r="AI97" s="400">
        <v>0</v>
      </c>
      <c r="AJ97" s="400">
        <v>0</v>
      </c>
      <c r="AK97" s="400">
        <v>0</v>
      </c>
      <c r="AL97" s="395"/>
      <c r="AM97" s="400">
        <v>0</v>
      </c>
      <c r="AN97" s="400">
        <v>0</v>
      </c>
      <c r="AO97" s="400">
        <v>0</v>
      </c>
      <c r="AP97" s="400">
        <v>0</v>
      </c>
      <c r="AQ97" s="400">
        <v>0</v>
      </c>
      <c r="AR97" s="400">
        <v>0</v>
      </c>
      <c r="AS97" s="395"/>
      <c r="AT97" s="400">
        <v>0</v>
      </c>
      <c r="AU97" s="400">
        <v>0</v>
      </c>
      <c r="AV97" s="400">
        <v>0</v>
      </c>
      <c r="AW97" s="400">
        <v>0</v>
      </c>
      <c r="AX97" s="400">
        <v>0</v>
      </c>
      <c r="AY97" s="400">
        <v>0</v>
      </c>
      <c r="AZ97" s="400">
        <v>0</v>
      </c>
      <c r="BA97" s="400">
        <v>0</v>
      </c>
      <c r="BB97" s="409"/>
      <c r="BC97" s="400">
        <v>0</v>
      </c>
      <c r="BD97" s="400">
        <v>0</v>
      </c>
      <c r="BE97" s="395"/>
      <c r="BF97" s="400">
        <v>0</v>
      </c>
      <c r="BG97" s="400">
        <v>0</v>
      </c>
      <c r="BH97" s="395"/>
      <c r="BI97" s="400">
        <v>0</v>
      </c>
      <c r="BJ97" s="400">
        <v>0</v>
      </c>
      <c r="BK97" s="400">
        <v>0</v>
      </c>
      <c r="BL97" s="400">
        <v>0</v>
      </c>
      <c r="BM97" s="400">
        <v>0</v>
      </c>
      <c r="BN97" s="400">
        <v>0</v>
      </c>
      <c r="BO97" s="395"/>
      <c r="BP97" s="400">
        <v>0</v>
      </c>
      <c r="BQ97" s="400">
        <v>0</v>
      </c>
      <c r="BR97" s="406"/>
      <c r="BS97" s="400">
        <v>0</v>
      </c>
      <c r="BT97" s="400">
        <v>0</v>
      </c>
      <c r="BU97" s="400">
        <v>0</v>
      </c>
      <c r="BV97" s="400">
        <v>0</v>
      </c>
      <c r="BW97" s="400">
        <v>0</v>
      </c>
      <c r="BX97" s="409"/>
      <c r="BY97" s="400">
        <v>0</v>
      </c>
      <c r="BZ97" s="400">
        <v>0</v>
      </c>
      <c r="CA97" s="400">
        <v>0</v>
      </c>
      <c r="CB97" s="400">
        <v>0</v>
      </c>
      <c r="CC97" s="409"/>
      <c r="CD97" s="409"/>
      <c r="CE97" s="400">
        <v>0</v>
      </c>
      <c r="CF97" s="409"/>
      <c r="CG97" s="400">
        <v>0</v>
      </c>
      <c r="CH97" s="409"/>
      <c r="CI97" s="395"/>
      <c r="CJ97" s="409"/>
      <c r="CK97" s="400">
        <v>0</v>
      </c>
      <c r="CL97" s="395"/>
      <c r="CM97" s="404"/>
      <c r="CN97" s="401"/>
      <c r="CO97" s="410"/>
      <c r="CP97" s="404"/>
      <c r="CQ97" s="401"/>
      <c r="CR97" s="410"/>
      <c r="CS97" s="404"/>
      <c r="CT97" s="401"/>
      <c r="CU97" s="421"/>
      <c r="CV97" s="401"/>
      <c r="CW97" s="404"/>
      <c r="CX97" s="401"/>
      <c r="CY97" s="410"/>
      <c r="CZ97" s="311" t="s">
        <v>1347</v>
      </c>
    </row>
    <row r="98" spans="1:104" s="103" customFormat="1" ht="30.75" customHeight="1" thickBot="1" x14ac:dyDescent="0.3">
      <c r="A98" s="594" t="s">
        <v>1020</v>
      </c>
      <c r="B98" s="319" t="s">
        <v>1021</v>
      </c>
      <c r="C98" s="320" t="s">
        <v>1022</v>
      </c>
      <c r="D98" s="320" t="s">
        <v>515</v>
      </c>
      <c r="E98" s="323"/>
      <c r="F98" s="396" t="s">
        <v>63</v>
      </c>
      <c r="G98" s="397">
        <f>'Stage 2 - Site Information'!N184</f>
        <v>11</v>
      </c>
      <c r="H98" s="396"/>
      <c r="I98" s="398">
        <f>'Stage 2 - Site Information'!M184</f>
        <v>0.2</v>
      </c>
      <c r="J98" s="399"/>
      <c r="K98" s="405"/>
      <c r="L98" s="408"/>
      <c r="M98" s="401">
        <f t="shared" si="7"/>
        <v>1</v>
      </c>
      <c r="N98" s="409"/>
      <c r="O98" s="400">
        <v>5</v>
      </c>
      <c r="P98" s="400">
        <v>5</v>
      </c>
      <c r="Q98" s="408"/>
      <c r="R98" s="400">
        <v>0</v>
      </c>
      <c r="S98" s="400">
        <v>0</v>
      </c>
      <c r="T98" s="400">
        <v>0</v>
      </c>
      <c r="U98" s="400">
        <v>0</v>
      </c>
      <c r="V98" s="407"/>
      <c r="W98" s="401">
        <v>0</v>
      </c>
      <c r="X98" s="401">
        <v>0</v>
      </c>
      <c r="Y98" s="401">
        <v>0</v>
      </c>
      <c r="Z98" s="401">
        <v>0</v>
      </c>
      <c r="AA98" s="407"/>
      <c r="AB98" s="400">
        <v>0</v>
      </c>
      <c r="AC98" s="400">
        <v>0</v>
      </c>
      <c r="AD98" s="407"/>
      <c r="AE98" s="400">
        <v>0</v>
      </c>
      <c r="AF98" s="400">
        <v>0</v>
      </c>
      <c r="AG98" s="406"/>
      <c r="AH98" s="400">
        <v>0</v>
      </c>
      <c r="AI98" s="400">
        <v>0</v>
      </c>
      <c r="AJ98" s="400">
        <v>0</v>
      </c>
      <c r="AK98" s="400">
        <v>0</v>
      </c>
      <c r="AL98" s="395"/>
      <c r="AM98" s="400">
        <v>0</v>
      </c>
      <c r="AN98" s="400">
        <v>0</v>
      </c>
      <c r="AO98" s="400">
        <v>0</v>
      </c>
      <c r="AP98" s="400">
        <v>0</v>
      </c>
      <c r="AQ98" s="400">
        <v>0</v>
      </c>
      <c r="AR98" s="400">
        <v>0</v>
      </c>
      <c r="AS98" s="395"/>
      <c r="AT98" s="400">
        <v>0</v>
      </c>
      <c r="AU98" s="400">
        <v>0</v>
      </c>
      <c r="AV98" s="400">
        <v>0</v>
      </c>
      <c r="AW98" s="400">
        <v>0</v>
      </c>
      <c r="AX98" s="400">
        <v>0</v>
      </c>
      <c r="AY98" s="400">
        <v>0</v>
      </c>
      <c r="AZ98" s="400">
        <v>0</v>
      </c>
      <c r="BA98" s="400">
        <v>0</v>
      </c>
      <c r="BB98" s="409"/>
      <c r="BC98" s="400">
        <v>0</v>
      </c>
      <c r="BD98" s="400">
        <v>0</v>
      </c>
      <c r="BE98" s="395"/>
      <c r="BF98" s="400">
        <v>0</v>
      </c>
      <c r="BG98" s="400">
        <v>0</v>
      </c>
      <c r="BH98" s="395"/>
      <c r="BI98" s="400">
        <v>0</v>
      </c>
      <c r="BJ98" s="400">
        <v>0</v>
      </c>
      <c r="BK98" s="400">
        <v>0</v>
      </c>
      <c r="BL98" s="400">
        <v>0</v>
      </c>
      <c r="BM98" s="400">
        <v>0</v>
      </c>
      <c r="BN98" s="400">
        <v>0</v>
      </c>
      <c r="BO98" s="395"/>
      <c r="BP98" s="400">
        <v>0</v>
      </c>
      <c r="BQ98" s="400">
        <v>0</v>
      </c>
      <c r="BR98" s="406"/>
      <c r="BS98" s="400">
        <v>0</v>
      </c>
      <c r="BT98" s="400">
        <v>0</v>
      </c>
      <c r="BU98" s="400">
        <v>0</v>
      </c>
      <c r="BV98" s="400">
        <v>0</v>
      </c>
      <c r="BW98" s="400">
        <v>0</v>
      </c>
      <c r="BX98" s="409"/>
      <c r="BY98" s="400">
        <v>0</v>
      </c>
      <c r="BZ98" s="400">
        <v>0</v>
      </c>
      <c r="CA98" s="400">
        <v>0</v>
      </c>
      <c r="CB98" s="400">
        <v>0</v>
      </c>
      <c r="CC98" s="409"/>
      <c r="CD98" s="409"/>
      <c r="CE98" s="400">
        <v>0</v>
      </c>
      <c r="CF98" s="409"/>
      <c r="CG98" s="400">
        <v>0</v>
      </c>
      <c r="CH98" s="409"/>
      <c r="CI98" s="395"/>
      <c r="CJ98" s="409"/>
      <c r="CK98" s="400">
        <v>0</v>
      </c>
      <c r="CL98" s="395"/>
      <c r="CM98" s="404"/>
      <c r="CN98" s="401"/>
      <c r="CO98" s="410"/>
      <c r="CP98" s="404"/>
      <c r="CQ98" s="401"/>
      <c r="CR98" s="410"/>
      <c r="CS98" s="404"/>
      <c r="CT98" s="401"/>
      <c r="CU98" s="421"/>
      <c r="CV98" s="401"/>
      <c r="CW98" s="404"/>
      <c r="CX98" s="401"/>
      <c r="CY98" s="410"/>
      <c r="CZ98" s="311" t="s">
        <v>1347</v>
      </c>
    </row>
    <row r="99" spans="1:104" s="103" customFormat="1" ht="30.75" customHeight="1" thickBot="1" x14ac:dyDescent="0.3">
      <c r="A99" s="594" t="s">
        <v>1023</v>
      </c>
      <c r="B99" s="319" t="s">
        <v>1024</v>
      </c>
      <c r="C99" s="320" t="s">
        <v>1025</v>
      </c>
      <c r="D99" s="320" t="s">
        <v>515</v>
      </c>
      <c r="E99" s="323"/>
      <c r="F99" s="396" t="s">
        <v>63</v>
      </c>
      <c r="G99" s="397">
        <f>'Stage 2 - Site Information'!N185</f>
        <v>7</v>
      </c>
      <c r="H99" s="396"/>
      <c r="I99" s="398">
        <f>'Stage 2 - Site Information'!M185</f>
        <v>0.09</v>
      </c>
      <c r="J99" s="399"/>
      <c r="K99" s="405"/>
      <c r="L99" s="408"/>
      <c r="M99" s="401">
        <f t="shared" si="7"/>
        <v>1</v>
      </c>
      <c r="N99" s="409"/>
      <c r="O99" s="400">
        <v>5</v>
      </c>
      <c r="P99" s="400">
        <v>5</v>
      </c>
      <c r="Q99" s="408"/>
      <c r="R99" s="400">
        <v>0</v>
      </c>
      <c r="S99" s="400">
        <v>0</v>
      </c>
      <c r="T99" s="400">
        <v>0</v>
      </c>
      <c r="U99" s="400">
        <v>0</v>
      </c>
      <c r="V99" s="407"/>
      <c r="W99" s="401">
        <v>0</v>
      </c>
      <c r="X99" s="401">
        <v>0</v>
      </c>
      <c r="Y99" s="401">
        <v>0</v>
      </c>
      <c r="Z99" s="401">
        <v>0</v>
      </c>
      <c r="AA99" s="407"/>
      <c r="AB99" s="400">
        <v>0</v>
      </c>
      <c r="AC99" s="400">
        <v>0</v>
      </c>
      <c r="AD99" s="407"/>
      <c r="AE99" s="400">
        <v>0</v>
      </c>
      <c r="AF99" s="400">
        <v>0</v>
      </c>
      <c r="AG99" s="406"/>
      <c r="AH99" s="400">
        <v>0</v>
      </c>
      <c r="AI99" s="400">
        <v>0</v>
      </c>
      <c r="AJ99" s="400">
        <v>0</v>
      </c>
      <c r="AK99" s="400">
        <v>0</v>
      </c>
      <c r="AL99" s="395"/>
      <c r="AM99" s="400">
        <v>0</v>
      </c>
      <c r="AN99" s="400">
        <v>0</v>
      </c>
      <c r="AO99" s="400">
        <v>0</v>
      </c>
      <c r="AP99" s="400">
        <v>0</v>
      </c>
      <c r="AQ99" s="400">
        <v>0</v>
      </c>
      <c r="AR99" s="400">
        <v>0</v>
      </c>
      <c r="AS99" s="395"/>
      <c r="AT99" s="400">
        <v>0</v>
      </c>
      <c r="AU99" s="400">
        <v>0</v>
      </c>
      <c r="AV99" s="400">
        <v>0</v>
      </c>
      <c r="AW99" s="400">
        <v>0</v>
      </c>
      <c r="AX99" s="400">
        <v>0</v>
      </c>
      <c r="AY99" s="400">
        <v>0</v>
      </c>
      <c r="AZ99" s="400">
        <v>0</v>
      </c>
      <c r="BA99" s="400">
        <v>0</v>
      </c>
      <c r="BB99" s="409"/>
      <c r="BC99" s="400">
        <v>0</v>
      </c>
      <c r="BD99" s="400">
        <v>0</v>
      </c>
      <c r="BE99" s="395"/>
      <c r="BF99" s="400">
        <v>0</v>
      </c>
      <c r="BG99" s="400">
        <v>0</v>
      </c>
      <c r="BH99" s="395"/>
      <c r="BI99" s="400">
        <v>0</v>
      </c>
      <c r="BJ99" s="400">
        <v>0</v>
      </c>
      <c r="BK99" s="400">
        <v>0</v>
      </c>
      <c r="BL99" s="400">
        <v>0</v>
      </c>
      <c r="BM99" s="400">
        <v>0</v>
      </c>
      <c r="BN99" s="400">
        <v>0</v>
      </c>
      <c r="BO99" s="395"/>
      <c r="BP99" s="400">
        <v>0</v>
      </c>
      <c r="BQ99" s="400">
        <v>0</v>
      </c>
      <c r="BR99" s="406"/>
      <c r="BS99" s="400">
        <v>0</v>
      </c>
      <c r="BT99" s="400">
        <v>0</v>
      </c>
      <c r="BU99" s="400">
        <v>0</v>
      </c>
      <c r="BV99" s="400">
        <v>0</v>
      </c>
      <c r="BW99" s="400">
        <v>0</v>
      </c>
      <c r="BX99" s="409"/>
      <c r="BY99" s="400">
        <v>0</v>
      </c>
      <c r="BZ99" s="400">
        <v>0</v>
      </c>
      <c r="CA99" s="400">
        <v>0</v>
      </c>
      <c r="CB99" s="400">
        <v>0</v>
      </c>
      <c r="CC99" s="409"/>
      <c r="CD99" s="409"/>
      <c r="CE99" s="400">
        <v>0</v>
      </c>
      <c r="CF99" s="409"/>
      <c r="CG99" s="400">
        <v>0</v>
      </c>
      <c r="CH99" s="409"/>
      <c r="CI99" s="395"/>
      <c r="CJ99" s="409"/>
      <c r="CK99" s="400">
        <v>0</v>
      </c>
      <c r="CL99" s="395"/>
      <c r="CM99" s="404"/>
      <c r="CN99" s="401"/>
      <c r="CO99" s="410"/>
      <c r="CP99" s="404"/>
      <c r="CQ99" s="401"/>
      <c r="CR99" s="410"/>
      <c r="CS99" s="404"/>
      <c r="CT99" s="401"/>
      <c r="CU99" s="421"/>
      <c r="CV99" s="401"/>
      <c r="CW99" s="404"/>
      <c r="CX99" s="401"/>
      <c r="CY99" s="410"/>
      <c r="CZ99" s="311" t="s">
        <v>1347</v>
      </c>
    </row>
    <row r="100" spans="1:104" s="103" customFormat="1" ht="30.75" customHeight="1" thickBot="1" x14ac:dyDescent="0.3">
      <c r="A100" s="594" t="s">
        <v>1026</v>
      </c>
      <c r="B100" s="319" t="s">
        <v>1027</v>
      </c>
      <c r="C100" s="320" t="s">
        <v>1028</v>
      </c>
      <c r="D100" s="320" t="s">
        <v>515</v>
      </c>
      <c r="E100" s="323"/>
      <c r="F100" s="396" t="s">
        <v>63</v>
      </c>
      <c r="G100" s="397">
        <f>'Stage 2 - Site Information'!N186</f>
        <v>5</v>
      </c>
      <c r="H100" s="396"/>
      <c r="I100" s="398">
        <f>'Stage 2 - Site Information'!M186</f>
        <v>0.16</v>
      </c>
      <c r="J100" s="399"/>
      <c r="K100" s="405"/>
      <c r="L100" s="408"/>
      <c r="M100" s="401">
        <f t="shared" si="7"/>
        <v>1</v>
      </c>
      <c r="N100" s="409"/>
      <c r="O100" s="400">
        <v>5</v>
      </c>
      <c r="P100" s="400">
        <v>3</v>
      </c>
      <c r="Q100" s="408"/>
      <c r="R100" s="400">
        <v>0</v>
      </c>
      <c r="S100" s="400">
        <v>0</v>
      </c>
      <c r="T100" s="400">
        <v>0</v>
      </c>
      <c r="U100" s="400">
        <v>0</v>
      </c>
      <c r="V100" s="407"/>
      <c r="W100" s="401">
        <v>0</v>
      </c>
      <c r="X100" s="401">
        <v>0</v>
      </c>
      <c r="Y100" s="401">
        <v>0</v>
      </c>
      <c r="Z100" s="401">
        <v>0</v>
      </c>
      <c r="AA100" s="407"/>
      <c r="AB100" s="400">
        <v>0</v>
      </c>
      <c r="AC100" s="400">
        <v>0</v>
      </c>
      <c r="AD100" s="407"/>
      <c r="AE100" s="400">
        <v>0</v>
      </c>
      <c r="AF100" s="400">
        <v>0</v>
      </c>
      <c r="AG100" s="406"/>
      <c r="AH100" s="400">
        <v>0</v>
      </c>
      <c r="AI100" s="400">
        <v>0</v>
      </c>
      <c r="AJ100" s="400">
        <v>0</v>
      </c>
      <c r="AK100" s="400">
        <v>0</v>
      </c>
      <c r="AL100" s="395"/>
      <c r="AM100" s="400">
        <v>0</v>
      </c>
      <c r="AN100" s="400">
        <v>0</v>
      </c>
      <c r="AO100" s="400">
        <v>0</v>
      </c>
      <c r="AP100" s="400">
        <v>0</v>
      </c>
      <c r="AQ100" s="400">
        <v>0</v>
      </c>
      <c r="AR100" s="400">
        <v>0</v>
      </c>
      <c r="AS100" s="395"/>
      <c r="AT100" s="400">
        <v>0</v>
      </c>
      <c r="AU100" s="400">
        <v>0</v>
      </c>
      <c r="AV100" s="400">
        <v>0</v>
      </c>
      <c r="AW100" s="400">
        <v>0</v>
      </c>
      <c r="AX100" s="400">
        <v>0</v>
      </c>
      <c r="AY100" s="400">
        <v>0</v>
      </c>
      <c r="AZ100" s="400">
        <v>0</v>
      </c>
      <c r="BA100" s="400">
        <v>0</v>
      </c>
      <c r="BB100" s="409"/>
      <c r="BC100" s="400">
        <v>0</v>
      </c>
      <c r="BD100" s="400">
        <v>0</v>
      </c>
      <c r="BE100" s="395"/>
      <c r="BF100" s="400">
        <v>0</v>
      </c>
      <c r="BG100" s="400">
        <v>0</v>
      </c>
      <c r="BH100" s="395"/>
      <c r="BI100" s="400">
        <v>0</v>
      </c>
      <c r="BJ100" s="400">
        <v>0</v>
      </c>
      <c r="BK100" s="400">
        <v>0</v>
      </c>
      <c r="BL100" s="400">
        <v>0</v>
      </c>
      <c r="BM100" s="400">
        <v>0</v>
      </c>
      <c r="BN100" s="400">
        <v>0</v>
      </c>
      <c r="BO100" s="395"/>
      <c r="BP100" s="400">
        <v>0</v>
      </c>
      <c r="BQ100" s="400">
        <v>0</v>
      </c>
      <c r="BR100" s="406"/>
      <c r="BS100" s="400">
        <v>0</v>
      </c>
      <c r="BT100" s="400">
        <v>0</v>
      </c>
      <c r="BU100" s="400">
        <v>0</v>
      </c>
      <c r="BV100" s="400">
        <v>0</v>
      </c>
      <c r="BW100" s="400">
        <v>0</v>
      </c>
      <c r="BX100" s="409"/>
      <c r="BY100" s="400">
        <v>0</v>
      </c>
      <c r="BZ100" s="400">
        <v>0</v>
      </c>
      <c r="CA100" s="400">
        <v>0</v>
      </c>
      <c r="CB100" s="400">
        <v>0</v>
      </c>
      <c r="CC100" s="409"/>
      <c r="CD100" s="409"/>
      <c r="CE100" s="400">
        <v>0</v>
      </c>
      <c r="CF100" s="409"/>
      <c r="CG100" s="400">
        <v>0</v>
      </c>
      <c r="CH100" s="409"/>
      <c r="CI100" s="395"/>
      <c r="CJ100" s="409"/>
      <c r="CK100" s="400">
        <v>0</v>
      </c>
      <c r="CL100" s="395"/>
      <c r="CM100" s="404"/>
      <c r="CN100" s="401"/>
      <c r="CO100" s="410"/>
      <c r="CP100" s="404"/>
      <c r="CQ100" s="401"/>
      <c r="CR100" s="410"/>
      <c r="CS100" s="404"/>
      <c r="CT100" s="401"/>
      <c r="CU100" s="421"/>
      <c r="CV100" s="401"/>
      <c r="CW100" s="404"/>
      <c r="CX100" s="401"/>
      <c r="CY100" s="410"/>
      <c r="CZ100" s="311" t="s">
        <v>1347</v>
      </c>
    </row>
    <row r="101" spans="1:104" s="103" customFormat="1" ht="30.75" customHeight="1" thickBot="1" x14ac:dyDescent="0.3">
      <c r="A101" s="594" t="s">
        <v>1029</v>
      </c>
      <c r="B101" s="319" t="s">
        <v>1030</v>
      </c>
      <c r="C101" s="320" t="s">
        <v>1031</v>
      </c>
      <c r="D101" s="320" t="s">
        <v>515</v>
      </c>
      <c r="E101" s="323"/>
      <c r="F101" s="396" t="s">
        <v>63</v>
      </c>
      <c r="G101" s="397">
        <f>'Stage 2 - Site Information'!N187</f>
        <v>1</v>
      </c>
      <c r="H101" s="396"/>
      <c r="I101" s="398">
        <f>'Stage 2 - Site Information'!M187</f>
        <v>0.04</v>
      </c>
      <c r="J101" s="399"/>
      <c r="K101" s="405"/>
      <c r="L101" s="408"/>
      <c r="M101" s="401">
        <f t="shared" si="7"/>
        <v>1</v>
      </c>
      <c r="N101" s="409"/>
      <c r="O101" s="400">
        <v>5</v>
      </c>
      <c r="P101" s="400">
        <v>3</v>
      </c>
      <c r="Q101" s="408"/>
      <c r="R101" s="400">
        <v>0</v>
      </c>
      <c r="S101" s="400">
        <v>0</v>
      </c>
      <c r="T101" s="400">
        <v>0</v>
      </c>
      <c r="U101" s="400">
        <v>0</v>
      </c>
      <c r="V101" s="407"/>
      <c r="W101" s="401">
        <v>0</v>
      </c>
      <c r="X101" s="401">
        <v>0</v>
      </c>
      <c r="Y101" s="401">
        <v>0</v>
      </c>
      <c r="Z101" s="401">
        <v>0</v>
      </c>
      <c r="AA101" s="407"/>
      <c r="AB101" s="400">
        <v>0</v>
      </c>
      <c r="AC101" s="400">
        <v>0</v>
      </c>
      <c r="AD101" s="407"/>
      <c r="AE101" s="400">
        <v>0</v>
      </c>
      <c r="AF101" s="400">
        <v>0</v>
      </c>
      <c r="AG101" s="406"/>
      <c r="AH101" s="400">
        <v>0</v>
      </c>
      <c r="AI101" s="400">
        <v>0</v>
      </c>
      <c r="AJ101" s="400">
        <v>0</v>
      </c>
      <c r="AK101" s="400">
        <v>0</v>
      </c>
      <c r="AL101" s="395"/>
      <c r="AM101" s="400">
        <v>0</v>
      </c>
      <c r="AN101" s="400">
        <v>0</v>
      </c>
      <c r="AO101" s="400">
        <v>0</v>
      </c>
      <c r="AP101" s="400">
        <v>0</v>
      </c>
      <c r="AQ101" s="400">
        <v>0</v>
      </c>
      <c r="AR101" s="400">
        <v>0</v>
      </c>
      <c r="AS101" s="395"/>
      <c r="AT101" s="400">
        <v>0</v>
      </c>
      <c r="AU101" s="400">
        <v>0</v>
      </c>
      <c r="AV101" s="400">
        <v>0</v>
      </c>
      <c r="AW101" s="400">
        <v>0</v>
      </c>
      <c r="AX101" s="400">
        <v>0</v>
      </c>
      <c r="AY101" s="400">
        <v>0</v>
      </c>
      <c r="AZ101" s="400">
        <v>0</v>
      </c>
      <c r="BA101" s="400">
        <v>0</v>
      </c>
      <c r="BB101" s="409"/>
      <c r="BC101" s="400">
        <v>0</v>
      </c>
      <c r="BD101" s="400">
        <v>0</v>
      </c>
      <c r="BE101" s="395"/>
      <c r="BF101" s="400">
        <v>0</v>
      </c>
      <c r="BG101" s="400">
        <v>0</v>
      </c>
      <c r="BH101" s="395"/>
      <c r="BI101" s="400">
        <v>0</v>
      </c>
      <c r="BJ101" s="400">
        <v>0</v>
      </c>
      <c r="BK101" s="400">
        <v>0</v>
      </c>
      <c r="BL101" s="400">
        <v>0</v>
      </c>
      <c r="BM101" s="400">
        <v>0</v>
      </c>
      <c r="BN101" s="400">
        <v>0</v>
      </c>
      <c r="BO101" s="395"/>
      <c r="BP101" s="400">
        <v>0</v>
      </c>
      <c r="BQ101" s="400">
        <v>0</v>
      </c>
      <c r="BR101" s="406"/>
      <c r="BS101" s="400">
        <v>0</v>
      </c>
      <c r="BT101" s="400">
        <v>0</v>
      </c>
      <c r="BU101" s="400">
        <v>0</v>
      </c>
      <c r="BV101" s="400">
        <v>0</v>
      </c>
      <c r="BW101" s="400">
        <v>0</v>
      </c>
      <c r="BX101" s="409"/>
      <c r="BY101" s="400">
        <v>0</v>
      </c>
      <c r="BZ101" s="400">
        <v>0</v>
      </c>
      <c r="CA101" s="400">
        <v>0</v>
      </c>
      <c r="CB101" s="400">
        <v>0</v>
      </c>
      <c r="CC101" s="409"/>
      <c r="CD101" s="409"/>
      <c r="CE101" s="400">
        <v>0</v>
      </c>
      <c r="CF101" s="409"/>
      <c r="CG101" s="400">
        <v>0</v>
      </c>
      <c r="CH101" s="409"/>
      <c r="CI101" s="395"/>
      <c r="CJ101" s="409"/>
      <c r="CK101" s="400">
        <v>0</v>
      </c>
      <c r="CL101" s="395"/>
      <c r="CM101" s="404"/>
      <c r="CN101" s="401"/>
      <c r="CO101" s="410"/>
      <c r="CP101" s="404"/>
      <c r="CQ101" s="401"/>
      <c r="CR101" s="410"/>
      <c r="CS101" s="404"/>
      <c r="CT101" s="401"/>
      <c r="CU101" s="421"/>
      <c r="CV101" s="401"/>
      <c r="CW101" s="404"/>
      <c r="CX101" s="401"/>
      <c r="CY101" s="410"/>
      <c r="CZ101" s="311" t="s">
        <v>1347</v>
      </c>
    </row>
    <row r="102" spans="1:104" s="103" customFormat="1" ht="30.75" customHeight="1" thickBot="1" x14ac:dyDescent="0.3">
      <c r="A102" s="594" t="s">
        <v>1032</v>
      </c>
      <c r="B102" s="319" t="s">
        <v>1033</v>
      </c>
      <c r="C102" s="320" t="s">
        <v>542</v>
      </c>
      <c r="D102" s="320" t="s">
        <v>543</v>
      </c>
      <c r="E102" s="323"/>
      <c r="F102" s="396" t="s">
        <v>63</v>
      </c>
      <c r="G102" s="397">
        <f>'Stage 2 - Site Information'!N188</f>
        <v>3</v>
      </c>
      <c r="H102" s="396"/>
      <c r="I102" s="398">
        <f>'Stage 2 - Site Information'!M188</f>
        <v>0.14000000000000001</v>
      </c>
      <c r="J102" s="399"/>
      <c r="K102" s="405"/>
      <c r="L102" s="408"/>
      <c r="M102" s="401">
        <f t="shared" si="7"/>
        <v>1</v>
      </c>
      <c r="N102" s="409"/>
      <c r="O102" s="400">
        <v>2</v>
      </c>
      <c r="P102" s="400">
        <v>1</v>
      </c>
      <c r="Q102" s="408"/>
      <c r="R102" s="400">
        <v>0</v>
      </c>
      <c r="S102" s="400">
        <v>0</v>
      </c>
      <c r="T102" s="400">
        <v>0</v>
      </c>
      <c r="U102" s="400">
        <v>0</v>
      </c>
      <c r="V102" s="407"/>
      <c r="W102" s="401">
        <v>0</v>
      </c>
      <c r="X102" s="401">
        <v>0</v>
      </c>
      <c r="Y102" s="401">
        <v>0</v>
      </c>
      <c r="Z102" s="401">
        <v>0</v>
      </c>
      <c r="AA102" s="407"/>
      <c r="AB102" s="400">
        <v>0</v>
      </c>
      <c r="AC102" s="409"/>
      <c r="AD102" s="407"/>
      <c r="AE102" s="400">
        <v>0</v>
      </c>
      <c r="AF102" s="400">
        <v>0</v>
      </c>
      <c r="AG102" s="406"/>
      <c r="AH102" s="400">
        <v>0</v>
      </c>
      <c r="AI102" s="400">
        <v>0</v>
      </c>
      <c r="AJ102" s="400">
        <v>0</v>
      </c>
      <c r="AK102" s="400">
        <v>0</v>
      </c>
      <c r="AL102" s="395"/>
      <c r="AM102" s="400">
        <v>0</v>
      </c>
      <c r="AN102" s="400">
        <v>0</v>
      </c>
      <c r="AO102" s="400">
        <v>0</v>
      </c>
      <c r="AP102" s="400">
        <v>0</v>
      </c>
      <c r="AQ102" s="400">
        <v>0</v>
      </c>
      <c r="AR102" s="400">
        <v>0</v>
      </c>
      <c r="AS102" s="395"/>
      <c r="AT102" s="400">
        <v>0</v>
      </c>
      <c r="AU102" s="400">
        <v>0</v>
      </c>
      <c r="AV102" s="400">
        <v>0</v>
      </c>
      <c r="AW102" s="400">
        <v>0</v>
      </c>
      <c r="AX102" s="400">
        <v>0</v>
      </c>
      <c r="AY102" s="400">
        <v>0</v>
      </c>
      <c r="AZ102" s="400">
        <v>0</v>
      </c>
      <c r="BA102" s="400">
        <v>0</v>
      </c>
      <c r="BB102" s="409"/>
      <c r="BC102" s="400">
        <v>0</v>
      </c>
      <c r="BD102" s="400">
        <v>0</v>
      </c>
      <c r="BE102" s="395"/>
      <c r="BF102" s="400">
        <v>0</v>
      </c>
      <c r="BG102" s="400">
        <v>0</v>
      </c>
      <c r="BH102" s="395"/>
      <c r="BI102" s="400">
        <v>0</v>
      </c>
      <c r="BJ102" s="400">
        <v>0</v>
      </c>
      <c r="BK102" s="400">
        <v>0</v>
      </c>
      <c r="BL102" s="400">
        <v>0</v>
      </c>
      <c r="BM102" s="400">
        <v>0</v>
      </c>
      <c r="BN102" s="400">
        <v>0</v>
      </c>
      <c r="BO102" s="395"/>
      <c r="BP102" s="400">
        <v>0</v>
      </c>
      <c r="BQ102" s="400">
        <v>0</v>
      </c>
      <c r="BR102" s="406"/>
      <c r="BS102" s="400">
        <v>0</v>
      </c>
      <c r="BT102" s="400">
        <v>0</v>
      </c>
      <c r="BU102" s="400">
        <v>0</v>
      </c>
      <c r="BV102" s="400">
        <v>0</v>
      </c>
      <c r="BW102" s="400">
        <v>0</v>
      </c>
      <c r="BX102" s="409"/>
      <c r="BY102" s="400">
        <v>0</v>
      </c>
      <c r="BZ102" s="400">
        <v>0</v>
      </c>
      <c r="CA102" s="400">
        <v>0</v>
      </c>
      <c r="CB102" s="400">
        <v>0</v>
      </c>
      <c r="CC102" s="409"/>
      <c r="CD102" s="409"/>
      <c r="CE102" s="400">
        <v>0</v>
      </c>
      <c r="CF102" s="409"/>
      <c r="CG102" s="400">
        <v>0</v>
      </c>
      <c r="CH102" s="409"/>
      <c r="CI102" s="395"/>
      <c r="CJ102" s="409"/>
      <c r="CK102" s="400">
        <v>0</v>
      </c>
      <c r="CL102" s="395"/>
      <c r="CM102" s="404"/>
      <c r="CN102" s="401"/>
      <c r="CO102" s="410"/>
      <c r="CP102" s="404"/>
      <c r="CQ102" s="401"/>
      <c r="CR102" s="410"/>
      <c r="CS102" s="404"/>
      <c r="CT102" s="401"/>
      <c r="CU102" s="421"/>
      <c r="CV102" s="401"/>
      <c r="CW102" s="404"/>
      <c r="CX102" s="401"/>
      <c r="CY102" s="410"/>
      <c r="CZ102" s="311" t="s">
        <v>1347</v>
      </c>
    </row>
    <row r="103" spans="1:104" s="103" customFormat="1" ht="30.75" customHeight="1" thickBot="1" x14ac:dyDescent="0.3">
      <c r="A103" s="594" t="s">
        <v>1034</v>
      </c>
      <c r="B103" s="319" t="s">
        <v>1035</v>
      </c>
      <c r="C103" s="320" t="s">
        <v>1036</v>
      </c>
      <c r="D103" s="320" t="s">
        <v>612</v>
      </c>
      <c r="E103" s="323"/>
      <c r="F103" s="396" t="s">
        <v>63</v>
      </c>
      <c r="G103" s="397">
        <f>'Stage 2 - Site Information'!N189</f>
        <v>3</v>
      </c>
      <c r="H103" s="396"/>
      <c r="I103" s="398">
        <f>'Stage 2 - Site Information'!M189</f>
        <v>0.06</v>
      </c>
      <c r="J103" s="399"/>
      <c r="K103" s="405"/>
      <c r="L103" s="408"/>
      <c r="M103" s="401">
        <f t="shared" si="7"/>
        <v>1</v>
      </c>
      <c r="N103" s="409"/>
      <c r="O103" s="400">
        <v>4</v>
      </c>
      <c r="P103" s="400">
        <v>2</v>
      </c>
      <c r="Q103" s="408"/>
      <c r="R103" s="400">
        <v>0</v>
      </c>
      <c r="S103" s="400">
        <v>0</v>
      </c>
      <c r="T103" s="400">
        <v>0</v>
      </c>
      <c r="U103" s="400">
        <v>0</v>
      </c>
      <c r="V103" s="407"/>
      <c r="W103" s="401">
        <v>0</v>
      </c>
      <c r="X103" s="401">
        <v>0</v>
      </c>
      <c r="Y103" s="401">
        <v>0</v>
      </c>
      <c r="Z103" s="401">
        <v>0</v>
      </c>
      <c r="AA103" s="407"/>
      <c r="AB103" s="400">
        <v>0</v>
      </c>
      <c r="AC103" s="409"/>
      <c r="AD103" s="407"/>
      <c r="AE103" s="400">
        <v>0</v>
      </c>
      <c r="AF103" s="400">
        <v>0</v>
      </c>
      <c r="AG103" s="406"/>
      <c r="AH103" s="400">
        <v>0</v>
      </c>
      <c r="AI103" s="400">
        <v>0</v>
      </c>
      <c r="AJ103" s="400">
        <v>0</v>
      </c>
      <c r="AK103" s="400">
        <v>0</v>
      </c>
      <c r="AL103" s="395"/>
      <c r="AM103" s="400">
        <v>0</v>
      </c>
      <c r="AN103" s="400">
        <v>0</v>
      </c>
      <c r="AO103" s="400">
        <v>0</v>
      </c>
      <c r="AP103" s="400">
        <v>0</v>
      </c>
      <c r="AQ103" s="400">
        <v>0</v>
      </c>
      <c r="AR103" s="400">
        <v>0</v>
      </c>
      <c r="AS103" s="395"/>
      <c r="AT103" s="400">
        <v>0</v>
      </c>
      <c r="AU103" s="400">
        <v>0</v>
      </c>
      <c r="AV103" s="400">
        <v>0</v>
      </c>
      <c r="AW103" s="400">
        <v>0</v>
      </c>
      <c r="AX103" s="400">
        <v>0</v>
      </c>
      <c r="AY103" s="400">
        <v>0</v>
      </c>
      <c r="AZ103" s="400">
        <v>0</v>
      </c>
      <c r="BA103" s="400">
        <v>0</v>
      </c>
      <c r="BB103" s="409"/>
      <c r="BC103" s="400">
        <v>0</v>
      </c>
      <c r="BD103" s="400">
        <v>0</v>
      </c>
      <c r="BE103" s="395"/>
      <c r="BF103" s="400">
        <v>0</v>
      </c>
      <c r="BG103" s="400">
        <v>0</v>
      </c>
      <c r="BH103" s="395"/>
      <c r="BI103" s="400">
        <v>0</v>
      </c>
      <c r="BJ103" s="400">
        <v>0</v>
      </c>
      <c r="BK103" s="400">
        <v>0</v>
      </c>
      <c r="BL103" s="400">
        <v>0</v>
      </c>
      <c r="BM103" s="400">
        <v>0</v>
      </c>
      <c r="BN103" s="400">
        <v>0</v>
      </c>
      <c r="BO103" s="395"/>
      <c r="BP103" s="400">
        <v>0</v>
      </c>
      <c r="BQ103" s="400">
        <v>0</v>
      </c>
      <c r="BR103" s="406"/>
      <c r="BS103" s="400">
        <v>0</v>
      </c>
      <c r="BT103" s="400">
        <v>0</v>
      </c>
      <c r="BU103" s="400">
        <v>0</v>
      </c>
      <c r="BV103" s="400">
        <v>0</v>
      </c>
      <c r="BW103" s="400">
        <v>0</v>
      </c>
      <c r="BX103" s="409"/>
      <c r="BY103" s="400">
        <v>0</v>
      </c>
      <c r="BZ103" s="400">
        <v>0</v>
      </c>
      <c r="CA103" s="400">
        <v>0</v>
      </c>
      <c r="CB103" s="400">
        <v>0</v>
      </c>
      <c r="CC103" s="409"/>
      <c r="CD103" s="409"/>
      <c r="CE103" s="400">
        <v>0</v>
      </c>
      <c r="CF103" s="409"/>
      <c r="CG103" s="400">
        <v>0</v>
      </c>
      <c r="CH103" s="409"/>
      <c r="CI103" s="395"/>
      <c r="CJ103" s="409"/>
      <c r="CK103" s="400">
        <v>0</v>
      </c>
      <c r="CL103" s="395"/>
      <c r="CM103" s="404"/>
      <c r="CN103" s="401"/>
      <c r="CO103" s="410"/>
      <c r="CP103" s="404"/>
      <c r="CQ103" s="401"/>
      <c r="CR103" s="410"/>
      <c r="CS103" s="404"/>
      <c r="CT103" s="401"/>
      <c r="CU103" s="421"/>
      <c r="CV103" s="401"/>
      <c r="CW103" s="404"/>
      <c r="CX103" s="401"/>
      <c r="CY103" s="410"/>
      <c r="CZ103" s="311" t="s">
        <v>1347</v>
      </c>
    </row>
    <row r="104" spans="1:104" s="103" customFormat="1" ht="30.75" customHeight="1" thickBot="1" x14ac:dyDescent="0.3">
      <c r="A104" s="594" t="s">
        <v>1037</v>
      </c>
      <c r="B104" s="319" t="s">
        <v>1038</v>
      </c>
      <c r="C104" s="320" t="s">
        <v>1039</v>
      </c>
      <c r="D104" s="320" t="s">
        <v>547</v>
      </c>
      <c r="E104" s="323"/>
      <c r="F104" s="396" t="s">
        <v>63</v>
      </c>
      <c r="G104" s="397">
        <f>'Stage 2 - Site Information'!N190</f>
        <v>3</v>
      </c>
      <c r="H104" s="396"/>
      <c r="I104" s="398">
        <f>'Stage 2 - Site Information'!M190</f>
        <v>0.15</v>
      </c>
      <c r="J104" s="399"/>
      <c r="K104" s="405"/>
      <c r="L104" s="408"/>
      <c r="M104" s="401">
        <f t="shared" si="7"/>
        <v>1</v>
      </c>
      <c r="N104" s="409"/>
      <c r="O104" s="400">
        <v>3</v>
      </c>
      <c r="P104" s="400">
        <v>5</v>
      </c>
      <c r="Q104" s="408"/>
      <c r="R104" s="400">
        <v>0</v>
      </c>
      <c r="S104" s="400">
        <v>0</v>
      </c>
      <c r="T104" s="400">
        <v>0</v>
      </c>
      <c r="U104" s="400">
        <v>0</v>
      </c>
      <c r="V104" s="407"/>
      <c r="W104" s="401">
        <v>0</v>
      </c>
      <c r="X104" s="401">
        <v>0</v>
      </c>
      <c r="Y104" s="401">
        <v>0</v>
      </c>
      <c r="Z104" s="401">
        <v>0</v>
      </c>
      <c r="AA104" s="407"/>
      <c r="AB104" s="400">
        <v>0</v>
      </c>
      <c r="AC104" s="400">
        <v>0</v>
      </c>
      <c r="AD104" s="407"/>
      <c r="AE104" s="400">
        <v>0</v>
      </c>
      <c r="AF104" s="400">
        <v>0</v>
      </c>
      <c r="AG104" s="406"/>
      <c r="AH104" s="400">
        <v>0</v>
      </c>
      <c r="AI104" s="400">
        <v>0</v>
      </c>
      <c r="AJ104" s="400">
        <v>0</v>
      </c>
      <c r="AK104" s="400">
        <v>0</v>
      </c>
      <c r="AL104" s="395"/>
      <c r="AM104" s="400">
        <v>0</v>
      </c>
      <c r="AN104" s="400">
        <v>0</v>
      </c>
      <c r="AO104" s="400">
        <v>0</v>
      </c>
      <c r="AP104" s="400">
        <v>0</v>
      </c>
      <c r="AQ104" s="400">
        <v>0</v>
      </c>
      <c r="AR104" s="400">
        <v>0</v>
      </c>
      <c r="AS104" s="395"/>
      <c r="AT104" s="400">
        <v>0</v>
      </c>
      <c r="AU104" s="400">
        <v>0</v>
      </c>
      <c r="AV104" s="400">
        <v>0</v>
      </c>
      <c r="AW104" s="400">
        <v>0</v>
      </c>
      <c r="AX104" s="400">
        <v>0</v>
      </c>
      <c r="AY104" s="400">
        <v>0</v>
      </c>
      <c r="AZ104" s="400">
        <v>0</v>
      </c>
      <c r="BA104" s="400">
        <v>0</v>
      </c>
      <c r="BB104" s="409"/>
      <c r="BC104" s="400">
        <v>0</v>
      </c>
      <c r="BD104" s="400">
        <v>0</v>
      </c>
      <c r="BE104" s="395"/>
      <c r="BF104" s="400">
        <v>0</v>
      </c>
      <c r="BG104" s="400">
        <v>0</v>
      </c>
      <c r="BH104" s="395"/>
      <c r="BI104" s="400">
        <v>0</v>
      </c>
      <c r="BJ104" s="400">
        <v>0</v>
      </c>
      <c r="BK104" s="400">
        <v>0</v>
      </c>
      <c r="BL104" s="400">
        <v>0</v>
      </c>
      <c r="BM104" s="400">
        <v>0</v>
      </c>
      <c r="BN104" s="400">
        <v>0</v>
      </c>
      <c r="BO104" s="395"/>
      <c r="BP104" s="400">
        <v>0</v>
      </c>
      <c r="BQ104" s="400">
        <v>0</v>
      </c>
      <c r="BR104" s="406"/>
      <c r="BS104" s="400">
        <v>0</v>
      </c>
      <c r="BT104" s="400">
        <v>0</v>
      </c>
      <c r="BU104" s="400">
        <v>0</v>
      </c>
      <c r="BV104" s="400">
        <v>0</v>
      </c>
      <c r="BW104" s="400">
        <v>0</v>
      </c>
      <c r="BX104" s="409"/>
      <c r="BY104" s="400">
        <v>0</v>
      </c>
      <c r="BZ104" s="400">
        <v>0</v>
      </c>
      <c r="CA104" s="400">
        <v>0</v>
      </c>
      <c r="CB104" s="400">
        <v>0</v>
      </c>
      <c r="CC104" s="409"/>
      <c r="CD104" s="409"/>
      <c r="CE104" s="400">
        <v>0</v>
      </c>
      <c r="CF104" s="409"/>
      <c r="CG104" s="400">
        <v>0</v>
      </c>
      <c r="CH104" s="409"/>
      <c r="CI104" s="395"/>
      <c r="CJ104" s="409"/>
      <c r="CK104" s="400">
        <v>0</v>
      </c>
      <c r="CL104" s="395"/>
      <c r="CM104" s="404"/>
      <c r="CN104" s="401"/>
      <c r="CO104" s="410"/>
      <c r="CP104" s="404"/>
      <c r="CQ104" s="401"/>
      <c r="CR104" s="410"/>
      <c r="CS104" s="404"/>
      <c r="CT104" s="401"/>
      <c r="CU104" s="421"/>
      <c r="CV104" s="401"/>
      <c r="CW104" s="404"/>
      <c r="CX104" s="401"/>
      <c r="CY104" s="410"/>
      <c r="CZ104" s="311" t="s">
        <v>1347</v>
      </c>
    </row>
    <row r="105" spans="1:104" s="103" customFormat="1" ht="30.75" customHeight="1" thickBot="1" x14ac:dyDescent="0.3">
      <c r="A105" s="594" t="s">
        <v>1043</v>
      </c>
      <c r="B105" s="319" t="s">
        <v>1044</v>
      </c>
      <c r="C105" s="320" t="s">
        <v>1045</v>
      </c>
      <c r="D105" s="320" t="s">
        <v>565</v>
      </c>
      <c r="E105" s="323"/>
      <c r="F105" s="396" t="s">
        <v>63</v>
      </c>
      <c r="G105" s="397">
        <f>'Stage 2 - Site Information'!N192</f>
        <v>2</v>
      </c>
      <c r="H105" s="396"/>
      <c r="I105" s="398">
        <f>'Stage 2 - Site Information'!M192</f>
        <v>0.02</v>
      </c>
      <c r="J105" s="399"/>
      <c r="K105" s="405"/>
      <c r="L105" s="408"/>
      <c r="M105" s="401">
        <f t="shared" si="7"/>
        <v>1</v>
      </c>
      <c r="N105" s="409"/>
      <c r="O105" s="400">
        <v>5</v>
      </c>
      <c r="P105" s="400">
        <v>5</v>
      </c>
      <c r="Q105" s="408"/>
      <c r="R105" s="400">
        <v>0</v>
      </c>
      <c r="S105" s="400">
        <v>0</v>
      </c>
      <c r="T105" s="400">
        <v>0</v>
      </c>
      <c r="U105" s="400">
        <v>0</v>
      </c>
      <c r="V105" s="407"/>
      <c r="W105" s="401">
        <v>0</v>
      </c>
      <c r="X105" s="401">
        <v>0</v>
      </c>
      <c r="Y105" s="401">
        <v>0</v>
      </c>
      <c r="Z105" s="401">
        <v>0</v>
      </c>
      <c r="AA105" s="407"/>
      <c r="AB105" s="400">
        <v>0</v>
      </c>
      <c r="AC105" s="400">
        <v>0</v>
      </c>
      <c r="AD105" s="407"/>
      <c r="AE105" s="400">
        <v>0</v>
      </c>
      <c r="AF105" s="400">
        <v>0</v>
      </c>
      <c r="AG105" s="406"/>
      <c r="AH105" s="400">
        <v>0</v>
      </c>
      <c r="AI105" s="400">
        <v>0</v>
      </c>
      <c r="AJ105" s="400">
        <v>0</v>
      </c>
      <c r="AK105" s="400">
        <v>0</v>
      </c>
      <c r="AL105" s="395"/>
      <c r="AM105" s="400">
        <v>0</v>
      </c>
      <c r="AN105" s="400">
        <v>0</v>
      </c>
      <c r="AO105" s="400">
        <v>0</v>
      </c>
      <c r="AP105" s="400">
        <v>0</v>
      </c>
      <c r="AQ105" s="400">
        <v>0</v>
      </c>
      <c r="AR105" s="400">
        <v>0</v>
      </c>
      <c r="AS105" s="395"/>
      <c r="AT105" s="400">
        <v>0</v>
      </c>
      <c r="AU105" s="400">
        <v>0</v>
      </c>
      <c r="AV105" s="400">
        <v>0</v>
      </c>
      <c r="AW105" s="400">
        <v>0</v>
      </c>
      <c r="AX105" s="400">
        <v>0</v>
      </c>
      <c r="AY105" s="400">
        <v>0</v>
      </c>
      <c r="AZ105" s="400">
        <v>0</v>
      </c>
      <c r="BA105" s="400">
        <v>0</v>
      </c>
      <c r="BB105" s="409"/>
      <c r="BC105" s="400">
        <v>0</v>
      </c>
      <c r="BD105" s="400">
        <v>0</v>
      </c>
      <c r="BE105" s="395"/>
      <c r="BF105" s="400">
        <v>0</v>
      </c>
      <c r="BG105" s="400">
        <v>0</v>
      </c>
      <c r="BH105" s="395"/>
      <c r="BI105" s="400">
        <v>0</v>
      </c>
      <c r="BJ105" s="400">
        <v>0</v>
      </c>
      <c r="BK105" s="400">
        <v>0</v>
      </c>
      <c r="BL105" s="400">
        <v>0</v>
      </c>
      <c r="BM105" s="400">
        <v>0</v>
      </c>
      <c r="BN105" s="400">
        <v>0</v>
      </c>
      <c r="BO105" s="395"/>
      <c r="BP105" s="400">
        <v>0</v>
      </c>
      <c r="BQ105" s="400">
        <v>0</v>
      </c>
      <c r="BR105" s="406"/>
      <c r="BS105" s="400">
        <v>0</v>
      </c>
      <c r="BT105" s="400">
        <v>0</v>
      </c>
      <c r="BU105" s="400">
        <v>0</v>
      </c>
      <c r="BV105" s="400">
        <v>0</v>
      </c>
      <c r="BW105" s="400">
        <v>0</v>
      </c>
      <c r="BX105" s="409"/>
      <c r="BY105" s="400">
        <v>0</v>
      </c>
      <c r="BZ105" s="400">
        <v>0</v>
      </c>
      <c r="CA105" s="400">
        <v>0</v>
      </c>
      <c r="CB105" s="400">
        <v>0</v>
      </c>
      <c r="CC105" s="409"/>
      <c r="CD105" s="409"/>
      <c r="CE105" s="400">
        <v>0</v>
      </c>
      <c r="CF105" s="409"/>
      <c r="CG105" s="400">
        <v>0</v>
      </c>
      <c r="CH105" s="409"/>
      <c r="CI105" s="395"/>
      <c r="CJ105" s="409"/>
      <c r="CK105" s="400">
        <v>0</v>
      </c>
      <c r="CL105" s="395"/>
      <c r="CM105" s="404"/>
      <c r="CN105" s="401"/>
      <c r="CO105" s="410"/>
      <c r="CP105" s="404"/>
      <c r="CQ105" s="401"/>
      <c r="CR105" s="410"/>
      <c r="CS105" s="404"/>
      <c r="CT105" s="401"/>
      <c r="CU105" s="421"/>
      <c r="CV105" s="401"/>
      <c r="CW105" s="404"/>
      <c r="CX105" s="401"/>
      <c r="CY105" s="410"/>
      <c r="CZ105" s="311" t="s">
        <v>1347</v>
      </c>
    </row>
    <row r="106" spans="1:104" s="103" customFormat="1" ht="30.75" customHeight="1" thickBot="1" x14ac:dyDescent="0.3">
      <c r="A106" s="594" t="s">
        <v>1046</v>
      </c>
      <c r="B106" s="319" t="s">
        <v>1047</v>
      </c>
      <c r="C106" s="320" t="s">
        <v>1048</v>
      </c>
      <c r="D106" s="320" t="s">
        <v>565</v>
      </c>
      <c r="E106" s="323"/>
      <c r="F106" s="396" t="s">
        <v>63</v>
      </c>
      <c r="G106" s="397">
        <f>'Stage 2 - Site Information'!N193</f>
        <v>2</v>
      </c>
      <c r="H106" s="396"/>
      <c r="I106" s="398">
        <f>'Stage 2 - Site Information'!M193</f>
        <v>0.02</v>
      </c>
      <c r="J106" s="399"/>
      <c r="K106" s="405"/>
      <c r="L106" s="408"/>
      <c r="M106" s="401">
        <f t="shared" si="7"/>
        <v>1</v>
      </c>
      <c r="N106" s="409"/>
      <c r="O106" s="400">
        <v>5</v>
      </c>
      <c r="P106" s="400">
        <v>5</v>
      </c>
      <c r="Q106" s="408"/>
      <c r="R106" s="400">
        <v>0</v>
      </c>
      <c r="S106" s="400">
        <v>0</v>
      </c>
      <c r="T106" s="400">
        <v>0</v>
      </c>
      <c r="U106" s="400">
        <v>0</v>
      </c>
      <c r="V106" s="407"/>
      <c r="W106" s="401">
        <v>0</v>
      </c>
      <c r="X106" s="401">
        <v>0</v>
      </c>
      <c r="Y106" s="401">
        <v>0</v>
      </c>
      <c r="Z106" s="401">
        <v>0</v>
      </c>
      <c r="AA106" s="407"/>
      <c r="AB106" s="400">
        <v>0</v>
      </c>
      <c r="AC106" s="400">
        <v>0</v>
      </c>
      <c r="AD106" s="407"/>
      <c r="AE106" s="400">
        <v>0</v>
      </c>
      <c r="AF106" s="400">
        <v>0</v>
      </c>
      <c r="AG106" s="406"/>
      <c r="AH106" s="400">
        <v>0</v>
      </c>
      <c r="AI106" s="400">
        <v>0</v>
      </c>
      <c r="AJ106" s="400">
        <v>0</v>
      </c>
      <c r="AK106" s="400">
        <v>0</v>
      </c>
      <c r="AL106" s="395"/>
      <c r="AM106" s="400">
        <v>0</v>
      </c>
      <c r="AN106" s="400">
        <v>0</v>
      </c>
      <c r="AO106" s="400">
        <v>0</v>
      </c>
      <c r="AP106" s="400">
        <v>0</v>
      </c>
      <c r="AQ106" s="400">
        <v>0</v>
      </c>
      <c r="AR106" s="400">
        <v>0</v>
      </c>
      <c r="AS106" s="395"/>
      <c r="AT106" s="400">
        <v>0</v>
      </c>
      <c r="AU106" s="400">
        <v>0</v>
      </c>
      <c r="AV106" s="400">
        <v>0</v>
      </c>
      <c r="AW106" s="400">
        <v>0</v>
      </c>
      <c r="AX106" s="400">
        <v>0</v>
      </c>
      <c r="AY106" s="400">
        <v>0</v>
      </c>
      <c r="AZ106" s="400">
        <v>0</v>
      </c>
      <c r="BA106" s="400">
        <v>0</v>
      </c>
      <c r="BB106" s="409"/>
      <c r="BC106" s="400">
        <v>0</v>
      </c>
      <c r="BD106" s="400">
        <v>0</v>
      </c>
      <c r="BE106" s="395"/>
      <c r="BF106" s="400">
        <v>0</v>
      </c>
      <c r="BG106" s="400">
        <v>0</v>
      </c>
      <c r="BH106" s="395"/>
      <c r="BI106" s="400">
        <v>0</v>
      </c>
      <c r="BJ106" s="400">
        <v>0</v>
      </c>
      <c r="BK106" s="400">
        <v>0</v>
      </c>
      <c r="BL106" s="400">
        <v>0</v>
      </c>
      <c r="BM106" s="400">
        <v>0</v>
      </c>
      <c r="BN106" s="400">
        <v>0</v>
      </c>
      <c r="BO106" s="395"/>
      <c r="BP106" s="400">
        <v>0</v>
      </c>
      <c r="BQ106" s="400">
        <v>0</v>
      </c>
      <c r="BR106" s="406"/>
      <c r="BS106" s="400">
        <v>0</v>
      </c>
      <c r="BT106" s="400">
        <v>0</v>
      </c>
      <c r="BU106" s="400">
        <v>0</v>
      </c>
      <c r="BV106" s="400">
        <v>0</v>
      </c>
      <c r="BW106" s="400">
        <v>0</v>
      </c>
      <c r="BX106" s="409"/>
      <c r="BY106" s="400">
        <v>0</v>
      </c>
      <c r="BZ106" s="400">
        <v>0</v>
      </c>
      <c r="CA106" s="400">
        <v>0</v>
      </c>
      <c r="CB106" s="400">
        <v>0</v>
      </c>
      <c r="CC106" s="409"/>
      <c r="CD106" s="409"/>
      <c r="CE106" s="400">
        <v>0</v>
      </c>
      <c r="CF106" s="409"/>
      <c r="CG106" s="400">
        <v>0</v>
      </c>
      <c r="CH106" s="409"/>
      <c r="CI106" s="395"/>
      <c r="CJ106" s="409"/>
      <c r="CK106" s="400">
        <v>0</v>
      </c>
      <c r="CL106" s="395"/>
      <c r="CM106" s="404"/>
      <c r="CN106" s="401"/>
      <c r="CO106" s="410"/>
      <c r="CP106" s="404"/>
      <c r="CQ106" s="401"/>
      <c r="CR106" s="410"/>
      <c r="CS106" s="404"/>
      <c r="CT106" s="401"/>
      <c r="CU106" s="421"/>
      <c r="CV106" s="401"/>
      <c r="CW106" s="404"/>
      <c r="CX106" s="401"/>
      <c r="CY106" s="410"/>
      <c r="CZ106" s="311" t="s">
        <v>1347</v>
      </c>
    </row>
    <row r="107" spans="1:104" s="103" customFormat="1" ht="30.75" customHeight="1" thickBot="1" x14ac:dyDescent="0.3">
      <c r="A107" s="594" t="s">
        <v>1049</v>
      </c>
      <c r="B107" s="319" t="s">
        <v>1050</v>
      </c>
      <c r="C107" s="320" t="s">
        <v>754</v>
      </c>
      <c r="D107" s="320" t="s">
        <v>565</v>
      </c>
      <c r="E107" s="323"/>
      <c r="F107" s="396" t="s">
        <v>63</v>
      </c>
      <c r="G107" s="397">
        <f>'Stage 2 - Site Information'!N194</f>
        <v>2</v>
      </c>
      <c r="H107" s="396"/>
      <c r="I107" s="398">
        <f>'Stage 2 - Site Information'!M194</f>
        <v>0.02</v>
      </c>
      <c r="J107" s="399"/>
      <c r="K107" s="405"/>
      <c r="L107" s="408"/>
      <c r="M107" s="401">
        <f t="shared" si="7"/>
        <v>1</v>
      </c>
      <c r="N107" s="409"/>
      <c r="O107" s="400">
        <v>5</v>
      </c>
      <c r="P107" s="400">
        <v>4</v>
      </c>
      <c r="Q107" s="408"/>
      <c r="R107" s="400">
        <v>0</v>
      </c>
      <c r="S107" s="400">
        <v>0</v>
      </c>
      <c r="T107" s="400">
        <v>0</v>
      </c>
      <c r="U107" s="400">
        <v>0</v>
      </c>
      <c r="V107" s="407"/>
      <c r="W107" s="401">
        <v>0</v>
      </c>
      <c r="X107" s="401">
        <v>0</v>
      </c>
      <c r="Y107" s="401">
        <v>0</v>
      </c>
      <c r="Z107" s="401">
        <v>0</v>
      </c>
      <c r="AA107" s="407"/>
      <c r="AB107" s="400">
        <v>0</v>
      </c>
      <c r="AC107" s="400">
        <v>0</v>
      </c>
      <c r="AD107" s="407"/>
      <c r="AE107" s="400">
        <v>0</v>
      </c>
      <c r="AF107" s="400">
        <v>0</v>
      </c>
      <c r="AG107" s="406"/>
      <c r="AH107" s="400">
        <v>0</v>
      </c>
      <c r="AI107" s="400">
        <v>0</v>
      </c>
      <c r="AJ107" s="400">
        <v>0</v>
      </c>
      <c r="AK107" s="400">
        <v>0</v>
      </c>
      <c r="AL107" s="395"/>
      <c r="AM107" s="400">
        <v>0</v>
      </c>
      <c r="AN107" s="400">
        <v>0</v>
      </c>
      <c r="AO107" s="400">
        <v>0</v>
      </c>
      <c r="AP107" s="400">
        <v>0</v>
      </c>
      <c r="AQ107" s="400">
        <v>0</v>
      </c>
      <c r="AR107" s="400">
        <v>0</v>
      </c>
      <c r="AS107" s="395"/>
      <c r="AT107" s="400">
        <v>0</v>
      </c>
      <c r="AU107" s="400">
        <v>0</v>
      </c>
      <c r="AV107" s="400">
        <v>0</v>
      </c>
      <c r="AW107" s="400">
        <v>0</v>
      </c>
      <c r="AX107" s="400">
        <v>0</v>
      </c>
      <c r="AY107" s="400">
        <v>0</v>
      </c>
      <c r="AZ107" s="400">
        <v>0</v>
      </c>
      <c r="BA107" s="400">
        <v>0</v>
      </c>
      <c r="BB107" s="409"/>
      <c r="BC107" s="400">
        <v>0</v>
      </c>
      <c r="BD107" s="400">
        <v>0</v>
      </c>
      <c r="BE107" s="395"/>
      <c r="BF107" s="400">
        <v>0</v>
      </c>
      <c r="BG107" s="400">
        <v>0</v>
      </c>
      <c r="BH107" s="395"/>
      <c r="BI107" s="400">
        <v>0</v>
      </c>
      <c r="BJ107" s="400">
        <v>0</v>
      </c>
      <c r="BK107" s="400">
        <v>0</v>
      </c>
      <c r="BL107" s="400">
        <v>0</v>
      </c>
      <c r="BM107" s="400">
        <v>0</v>
      </c>
      <c r="BN107" s="400">
        <v>0</v>
      </c>
      <c r="BO107" s="395"/>
      <c r="BP107" s="400">
        <v>0</v>
      </c>
      <c r="BQ107" s="400">
        <v>0</v>
      </c>
      <c r="BR107" s="406"/>
      <c r="BS107" s="400">
        <v>0</v>
      </c>
      <c r="BT107" s="400">
        <v>0</v>
      </c>
      <c r="BU107" s="400">
        <v>0</v>
      </c>
      <c r="BV107" s="400">
        <v>0</v>
      </c>
      <c r="BW107" s="400">
        <v>0</v>
      </c>
      <c r="BX107" s="409"/>
      <c r="BY107" s="400">
        <v>0</v>
      </c>
      <c r="BZ107" s="400">
        <v>0</v>
      </c>
      <c r="CA107" s="400">
        <v>0</v>
      </c>
      <c r="CB107" s="400">
        <v>0</v>
      </c>
      <c r="CC107" s="409"/>
      <c r="CD107" s="409"/>
      <c r="CE107" s="400">
        <v>0</v>
      </c>
      <c r="CF107" s="409"/>
      <c r="CG107" s="400">
        <v>0</v>
      </c>
      <c r="CH107" s="409"/>
      <c r="CI107" s="395"/>
      <c r="CJ107" s="409"/>
      <c r="CK107" s="400">
        <v>0</v>
      </c>
      <c r="CL107" s="395"/>
      <c r="CM107" s="404"/>
      <c r="CN107" s="401"/>
      <c r="CO107" s="410"/>
      <c r="CP107" s="404"/>
      <c r="CQ107" s="401"/>
      <c r="CR107" s="410"/>
      <c r="CS107" s="404"/>
      <c r="CT107" s="401"/>
      <c r="CU107" s="421"/>
      <c r="CV107" s="401"/>
      <c r="CW107" s="404"/>
      <c r="CX107" s="401"/>
      <c r="CY107" s="410"/>
      <c r="CZ107" s="311" t="s">
        <v>1347</v>
      </c>
    </row>
    <row r="108" spans="1:104" s="103" customFormat="1" ht="30.75" customHeight="1" thickBot="1" x14ac:dyDescent="0.3">
      <c r="A108" s="594" t="s">
        <v>1057</v>
      </c>
      <c r="B108" s="319" t="s">
        <v>1058</v>
      </c>
      <c r="C108" s="320" t="s">
        <v>1059</v>
      </c>
      <c r="D108" s="320" t="s">
        <v>612</v>
      </c>
      <c r="E108" s="323"/>
      <c r="F108" s="396" t="s">
        <v>63</v>
      </c>
      <c r="G108" s="397">
        <f>'Stage 2 - Site Information'!N197</f>
        <v>5</v>
      </c>
      <c r="H108" s="396"/>
      <c r="I108" s="398">
        <f>'Stage 2 - Site Information'!M197</f>
        <v>0.1</v>
      </c>
      <c r="J108" s="399"/>
      <c r="K108" s="405"/>
      <c r="L108" s="408"/>
      <c r="M108" s="401">
        <f t="shared" si="7"/>
        <v>1</v>
      </c>
      <c r="N108" s="409"/>
      <c r="O108" s="400">
        <v>4</v>
      </c>
      <c r="P108" s="400">
        <v>2</v>
      </c>
      <c r="Q108" s="408"/>
      <c r="R108" s="400">
        <v>0</v>
      </c>
      <c r="S108" s="400">
        <v>0</v>
      </c>
      <c r="T108" s="400">
        <v>0</v>
      </c>
      <c r="U108" s="400">
        <v>0</v>
      </c>
      <c r="V108" s="407"/>
      <c r="W108" s="401">
        <v>0</v>
      </c>
      <c r="X108" s="401">
        <v>0</v>
      </c>
      <c r="Y108" s="401">
        <v>0</v>
      </c>
      <c r="Z108" s="401">
        <v>0</v>
      </c>
      <c r="AA108" s="407"/>
      <c r="AB108" s="400">
        <v>0</v>
      </c>
      <c r="AC108" s="409"/>
      <c r="AD108" s="407"/>
      <c r="AE108" s="400">
        <v>0</v>
      </c>
      <c r="AF108" s="400">
        <v>0</v>
      </c>
      <c r="AG108" s="406"/>
      <c r="AH108" s="400">
        <v>0</v>
      </c>
      <c r="AI108" s="400">
        <v>0</v>
      </c>
      <c r="AJ108" s="400">
        <v>0</v>
      </c>
      <c r="AK108" s="400">
        <v>0</v>
      </c>
      <c r="AL108" s="395"/>
      <c r="AM108" s="400">
        <v>0</v>
      </c>
      <c r="AN108" s="400">
        <v>0</v>
      </c>
      <c r="AO108" s="400">
        <v>0</v>
      </c>
      <c r="AP108" s="400">
        <v>0</v>
      </c>
      <c r="AQ108" s="400">
        <v>0</v>
      </c>
      <c r="AR108" s="400">
        <v>0</v>
      </c>
      <c r="AS108" s="395"/>
      <c r="AT108" s="400">
        <v>0</v>
      </c>
      <c r="AU108" s="400">
        <v>0</v>
      </c>
      <c r="AV108" s="400">
        <v>0</v>
      </c>
      <c r="AW108" s="400">
        <v>0</v>
      </c>
      <c r="AX108" s="400">
        <v>0</v>
      </c>
      <c r="AY108" s="400">
        <v>0</v>
      </c>
      <c r="AZ108" s="400">
        <v>0</v>
      </c>
      <c r="BA108" s="400">
        <v>0</v>
      </c>
      <c r="BB108" s="409"/>
      <c r="BC108" s="400">
        <v>0</v>
      </c>
      <c r="BD108" s="400">
        <v>0</v>
      </c>
      <c r="BE108" s="395"/>
      <c r="BF108" s="400">
        <v>0</v>
      </c>
      <c r="BG108" s="400">
        <v>0</v>
      </c>
      <c r="BH108" s="395"/>
      <c r="BI108" s="400">
        <v>0</v>
      </c>
      <c r="BJ108" s="400">
        <v>0</v>
      </c>
      <c r="BK108" s="400">
        <v>0</v>
      </c>
      <c r="BL108" s="400">
        <v>0</v>
      </c>
      <c r="BM108" s="400">
        <v>0</v>
      </c>
      <c r="BN108" s="400">
        <v>0</v>
      </c>
      <c r="BO108" s="395"/>
      <c r="BP108" s="400">
        <v>0</v>
      </c>
      <c r="BQ108" s="400">
        <v>0</v>
      </c>
      <c r="BR108" s="406"/>
      <c r="BS108" s="400">
        <v>0</v>
      </c>
      <c r="BT108" s="400">
        <v>0</v>
      </c>
      <c r="BU108" s="400">
        <v>0</v>
      </c>
      <c r="BV108" s="400">
        <v>0</v>
      </c>
      <c r="BW108" s="400">
        <v>0</v>
      </c>
      <c r="BX108" s="409"/>
      <c r="BY108" s="400">
        <v>0</v>
      </c>
      <c r="BZ108" s="400">
        <v>0</v>
      </c>
      <c r="CA108" s="400">
        <v>0</v>
      </c>
      <c r="CB108" s="400">
        <v>0</v>
      </c>
      <c r="CC108" s="409"/>
      <c r="CD108" s="409"/>
      <c r="CE108" s="400">
        <v>0</v>
      </c>
      <c r="CF108" s="409"/>
      <c r="CG108" s="400">
        <v>0</v>
      </c>
      <c r="CH108" s="409"/>
      <c r="CI108" s="395"/>
      <c r="CJ108" s="409"/>
      <c r="CK108" s="400">
        <v>0</v>
      </c>
      <c r="CL108" s="395"/>
      <c r="CM108" s="404"/>
      <c r="CN108" s="401"/>
      <c r="CO108" s="410"/>
      <c r="CP108" s="404"/>
      <c r="CQ108" s="401"/>
      <c r="CR108" s="410"/>
      <c r="CS108" s="404"/>
      <c r="CT108" s="401"/>
      <c r="CU108" s="421"/>
      <c r="CV108" s="401"/>
      <c r="CW108" s="404"/>
      <c r="CX108" s="401"/>
      <c r="CY108" s="410"/>
      <c r="CZ108" s="311" t="s">
        <v>1347</v>
      </c>
    </row>
    <row r="109" spans="1:104" s="103" customFormat="1" ht="30.75" customHeight="1" thickBot="1" x14ac:dyDescent="0.3">
      <c r="A109" s="594" t="s">
        <v>1062</v>
      </c>
      <c r="B109" s="319" t="s">
        <v>1063</v>
      </c>
      <c r="C109" s="320" t="s">
        <v>951</v>
      </c>
      <c r="D109" s="320" t="s">
        <v>518</v>
      </c>
      <c r="E109" s="323"/>
      <c r="F109" s="396" t="s">
        <v>63</v>
      </c>
      <c r="G109" s="397">
        <f>'Stage 2 - Site Information'!N199</f>
        <v>5</v>
      </c>
      <c r="H109" s="396"/>
      <c r="I109" s="398">
        <f>'Stage 2 - Site Information'!M199</f>
        <v>0.13</v>
      </c>
      <c r="J109" s="399"/>
      <c r="K109" s="405"/>
      <c r="L109" s="408"/>
      <c r="M109" s="401">
        <f t="shared" si="7"/>
        <v>1</v>
      </c>
      <c r="N109" s="409"/>
      <c r="O109" s="400">
        <v>4</v>
      </c>
      <c r="P109" s="400">
        <v>5</v>
      </c>
      <c r="Q109" s="408"/>
      <c r="R109" s="400">
        <v>0</v>
      </c>
      <c r="S109" s="400">
        <v>0</v>
      </c>
      <c r="T109" s="400">
        <v>0</v>
      </c>
      <c r="U109" s="400">
        <v>0</v>
      </c>
      <c r="V109" s="407"/>
      <c r="W109" s="401">
        <v>0</v>
      </c>
      <c r="X109" s="401">
        <v>0</v>
      </c>
      <c r="Y109" s="401">
        <v>0</v>
      </c>
      <c r="Z109" s="401">
        <v>0</v>
      </c>
      <c r="AA109" s="407"/>
      <c r="AB109" s="400">
        <v>0</v>
      </c>
      <c r="AC109" s="400">
        <v>0</v>
      </c>
      <c r="AD109" s="407"/>
      <c r="AE109" s="400">
        <v>0</v>
      </c>
      <c r="AF109" s="400">
        <v>0</v>
      </c>
      <c r="AG109" s="406"/>
      <c r="AH109" s="400">
        <v>0</v>
      </c>
      <c r="AI109" s="400">
        <v>0</v>
      </c>
      <c r="AJ109" s="400">
        <v>0</v>
      </c>
      <c r="AK109" s="400">
        <v>0</v>
      </c>
      <c r="AL109" s="395"/>
      <c r="AM109" s="400">
        <v>0</v>
      </c>
      <c r="AN109" s="400">
        <v>0</v>
      </c>
      <c r="AO109" s="400">
        <v>0</v>
      </c>
      <c r="AP109" s="400">
        <v>0</v>
      </c>
      <c r="AQ109" s="400">
        <v>0</v>
      </c>
      <c r="AR109" s="400">
        <v>0</v>
      </c>
      <c r="AS109" s="395"/>
      <c r="AT109" s="400">
        <v>0</v>
      </c>
      <c r="AU109" s="400">
        <v>0</v>
      </c>
      <c r="AV109" s="400">
        <v>0</v>
      </c>
      <c r="AW109" s="400">
        <v>0</v>
      </c>
      <c r="AX109" s="400">
        <v>0</v>
      </c>
      <c r="AY109" s="400">
        <v>0</v>
      </c>
      <c r="AZ109" s="400">
        <v>0</v>
      </c>
      <c r="BA109" s="400">
        <v>0</v>
      </c>
      <c r="BB109" s="409"/>
      <c r="BC109" s="400">
        <v>0</v>
      </c>
      <c r="BD109" s="400">
        <v>0</v>
      </c>
      <c r="BE109" s="395"/>
      <c r="BF109" s="400">
        <v>0</v>
      </c>
      <c r="BG109" s="400">
        <v>0</v>
      </c>
      <c r="BH109" s="395"/>
      <c r="BI109" s="400">
        <v>0</v>
      </c>
      <c r="BJ109" s="400">
        <v>0</v>
      </c>
      <c r="BK109" s="400">
        <v>0</v>
      </c>
      <c r="BL109" s="400">
        <v>0</v>
      </c>
      <c r="BM109" s="400">
        <v>0</v>
      </c>
      <c r="BN109" s="400">
        <v>0</v>
      </c>
      <c r="BO109" s="395"/>
      <c r="BP109" s="400">
        <v>0</v>
      </c>
      <c r="BQ109" s="400">
        <v>0</v>
      </c>
      <c r="BR109" s="406"/>
      <c r="BS109" s="400">
        <v>0</v>
      </c>
      <c r="BT109" s="400">
        <v>0</v>
      </c>
      <c r="BU109" s="400">
        <v>0</v>
      </c>
      <c r="BV109" s="400">
        <v>0</v>
      </c>
      <c r="BW109" s="400">
        <v>0</v>
      </c>
      <c r="BX109" s="409"/>
      <c r="BY109" s="400">
        <v>0</v>
      </c>
      <c r="BZ109" s="400">
        <v>0</v>
      </c>
      <c r="CA109" s="400">
        <v>0</v>
      </c>
      <c r="CB109" s="400">
        <v>0</v>
      </c>
      <c r="CC109" s="409"/>
      <c r="CD109" s="409"/>
      <c r="CE109" s="400">
        <v>0</v>
      </c>
      <c r="CF109" s="409"/>
      <c r="CG109" s="400">
        <v>0</v>
      </c>
      <c r="CH109" s="409"/>
      <c r="CI109" s="395"/>
      <c r="CJ109" s="409"/>
      <c r="CK109" s="400">
        <v>0</v>
      </c>
      <c r="CL109" s="395"/>
      <c r="CM109" s="404"/>
      <c r="CN109" s="401"/>
      <c r="CO109" s="410"/>
      <c r="CP109" s="404"/>
      <c r="CQ109" s="401"/>
      <c r="CR109" s="410"/>
      <c r="CS109" s="404"/>
      <c r="CT109" s="401"/>
      <c r="CU109" s="421"/>
      <c r="CV109" s="401"/>
      <c r="CW109" s="404"/>
      <c r="CX109" s="401"/>
      <c r="CY109" s="410"/>
      <c r="CZ109" s="311" t="s">
        <v>1347</v>
      </c>
    </row>
    <row r="110" spans="1:104" s="103" customFormat="1" ht="30.75" customHeight="1" thickBot="1" x14ac:dyDescent="0.3">
      <c r="A110" s="594" t="s">
        <v>1064</v>
      </c>
      <c r="B110" s="319" t="s">
        <v>1065</v>
      </c>
      <c r="C110" s="320" t="s">
        <v>1066</v>
      </c>
      <c r="D110" s="320" t="s">
        <v>518</v>
      </c>
      <c r="E110" s="323"/>
      <c r="F110" s="396" t="s">
        <v>63</v>
      </c>
      <c r="G110" s="397">
        <f>'Stage 2 - Site Information'!N200</f>
        <v>3</v>
      </c>
      <c r="H110" s="396"/>
      <c r="I110" s="398">
        <f>'Stage 2 - Site Information'!M200</f>
        <v>0.06</v>
      </c>
      <c r="J110" s="399"/>
      <c r="K110" s="405"/>
      <c r="L110" s="408"/>
      <c r="M110" s="401">
        <f t="shared" si="7"/>
        <v>1</v>
      </c>
      <c r="N110" s="409"/>
      <c r="O110" s="400">
        <v>4</v>
      </c>
      <c r="P110" s="400">
        <v>5</v>
      </c>
      <c r="Q110" s="408"/>
      <c r="R110" s="400">
        <v>0</v>
      </c>
      <c r="S110" s="400">
        <v>0</v>
      </c>
      <c r="T110" s="400">
        <v>0</v>
      </c>
      <c r="U110" s="400">
        <v>0</v>
      </c>
      <c r="V110" s="407"/>
      <c r="W110" s="401">
        <v>0</v>
      </c>
      <c r="X110" s="401">
        <v>0</v>
      </c>
      <c r="Y110" s="401">
        <v>0</v>
      </c>
      <c r="Z110" s="401">
        <v>0</v>
      </c>
      <c r="AA110" s="407"/>
      <c r="AB110" s="400">
        <v>0</v>
      </c>
      <c r="AC110" s="400">
        <v>0</v>
      </c>
      <c r="AD110" s="407"/>
      <c r="AE110" s="400">
        <v>0</v>
      </c>
      <c r="AF110" s="400">
        <v>0</v>
      </c>
      <c r="AG110" s="406"/>
      <c r="AH110" s="400">
        <v>0</v>
      </c>
      <c r="AI110" s="400">
        <v>0</v>
      </c>
      <c r="AJ110" s="400">
        <v>0</v>
      </c>
      <c r="AK110" s="400">
        <v>0</v>
      </c>
      <c r="AL110" s="395"/>
      <c r="AM110" s="400">
        <v>0</v>
      </c>
      <c r="AN110" s="400">
        <v>0</v>
      </c>
      <c r="AO110" s="400">
        <v>0</v>
      </c>
      <c r="AP110" s="400">
        <v>0</v>
      </c>
      <c r="AQ110" s="400">
        <v>0</v>
      </c>
      <c r="AR110" s="400">
        <v>0</v>
      </c>
      <c r="AS110" s="395"/>
      <c r="AT110" s="400">
        <v>0</v>
      </c>
      <c r="AU110" s="400">
        <v>0</v>
      </c>
      <c r="AV110" s="400">
        <v>0</v>
      </c>
      <c r="AW110" s="400">
        <v>0</v>
      </c>
      <c r="AX110" s="400">
        <v>0</v>
      </c>
      <c r="AY110" s="400">
        <v>0</v>
      </c>
      <c r="AZ110" s="400">
        <v>0</v>
      </c>
      <c r="BA110" s="400">
        <v>0</v>
      </c>
      <c r="BB110" s="409"/>
      <c r="BC110" s="400">
        <v>0</v>
      </c>
      <c r="BD110" s="400">
        <v>0</v>
      </c>
      <c r="BE110" s="395"/>
      <c r="BF110" s="400">
        <v>0</v>
      </c>
      <c r="BG110" s="400">
        <v>0</v>
      </c>
      <c r="BH110" s="395"/>
      <c r="BI110" s="400">
        <v>0</v>
      </c>
      <c r="BJ110" s="400">
        <v>0</v>
      </c>
      <c r="BK110" s="400">
        <v>0</v>
      </c>
      <c r="BL110" s="400">
        <v>0</v>
      </c>
      <c r="BM110" s="400">
        <v>0</v>
      </c>
      <c r="BN110" s="400">
        <v>0</v>
      </c>
      <c r="BO110" s="395"/>
      <c r="BP110" s="400">
        <v>0</v>
      </c>
      <c r="BQ110" s="400">
        <v>0</v>
      </c>
      <c r="BR110" s="406"/>
      <c r="BS110" s="400">
        <v>0</v>
      </c>
      <c r="BT110" s="400">
        <v>0</v>
      </c>
      <c r="BU110" s="400">
        <v>0</v>
      </c>
      <c r="BV110" s="400">
        <v>0</v>
      </c>
      <c r="BW110" s="400">
        <v>0</v>
      </c>
      <c r="BX110" s="409"/>
      <c r="BY110" s="400">
        <v>0</v>
      </c>
      <c r="BZ110" s="400">
        <v>0</v>
      </c>
      <c r="CA110" s="400">
        <v>0</v>
      </c>
      <c r="CB110" s="400">
        <v>0</v>
      </c>
      <c r="CC110" s="409"/>
      <c r="CD110" s="409"/>
      <c r="CE110" s="400">
        <v>0</v>
      </c>
      <c r="CF110" s="409"/>
      <c r="CG110" s="400">
        <v>0</v>
      </c>
      <c r="CH110" s="409"/>
      <c r="CI110" s="395"/>
      <c r="CJ110" s="409"/>
      <c r="CK110" s="400">
        <v>0</v>
      </c>
      <c r="CL110" s="395"/>
      <c r="CM110" s="404"/>
      <c r="CN110" s="401"/>
      <c r="CO110" s="410"/>
      <c r="CP110" s="404"/>
      <c r="CQ110" s="401"/>
      <c r="CR110" s="410"/>
      <c r="CS110" s="404"/>
      <c r="CT110" s="401"/>
      <c r="CU110" s="421"/>
      <c r="CV110" s="401"/>
      <c r="CW110" s="404"/>
      <c r="CX110" s="401"/>
      <c r="CY110" s="410"/>
      <c r="CZ110" s="311" t="s">
        <v>1347</v>
      </c>
    </row>
    <row r="111" spans="1:104" s="103" customFormat="1" ht="30.75" customHeight="1" thickBot="1" x14ac:dyDescent="0.3">
      <c r="A111" s="594" t="s">
        <v>1067</v>
      </c>
      <c r="B111" s="319" t="s">
        <v>1068</v>
      </c>
      <c r="C111" s="320" t="s">
        <v>520</v>
      </c>
      <c r="D111" s="320" t="s">
        <v>518</v>
      </c>
      <c r="E111" s="323"/>
      <c r="F111" s="396" t="s">
        <v>63</v>
      </c>
      <c r="G111" s="397">
        <f>'Stage 2 - Site Information'!N201</f>
        <v>2</v>
      </c>
      <c r="H111" s="396"/>
      <c r="I111" s="398">
        <f>'Stage 2 - Site Information'!M201</f>
        <v>0.05</v>
      </c>
      <c r="J111" s="399"/>
      <c r="K111" s="405"/>
      <c r="L111" s="408"/>
      <c r="M111" s="401">
        <f t="shared" si="7"/>
        <v>1</v>
      </c>
      <c r="N111" s="409"/>
      <c r="O111" s="400">
        <v>4</v>
      </c>
      <c r="P111" s="400">
        <v>5</v>
      </c>
      <c r="Q111" s="408"/>
      <c r="R111" s="400">
        <v>0</v>
      </c>
      <c r="S111" s="400">
        <v>0</v>
      </c>
      <c r="T111" s="400">
        <v>0</v>
      </c>
      <c r="U111" s="400">
        <v>0</v>
      </c>
      <c r="V111" s="407"/>
      <c r="W111" s="401">
        <v>0</v>
      </c>
      <c r="X111" s="401">
        <v>0</v>
      </c>
      <c r="Y111" s="401">
        <v>0</v>
      </c>
      <c r="Z111" s="401">
        <v>0</v>
      </c>
      <c r="AA111" s="407"/>
      <c r="AB111" s="400">
        <v>0</v>
      </c>
      <c r="AC111" s="400">
        <v>0</v>
      </c>
      <c r="AD111" s="407"/>
      <c r="AE111" s="400">
        <v>0</v>
      </c>
      <c r="AF111" s="400">
        <v>0</v>
      </c>
      <c r="AG111" s="406"/>
      <c r="AH111" s="400">
        <v>0</v>
      </c>
      <c r="AI111" s="400">
        <v>0</v>
      </c>
      <c r="AJ111" s="400">
        <v>0</v>
      </c>
      <c r="AK111" s="400">
        <v>0</v>
      </c>
      <c r="AL111" s="395"/>
      <c r="AM111" s="400">
        <v>0</v>
      </c>
      <c r="AN111" s="400">
        <v>0</v>
      </c>
      <c r="AO111" s="400">
        <v>0</v>
      </c>
      <c r="AP111" s="400">
        <v>0</v>
      </c>
      <c r="AQ111" s="400">
        <v>0</v>
      </c>
      <c r="AR111" s="400">
        <v>0</v>
      </c>
      <c r="AS111" s="395"/>
      <c r="AT111" s="400">
        <v>0</v>
      </c>
      <c r="AU111" s="400">
        <v>0</v>
      </c>
      <c r="AV111" s="400">
        <v>0</v>
      </c>
      <c r="AW111" s="400">
        <v>0</v>
      </c>
      <c r="AX111" s="400">
        <v>0</v>
      </c>
      <c r="AY111" s="400">
        <v>0</v>
      </c>
      <c r="AZ111" s="400">
        <v>0</v>
      </c>
      <c r="BA111" s="400">
        <v>0</v>
      </c>
      <c r="BB111" s="409"/>
      <c r="BC111" s="400">
        <v>0</v>
      </c>
      <c r="BD111" s="400">
        <v>0</v>
      </c>
      <c r="BE111" s="395"/>
      <c r="BF111" s="400">
        <v>0</v>
      </c>
      <c r="BG111" s="400">
        <v>0</v>
      </c>
      <c r="BH111" s="395"/>
      <c r="BI111" s="400">
        <v>0</v>
      </c>
      <c r="BJ111" s="400">
        <v>0</v>
      </c>
      <c r="BK111" s="400">
        <v>0</v>
      </c>
      <c r="BL111" s="400">
        <v>0</v>
      </c>
      <c r="BM111" s="400">
        <v>0</v>
      </c>
      <c r="BN111" s="400">
        <v>0</v>
      </c>
      <c r="BO111" s="395"/>
      <c r="BP111" s="400">
        <v>0</v>
      </c>
      <c r="BQ111" s="400">
        <v>0</v>
      </c>
      <c r="BR111" s="406"/>
      <c r="BS111" s="400">
        <v>0</v>
      </c>
      <c r="BT111" s="400">
        <v>0</v>
      </c>
      <c r="BU111" s="400">
        <v>0</v>
      </c>
      <c r="BV111" s="400">
        <v>0</v>
      </c>
      <c r="BW111" s="400">
        <v>0</v>
      </c>
      <c r="BX111" s="409"/>
      <c r="BY111" s="400">
        <v>0</v>
      </c>
      <c r="BZ111" s="400">
        <v>0</v>
      </c>
      <c r="CA111" s="400">
        <v>0</v>
      </c>
      <c r="CB111" s="400">
        <v>0</v>
      </c>
      <c r="CC111" s="409"/>
      <c r="CD111" s="409"/>
      <c r="CE111" s="400">
        <v>0</v>
      </c>
      <c r="CF111" s="409"/>
      <c r="CG111" s="400">
        <v>0</v>
      </c>
      <c r="CH111" s="409"/>
      <c r="CI111" s="395"/>
      <c r="CJ111" s="409"/>
      <c r="CK111" s="400">
        <v>0</v>
      </c>
      <c r="CL111" s="395"/>
      <c r="CM111" s="404"/>
      <c r="CN111" s="401"/>
      <c r="CO111" s="410"/>
      <c r="CP111" s="404"/>
      <c r="CQ111" s="401"/>
      <c r="CR111" s="410"/>
      <c r="CS111" s="404"/>
      <c r="CT111" s="401"/>
      <c r="CU111" s="421"/>
      <c r="CV111" s="401"/>
      <c r="CW111" s="404"/>
      <c r="CX111" s="401"/>
      <c r="CY111" s="410"/>
      <c r="CZ111" s="311" t="s">
        <v>1347</v>
      </c>
    </row>
    <row r="112" spans="1:104" s="103" customFormat="1" ht="30.75" customHeight="1" thickBot="1" x14ac:dyDescent="0.3">
      <c r="A112" s="594" t="s">
        <v>1069</v>
      </c>
      <c r="B112" s="319" t="s">
        <v>1070</v>
      </c>
      <c r="C112" s="320" t="s">
        <v>1071</v>
      </c>
      <c r="D112" s="320" t="s">
        <v>518</v>
      </c>
      <c r="E112" s="323"/>
      <c r="F112" s="396" t="s">
        <v>63</v>
      </c>
      <c r="G112" s="397">
        <f>'Stage 2 - Site Information'!N202</f>
        <v>2</v>
      </c>
      <c r="H112" s="396"/>
      <c r="I112" s="398">
        <f>'Stage 2 - Site Information'!M202</f>
        <v>0.14000000000000001</v>
      </c>
      <c r="J112" s="399"/>
      <c r="K112" s="405"/>
      <c r="L112" s="408"/>
      <c r="M112" s="401">
        <f t="shared" si="7"/>
        <v>1</v>
      </c>
      <c r="N112" s="409"/>
      <c r="O112" s="400">
        <v>4</v>
      </c>
      <c r="P112" s="400">
        <v>1</v>
      </c>
      <c r="Q112" s="408"/>
      <c r="R112" s="400">
        <v>0</v>
      </c>
      <c r="S112" s="400">
        <v>0</v>
      </c>
      <c r="T112" s="400">
        <v>0</v>
      </c>
      <c r="U112" s="400">
        <v>0</v>
      </c>
      <c r="V112" s="407"/>
      <c r="W112" s="401">
        <v>0</v>
      </c>
      <c r="X112" s="401">
        <v>0</v>
      </c>
      <c r="Y112" s="401">
        <v>0</v>
      </c>
      <c r="Z112" s="401">
        <v>0</v>
      </c>
      <c r="AA112" s="407"/>
      <c r="AB112" s="400">
        <v>0</v>
      </c>
      <c r="AC112" s="409"/>
      <c r="AD112" s="407"/>
      <c r="AE112" s="400">
        <v>0</v>
      </c>
      <c r="AF112" s="400">
        <v>0</v>
      </c>
      <c r="AG112" s="406"/>
      <c r="AH112" s="400">
        <v>0</v>
      </c>
      <c r="AI112" s="400">
        <v>0</v>
      </c>
      <c r="AJ112" s="400">
        <v>0</v>
      </c>
      <c r="AK112" s="400">
        <v>0</v>
      </c>
      <c r="AL112" s="395"/>
      <c r="AM112" s="400">
        <v>0</v>
      </c>
      <c r="AN112" s="400">
        <v>0</v>
      </c>
      <c r="AO112" s="400">
        <v>0</v>
      </c>
      <c r="AP112" s="400">
        <v>0</v>
      </c>
      <c r="AQ112" s="400">
        <v>0</v>
      </c>
      <c r="AR112" s="400">
        <v>0</v>
      </c>
      <c r="AS112" s="395"/>
      <c r="AT112" s="400">
        <v>0</v>
      </c>
      <c r="AU112" s="400">
        <v>0</v>
      </c>
      <c r="AV112" s="400">
        <v>0</v>
      </c>
      <c r="AW112" s="400">
        <v>0</v>
      </c>
      <c r="AX112" s="400">
        <v>0</v>
      </c>
      <c r="AY112" s="400">
        <v>0</v>
      </c>
      <c r="AZ112" s="400">
        <v>0</v>
      </c>
      <c r="BA112" s="400">
        <v>0</v>
      </c>
      <c r="BB112" s="409"/>
      <c r="BC112" s="400">
        <v>0</v>
      </c>
      <c r="BD112" s="400">
        <v>0</v>
      </c>
      <c r="BE112" s="395"/>
      <c r="BF112" s="400">
        <v>0</v>
      </c>
      <c r="BG112" s="400">
        <v>0</v>
      </c>
      <c r="BH112" s="395"/>
      <c r="BI112" s="400">
        <v>0</v>
      </c>
      <c r="BJ112" s="400">
        <v>0</v>
      </c>
      <c r="BK112" s="400">
        <v>0</v>
      </c>
      <c r="BL112" s="400">
        <v>0</v>
      </c>
      <c r="BM112" s="400">
        <v>0</v>
      </c>
      <c r="BN112" s="400">
        <v>0</v>
      </c>
      <c r="BO112" s="395"/>
      <c r="BP112" s="400">
        <v>0</v>
      </c>
      <c r="BQ112" s="400">
        <v>0</v>
      </c>
      <c r="BR112" s="406"/>
      <c r="BS112" s="400">
        <v>0</v>
      </c>
      <c r="BT112" s="400">
        <v>0</v>
      </c>
      <c r="BU112" s="400">
        <v>0</v>
      </c>
      <c r="BV112" s="400">
        <v>0</v>
      </c>
      <c r="BW112" s="400">
        <v>0</v>
      </c>
      <c r="BX112" s="409"/>
      <c r="BY112" s="400">
        <v>0</v>
      </c>
      <c r="BZ112" s="400">
        <v>0</v>
      </c>
      <c r="CA112" s="400">
        <v>0</v>
      </c>
      <c r="CB112" s="400">
        <v>0</v>
      </c>
      <c r="CC112" s="409"/>
      <c r="CD112" s="409"/>
      <c r="CE112" s="400">
        <v>0</v>
      </c>
      <c r="CF112" s="409"/>
      <c r="CG112" s="400">
        <v>0</v>
      </c>
      <c r="CH112" s="409"/>
      <c r="CI112" s="395"/>
      <c r="CJ112" s="409"/>
      <c r="CK112" s="400">
        <v>0</v>
      </c>
      <c r="CL112" s="395"/>
      <c r="CM112" s="404"/>
      <c r="CN112" s="401"/>
      <c r="CO112" s="410"/>
      <c r="CP112" s="404"/>
      <c r="CQ112" s="401"/>
      <c r="CR112" s="410"/>
      <c r="CS112" s="404"/>
      <c r="CT112" s="401"/>
      <c r="CU112" s="421"/>
      <c r="CV112" s="401"/>
      <c r="CW112" s="404"/>
      <c r="CX112" s="401"/>
      <c r="CY112" s="410"/>
      <c r="CZ112" s="311" t="s">
        <v>1347</v>
      </c>
    </row>
    <row r="113" spans="1:104" s="103" customFormat="1" ht="30.75" customHeight="1" thickBot="1" x14ac:dyDescent="0.3">
      <c r="A113" s="594" t="s">
        <v>1072</v>
      </c>
      <c r="B113" s="319" t="s">
        <v>1073</v>
      </c>
      <c r="C113" s="320" t="s">
        <v>1074</v>
      </c>
      <c r="D113" s="320" t="s">
        <v>518</v>
      </c>
      <c r="E113" s="323"/>
      <c r="F113" s="396" t="s">
        <v>63</v>
      </c>
      <c r="G113" s="397">
        <f>'Stage 2 - Site Information'!N203</f>
        <v>1</v>
      </c>
      <c r="H113" s="396"/>
      <c r="I113" s="398">
        <f>'Stage 2 - Site Information'!M203</f>
        <v>0.04</v>
      </c>
      <c r="J113" s="399"/>
      <c r="K113" s="405"/>
      <c r="L113" s="408"/>
      <c r="M113" s="401">
        <f t="shared" si="7"/>
        <v>1</v>
      </c>
      <c r="N113" s="409"/>
      <c r="O113" s="400">
        <v>4</v>
      </c>
      <c r="P113" s="400">
        <v>1</v>
      </c>
      <c r="Q113" s="408"/>
      <c r="R113" s="400">
        <v>0</v>
      </c>
      <c r="S113" s="400">
        <v>0</v>
      </c>
      <c r="T113" s="400">
        <v>0</v>
      </c>
      <c r="U113" s="400">
        <v>0</v>
      </c>
      <c r="V113" s="407"/>
      <c r="W113" s="401">
        <v>0</v>
      </c>
      <c r="X113" s="401">
        <v>0</v>
      </c>
      <c r="Y113" s="401">
        <v>0</v>
      </c>
      <c r="Z113" s="401">
        <v>0</v>
      </c>
      <c r="AA113" s="407"/>
      <c r="AB113" s="400">
        <v>0</v>
      </c>
      <c r="AC113" s="409"/>
      <c r="AD113" s="407"/>
      <c r="AE113" s="400">
        <v>0</v>
      </c>
      <c r="AF113" s="400">
        <v>0</v>
      </c>
      <c r="AG113" s="406"/>
      <c r="AH113" s="400">
        <v>0</v>
      </c>
      <c r="AI113" s="400">
        <v>0</v>
      </c>
      <c r="AJ113" s="400">
        <v>0</v>
      </c>
      <c r="AK113" s="400">
        <v>0</v>
      </c>
      <c r="AL113" s="395"/>
      <c r="AM113" s="400">
        <v>0</v>
      </c>
      <c r="AN113" s="400">
        <v>0</v>
      </c>
      <c r="AO113" s="400">
        <v>0</v>
      </c>
      <c r="AP113" s="400">
        <v>0</v>
      </c>
      <c r="AQ113" s="400">
        <v>0</v>
      </c>
      <c r="AR113" s="400">
        <v>0</v>
      </c>
      <c r="AS113" s="395"/>
      <c r="AT113" s="400">
        <v>0</v>
      </c>
      <c r="AU113" s="400">
        <v>0</v>
      </c>
      <c r="AV113" s="400">
        <v>0</v>
      </c>
      <c r="AW113" s="400">
        <v>0</v>
      </c>
      <c r="AX113" s="400">
        <v>0</v>
      </c>
      <c r="AY113" s="400">
        <v>0</v>
      </c>
      <c r="AZ113" s="400">
        <v>0</v>
      </c>
      <c r="BA113" s="400">
        <v>0</v>
      </c>
      <c r="BB113" s="409"/>
      <c r="BC113" s="400">
        <v>0</v>
      </c>
      <c r="BD113" s="400">
        <v>0</v>
      </c>
      <c r="BE113" s="395"/>
      <c r="BF113" s="400">
        <v>0</v>
      </c>
      <c r="BG113" s="400">
        <v>0</v>
      </c>
      <c r="BH113" s="395"/>
      <c r="BI113" s="400">
        <v>0</v>
      </c>
      <c r="BJ113" s="400">
        <v>0</v>
      </c>
      <c r="BK113" s="400">
        <v>0</v>
      </c>
      <c r="BL113" s="400">
        <v>0</v>
      </c>
      <c r="BM113" s="400">
        <v>0</v>
      </c>
      <c r="BN113" s="400">
        <v>0</v>
      </c>
      <c r="BO113" s="395"/>
      <c r="BP113" s="400">
        <v>0</v>
      </c>
      <c r="BQ113" s="400">
        <v>0</v>
      </c>
      <c r="BR113" s="406"/>
      <c r="BS113" s="400">
        <v>0</v>
      </c>
      <c r="BT113" s="400">
        <v>0</v>
      </c>
      <c r="BU113" s="400">
        <v>0</v>
      </c>
      <c r="BV113" s="400">
        <v>0</v>
      </c>
      <c r="BW113" s="400">
        <v>0</v>
      </c>
      <c r="BX113" s="409"/>
      <c r="BY113" s="400">
        <v>0</v>
      </c>
      <c r="BZ113" s="400">
        <v>0</v>
      </c>
      <c r="CA113" s="400">
        <v>0</v>
      </c>
      <c r="CB113" s="400">
        <v>0</v>
      </c>
      <c r="CC113" s="409"/>
      <c r="CD113" s="409"/>
      <c r="CE113" s="400">
        <v>0</v>
      </c>
      <c r="CF113" s="409"/>
      <c r="CG113" s="400">
        <v>0</v>
      </c>
      <c r="CH113" s="409"/>
      <c r="CI113" s="395"/>
      <c r="CJ113" s="409"/>
      <c r="CK113" s="400">
        <v>0</v>
      </c>
      <c r="CL113" s="395"/>
      <c r="CM113" s="404"/>
      <c r="CN113" s="401"/>
      <c r="CO113" s="410"/>
      <c r="CP113" s="404"/>
      <c r="CQ113" s="401"/>
      <c r="CR113" s="410"/>
      <c r="CS113" s="404"/>
      <c r="CT113" s="401"/>
      <c r="CU113" s="421"/>
      <c r="CV113" s="401"/>
      <c r="CW113" s="404"/>
      <c r="CX113" s="401"/>
      <c r="CY113" s="410"/>
      <c r="CZ113" s="311" t="s">
        <v>1347</v>
      </c>
    </row>
    <row r="114" spans="1:104" s="103" customFormat="1" ht="30.75" customHeight="1" thickBot="1" x14ac:dyDescent="0.3">
      <c r="A114" s="594" t="s">
        <v>1075</v>
      </c>
      <c r="B114" s="319" t="s">
        <v>1076</v>
      </c>
      <c r="C114" s="320" t="s">
        <v>1077</v>
      </c>
      <c r="D114" s="320" t="s">
        <v>518</v>
      </c>
      <c r="E114" s="323"/>
      <c r="F114" s="396" t="s">
        <v>63</v>
      </c>
      <c r="G114" s="397">
        <f>'Stage 2 - Site Information'!N204</f>
        <v>1</v>
      </c>
      <c r="H114" s="396"/>
      <c r="I114" s="398">
        <f>'Stage 2 - Site Information'!M204</f>
        <v>0.05</v>
      </c>
      <c r="J114" s="399"/>
      <c r="K114" s="405"/>
      <c r="L114" s="408"/>
      <c r="M114" s="401">
        <f t="shared" si="7"/>
        <v>1</v>
      </c>
      <c r="N114" s="409"/>
      <c r="O114" s="400">
        <v>4</v>
      </c>
      <c r="P114" s="400">
        <v>1</v>
      </c>
      <c r="Q114" s="408"/>
      <c r="R114" s="400">
        <v>0</v>
      </c>
      <c r="S114" s="400">
        <v>0</v>
      </c>
      <c r="T114" s="400">
        <v>0</v>
      </c>
      <c r="U114" s="400">
        <v>0</v>
      </c>
      <c r="V114" s="407"/>
      <c r="W114" s="401">
        <v>0</v>
      </c>
      <c r="X114" s="401">
        <v>0</v>
      </c>
      <c r="Y114" s="401">
        <v>0</v>
      </c>
      <c r="Z114" s="401">
        <v>0</v>
      </c>
      <c r="AA114" s="407"/>
      <c r="AB114" s="400">
        <v>0</v>
      </c>
      <c r="AC114" s="409"/>
      <c r="AD114" s="407"/>
      <c r="AE114" s="400">
        <v>0</v>
      </c>
      <c r="AF114" s="400">
        <v>0</v>
      </c>
      <c r="AG114" s="406"/>
      <c r="AH114" s="400">
        <v>0</v>
      </c>
      <c r="AI114" s="400">
        <v>0</v>
      </c>
      <c r="AJ114" s="400">
        <v>0</v>
      </c>
      <c r="AK114" s="400">
        <v>0</v>
      </c>
      <c r="AL114" s="395"/>
      <c r="AM114" s="400">
        <v>0</v>
      </c>
      <c r="AN114" s="400">
        <v>0</v>
      </c>
      <c r="AO114" s="400">
        <v>0</v>
      </c>
      <c r="AP114" s="400">
        <v>0</v>
      </c>
      <c r="AQ114" s="400">
        <v>0</v>
      </c>
      <c r="AR114" s="400">
        <v>0</v>
      </c>
      <c r="AS114" s="395"/>
      <c r="AT114" s="400">
        <v>0</v>
      </c>
      <c r="AU114" s="400">
        <v>0</v>
      </c>
      <c r="AV114" s="400">
        <v>0</v>
      </c>
      <c r="AW114" s="400">
        <v>0</v>
      </c>
      <c r="AX114" s="400">
        <v>0</v>
      </c>
      <c r="AY114" s="400">
        <v>0</v>
      </c>
      <c r="AZ114" s="400">
        <v>0</v>
      </c>
      <c r="BA114" s="400">
        <v>0</v>
      </c>
      <c r="BB114" s="409"/>
      <c r="BC114" s="400">
        <v>0</v>
      </c>
      <c r="BD114" s="400">
        <v>0</v>
      </c>
      <c r="BE114" s="395"/>
      <c r="BF114" s="400">
        <v>0</v>
      </c>
      <c r="BG114" s="400">
        <v>0</v>
      </c>
      <c r="BH114" s="395"/>
      <c r="BI114" s="400">
        <v>0</v>
      </c>
      <c r="BJ114" s="400">
        <v>0</v>
      </c>
      <c r="BK114" s="400">
        <v>0</v>
      </c>
      <c r="BL114" s="400">
        <v>0</v>
      </c>
      <c r="BM114" s="400">
        <v>0</v>
      </c>
      <c r="BN114" s="400">
        <v>0</v>
      </c>
      <c r="BO114" s="395"/>
      <c r="BP114" s="400">
        <v>0</v>
      </c>
      <c r="BQ114" s="400">
        <v>0</v>
      </c>
      <c r="BR114" s="406"/>
      <c r="BS114" s="400">
        <v>0</v>
      </c>
      <c r="BT114" s="400">
        <v>0</v>
      </c>
      <c r="BU114" s="400">
        <v>0</v>
      </c>
      <c r="BV114" s="400">
        <v>0</v>
      </c>
      <c r="BW114" s="400">
        <v>0</v>
      </c>
      <c r="BX114" s="409"/>
      <c r="BY114" s="400">
        <v>0</v>
      </c>
      <c r="BZ114" s="400">
        <v>0</v>
      </c>
      <c r="CA114" s="400">
        <v>0</v>
      </c>
      <c r="CB114" s="400">
        <v>0</v>
      </c>
      <c r="CC114" s="409"/>
      <c r="CD114" s="409"/>
      <c r="CE114" s="400">
        <v>0</v>
      </c>
      <c r="CF114" s="409"/>
      <c r="CG114" s="400">
        <v>0</v>
      </c>
      <c r="CH114" s="409"/>
      <c r="CI114" s="395"/>
      <c r="CJ114" s="409"/>
      <c r="CK114" s="400">
        <v>0</v>
      </c>
      <c r="CL114" s="395"/>
      <c r="CM114" s="404"/>
      <c r="CN114" s="401"/>
      <c r="CO114" s="410"/>
      <c r="CP114" s="404"/>
      <c r="CQ114" s="401"/>
      <c r="CR114" s="410"/>
      <c r="CS114" s="404"/>
      <c r="CT114" s="401"/>
      <c r="CU114" s="421"/>
      <c r="CV114" s="401"/>
      <c r="CW114" s="404"/>
      <c r="CX114" s="401"/>
      <c r="CY114" s="410"/>
      <c r="CZ114" s="311" t="s">
        <v>1347</v>
      </c>
    </row>
    <row r="115" spans="1:104" s="103" customFormat="1" ht="30.75" customHeight="1" thickBot="1" x14ac:dyDescent="0.3">
      <c r="A115" s="594" t="s">
        <v>1078</v>
      </c>
      <c r="B115" s="319" t="s">
        <v>1079</v>
      </c>
      <c r="C115" s="320" t="s">
        <v>1080</v>
      </c>
      <c r="D115" s="320" t="s">
        <v>518</v>
      </c>
      <c r="E115" s="323"/>
      <c r="F115" s="396" t="s">
        <v>63</v>
      </c>
      <c r="G115" s="397">
        <f>'Stage 2 - Site Information'!N205</f>
        <v>1</v>
      </c>
      <c r="H115" s="396"/>
      <c r="I115" s="398">
        <f>'Stage 2 - Site Information'!M205</f>
        <v>0.01</v>
      </c>
      <c r="J115" s="399"/>
      <c r="K115" s="405"/>
      <c r="L115" s="408"/>
      <c r="M115" s="401">
        <f t="shared" si="7"/>
        <v>1</v>
      </c>
      <c r="N115" s="409"/>
      <c r="O115" s="400">
        <v>4</v>
      </c>
      <c r="P115" s="400">
        <v>5</v>
      </c>
      <c r="Q115" s="408"/>
      <c r="R115" s="400">
        <v>0</v>
      </c>
      <c r="S115" s="400">
        <v>0</v>
      </c>
      <c r="T115" s="400">
        <v>0</v>
      </c>
      <c r="U115" s="400">
        <v>0</v>
      </c>
      <c r="V115" s="407"/>
      <c r="W115" s="401">
        <v>0</v>
      </c>
      <c r="X115" s="401">
        <v>0</v>
      </c>
      <c r="Y115" s="401">
        <v>0</v>
      </c>
      <c r="Z115" s="401">
        <v>0</v>
      </c>
      <c r="AA115" s="407"/>
      <c r="AB115" s="400">
        <v>0</v>
      </c>
      <c r="AC115" s="400">
        <v>0</v>
      </c>
      <c r="AD115" s="407"/>
      <c r="AE115" s="400">
        <v>0</v>
      </c>
      <c r="AF115" s="400">
        <v>0</v>
      </c>
      <c r="AG115" s="406"/>
      <c r="AH115" s="400">
        <v>0</v>
      </c>
      <c r="AI115" s="400">
        <v>0</v>
      </c>
      <c r="AJ115" s="400">
        <v>0</v>
      </c>
      <c r="AK115" s="400">
        <v>0</v>
      </c>
      <c r="AL115" s="395"/>
      <c r="AM115" s="400">
        <v>0</v>
      </c>
      <c r="AN115" s="400">
        <v>0</v>
      </c>
      <c r="AO115" s="400">
        <v>0</v>
      </c>
      <c r="AP115" s="400">
        <v>0</v>
      </c>
      <c r="AQ115" s="400">
        <v>0</v>
      </c>
      <c r="AR115" s="400">
        <v>0</v>
      </c>
      <c r="AS115" s="395"/>
      <c r="AT115" s="400">
        <v>0</v>
      </c>
      <c r="AU115" s="400">
        <v>0</v>
      </c>
      <c r="AV115" s="400">
        <v>0</v>
      </c>
      <c r="AW115" s="400">
        <v>0</v>
      </c>
      <c r="AX115" s="400">
        <v>0</v>
      </c>
      <c r="AY115" s="400">
        <v>0</v>
      </c>
      <c r="AZ115" s="400">
        <v>0</v>
      </c>
      <c r="BA115" s="400">
        <v>0</v>
      </c>
      <c r="BB115" s="409"/>
      <c r="BC115" s="400">
        <v>0</v>
      </c>
      <c r="BD115" s="400">
        <v>0</v>
      </c>
      <c r="BE115" s="395"/>
      <c r="BF115" s="400">
        <v>0</v>
      </c>
      <c r="BG115" s="400">
        <v>0</v>
      </c>
      <c r="BH115" s="395"/>
      <c r="BI115" s="400">
        <v>0</v>
      </c>
      <c r="BJ115" s="400">
        <v>0</v>
      </c>
      <c r="BK115" s="400">
        <v>0</v>
      </c>
      <c r="BL115" s="400">
        <v>0</v>
      </c>
      <c r="BM115" s="400">
        <v>0</v>
      </c>
      <c r="BN115" s="400">
        <v>0</v>
      </c>
      <c r="BO115" s="395"/>
      <c r="BP115" s="400">
        <v>0</v>
      </c>
      <c r="BQ115" s="400">
        <v>0</v>
      </c>
      <c r="BR115" s="406"/>
      <c r="BS115" s="400">
        <v>0</v>
      </c>
      <c r="BT115" s="400">
        <v>0</v>
      </c>
      <c r="BU115" s="400">
        <v>0</v>
      </c>
      <c r="BV115" s="400">
        <v>0</v>
      </c>
      <c r="BW115" s="400">
        <v>0</v>
      </c>
      <c r="BX115" s="409"/>
      <c r="BY115" s="400">
        <v>0</v>
      </c>
      <c r="BZ115" s="400">
        <v>0</v>
      </c>
      <c r="CA115" s="400">
        <v>0</v>
      </c>
      <c r="CB115" s="400">
        <v>0</v>
      </c>
      <c r="CC115" s="409"/>
      <c r="CD115" s="409"/>
      <c r="CE115" s="400">
        <v>0</v>
      </c>
      <c r="CF115" s="409"/>
      <c r="CG115" s="400">
        <v>0</v>
      </c>
      <c r="CH115" s="409"/>
      <c r="CI115" s="395"/>
      <c r="CJ115" s="409"/>
      <c r="CK115" s="400">
        <v>0</v>
      </c>
      <c r="CL115" s="395"/>
      <c r="CM115" s="404"/>
      <c r="CN115" s="401"/>
      <c r="CO115" s="410"/>
      <c r="CP115" s="404"/>
      <c r="CQ115" s="401"/>
      <c r="CR115" s="410"/>
      <c r="CS115" s="404"/>
      <c r="CT115" s="401"/>
      <c r="CU115" s="421"/>
      <c r="CV115" s="401"/>
      <c r="CW115" s="404"/>
      <c r="CX115" s="401"/>
      <c r="CY115" s="410"/>
      <c r="CZ115" s="311" t="s">
        <v>1347</v>
      </c>
    </row>
    <row r="116" spans="1:104" s="103" customFormat="1" ht="30.75" customHeight="1" thickBot="1" x14ac:dyDescent="0.3">
      <c r="A116" s="594" t="s">
        <v>1081</v>
      </c>
      <c r="B116" s="319" t="s">
        <v>1082</v>
      </c>
      <c r="C116" s="320" t="s">
        <v>1083</v>
      </c>
      <c r="D116" s="320" t="s">
        <v>535</v>
      </c>
      <c r="E116" s="323"/>
      <c r="F116" s="396" t="s">
        <v>63</v>
      </c>
      <c r="G116" s="397">
        <f>'Stage 2 - Site Information'!N206</f>
        <v>4</v>
      </c>
      <c r="H116" s="396"/>
      <c r="I116" s="398">
        <f>'Stage 2 - Site Information'!M206</f>
        <v>0.03</v>
      </c>
      <c r="J116" s="399"/>
      <c r="K116" s="405"/>
      <c r="L116" s="408"/>
      <c r="M116" s="401">
        <f t="shared" si="7"/>
        <v>1</v>
      </c>
      <c r="N116" s="409"/>
      <c r="O116" s="400">
        <v>5</v>
      </c>
      <c r="P116" s="400">
        <v>1</v>
      </c>
      <c r="Q116" s="408"/>
      <c r="R116" s="400">
        <v>0</v>
      </c>
      <c r="S116" s="400">
        <v>0</v>
      </c>
      <c r="T116" s="400">
        <v>0</v>
      </c>
      <c r="U116" s="400">
        <v>0</v>
      </c>
      <c r="V116" s="407"/>
      <c r="W116" s="401">
        <v>0</v>
      </c>
      <c r="X116" s="401">
        <v>0</v>
      </c>
      <c r="Y116" s="401">
        <v>0</v>
      </c>
      <c r="Z116" s="401">
        <v>0</v>
      </c>
      <c r="AA116" s="407"/>
      <c r="AB116" s="400">
        <v>0</v>
      </c>
      <c r="AC116" s="409">
        <v>0</v>
      </c>
      <c r="AD116" s="407"/>
      <c r="AE116" s="400">
        <v>0</v>
      </c>
      <c r="AF116" s="400">
        <v>0</v>
      </c>
      <c r="AG116" s="406"/>
      <c r="AH116" s="400">
        <v>0</v>
      </c>
      <c r="AI116" s="400">
        <v>0</v>
      </c>
      <c r="AJ116" s="400">
        <v>0</v>
      </c>
      <c r="AK116" s="400">
        <v>0</v>
      </c>
      <c r="AL116" s="395"/>
      <c r="AM116" s="400">
        <v>0</v>
      </c>
      <c r="AN116" s="400">
        <v>0</v>
      </c>
      <c r="AO116" s="400">
        <v>0</v>
      </c>
      <c r="AP116" s="400">
        <v>0</v>
      </c>
      <c r="AQ116" s="400">
        <v>0</v>
      </c>
      <c r="AR116" s="400">
        <v>0</v>
      </c>
      <c r="AS116" s="395"/>
      <c r="AT116" s="400">
        <v>0</v>
      </c>
      <c r="AU116" s="400">
        <v>0</v>
      </c>
      <c r="AV116" s="400">
        <v>0</v>
      </c>
      <c r="AW116" s="400">
        <v>0</v>
      </c>
      <c r="AX116" s="400">
        <v>0</v>
      </c>
      <c r="AY116" s="400">
        <v>0</v>
      </c>
      <c r="AZ116" s="400">
        <v>0</v>
      </c>
      <c r="BA116" s="400">
        <v>0</v>
      </c>
      <c r="BB116" s="409"/>
      <c r="BC116" s="400">
        <v>0</v>
      </c>
      <c r="BD116" s="400">
        <v>0</v>
      </c>
      <c r="BE116" s="395"/>
      <c r="BF116" s="400">
        <v>0</v>
      </c>
      <c r="BG116" s="400">
        <v>0</v>
      </c>
      <c r="BH116" s="395"/>
      <c r="BI116" s="400">
        <v>0</v>
      </c>
      <c r="BJ116" s="400">
        <v>0</v>
      </c>
      <c r="BK116" s="400">
        <v>0</v>
      </c>
      <c r="BL116" s="400">
        <v>0</v>
      </c>
      <c r="BM116" s="400">
        <v>0</v>
      </c>
      <c r="BN116" s="400">
        <v>0</v>
      </c>
      <c r="BO116" s="395"/>
      <c r="BP116" s="400">
        <v>0</v>
      </c>
      <c r="BQ116" s="400">
        <v>0</v>
      </c>
      <c r="BR116" s="406"/>
      <c r="BS116" s="400">
        <v>0</v>
      </c>
      <c r="BT116" s="400">
        <v>0</v>
      </c>
      <c r="BU116" s="400">
        <v>0</v>
      </c>
      <c r="BV116" s="400">
        <v>0</v>
      </c>
      <c r="BW116" s="400">
        <v>0</v>
      </c>
      <c r="BX116" s="409"/>
      <c r="BY116" s="400">
        <v>0</v>
      </c>
      <c r="BZ116" s="400">
        <v>0</v>
      </c>
      <c r="CA116" s="400">
        <v>0</v>
      </c>
      <c r="CB116" s="400">
        <v>0</v>
      </c>
      <c r="CC116" s="409"/>
      <c r="CD116" s="409"/>
      <c r="CE116" s="400">
        <v>0</v>
      </c>
      <c r="CF116" s="409"/>
      <c r="CG116" s="400">
        <v>0</v>
      </c>
      <c r="CH116" s="409"/>
      <c r="CI116" s="395"/>
      <c r="CJ116" s="409"/>
      <c r="CK116" s="400">
        <v>0</v>
      </c>
      <c r="CL116" s="395"/>
      <c r="CM116" s="404"/>
      <c r="CN116" s="401"/>
      <c r="CO116" s="410"/>
      <c r="CP116" s="404"/>
      <c r="CQ116" s="401"/>
      <c r="CR116" s="410"/>
      <c r="CS116" s="404"/>
      <c r="CT116" s="401"/>
      <c r="CU116" s="421"/>
      <c r="CV116" s="401"/>
      <c r="CW116" s="404"/>
      <c r="CX116" s="401"/>
      <c r="CY116" s="410"/>
      <c r="CZ116" s="311" t="s">
        <v>1347</v>
      </c>
    </row>
    <row r="117" spans="1:104" s="103" customFormat="1" ht="30.75" customHeight="1" thickBot="1" x14ac:dyDescent="0.3">
      <c r="A117" s="594" t="s">
        <v>1084</v>
      </c>
      <c r="B117" s="319" t="s">
        <v>1085</v>
      </c>
      <c r="C117" s="320" t="s">
        <v>1086</v>
      </c>
      <c r="D117" s="320" t="s">
        <v>535</v>
      </c>
      <c r="E117" s="323"/>
      <c r="F117" s="396" t="s">
        <v>63</v>
      </c>
      <c r="G117" s="397">
        <f>'Stage 2 - Site Information'!N207</f>
        <v>4</v>
      </c>
      <c r="H117" s="396"/>
      <c r="I117" s="398">
        <f>'Stage 2 - Site Information'!M207</f>
        <v>0.09</v>
      </c>
      <c r="J117" s="399"/>
      <c r="K117" s="405"/>
      <c r="L117" s="408"/>
      <c r="M117" s="401">
        <f t="shared" si="7"/>
        <v>1</v>
      </c>
      <c r="N117" s="409"/>
      <c r="O117" s="400">
        <v>5</v>
      </c>
      <c r="P117" s="400">
        <v>2</v>
      </c>
      <c r="Q117" s="408"/>
      <c r="R117" s="400">
        <v>0</v>
      </c>
      <c r="S117" s="400">
        <v>0</v>
      </c>
      <c r="T117" s="400">
        <v>0</v>
      </c>
      <c r="U117" s="400">
        <v>0</v>
      </c>
      <c r="V117" s="407"/>
      <c r="W117" s="401">
        <v>0</v>
      </c>
      <c r="X117" s="401">
        <v>0</v>
      </c>
      <c r="Y117" s="401">
        <v>0</v>
      </c>
      <c r="Z117" s="401">
        <v>0</v>
      </c>
      <c r="AA117" s="407"/>
      <c r="AB117" s="400">
        <v>0</v>
      </c>
      <c r="AC117" s="409">
        <v>0</v>
      </c>
      <c r="AD117" s="407"/>
      <c r="AE117" s="400">
        <v>0</v>
      </c>
      <c r="AF117" s="400">
        <v>0</v>
      </c>
      <c r="AG117" s="406"/>
      <c r="AH117" s="400">
        <v>0</v>
      </c>
      <c r="AI117" s="400">
        <v>0</v>
      </c>
      <c r="AJ117" s="400">
        <v>0</v>
      </c>
      <c r="AK117" s="400">
        <v>0</v>
      </c>
      <c r="AL117" s="395"/>
      <c r="AM117" s="400">
        <v>0</v>
      </c>
      <c r="AN117" s="400">
        <v>0</v>
      </c>
      <c r="AO117" s="400">
        <v>0</v>
      </c>
      <c r="AP117" s="400">
        <v>0</v>
      </c>
      <c r="AQ117" s="400">
        <v>0</v>
      </c>
      <c r="AR117" s="400">
        <v>0</v>
      </c>
      <c r="AS117" s="395"/>
      <c r="AT117" s="400">
        <v>0</v>
      </c>
      <c r="AU117" s="400">
        <v>0</v>
      </c>
      <c r="AV117" s="400">
        <v>0</v>
      </c>
      <c r="AW117" s="400">
        <v>0</v>
      </c>
      <c r="AX117" s="400">
        <v>0</v>
      </c>
      <c r="AY117" s="400">
        <v>0</v>
      </c>
      <c r="AZ117" s="400">
        <v>0</v>
      </c>
      <c r="BA117" s="400">
        <v>0</v>
      </c>
      <c r="BB117" s="409"/>
      <c r="BC117" s="400">
        <v>0</v>
      </c>
      <c r="BD117" s="400">
        <v>0</v>
      </c>
      <c r="BE117" s="395"/>
      <c r="BF117" s="400">
        <v>0</v>
      </c>
      <c r="BG117" s="400">
        <v>0</v>
      </c>
      <c r="BH117" s="395"/>
      <c r="BI117" s="400">
        <v>0</v>
      </c>
      <c r="BJ117" s="400">
        <v>0</v>
      </c>
      <c r="BK117" s="400">
        <v>0</v>
      </c>
      <c r="BL117" s="400">
        <v>0</v>
      </c>
      <c r="BM117" s="400">
        <v>0</v>
      </c>
      <c r="BN117" s="400">
        <v>0</v>
      </c>
      <c r="BO117" s="395"/>
      <c r="BP117" s="400">
        <v>0</v>
      </c>
      <c r="BQ117" s="400">
        <v>0</v>
      </c>
      <c r="BR117" s="406"/>
      <c r="BS117" s="400">
        <v>0</v>
      </c>
      <c r="BT117" s="400">
        <v>0</v>
      </c>
      <c r="BU117" s="400">
        <v>0</v>
      </c>
      <c r="BV117" s="400">
        <v>0</v>
      </c>
      <c r="BW117" s="400">
        <v>0</v>
      </c>
      <c r="BX117" s="409"/>
      <c r="BY117" s="400">
        <v>0</v>
      </c>
      <c r="BZ117" s="400">
        <v>0</v>
      </c>
      <c r="CA117" s="400">
        <v>0</v>
      </c>
      <c r="CB117" s="400">
        <v>0</v>
      </c>
      <c r="CC117" s="409"/>
      <c r="CD117" s="409"/>
      <c r="CE117" s="400">
        <v>0</v>
      </c>
      <c r="CF117" s="409"/>
      <c r="CG117" s="400">
        <v>0</v>
      </c>
      <c r="CH117" s="409"/>
      <c r="CI117" s="395"/>
      <c r="CJ117" s="409"/>
      <c r="CK117" s="400">
        <v>0</v>
      </c>
      <c r="CL117" s="395"/>
      <c r="CM117" s="404"/>
      <c r="CN117" s="401"/>
      <c r="CO117" s="410"/>
      <c r="CP117" s="404"/>
      <c r="CQ117" s="401"/>
      <c r="CR117" s="410"/>
      <c r="CS117" s="404"/>
      <c r="CT117" s="401"/>
      <c r="CU117" s="421"/>
      <c r="CV117" s="401"/>
      <c r="CW117" s="404"/>
      <c r="CX117" s="401"/>
      <c r="CY117" s="410"/>
      <c r="CZ117" s="311" t="s">
        <v>1347</v>
      </c>
    </row>
    <row r="118" spans="1:104" s="103" customFormat="1" ht="30.75" customHeight="1" thickBot="1" x14ac:dyDescent="0.3">
      <c r="A118" s="594" t="s">
        <v>1087</v>
      </c>
      <c r="B118" s="319" t="s">
        <v>1088</v>
      </c>
      <c r="C118" s="320" t="s">
        <v>715</v>
      </c>
      <c r="D118" s="320" t="s">
        <v>535</v>
      </c>
      <c r="E118" s="323"/>
      <c r="F118" s="396" t="s">
        <v>63</v>
      </c>
      <c r="G118" s="397">
        <f>'Stage 2 - Site Information'!N208</f>
        <v>2</v>
      </c>
      <c r="H118" s="396"/>
      <c r="I118" s="398">
        <f>'Stage 2 - Site Information'!M208</f>
        <v>0.18</v>
      </c>
      <c r="J118" s="399"/>
      <c r="K118" s="405"/>
      <c r="L118" s="408"/>
      <c r="M118" s="401">
        <f t="shared" ref="M118:M137" si="8">IF(I118&gt;0.249,5,1)</f>
        <v>1</v>
      </c>
      <c r="N118" s="409"/>
      <c r="O118" s="400">
        <v>5</v>
      </c>
      <c r="P118" s="400">
        <v>1</v>
      </c>
      <c r="Q118" s="408"/>
      <c r="R118" s="400">
        <v>0</v>
      </c>
      <c r="S118" s="400">
        <v>0</v>
      </c>
      <c r="T118" s="400">
        <v>0</v>
      </c>
      <c r="U118" s="400">
        <v>0</v>
      </c>
      <c r="V118" s="407"/>
      <c r="W118" s="401">
        <v>0</v>
      </c>
      <c r="X118" s="401">
        <v>0</v>
      </c>
      <c r="Y118" s="401">
        <v>0</v>
      </c>
      <c r="Z118" s="401">
        <v>0</v>
      </c>
      <c r="AA118" s="407"/>
      <c r="AB118" s="400">
        <v>0</v>
      </c>
      <c r="AC118" s="400">
        <v>0</v>
      </c>
      <c r="AD118" s="407"/>
      <c r="AE118" s="400">
        <v>0</v>
      </c>
      <c r="AF118" s="400">
        <v>0</v>
      </c>
      <c r="AG118" s="406"/>
      <c r="AH118" s="400">
        <v>0</v>
      </c>
      <c r="AI118" s="400">
        <v>0</v>
      </c>
      <c r="AJ118" s="400">
        <v>0</v>
      </c>
      <c r="AK118" s="400">
        <v>0</v>
      </c>
      <c r="AL118" s="395"/>
      <c r="AM118" s="400">
        <v>0</v>
      </c>
      <c r="AN118" s="400">
        <v>0</v>
      </c>
      <c r="AO118" s="400">
        <v>0</v>
      </c>
      <c r="AP118" s="400">
        <v>0</v>
      </c>
      <c r="AQ118" s="400">
        <v>0</v>
      </c>
      <c r="AR118" s="400">
        <v>0</v>
      </c>
      <c r="AS118" s="395"/>
      <c r="AT118" s="400">
        <v>0</v>
      </c>
      <c r="AU118" s="400">
        <v>0</v>
      </c>
      <c r="AV118" s="400">
        <v>0</v>
      </c>
      <c r="AW118" s="400">
        <v>0</v>
      </c>
      <c r="AX118" s="400">
        <v>0</v>
      </c>
      <c r="AY118" s="400">
        <v>0</v>
      </c>
      <c r="AZ118" s="400">
        <v>0</v>
      </c>
      <c r="BA118" s="400">
        <v>0</v>
      </c>
      <c r="BB118" s="409"/>
      <c r="BC118" s="400">
        <v>0</v>
      </c>
      <c r="BD118" s="400">
        <v>0</v>
      </c>
      <c r="BE118" s="395"/>
      <c r="BF118" s="400">
        <v>0</v>
      </c>
      <c r="BG118" s="400">
        <v>0</v>
      </c>
      <c r="BH118" s="395"/>
      <c r="BI118" s="400">
        <v>0</v>
      </c>
      <c r="BJ118" s="400">
        <v>0</v>
      </c>
      <c r="BK118" s="400">
        <v>0</v>
      </c>
      <c r="BL118" s="400">
        <v>0</v>
      </c>
      <c r="BM118" s="400">
        <v>0</v>
      </c>
      <c r="BN118" s="400">
        <v>0</v>
      </c>
      <c r="BO118" s="395"/>
      <c r="BP118" s="400">
        <v>0</v>
      </c>
      <c r="BQ118" s="400">
        <v>0</v>
      </c>
      <c r="BR118" s="406"/>
      <c r="BS118" s="400">
        <v>0</v>
      </c>
      <c r="BT118" s="400">
        <v>0</v>
      </c>
      <c r="BU118" s="400">
        <v>0</v>
      </c>
      <c r="BV118" s="400">
        <v>0</v>
      </c>
      <c r="BW118" s="400">
        <v>0</v>
      </c>
      <c r="BX118" s="409"/>
      <c r="BY118" s="400">
        <v>0</v>
      </c>
      <c r="BZ118" s="400">
        <v>0</v>
      </c>
      <c r="CA118" s="400">
        <v>0</v>
      </c>
      <c r="CB118" s="400">
        <v>0</v>
      </c>
      <c r="CC118" s="409"/>
      <c r="CD118" s="409"/>
      <c r="CE118" s="400">
        <v>0</v>
      </c>
      <c r="CF118" s="409"/>
      <c r="CG118" s="400">
        <v>0</v>
      </c>
      <c r="CH118" s="409"/>
      <c r="CI118" s="395"/>
      <c r="CJ118" s="409"/>
      <c r="CK118" s="400">
        <v>0</v>
      </c>
      <c r="CL118" s="395"/>
      <c r="CM118" s="404"/>
      <c r="CN118" s="401"/>
      <c r="CO118" s="410"/>
      <c r="CP118" s="404"/>
      <c r="CQ118" s="401"/>
      <c r="CR118" s="410"/>
      <c r="CS118" s="404"/>
      <c r="CT118" s="401"/>
      <c r="CU118" s="421"/>
      <c r="CV118" s="401"/>
      <c r="CW118" s="404"/>
      <c r="CX118" s="401"/>
      <c r="CY118" s="410"/>
      <c r="CZ118" s="311" t="s">
        <v>1347</v>
      </c>
    </row>
    <row r="119" spans="1:104" s="103" customFormat="1" ht="30.75" customHeight="1" thickBot="1" x14ac:dyDescent="0.3">
      <c r="A119" s="594" t="s">
        <v>1089</v>
      </c>
      <c r="B119" s="319" t="s">
        <v>1090</v>
      </c>
      <c r="C119" s="320" t="s">
        <v>1091</v>
      </c>
      <c r="D119" s="320" t="s">
        <v>535</v>
      </c>
      <c r="E119" s="323"/>
      <c r="F119" s="396" t="s">
        <v>63</v>
      </c>
      <c r="G119" s="397">
        <f>'Stage 2 - Site Information'!N209</f>
        <v>1</v>
      </c>
      <c r="H119" s="396"/>
      <c r="I119" s="398">
        <f>'Stage 2 - Site Information'!M209</f>
        <v>0.01</v>
      </c>
      <c r="J119" s="399"/>
      <c r="K119" s="405"/>
      <c r="L119" s="408"/>
      <c r="M119" s="401">
        <f t="shared" si="8"/>
        <v>1</v>
      </c>
      <c r="N119" s="409"/>
      <c r="O119" s="400">
        <v>5</v>
      </c>
      <c r="P119" s="400">
        <v>3</v>
      </c>
      <c r="Q119" s="408"/>
      <c r="R119" s="400">
        <v>0</v>
      </c>
      <c r="S119" s="400">
        <v>0</v>
      </c>
      <c r="T119" s="400">
        <v>0</v>
      </c>
      <c r="U119" s="400">
        <v>0</v>
      </c>
      <c r="V119" s="407"/>
      <c r="W119" s="401">
        <v>0</v>
      </c>
      <c r="X119" s="401">
        <v>0</v>
      </c>
      <c r="Y119" s="401">
        <v>0</v>
      </c>
      <c r="Z119" s="401">
        <v>0</v>
      </c>
      <c r="AA119" s="407"/>
      <c r="AB119" s="400">
        <v>0</v>
      </c>
      <c r="AC119" s="400">
        <v>0</v>
      </c>
      <c r="AD119" s="407"/>
      <c r="AE119" s="400">
        <v>0</v>
      </c>
      <c r="AF119" s="400">
        <v>0</v>
      </c>
      <c r="AG119" s="406"/>
      <c r="AH119" s="400">
        <v>0</v>
      </c>
      <c r="AI119" s="400">
        <v>0</v>
      </c>
      <c r="AJ119" s="400">
        <v>0</v>
      </c>
      <c r="AK119" s="400">
        <v>0</v>
      </c>
      <c r="AL119" s="395"/>
      <c r="AM119" s="400">
        <v>0</v>
      </c>
      <c r="AN119" s="400">
        <v>0</v>
      </c>
      <c r="AO119" s="400">
        <v>0</v>
      </c>
      <c r="AP119" s="400">
        <v>0</v>
      </c>
      <c r="AQ119" s="400">
        <v>0</v>
      </c>
      <c r="AR119" s="400">
        <v>0</v>
      </c>
      <c r="AS119" s="395"/>
      <c r="AT119" s="400">
        <v>0</v>
      </c>
      <c r="AU119" s="400">
        <v>0</v>
      </c>
      <c r="AV119" s="400">
        <v>0</v>
      </c>
      <c r="AW119" s="400">
        <v>0</v>
      </c>
      <c r="AX119" s="400">
        <v>0</v>
      </c>
      <c r="AY119" s="400">
        <v>0</v>
      </c>
      <c r="AZ119" s="400">
        <v>0</v>
      </c>
      <c r="BA119" s="400">
        <v>0</v>
      </c>
      <c r="BB119" s="409"/>
      <c r="BC119" s="400">
        <v>0</v>
      </c>
      <c r="BD119" s="400">
        <v>0</v>
      </c>
      <c r="BE119" s="395"/>
      <c r="BF119" s="400">
        <v>0</v>
      </c>
      <c r="BG119" s="400">
        <v>0</v>
      </c>
      <c r="BH119" s="395"/>
      <c r="BI119" s="400">
        <v>0</v>
      </c>
      <c r="BJ119" s="400">
        <v>0</v>
      </c>
      <c r="BK119" s="400">
        <v>0</v>
      </c>
      <c r="BL119" s="400">
        <v>0</v>
      </c>
      <c r="BM119" s="400">
        <v>0</v>
      </c>
      <c r="BN119" s="400">
        <v>0</v>
      </c>
      <c r="BO119" s="395"/>
      <c r="BP119" s="400">
        <v>0</v>
      </c>
      <c r="BQ119" s="400">
        <v>0</v>
      </c>
      <c r="BR119" s="406"/>
      <c r="BS119" s="400">
        <v>0</v>
      </c>
      <c r="BT119" s="400">
        <v>0</v>
      </c>
      <c r="BU119" s="400">
        <v>0</v>
      </c>
      <c r="BV119" s="400">
        <v>0</v>
      </c>
      <c r="BW119" s="400">
        <v>0</v>
      </c>
      <c r="BX119" s="409"/>
      <c r="BY119" s="400">
        <v>0</v>
      </c>
      <c r="BZ119" s="400">
        <v>0</v>
      </c>
      <c r="CA119" s="400">
        <v>0</v>
      </c>
      <c r="CB119" s="400">
        <v>0</v>
      </c>
      <c r="CC119" s="409"/>
      <c r="CD119" s="409"/>
      <c r="CE119" s="400">
        <v>0</v>
      </c>
      <c r="CF119" s="409"/>
      <c r="CG119" s="400">
        <v>0</v>
      </c>
      <c r="CH119" s="409"/>
      <c r="CI119" s="395"/>
      <c r="CJ119" s="409"/>
      <c r="CK119" s="400">
        <v>0</v>
      </c>
      <c r="CL119" s="395"/>
      <c r="CM119" s="404"/>
      <c r="CN119" s="401"/>
      <c r="CO119" s="410"/>
      <c r="CP119" s="404"/>
      <c r="CQ119" s="401"/>
      <c r="CR119" s="410"/>
      <c r="CS119" s="404"/>
      <c r="CT119" s="401"/>
      <c r="CU119" s="421"/>
      <c r="CV119" s="401"/>
      <c r="CW119" s="404"/>
      <c r="CX119" s="401"/>
      <c r="CY119" s="410"/>
      <c r="CZ119" s="311" t="s">
        <v>1347</v>
      </c>
    </row>
    <row r="120" spans="1:104" s="103" customFormat="1" ht="30.75" customHeight="1" thickBot="1" x14ac:dyDescent="0.3">
      <c r="A120" s="594" t="s">
        <v>1092</v>
      </c>
      <c r="B120" s="319" t="s">
        <v>1093</v>
      </c>
      <c r="C120" s="320" t="s">
        <v>715</v>
      </c>
      <c r="D120" s="320" t="s">
        <v>535</v>
      </c>
      <c r="E120" s="323"/>
      <c r="F120" s="396" t="s">
        <v>63</v>
      </c>
      <c r="G120" s="397">
        <f>'Stage 2 - Site Information'!N210</f>
        <v>1</v>
      </c>
      <c r="H120" s="396"/>
      <c r="I120" s="398">
        <f>'Stage 2 - Site Information'!M210</f>
        <v>0.02</v>
      </c>
      <c r="J120" s="399"/>
      <c r="K120" s="405"/>
      <c r="L120" s="408"/>
      <c r="M120" s="401">
        <f t="shared" si="8"/>
        <v>1</v>
      </c>
      <c r="N120" s="409"/>
      <c r="O120" s="400">
        <v>5</v>
      </c>
      <c r="P120" s="400">
        <v>5</v>
      </c>
      <c r="Q120" s="408"/>
      <c r="R120" s="400">
        <v>0</v>
      </c>
      <c r="S120" s="400">
        <v>0</v>
      </c>
      <c r="T120" s="400">
        <v>0</v>
      </c>
      <c r="U120" s="400">
        <v>0</v>
      </c>
      <c r="V120" s="407"/>
      <c r="W120" s="401">
        <v>0</v>
      </c>
      <c r="X120" s="401">
        <v>0</v>
      </c>
      <c r="Y120" s="401">
        <v>0</v>
      </c>
      <c r="Z120" s="401">
        <v>0</v>
      </c>
      <c r="AA120" s="407"/>
      <c r="AB120" s="400">
        <v>0</v>
      </c>
      <c r="AC120" s="400">
        <v>0</v>
      </c>
      <c r="AD120" s="407"/>
      <c r="AE120" s="400">
        <v>0</v>
      </c>
      <c r="AF120" s="400">
        <v>0</v>
      </c>
      <c r="AG120" s="406"/>
      <c r="AH120" s="400">
        <v>0</v>
      </c>
      <c r="AI120" s="400">
        <v>0</v>
      </c>
      <c r="AJ120" s="400">
        <v>0</v>
      </c>
      <c r="AK120" s="400">
        <v>0</v>
      </c>
      <c r="AL120" s="395"/>
      <c r="AM120" s="400">
        <v>0</v>
      </c>
      <c r="AN120" s="400">
        <v>0</v>
      </c>
      <c r="AO120" s="400">
        <v>0</v>
      </c>
      <c r="AP120" s="400">
        <v>0</v>
      </c>
      <c r="AQ120" s="400">
        <v>0</v>
      </c>
      <c r="AR120" s="400">
        <v>0</v>
      </c>
      <c r="AS120" s="395"/>
      <c r="AT120" s="400">
        <v>0</v>
      </c>
      <c r="AU120" s="400">
        <v>0</v>
      </c>
      <c r="AV120" s="400">
        <v>0</v>
      </c>
      <c r="AW120" s="400">
        <v>0</v>
      </c>
      <c r="AX120" s="400">
        <v>0</v>
      </c>
      <c r="AY120" s="400">
        <v>0</v>
      </c>
      <c r="AZ120" s="400">
        <v>0</v>
      </c>
      <c r="BA120" s="400">
        <v>0</v>
      </c>
      <c r="BB120" s="409"/>
      <c r="BC120" s="400">
        <v>0</v>
      </c>
      <c r="BD120" s="400">
        <v>0</v>
      </c>
      <c r="BE120" s="395"/>
      <c r="BF120" s="400">
        <v>0</v>
      </c>
      <c r="BG120" s="400">
        <v>0</v>
      </c>
      <c r="BH120" s="395"/>
      <c r="BI120" s="400">
        <v>0</v>
      </c>
      <c r="BJ120" s="400">
        <v>0</v>
      </c>
      <c r="BK120" s="400">
        <v>0</v>
      </c>
      <c r="BL120" s="400">
        <v>0</v>
      </c>
      <c r="BM120" s="400">
        <v>0</v>
      </c>
      <c r="BN120" s="400">
        <v>0</v>
      </c>
      <c r="BO120" s="395"/>
      <c r="BP120" s="400">
        <v>0</v>
      </c>
      <c r="BQ120" s="400">
        <v>0</v>
      </c>
      <c r="BR120" s="406"/>
      <c r="BS120" s="400">
        <v>0</v>
      </c>
      <c r="BT120" s="400">
        <v>0</v>
      </c>
      <c r="BU120" s="400">
        <v>0</v>
      </c>
      <c r="BV120" s="400">
        <v>0</v>
      </c>
      <c r="BW120" s="400">
        <v>0</v>
      </c>
      <c r="BX120" s="409"/>
      <c r="BY120" s="400">
        <v>0</v>
      </c>
      <c r="BZ120" s="400">
        <v>0</v>
      </c>
      <c r="CA120" s="400">
        <v>0</v>
      </c>
      <c r="CB120" s="400">
        <v>0</v>
      </c>
      <c r="CC120" s="409"/>
      <c r="CD120" s="409"/>
      <c r="CE120" s="400">
        <v>0</v>
      </c>
      <c r="CF120" s="409"/>
      <c r="CG120" s="400">
        <v>0</v>
      </c>
      <c r="CH120" s="409"/>
      <c r="CI120" s="395"/>
      <c r="CJ120" s="409"/>
      <c r="CK120" s="400">
        <v>0</v>
      </c>
      <c r="CL120" s="395"/>
      <c r="CM120" s="404"/>
      <c r="CN120" s="401"/>
      <c r="CO120" s="410"/>
      <c r="CP120" s="404"/>
      <c r="CQ120" s="401"/>
      <c r="CR120" s="410"/>
      <c r="CS120" s="404"/>
      <c r="CT120" s="401"/>
      <c r="CU120" s="421"/>
      <c r="CV120" s="401"/>
      <c r="CW120" s="404"/>
      <c r="CX120" s="401"/>
      <c r="CY120" s="410"/>
      <c r="CZ120" s="311" t="s">
        <v>1347</v>
      </c>
    </row>
    <row r="121" spans="1:104" s="103" customFormat="1" ht="30.75" customHeight="1" thickBot="1" x14ac:dyDescent="0.3">
      <c r="A121" s="594" t="s">
        <v>1094</v>
      </c>
      <c r="B121" s="319" t="s">
        <v>1095</v>
      </c>
      <c r="C121" s="320" t="s">
        <v>1096</v>
      </c>
      <c r="D121" s="320" t="s">
        <v>535</v>
      </c>
      <c r="E121" s="323"/>
      <c r="F121" s="396" t="s">
        <v>63</v>
      </c>
      <c r="G121" s="397">
        <f>'Stage 2 - Site Information'!N211</f>
        <v>1</v>
      </c>
      <c r="H121" s="396"/>
      <c r="I121" s="398">
        <f>'Stage 2 - Site Information'!M211</f>
        <v>0.02</v>
      </c>
      <c r="J121" s="399"/>
      <c r="K121" s="405"/>
      <c r="L121" s="408"/>
      <c r="M121" s="401">
        <f t="shared" si="8"/>
        <v>1</v>
      </c>
      <c r="N121" s="409"/>
      <c r="O121" s="400">
        <v>5</v>
      </c>
      <c r="P121" s="400">
        <v>5</v>
      </c>
      <c r="Q121" s="408"/>
      <c r="R121" s="400">
        <v>0</v>
      </c>
      <c r="S121" s="400">
        <v>0</v>
      </c>
      <c r="T121" s="400">
        <v>0</v>
      </c>
      <c r="U121" s="400">
        <v>0</v>
      </c>
      <c r="V121" s="407"/>
      <c r="W121" s="401">
        <v>0</v>
      </c>
      <c r="X121" s="401">
        <v>0</v>
      </c>
      <c r="Y121" s="401">
        <v>0</v>
      </c>
      <c r="Z121" s="401">
        <v>0</v>
      </c>
      <c r="AA121" s="407"/>
      <c r="AB121" s="400">
        <v>0</v>
      </c>
      <c r="AC121" s="400">
        <v>0</v>
      </c>
      <c r="AD121" s="407"/>
      <c r="AE121" s="400">
        <v>0</v>
      </c>
      <c r="AF121" s="400">
        <v>0</v>
      </c>
      <c r="AG121" s="406"/>
      <c r="AH121" s="400">
        <v>0</v>
      </c>
      <c r="AI121" s="400">
        <v>0</v>
      </c>
      <c r="AJ121" s="400">
        <v>0</v>
      </c>
      <c r="AK121" s="400">
        <v>0</v>
      </c>
      <c r="AL121" s="395"/>
      <c r="AM121" s="400">
        <v>0</v>
      </c>
      <c r="AN121" s="400">
        <v>0</v>
      </c>
      <c r="AO121" s="400">
        <v>0</v>
      </c>
      <c r="AP121" s="400">
        <v>0</v>
      </c>
      <c r="AQ121" s="400">
        <v>0</v>
      </c>
      <c r="AR121" s="400">
        <v>0</v>
      </c>
      <c r="AS121" s="395"/>
      <c r="AT121" s="400">
        <v>0</v>
      </c>
      <c r="AU121" s="400">
        <v>0</v>
      </c>
      <c r="AV121" s="400">
        <v>0</v>
      </c>
      <c r="AW121" s="400">
        <v>0</v>
      </c>
      <c r="AX121" s="400">
        <v>0</v>
      </c>
      <c r="AY121" s="400">
        <v>0</v>
      </c>
      <c r="AZ121" s="400">
        <v>0</v>
      </c>
      <c r="BA121" s="400">
        <v>0</v>
      </c>
      <c r="BB121" s="409"/>
      <c r="BC121" s="400">
        <v>0</v>
      </c>
      <c r="BD121" s="400">
        <v>0</v>
      </c>
      <c r="BE121" s="395"/>
      <c r="BF121" s="400">
        <v>0</v>
      </c>
      <c r="BG121" s="400">
        <v>0</v>
      </c>
      <c r="BH121" s="395"/>
      <c r="BI121" s="400">
        <v>0</v>
      </c>
      <c r="BJ121" s="400">
        <v>0</v>
      </c>
      <c r="BK121" s="400">
        <v>0</v>
      </c>
      <c r="BL121" s="400">
        <v>0</v>
      </c>
      <c r="BM121" s="400">
        <v>0</v>
      </c>
      <c r="BN121" s="400">
        <v>0</v>
      </c>
      <c r="BO121" s="395"/>
      <c r="BP121" s="400">
        <v>0</v>
      </c>
      <c r="BQ121" s="400">
        <v>0</v>
      </c>
      <c r="BR121" s="406"/>
      <c r="BS121" s="400">
        <v>0</v>
      </c>
      <c r="BT121" s="400">
        <v>0</v>
      </c>
      <c r="BU121" s="400">
        <v>0</v>
      </c>
      <c r="BV121" s="400">
        <v>0</v>
      </c>
      <c r="BW121" s="400">
        <v>0</v>
      </c>
      <c r="BX121" s="409"/>
      <c r="BY121" s="400">
        <v>0</v>
      </c>
      <c r="BZ121" s="400">
        <v>0</v>
      </c>
      <c r="CA121" s="400">
        <v>0</v>
      </c>
      <c r="CB121" s="400">
        <v>0</v>
      </c>
      <c r="CC121" s="409"/>
      <c r="CD121" s="409"/>
      <c r="CE121" s="400">
        <v>0</v>
      </c>
      <c r="CF121" s="409"/>
      <c r="CG121" s="400">
        <v>0</v>
      </c>
      <c r="CH121" s="409"/>
      <c r="CI121" s="395"/>
      <c r="CJ121" s="409"/>
      <c r="CK121" s="400">
        <v>0</v>
      </c>
      <c r="CL121" s="395"/>
      <c r="CM121" s="404"/>
      <c r="CN121" s="401"/>
      <c r="CO121" s="410"/>
      <c r="CP121" s="404"/>
      <c r="CQ121" s="401"/>
      <c r="CR121" s="410"/>
      <c r="CS121" s="404"/>
      <c r="CT121" s="401"/>
      <c r="CU121" s="421"/>
      <c r="CV121" s="401"/>
      <c r="CW121" s="404"/>
      <c r="CX121" s="401"/>
      <c r="CY121" s="410"/>
      <c r="CZ121" s="311" t="s">
        <v>1347</v>
      </c>
    </row>
    <row r="122" spans="1:104" s="103" customFormat="1" ht="30.75" customHeight="1" thickBot="1" x14ac:dyDescent="0.3">
      <c r="A122" s="594" t="s">
        <v>1100</v>
      </c>
      <c r="B122" s="319" t="s">
        <v>1101</v>
      </c>
      <c r="C122" s="320" t="s">
        <v>772</v>
      </c>
      <c r="D122" s="320" t="s">
        <v>521</v>
      </c>
      <c r="E122" s="323"/>
      <c r="F122" s="396" t="s">
        <v>63</v>
      </c>
      <c r="G122" s="397">
        <f>'Stage 2 - Site Information'!N213</f>
        <v>4</v>
      </c>
      <c r="H122" s="396"/>
      <c r="I122" s="398">
        <f>'Stage 2 - Site Information'!M213</f>
        <v>0.04</v>
      </c>
      <c r="J122" s="399"/>
      <c r="K122" s="405"/>
      <c r="L122" s="408"/>
      <c r="M122" s="401">
        <f t="shared" si="8"/>
        <v>1</v>
      </c>
      <c r="N122" s="409"/>
      <c r="O122" s="400">
        <v>5</v>
      </c>
      <c r="P122" s="400">
        <v>5</v>
      </c>
      <c r="Q122" s="408"/>
      <c r="R122" s="400">
        <v>0</v>
      </c>
      <c r="S122" s="400">
        <v>0</v>
      </c>
      <c r="T122" s="400">
        <v>0</v>
      </c>
      <c r="U122" s="400">
        <v>0</v>
      </c>
      <c r="V122" s="407"/>
      <c r="W122" s="401">
        <v>0</v>
      </c>
      <c r="X122" s="401">
        <v>0</v>
      </c>
      <c r="Y122" s="401">
        <v>0</v>
      </c>
      <c r="Z122" s="401">
        <v>0</v>
      </c>
      <c r="AA122" s="407"/>
      <c r="AB122" s="400">
        <v>0</v>
      </c>
      <c r="AC122" s="400">
        <v>0</v>
      </c>
      <c r="AD122" s="407"/>
      <c r="AE122" s="400">
        <v>0</v>
      </c>
      <c r="AF122" s="400">
        <v>0</v>
      </c>
      <c r="AG122" s="406"/>
      <c r="AH122" s="400">
        <v>0</v>
      </c>
      <c r="AI122" s="400">
        <v>0</v>
      </c>
      <c r="AJ122" s="400">
        <v>0</v>
      </c>
      <c r="AK122" s="400">
        <v>0</v>
      </c>
      <c r="AL122" s="395"/>
      <c r="AM122" s="400">
        <v>0</v>
      </c>
      <c r="AN122" s="400">
        <v>0</v>
      </c>
      <c r="AO122" s="400">
        <v>0</v>
      </c>
      <c r="AP122" s="400">
        <v>0</v>
      </c>
      <c r="AQ122" s="400">
        <v>0</v>
      </c>
      <c r="AR122" s="400">
        <v>0</v>
      </c>
      <c r="AS122" s="395"/>
      <c r="AT122" s="400">
        <v>0</v>
      </c>
      <c r="AU122" s="400">
        <v>0</v>
      </c>
      <c r="AV122" s="400">
        <v>0</v>
      </c>
      <c r="AW122" s="400">
        <v>0</v>
      </c>
      <c r="AX122" s="400">
        <v>0</v>
      </c>
      <c r="AY122" s="400">
        <v>0</v>
      </c>
      <c r="AZ122" s="400">
        <v>0</v>
      </c>
      <c r="BA122" s="400">
        <v>0</v>
      </c>
      <c r="BB122" s="409"/>
      <c r="BC122" s="400">
        <v>0</v>
      </c>
      <c r="BD122" s="400">
        <v>0</v>
      </c>
      <c r="BE122" s="395"/>
      <c r="BF122" s="400">
        <v>0</v>
      </c>
      <c r="BG122" s="400">
        <v>0</v>
      </c>
      <c r="BH122" s="395"/>
      <c r="BI122" s="400">
        <v>0</v>
      </c>
      <c r="BJ122" s="400">
        <v>0</v>
      </c>
      <c r="BK122" s="400">
        <v>0</v>
      </c>
      <c r="BL122" s="400">
        <v>0</v>
      </c>
      <c r="BM122" s="400">
        <v>0</v>
      </c>
      <c r="BN122" s="400">
        <v>0</v>
      </c>
      <c r="BO122" s="395"/>
      <c r="BP122" s="400">
        <v>0</v>
      </c>
      <c r="BQ122" s="400">
        <v>0</v>
      </c>
      <c r="BR122" s="406"/>
      <c r="BS122" s="400">
        <v>0</v>
      </c>
      <c r="BT122" s="400">
        <v>0</v>
      </c>
      <c r="BU122" s="400">
        <v>0</v>
      </c>
      <c r="BV122" s="400">
        <v>0</v>
      </c>
      <c r="BW122" s="400">
        <v>0</v>
      </c>
      <c r="BX122" s="409"/>
      <c r="BY122" s="400">
        <v>0</v>
      </c>
      <c r="BZ122" s="400">
        <v>0</v>
      </c>
      <c r="CA122" s="400">
        <v>0</v>
      </c>
      <c r="CB122" s="400">
        <v>0</v>
      </c>
      <c r="CC122" s="409"/>
      <c r="CD122" s="409"/>
      <c r="CE122" s="400">
        <v>0</v>
      </c>
      <c r="CF122" s="409"/>
      <c r="CG122" s="400">
        <v>0</v>
      </c>
      <c r="CH122" s="409"/>
      <c r="CI122" s="395"/>
      <c r="CJ122" s="409"/>
      <c r="CK122" s="400">
        <v>0</v>
      </c>
      <c r="CL122" s="395"/>
      <c r="CM122" s="404"/>
      <c r="CN122" s="401"/>
      <c r="CO122" s="410"/>
      <c r="CP122" s="404"/>
      <c r="CQ122" s="401"/>
      <c r="CR122" s="410"/>
      <c r="CS122" s="404"/>
      <c r="CT122" s="401"/>
      <c r="CU122" s="421"/>
      <c r="CV122" s="401"/>
      <c r="CW122" s="404"/>
      <c r="CX122" s="401"/>
      <c r="CY122" s="410"/>
      <c r="CZ122" s="311" t="s">
        <v>1347</v>
      </c>
    </row>
    <row r="123" spans="1:104" s="103" customFormat="1" ht="30.75" customHeight="1" thickBot="1" x14ac:dyDescent="0.3">
      <c r="A123" s="594" t="s">
        <v>1102</v>
      </c>
      <c r="B123" s="319" t="s">
        <v>1103</v>
      </c>
      <c r="C123" s="320" t="s">
        <v>743</v>
      </c>
      <c r="D123" s="320" t="s">
        <v>524</v>
      </c>
      <c r="E123" s="323"/>
      <c r="F123" s="396" t="s">
        <v>63</v>
      </c>
      <c r="G123" s="397">
        <f>'Stage 2 - Site Information'!N214</f>
        <v>3</v>
      </c>
      <c r="H123" s="396"/>
      <c r="I123" s="398">
        <f>'Stage 2 - Site Information'!M214</f>
        <v>7.0000000000000007E-2</v>
      </c>
      <c r="J123" s="399"/>
      <c r="K123" s="405"/>
      <c r="L123" s="408"/>
      <c r="M123" s="401">
        <f t="shared" si="8"/>
        <v>1</v>
      </c>
      <c r="N123" s="409"/>
      <c r="O123" s="400">
        <v>3</v>
      </c>
      <c r="P123" s="400">
        <v>2</v>
      </c>
      <c r="Q123" s="408"/>
      <c r="R123" s="400">
        <v>0</v>
      </c>
      <c r="S123" s="400">
        <v>0</v>
      </c>
      <c r="T123" s="400">
        <v>0</v>
      </c>
      <c r="U123" s="400">
        <v>0</v>
      </c>
      <c r="V123" s="407"/>
      <c r="W123" s="401">
        <v>0</v>
      </c>
      <c r="X123" s="401">
        <v>0</v>
      </c>
      <c r="Y123" s="401">
        <v>0</v>
      </c>
      <c r="Z123" s="401">
        <v>0</v>
      </c>
      <c r="AA123" s="407"/>
      <c r="AB123" s="400">
        <v>0</v>
      </c>
      <c r="AC123" s="409"/>
      <c r="AD123" s="407"/>
      <c r="AE123" s="400">
        <v>0</v>
      </c>
      <c r="AF123" s="400">
        <v>0</v>
      </c>
      <c r="AG123" s="406"/>
      <c r="AH123" s="400">
        <v>0</v>
      </c>
      <c r="AI123" s="400">
        <v>0</v>
      </c>
      <c r="AJ123" s="400">
        <v>0</v>
      </c>
      <c r="AK123" s="400">
        <v>0</v>
      </c>
      <c r="AL123" s="395"/>
      <c r="AM123" s="400">
        <v>0</v>
      </c>
      <c r="AN123" s="400">
        <v>0</v>
      </c>
      <c r="AO123" s="400">
        <v>0</v>
      </c>
      <c r="AP123" s="400">
        <v>0</v>
      </c>
      <c r="AQ123" s="400">
        <v>0</v>
      </c>
      <c r="AR123" s="400">
        <v>0</v>
      </c>
      <c r="AS123" s="395"/>
      <c r="AT123" s="400">
        <v>0</v>
      </c>
      <c r="AU123" s="400">
        <v>0</v>
      </c>
      <c r="AV123" s="400">
        <v>0</v>
      </c>
      <c r="AW123" s="400">
        <v>0</v>
      </c>
      <c r="AX123" s="400">
        <v>0</v>
      </c>
      <c r="AY123" s="400">
        <v>0</v>
      </c>
      <c r="AZ123" s="400">
        <v>0</v>
      </c>
      <c r="BA123" s="400">
        <v>0</v>
      </c>
      <c r="BB123" s="409"/>
      <c r="BC123" s="400">
        <v>0</v>
      </c>
      <c r="BD123" s="400">
        <v>0</v>
      </c>
      <c r="BE123" s="395"/>
      <c r="BF123" s="400">
        <v>0</v>
      </c>
      <c r="BG123" s="400">
        <v>0</v>
      </c>
      <c r="BH123" s="395"/>
      <c r="BI123" s="400">
        <v>0</v>
      </c>
      <c r="BJ123" s="400">
        <v>0</v>
      </c>
      <c r="BK123" s="400">
        <v>0</v>
      </c>
      <c r="BL123" s="400">
        <v>0</v>
      </c>
      <c r="BM123" s="400">
        <v>0</v>
      </c>
      <c r="BN123" s="400">
        <v>0</v>
      </c>
      <c r="BO123" s="395"/>
      <c r="BP123" s="400">
        <v>0</v>
      </c>
      <c r="BQ123" s="400">
        <v>0</v>
      </c>
      <c r="BR123" s="406"/>
      <c r="BS123" s="400">
        <v>0</v>
      </c>
      <c r="BT123" s="400">
        <v>0</v>
      </c>
      <c r="BU123" s="400">
        <v>0</v>
      </c>
      <c r="BV123" s="400">
        <v>0</v>
      </c>
      <c r="BW123" s="400">
        <v>0</v>
      </c>
      <c r="BX123" s="409"/>
      <c r="BY123" s="400">
        <v>0</v>
      </c>
      <c r="BZ123" s="400">
        <v>0</v>
      </c>
      <c r="CA123" s="400">
        <v>0</v>
      </c>
      <c r="CB123" s="400">
        <v>0</v>
      </c>
      <c r="CC123" s="409"/>
      <c r="CD123" s="409"/>
      <c r="CE123" s="400">
        <v>0</v>
      </c>
      <c r="CF123" s="409"/>
      <c r="CG123" s="400">
        <v>0</v>
      </c>
      <c r="CH123" s="409"/>
      <c r="CI123" s="395"/>
      <c r="CJ123" s="409"/>
      <c r="CK123" s="400">
        <v>0</v>
      </c>
      <c r="CL123" s="395"/>
      <c r="CM123" s="404"/>
      <c r="CN123" s="401"/>
      <c r="CO123" s="410"/>
      <c r="CP123" s="404"/>
      <c r="CQ123" s="401"/>
      <c r="CR123" s="410"/>
      <c r="CS123" s="404"/>
      <c r="CT123" s="401"/>
      <c r="CU123" s="421"/>
      <c r="CV123" s="401"/>
      <c r="CW123" s="404"/>
      <c r="CX123" s="401"/>
      <c r="CY123" s="410"/>
      <c r="CZ123" s="311" t="s">
        <v>1347</v>
      </c>
    </row>
    <row r="124" spans="1:104" s="103" customFormat="1" ht="30.75" customHeight="1" thickBot="1" x14ac:dyDescent="0.3">
      <c r="A124" s="594" t="s">
        <v>1104</v>
      </c>
      <c r="B124" s="319" t="s">
        <v>1105</v>
      </c>
      <c r="C124" s="320" t="s">
        <v>538</v>
      </c>
      <c r="D124" s="320" t="s">
        <v>885</v>
      </c>
      <c r="E124" s="323"/>
      <c r="F124" s="396" t="s">
        <v>63</v>
      </c>
      <c r="G124" s="397">
        <f>'Stage 2 - Site Information'!N215</f>
        <v>2</v>
      </c>
      <c r="H124" s="396"/>
      <c r="I124" s="398">
        <f>'Stage 2 - Site Information'!M215</f>
        <v>0.03</v>
      </c>
      <c r="J124" s="399"/>
      <c r="K124" s="405"/>
      <c r="L124" s="408"/>
      <c r="M124" s="401">
        <f t="shared" si="8"/>
        <v>1</v>
      </c>
      <c r="N124" s="409"/>
      <c r="O124" s="400">
        <v>2</v>
      </c>
      <c r="P124" s="400">
        <v>2</v>
      </c>
      <c r="Q124" s="408"/>
      <c r="R124" s="400">
        <v>0</v>
      </c>
      <c r="S124" s="400">
        <v>0</v>
      </c>
      <c r="T124" s="400">
        <v>0</v>
      </c>
      <c r="U124" s="400">
        <v>0</v>
      </c>
      <c r="V124" s="407"/>
      <c r="W124" s="401">
        <v>0</v>
      </c>
      <c r="X124" s="401">
        <v>0</v>
      </c>
      <c r="Y124" s="401">
        <v>0</v>
      </c>
      <c r="Z124" s="401">
        <v>0</v>
      </c>
      <c r="AA124" s="407"/>
      <c r="AB124" s="400">
        <v>0</v>
      </c>
      <c r="AC124" s="409"/>
      <c r="AD124" s="407"/>
      <c r="AE124" s="400">
        <v>0</v>
      </c>
      <c r="AF124" s="400">
        <v>0</v>
      </c>
      <c r="AG124" s="406"/>
      <c r="AH124" s="400">
        <v>0</v>
      </c>
      <c r="AI124" s="400">
        <v>0</v>
      </c>
      <c r="AJ124" s="400">
        <v>0</v>
      </c>
      <c r="AK124" s="400">
        <v>0</v>
      </c>
      <c r="AL124" s="395"/>
      <c r="AM124" s="400">
        <v>0</v>
      </c>
      <c r="AN124" s="400">
        <v>0</v>
      </c>
      <c r="AO124" s="400">
        <v>0</v>
      </c>
      <c r="AP124" s="400">
        <v>0</v>
      </c>
      <c r="AQ124" s="400">
        <v>0</v>
      </c>
      <c r="AR124" s="400">
        <v>0</v>
      </c>
      <c r="AS124" s="395"/>
      <c r="AT124" s="400">
        <v>0</v>
      </c>
      <c r="AU124" s="400">
        <v>0</v>
      </c>
      <c r="AV124" s="400">
        <v>0</v>
      </c>
      <c r="AW124" s="400">
        <v>0</v>
      </c>
      <c r="AX124" s="400">
        <v>0</v>
      </c>
      <c r="AY124" s="400">
        <v>0</v>
      </c>
      <c r="AZ124" s="400">
        <v>0</v>
      </c>
      <c r="BA124" s="400">
        <v>0</v>
      </c>
      <c r="BB124" s="409"/>
      <c r="BC124" s="400">
        <v>0</v>
      </c>
      <c r="BD124" s="400">
        <v>0</v>
      </c>
      <c r="BE124" s="395"/>
      <c r="BF124" s="400">
        <v>0</v>
      </c>
      <c r="BG124" s="400">
        <v>0</v>
      </c>
      <c r="BH124" s="395"/>
      <c r="BI124" s="400">
        <v>0</v>
      </c>
      <c r="BJ124" s="400">
        <v>0</v>
      </c>
      <c r="BK124" s="400">
        <v>0</v>
      </c>
      <c r="BL124" s="400">
        <v>0</v>
      </c>
      <c r="BM124" s="400">
        <v>0</v>
      </c>
      <c r="BN124" s="400">
        <v>0</v>
      </c>
      <c r="BO124" s="395"/>
      <c r="BP124" s="400">
        <v>0</v>
      </c>
      <c r="BQ124" s="400">
        <v>0</v>
      </c>
      <c r="BR124" s="406"/>
      <c r="BS124" s="400">
        <v>0</v>
      </c>
      <c r="BT124" s="400">
        <v>0</v>
      </c>
      <c r="BU124" s="400">
        <v>0</v>
      </c>
      <c r="BV124" s="400">
        <v>0</v>
      </c>
      <c r="BW124" s="400">
        <v>0</v>
      </c>
      <c r="BX124" s="409"/>
      <c r="BY124" s="400">
        <v>0</v>
      </c>
      <c r="BZ124" s="400">
        <v>0</v>
      </c>
      <c r="CA124" s="400">
        <v>0</v>
      </c>
      <c r="CB124" s="400">
        <v>0</v>
      </c>
      <c r="CC124" s="409"/>
      <c r="CD124" s="409"/>
      <c r="CE124" s="400">
        <v>0</v>
      </c>
      <c r="CF124" s="409"/>
      <c r="CG124" s="400">
        <v>0</v>
      </c>
      <c r="CH124" s="409"/>
      <c r="CI124" s="395"/>
      <c r="CJ124" s="409"/>
      <c r="CK124" s="400">
        <v>0</v>
      </c>
      <c r="CL124" s="395"/>
      <c r="CM124" s="404"/>
      <c r="CN124" s="401"/>
      <c r="CO124" s="410"/>
      <c r="CP124" s="404"/>
      <c r="CQ124" s="401"/>
      <c r="CR124" s="410"/>
      <c r="CS124" s="404"/>
      <c r="CT124" s="401"/>
      <c r="CU124" s="421"/>
      <c r="CV124" s="401"/>
      <c r="CW124" s="404"/>
      <c r="CX124" s="401"/>
      <c r="CY124" s="410"/>
      <c r="CZ124" s="311" t="s">
        <v>1347</v>
      </c>
    </row>
    <row r="125" spans="1:104" s="103" customFormat="1" ht="30.75" customHeight="1" thickBot="1" x14ac:dyDescent="0.3">
      <c r="A125" s="594" t="s">
        <v>1113</v>
      </c>
      <c r="B125" s="319" t="s">
        <v>1114</v>
      </c>
      <c r="C125" s="320" t="s">
        <v>1115</v>
      </c>
      <c r="D125" s="320" t="s">
        <v>515</v>
      </c>
      <c r="E125" s="323"/>
      <c r="F125" s="396" t="s">
        <v>63</v>
      </c>
      <c r="G125" s="397">
        <f>'Stage 2 - Site Information'!N219</f>
        <v>9</v>
      </c>
      <c r="H125" s="396"/>
      <c r="I125" s="398">
        <f>'Stage 2 - Site Information'!M219</f>
        <v>0.14000000000000001</v>
      </c>
      <c r="J125" s="399"/>
      <c r="K125" s="405"/>
      <c r="L125" s="408"/>
      <c r="M125" s="401">
        <f t="shared" si="8"/>
        <v>1</v>
      </c>
      <c r="N125" s="409"/>
      <c r="O125" s="400">
        <v>5</v>
      </c>
      <c r="P125" s="400">
        <v>3</v>
      </c>
      <c r="Q125" s="408"/>
      <c r="R125" s="400">
        <v>0</v>
      </c>
      <c r="S125" s="400">
        <v>0</v>
      </c>
      <c r="T125" s="400">
        <v>0</v>
      </c>
      <c r="U125" s="400">
        <v>0</v>
      </c>
      <c r="V125" s="407"/>
      <c r="W125" s="401">
        <v>0</v>
      </c>
      <c r="X125" s="401">
        <v>0</v>
      </c>
      <c r="Y125" s="401">
        <v>0</v>
      </c>
      <c r="Z125" s="401">
        <v>0</v>
      </c>
      <c r="AA125" s="407"/>
      <c r="AB125" s="400">
        <v>0</v>
      </c>
      <c r="AC125" s="400">
        <v>0</v>
      </c>
      <c r="AD125" s="407"/>
      <c r="AE125" s="400">
        <v>0</v>
      </c>
      <c r="AF125" s="400">
        <v>0</v>
      </c>
      <c r="AG125" s="406"/>
      <c r="AH125" s="400">
        <v>0</v>
      </c>
      <c r="AI125" s="400">
        <v>0</v>
      </c>
      <c r="AJ125" s="400">
        <v>0</v>
      </c>
      <c r="AK125" s="400">
        <v>0</v>
      </c>
      <c r="AL125" s="395"/>
      <c r="AM125" s="400">
        <v>0</v>
      </c>
      <c r="AN125" s="400">
        <v>0</v>
      </c>
      <c r="AO125" s="400">
        <v>0</v>
      </c>
      <c r="AP125" s="400">
        <v>0</v>
      </c>
      <c r="AQ125" s="400">
        <v>0</v>
      </c>
      <c r="AR125" s="400">
        <v>0</v>
      </c>
      <c r="AS125" s="395"/>
      <c r="AT125" s="400">
        <v>0</v>
      </c>
      <c r="AU125" s="400">
        <v>0</v>
      </c>
      <c r="AV125" s="400">
        <v>0</v>
      </c>
      <c r="AW125" s="400">
        <v>0</v>
      </c>
      <c r="AX125" s="400">
        <v>0</v>
      </c>
      <c r="AY125" s="400">
        <v>0</v>
      </c>
      <c r="AZ125" s="400">
        <v>0</v>
      </c>
      <c r="BA125" s="400">
        <v>0</v>
      </c>
      <c r="BB125" s="409"/>
      <c r="BC125" s="400">
        <v>0</v>
      </c>
      <c r="BD125" s="400">
        <v>0</v>
      </c>
      <c r="BE125" s="395"/>
      <c r="BF125" s="400">
        <v>0</v>
      </c>
      <c r="BG125" s="400">
        <v>0</v>
      </c>
      <c r="BH125" s="395"/>
      <c r="BI125" s="400">
        <v>0</v>
      </c>
      <c r="BJ125" s="400">
        <v>0</v>
      </c>
      <c r="BK125" s="400">
        <v>0</v>
      </c>
      <c r="BL125" s="400">
        <v>0</v>
      </c>
      <c r="BM125" s="400">
        <v>0</v>
      </c>
      <c r="BN125" s="400">
        <v>0</v>
      </c>
      <c r="BO125" s="395"/>
      <c r="BP125" s="400">
        <v>0</v>
      </c>
      <c r="BQ125" s="400">
        <v>0</v>
      </c>
      <c r="BR125" s="406"/>
      <c r="BS125" s="400">
        <v>0</v>
      </c>
      <c r="BT125" s="400">
        <v>0</v>
      </c>
      <c r="BU125" s="400">
        <v>0</v>
      </c>
      <c r="BV125" s="400">
        <v>0</v>
      </c>
      <c r="BW125" s="400">
        <v>0</v>
      </c>
      <c r="BX125" s="409"/>
      <c r="BY125" s="400">
        <v>0</v>
      </c>
      <c r="BZ125" s="400">
        <v>0</v>
      </c>
      <c r="CA125" s="400">
        <v>0</v>
      </c>
      <c r="CB125" s="400">
        <v>0</v>
      </c>
      <c r="CC125" s="409"/>
      <c r="CD125" s="409"/>
      <c r="CE125" s="400">
        <v>0</v>
      </c>
      <c r="CF125" s="409"/>
      <c r="CG125" s="400">
        <v>0</v>
      </c>
      <c r="CH125" s="409"/>
      <c r="CI125" s="395"/>
      <c r="CJ125" s="409"/>
      <c r="CK125" s="400">
        <v>0</v>
      </c>
      <c r="CL125" s="395"/>
      <c r="CM125" s="404"/>
      <c r="CN125" s="401"/>
      <c r="CO125" s="410"/>
      <c r="CP125" s="404"/>
      <c r="CQ125" s="401"/>
      <c r="CR125" s="410"/>
      <c r="CS125" s="404"/>
      <c r="CT125" s="401"/>
      <c r="CU125" s="421"/>
      <c r="CV125" s="401"/>
      <c r="CW125" s="404"/>
      <c r="CX125" s="401"/>
      <c r="CY125" s="410"/>
      <c r="CZ125" s="311" t="s">
        <v>1347</v>
      </c>
    </row>
    <row r="126" spans="1:104" s="103" customFormat="1" ht="30.75" customHeight="1" thickBot="1" x14ac:dyDescent="0.3">
      <c r="A126" s="594" t="s">
        <v>1116</v>
      </c>
      <c r="B126" s="319" t="s">
        <v>1117</v>
      </c>
      <c r="C126" s="320" t="s">
        <v>1118</v>
      </c>
      <c r="D126" s="320" t="s">
        <v>515</v>
      </c>
      <c r="E126" s="323"/>
      <c r="F126" s="396" t="s">
        <v>63</v>
      </c>
      <c r="G126" s="397">
        <f>'Stage 2 - Site Information'!N220</f>
        <v>8</v>
      </c>
      <c r="H126" s="396"/>
      <c r="I126" s="398">
        <f>'Stage 2 - Site Information'!M220</f>
        <v>0.12</v>
      </c>
      <c r="J126" s="399"/>
      <c r="K126" s="405"/>
      <c r="L126" s="408"/>
      <c r="M126" s="401">
        <f t="shared" si="8"/>
        <v>1</v>
      </c>
      <c r="N126" s="409"/>
      <c r="O126" s="400">
        <v>5</v>
      </c>
      <c r="P126" s="400">
        <v>3</v>
      </c>
      <c r="Q126" s="408"/>
      <c r="R126" s="400">
        <v>0</v>
      </c>
      <c r="S126" s="400">
        <v>0</v>
      </c>
      <c r="T126" s="400">
        <v>0</v>
      </c>
      <c r="U126" s="400">
        <v>0</v>
      </c>
      <c r="V126" s="407"/>
      <c r="W126" s="401">
        <v>0</v>
      </c>
      <c r="X126" s="401">
        <v>0</v>
      </c>
      <c r="Y126" s="401">
        <v>0</v>
      </c>
      <c r="Z126" s="401">
        <v>0</v>
      </c>
      <c r="AA126" s="407"/>
      <c r="AB126" s="400">
        <v>0</v>
      </c>
      <c r="AC126" s="400">
        <v>0</v>
      </c>
      <c r="AD126" s="407"/>
      <c r="AE126" s="400">
        <v>0</v>
      </c>
      <c r="AF126" s="400">
        <v>0</v>
      </c>
      <c r="AG126" s="406"/>
      <c r="AH126" s="400">
        <v>0</v>
      </c>
      <c r="AI126" s="400">
        <v>0</v>
      </c>
      <c r="AJ126" s="400">
        <v>0</v>
      </c>
      <c r="AK126" s="400">
        <v>0</v>
      </c>
      <c r="AL126" s="395"/>
      <c r="AM126" s="400">
        <v>0</v>
      </c>
      <c r="AN126" s="400">
        <v>0</v>
      </c>
      <c r="AO126" s="400">
        <v>0</v>
      </c>
      <c r="AP126" s="400">
        <v>0</v>
      </c>
      <c r="AQ126" s="400">
        <v>0</v>
      </c>
      <c r="AR126" s="400">
        <v>0</v>
      </c>
      <c r="AS126" s="395"/>
      <c r="AT126" s="400">
        <v>0</v>
      </c>
      <c r="AU126" s="400">
        <v>0</v>
      </c>
      <c r="AV126" s="400">
        <v>0</v>
      </c>
      <c r="AW126" s="400">
        <v>0</v>
      </c>
      <c r="AX126" s="400">
        <v>0</v>
      </c>
      <c r="AY126" s="400">
        <v>0</v>
      </c>
      <c r="AZ126" s="400">
        <v>0</v>
      </c>
      <c r="BA126" s="400">
        <v>0</v>
      </c>
      <c r="BB126" s="409"/>
      <c r="BC126" s="400">
        <v>0</v>
      </c>
      <c r="BD126" s="400">
        <v>0</v>
      </c>
      <c r="BE126" s="395"/>
      <c r="BF126" s="400">
        <v>0</v>
      </c>
      <c r="BG126" s="400">
        <v>0</v>
      </c>
      <c r="BH126" s="395"/>
      <c r="BI126" s="400">
        <v>0</v>
      </c>
      <c r="BJ126" s="400">
        <v>0</v>
      </c>
      <c r="BK126" s="400">
        <v>0</v>
      </c>
      <c r="BL126" s="400">
        <v>0</v>
      </c>
      <c r="BM126" s="400">
        <v>0</v>
      </c>
      <c r="BN126" s="400">
        <v>0</v>
      </c>
      <c r="BO126" s="395"/>
      <c r="BP126" s="400">
        <v>0</v>
      </c>
      <c r="BQ126" s="400">
        <v>0</v>
      </c>
      <c r="BR126" s="406"/>
      <c r="BS126" s="400">
        <v>0</v>
      </c>
      <c r="BT126" s="400">
        <v>0</v>
      </c>
      <c r="BU126" s="400">
        <v>0</v>
      </c>
      <c r="BV126" s="400">
        <v>0</v>
      </c>
      <c r="BW126" s="400">
        <v>0</v>
      </c>
      <c r="BX126" s="409"/>
      <c r="BY126" s="400">
        <v>0</v>
      </c>
      <c r="BZ126" s="400">
        <v>0</v>
      </c>
      <c r="CA126" s="400">
        <v>0</v>
      </c>
      <c r="CB126" s="400">
        <v>0</v>
      </c>
      <c r="CC126" s="409"/>
      <c r="CD126" s="409"/>
      <c r="CE126" s="400">
        <v>0</v>
      </c>
      <c r="CF126" s="409"/>
      <c r="CG126" s="400">
        <v>0</v>
      </c>
      <c r="CH126" s="409"/>
      <c r="CI126" s="395"/>
      <c r="CJ126" s="409"/>
      <c r="CK126" s="400">
        <v>0</v>
      </c>
      <c r="CL126" s="395"/>
      <c r="CM126" s="404"/>
      <c r="CN126" s="401"/>
      <c r="CO126" s="410"/>
      <c r="CP126" s="404"/>
      <c r="CQ126" s="401"/>
      <c r="CR126" s="410"/>
      <c r="CS126" s="404"/>
      <c r="CT126" s="401"/>
      <c r="CU126" s="421"/>
      <c r="CV126" s="401"/>
      <c r="CW126" s="404"/>
      <c r="CX126" s="401"/>
      <c r="CY126" s="410"/>
      <c r="CZ126" s="311" t="s">
        <v>1347</v>
      </c>
    </row>
    <row r="127" spans="1:104" s="103" customFormat="1" ht="30.75" customHeight="1" thickBot="1" x14ac:dyDescent="0.3">
      <c r="A127" s="594" t="s">
        <v>1119</v>
      </c>
      <c r="B127" s="319" t="s">
        <v>1120</v>
      </c>
      <c r="C127" s="320" t="s">
        <v>1121</v>
      </c>
      <c r="D127" s="320" t="s">
        <v>515</v>
      </c>
      <c r="E127" s="323"/>
      <c r="F127" s="396" t="s">
        <v>63</v>
      </c>
      <c r="G127" s="397">
        <f>'Stage 2 - Site Information'!N221</f>
        <v>7</v>
      </c>
      <c r="H127" s="396"/>
      <c r="I127" s="398">
        <f>'Stage 2 - Site Information'!M221</f>
        <v>0.22</v>
      </c>
      <c r="J127" s="399"/>
      <c r="K127" s="405"/>
      <c r="L127" s="408"/>
      <c r="M127" s="401">
        <f t="shared" si="8"/>
        <v>1</v>
      </c>
      <c r="N127" s="409"/>
      <c r="O127" s="400">
        <v>5</v>
      </c>
      <c r="P127" s="400">
        <v>5</v>
      </c>
      <c r="Q127" s="408"/>
      <c r="R127" s="400">
        <v>0</v>
      </c>
      <c r="S127" s="400">
        <v>0</v>
      </c>
      <c r="T127" s="400">
        <v>0</v>
      </c>
      <c r="U127" s="400">
        <v>0</v>
      </c>
      <c r="V127" s="407"/>
      <c r="W127" s="401">
        <v>0</v>
      </c>
      <c r="X127" s="401">
        <v>0</v>
      </c>
      <c r="Y127" s="401">
        <v>0</v>
      </c>
      <c r="Z127" s="401">
        <v>0</v>
      </c>
      <c r="AA127" s="407"/>
      <c r="AB127" s="400">
        <v>0</v>
      </c>
      <c r="AC127" s="400">
        <v>0</v>
      </c>
      <c r="AD127" s="407"/>
      <c r="AE127" s="400">
        <v>0</v>
      </c>
      <c r="AF127" s="400">
        <v>0</v>
      </c>
      <c r="AG127" s="406"/>
      <c r="AH127" s="400">
        <v>0</v>
      </c>
      <c r="AI127" s="400">
        <v>0</v>
      </c>
      <c r="AJ127" s="400">
        <v>0</v>
      </c>
      <c r="AK127" s="400">
        <v>0</v>
      </c>
      <c r="AL127" s="395"/>
      <c r="AM127" s="400">
        <v>0</v>
      </c>
      <c r="AN127" s="400">
        <v>0</v>
      </c>
      <c r="AO127" s="400">
        <v>0</v>
      </c>
      <c r="AP127" s="400">
        <v>0</v>
      </c>
      <c r="AQ127" s="400">
        <v>0</v>
      </c>
      <c r="AR127" s="400">
        <v>0</v>
      </c>
      <c r="AS127" s="395"/>
      <c r="AT127" s="400">
        <v>0</v>
      </c>
      <c r="AU127" s="400">
        <v>0</v>
      </c>
      <c r="AV127" s="400">
        <v>0</v>
      </c>
      <c r="AW127" s="400">
        <v>0</v>
      </c>
      <c r="AX127" s="400">
        <v>0</v>
      </c>
      <c r="AY127" s="400">
        <v>0</v>
      </c>
      <c r="AZ127" s="400">
        <v>0</v>
      </c>
      <c r="BA127" s="400">
        <v>0</v>
      </c>
      <c r="BB127" s="409"/>
      <c r="BC127" s="400">
        <v>0</v>
      </c>
      <c r="BD127" s="400">
        <v>0</v>
      </c>
      <c r="BE127" s="395"/>
      <c r="BF127" s="400">
        <v>0</v>
      </c>
      <c r="BG127" s="400">
        <v>0</v>
      </c>
      <c r="BH127" s="395"/>
      <c r="BI127" s="400">
        <v>0</v>
      </c>
      <c r="BJ127" s="400">
        <v>0</v>
      </c>
      <c r="BK127" s="400">
        <v>0</v>
      </c>
      <c r="BL127" s="400">
        <v>0</v>
      </c>
      <c r="BM127" s="400">
        <v>0</v>
      </c>
      <c r="BN127" s="400">
        <v>0</v>
      </c>
      <c r="BO127" s="395"/>
      <c r="BP127" s="400">
        <v>0</v>
      </c>
      <c r="BQ127" s="400">
        <v>0</v>
      </c>
      <c r="BR127" s="406"/>
      <c r="BS127" s="400">
        <v>0</v>
      </c>
      <c r="BT127" s="400">
        <v>0</v>
      </c>
      <c r="BU127" s="400">
        <v>0</v>
      </c>
      <c r="BV127" s="400">
        <v>0</v>
      </c>
      <c r="BW127" s="400">
        <v>0</v>
      </c>
      <c r="BX127" s="409"/>
      <c r="BY127" s="400">
        <v>0</v>
      </c>
      <c r="BZ127" s="400">
        <v>0</v>
      </c>
      <c r="CA127" s="400">
        <v>0</v>
      </c>
      <c r="CB127" s="400">
        <v>0</v>
      </c>
      <c r="CC127" s="409"/>
      <c r="CD127" s="409"/>
      <c r="CE127" s="400">
        <v>0</v>
      </c>
      <c r="CF127" s="409"/>
      <c r="CG127" s="400">
        <v>0</v>
      </c>
      <c r="CH127" s="409"/>
      <c r="CI127" s="395"/>
      <c r="CJ127" s="409"/>
      <c r="CK127" s="400">
        <v>0</v>
      </c>
      <c r="CL127" s="395"/>
      <c r="CM127" s="404"/>
      <c r="CN127" s="401"/>
      <c r="CO127" s="410"/>
      <c r="CP127" s="404"/>
      <c r="CQ127" s="401"/>
      <c r="CR127" s="410"/>
      <c r="CS127" s="404"/>
      <c r="CT127" s="401"/>
      <c r="CU127" s="421"/>
      <c r="CV127" s="401"/>
      <c r="CW127" s="404"/>
      <c r="CX127" s="401"/>
      <c r="CY127" s="410"/>
      <c r="CZ127" s="311" t="s">
        <v>1347</v>
      </c>
    </row>
    <row r="128" spans="1:104" s="103" customFormat="1" ht="30.75" customHeight="1" thickBot="1" x14ac:dyDescent="0.3">
      <c r="A128" s="594" t="s">
        <v>1122</v>
      </c>
      <c r="B128" s="319" t="s">
        <v>1123</v>
      </c>
      <c r="C128" s="320" t="s">
        <v>1124</v>
      </c>
      <c r="D128" s="320" t="s">
        <v>515</v>
      </c>
      <c r="E128" s="323"/>
      <c r="F128" s="396" t="s">
        <v>63</v>
      </c>
      <c r="G128" s="397">
        <f>'Stage 2 - Site Information'!N222</f>
        <v>4</v>
      </c>
      <c r="H128" s="396"/>
      <c r="I128" s="398">
        <f>'Stage 2 - Site Information'!M222</f>
        <v>0.05</v>
      </c>
      <c r="J128" s="399"/>
      <c r="K128" s="405"/>
      <c r="L128" s="408"/>
      <c r="M128" s="401">
        <f t="shared" si="8"/>
        <v>1</v>
      </c>
      <c r="N128" s="409"/>
      <c r="O128" s="400">
        <v>5</v>
      </c>
      <c r="P128" s="400">
        <v>5</v>
      </c>
      <c r="Q128" s="408"/>
      <c r="R128" s="400">
        <v>0</v>
      </c>
      <c r="S128" s="400">
        <v>0</v>
      </c>
      <c r="T128" s="400">
        <v>0</v>
      </c>
      <c r="U128" s="400">
        <v>0</v>
      </c>
      <c r="V128" s="407"/>
      <c r="W128" s="401">
        <v>0</v>
      </c>
      <c r="X128" s="401">
        <v>0</v>
      </c>
      <c r="Y128" s="401">
        <v>0</v>
      </c>
      <c r="Z128" s="401">
        <v>0</v>
      </c>
      <c r="AA128" s="407"/>
      <c r="AB128" s="400">
        <v>0</v>
      </c>
      <c r="AC128" s="400">
        <v>0</v>
      </c>
      <c r="AD128" s="407"/>
      <c r="AE128" s="400">
        <v>0</v>
      </c>
      <c r="AF128" s="400">
        <v>0</v>
      </c>
      <c r="AG128" s="406"/>
      <c r="AH128" s="400">
        <v>0</v>
      </c>
      <c r="AI128" s="400">
        <v>0</v>
      </c>
      <c r="AJ128" s="400">
        <v>0</v>
      </c>
      <c r="AK128" s="400">
        <v>0</v>
      </c>
      <c r="AL128" s="395"/>
      <c r="AM128" s="400">
        <v>0</v>
      </c>
      <c r="AN128" s="400">
        <v>0</v>
      </c>
      <c r="AO128" s="400">
        <v>0</v>
      </c>
      <c r="AP128" s="400">
        <v>0</v>
      </c>
      <c r="AQ128" s="400">
        <v>0</v>
      </c>
      <c r="AR128" s="400">
        <v>0</v>
      </c>
      <c r="AS128" s="395"/>
      <c r="AT128" s="400">
        <v>0</v>
      </c>
      <c r="AU128" s="400">
        <v>0</v>
      </c>
      <c r="AV128" s="400">
        <v>0</v>
      </c>
      <c r="AW128" s="400">
        <v>0</v>
      </c>
      <c r="AX128" s="400">
        <v>0</v>
      </c>
      <c r="AY128" s="400">
        <v>0</v>
      </c>
      <c r="AZ128" s="400">
        <v>0</v>
      </c>
      <c r="BA128" s="400">
        <v>0</v>
      </c>
      <c r="BB128" s="409"/>
      <c r="BC128" s="400">
        <v>0</v>
      </c>
      <c r="BD128" s="400">
        <v>0</v>
      </c>
      <c r="BE128" s="395"/>
      <c r="BF128" s="400">
        <v>0</v>
      </c>
      <c r="BG128" s="400">
        <v>0</v>
      </c>
      <c r="BH128" s="395"/>
      <c r="BI128" s="400">
        <v>0</v>
      </c>
      <c r="BJ128" s="400">
        <v>0</v>
      </c>
      <c r="BK128" s="400">
        <v>0</v>
      </c>
      <c r="BL128" s="400">
        <v>0</v>
      </c>
      <c r="BM128" s="400">
        <v>0</v>
      </c>
      <c r="BN128" s="400">
        <v>0</v>
      </c>
      <c r="BO128" s="395"/>
      <c r="BP128" s="400">
        <v>0</v>
      </c>
      <c r="BQ128" s="400">
        <v>0</v>
      </c>
      <c r="BR128" s="406"/>
      <c r="BS128" s="400">
        <v>0</v>
      </c>
      <c r="BT128" s="400">
        <v>0</v>
      </c>
      <c r="BU128" s="400">
        <v>0</v>
      </c>
      <c r="BV128" s="400">
        <v>0</v>
      </c>
      <c r="BW128" s="400">
        <v>0</v>
      </c>
      <c r="BX128" s="409"/>
      <c r="BY128" s="400">
        <v>0</v>
      </c>
      <c r="BZ128" s="400">
        <v>0</v>
      </c>
      <c r="CA128" s="400">
        <v>0</v>
      </c>
      <c r="CB128" s="400">
        <v>0</v>
      </c>
      <c r="CC128" s="409"/>
      <c r="CD128" s="409"/>
      <c r="CE128" s="400">
        <v>0</v>
      </c>
      <c r="CF128" s="409"/>
      <c r="CG128" s="400">
        <v>0</v>
      </c>
      <c r="CH128" s="409"/>
      <c r="CI128" s="395"/>
      <c r="CJ128" s="409"/>
      <c r="CK128" s="400">
        <v>0</v>
      </c>
      <c r="CL128" s="395"/>
      <c r="CM128" s="404"/>
      <c r="CN128" s="401"/>
      <c r="CO128" s="410"/>
      <c r="CP128" s="404"/>
      <c r="CQ128" s="401"/>
      <c r="CR128" s="410"/>
      <c r="CS128" s="404"/>
      <c r="CT128" s="401"/>
      <c r="CU128" s="421"/>
      <c r="CV128" s="401"/>
      <c r="CW128" s="404"/>
      <c r="CX128" s="401"/>
      <c r="CY128" s="410"/>
      <c r="CZ128" s="311" t="s">
        <v>1347</v>
      </c>
    </row>
    <row r="129" spans="1:104" s="103" customFormat="1" ht="30.75" customHeight="1" thickBot="1" x14ac:dyDescent="0.3">
      <c r="A129" s="594" t="s">
        <v>1125</v>
      </c>
      <c r="B129" s="319" t="s">
        <v>1126</v>
      </c>
      <c r="C129" s="320" t="s">
        <v>1127</v>
      </c>
      <c r="D129" s="320" t="s">
        <v>515</v>
      </c>
      <c r="E129" s="323"/>
      <c r="F129" s="396" t="s">
        <v>63</v>
      </c>
      <c r="G129" s="397">
        <f>'Stage 2 - Site Information'!N223</f>
        <v>4</v>
      </c>
      <c r="H129" s="396"/>
      <c r="I129" s="398">
        <f>'Stage 2 - Site Information'!M223</f>
        <v>0.1</v>
      </c>
      <c r="J129" s="399"/>
      <c r="K129" s="405"/>
      <c r="L129" s="408"/>
      <c r="M129" s="401">
        <f t="shared" si="8"/>
        <v>1</v>
      </c>
      <c r="N129" s="409"/>
      <c r="O129" s="400">
        <v>5</v>
      </c>
      <c r="P129" s="400">
        <v>3</v>
      </c>
      <c r="Q129" s="408"/>
      <c r="R129" s="400">
        <v>0</v>
      </c>
      <c r="S129" s="400">
        <v>0</v>
      </c>
      <c r="T129" s="400">
        <v>0</v>
      </c>
      <c r="U129" s="400">
        <v>0</v>
      </c>
      <c r="V129" s="407"/>
      <c r="W129" s="401">
        <v>0</v>
      </c>
      <c r="X129" s="401">
        <v>0</v>
      </c>
      <c r="Y129" s="401">
        <v>0</v>
      </c>
      <c r="Z129" s="401">
        <v>0</v>
      </c>
      <c r="AA129" s="407"/>
      <c r="AB129" s="400">
        <v>0</v>
      </c>
      <c r="AC129" s="400">
        <v>0</v>
      </c>
      <c r="AD129" s="407"/>
      <c r="AE129" s="400">
        <v>0</v>
      </c>
      <c r="AF129" s="400">
        <v>0</v>
      </c>
      <c r="AG129" s="406"/>
      <c r="AH129" s="400">
        <v>0</v>
      </c>
      <c r="AI129" s="400">
        <v>0</v>
      </c>
      <c r="AJ129" s="400">
        <v>0</v>
      </c>
      <c r="AK129" s="400">
        <v>0</v>
      </c>
      <c r="AL129" s="395"/>
      <c r="AM129" s="400">
        <v>0</v>
      </c>
      <c r="AN129" s="400">
        <v>0</v>
      </c>
      <c r="AO129" s="400">
        <v>0</v>
      </c>
      <c r="AP129" s="400">
        <v>0</v>
      </c>
      <c r="AQ129" s="400">
        <v>0</v>
      </c>
      <c r="AR129" s="400">
        <v>0</v>
      </c>
      <c r="AS129" s="395"/>
      <c r="AT129" s="400">
        <v>0</v>
      </c>
      <c r="AU129" s="400">
        <v>0</v>
      </c>
      <c r="AV129" s="400">
        <v>0</v>
      </c>
      <c r="AW129" s="400">
        <v>0</v>
      </c>
      <c r="AX129" s="400">
        <v>0</v>
      </c>
      <c r="AY129" s="400">
        <v>0</v>
      </c>
      <c r="AZ129" s="400">
        <v>0</v>
      </c>
      <c r="BA129" s="400">
        <v>0</v>
      </c>
      <c r="BB129" s="409"/>
      <c r="BC129" s="400">
        <v>0</v>
      </c>
      <c r="BD129" s="400">
        <v>0</v>
      </c>
      <c r="BE129" s="395"/>
      <c r="BF129" s="400">
        <v>0</v>
      </c>
      <c r="BG129" s="400">
        <v>0</v>
      </c>
      <c r="BH129" s="395"/>
      <c r="BI129" s="400">
        <v>0</v>
      </c>
      <c r="BJ129" s="400">
        <v>0</v>
      </c>
      <c r="BK129" s="400">
        <v>0</v>
      </c>
      <c r="BL129" s="400">
        <v>0</v>
      </c>
      <c r="BM129" s="400">
        <v>0</v>
      </c>
      <c r="BN129" s="400">
        <v>0</v>
      </c>
      <c r="BO129" s="395"/>
      <c r="BP129" s="400">
        <v>0</v>
      </c>
      <c r="BQ129" s="400">
        <v>0</v>
      </c>
      <c r="BR129" s="406"/>
      <c r="BS129" s="400">
        <v>0</v>
      </c>
      <c r="BT129" s="400">
        <v>0</v>
      </c>
      <c r="BU129" s="400">
        <v>0</v>
      </c>
      <c r="BV129" s="400">
        <v>0</v>
      </c>
      <c r="BW129" s="400">
        <v>0</v>
      </c>
      <c r="BX129" s="409"/>
      <c r="BY129" s="400">
        <v>0</v>
      </c>
      <c r="BZ129" s="400">
        <v>0</v>
      </c>
      <c r="CA129" s="400">
        <v>0</v>
      </c>
      <c r="CB129" s="400">
        <v>0</v>
      </c>
      <c r="CC129" s="409"/>
      <c r="CD129" s="409"/>
      <c r="CE129" s="400">
        <v>0</v>
      </c>
      <c r="CF129" s="409"/>
      <c r="CG129" s="400">
        <v>0</v>
      </c>
      <c r="CH129" s="409"/>
      <c r="CI129" s="395"/>
      <c r="CJ129" s="409"/>
      <c r="CK129" s="400">
        <v>0</v>
      </c>
      <c r="CL129" s="395"/>
      <c r="CM129" s="404"/>
      <c r="CN129" s="401"/>
      <c r="CO129" s="410"/>
      <c r="CP129" s="404"/>
      <c r="CQ129" s="401"/>
      <c r="CR129" s="410"/>
      <c r="CS129" s="404"/>
      <c r="CT129" s="401"/>
      <c r="CU129" s="421"/>
      <c r="CV129" s="401"/>
      <c r="CW129" s="404"/>
      <c r="CX129" s="401"/>
      <c r="CY129" s="410"/>
      <c r="CZ129" s="311" t="s">
        <v>1347</v>
      </c>
    </row>
    <row r="130" spans="1:104" s="103" customFormat="1" ht="30.75" customHeight="1" thickBot="1" x14ac:dyDescent="0.3">
      <c r="A130" s="594" t="s">
        <v>1128</v>
      </c>
      <c r="B130" s="319" t="s">
        <v>1129</v>
      </c>
      <c r="C130" s="320" t="s">
        <v>1130</v>
      </c>
      <c r="D130" s="320" t="s">
        <v>515</v>
      </c>
      <c r="E130" s="323"/>
      <c r="F130" s="396" t="s">
        <v>63</v>
      </c>
      <c r="G130" s="397">
        <f>'Stage 2 - Site Information'!N224</f>
        <v>3</v>
      </c>
      <c r="H130" s="396"/>
      <c r="I130" s="398">
        <f>'Stage 2 - Site Information'!M224</f>
        <v>0.12</v>
      </c>
      <c r="J130" s="399"/>
      <c r="K130" s="405"/>
      <c r="L130" s="408"/>
      <c r="M130" s="401">
        <f t="shared" si="8"/>
        <v>1</v>
      </c>
      <c r="N130" s="409"/>
      <c r="O130" s="400">
        <v>5</v>
      </c>
      <c r="P130" s="400">
        <v>3</v>
      </c>
      <c r="Q130" s="408"/>
      <c r="R130" s="400">
        <v>0</v>
      </c>
      <c r="S130" s="400">
        <v>0</v>
      </c>
      <c r="T130" s="400">
        <v>0</v>
      </c>
      <c r="U130" s="400">
        <v>0</v>
      </c>
      <c r="V130" s="407"/>
      <c r="W130" s="401">
        <v>0</v>
      </c>
      <c r="X130" s="401">
        <v>0</v>
      </c>
      <c r="Y130" s="401">
        <v>0</v>
      </c>
      <c r="Z130" s="401">
        <v>0</v>
      </c>
      <c r="AA130" s="407"/>
      <c r="AB130" s="400">
        <v>0</v>
      </c>
      <c r="AC130" s="400">
        <v>0</v>
      </c>
      <c r="AD130" s="407"/>
      <c r="AE130" s="400">
        <v>0</v>
      </c>
      <c r="AF130" s="400">
        <v>0</v>
      </c>
      <c r="AG130" s="406"/>
      <c r="AH130" s="400">
        <v>0</v>
      </c>
      <c r="AI130" s="400">
        <v>0</v>
      </c>
      <c r="AJ130" s="400">
        <v>0</v>
      </c>
      <c r="AK130" s="400">
        <v>0</v>
      </c>
      <c r="AL130" s="395"/>
      <c r="AM130" s="400">
        <v>0</v>
      </c>
      <c r="AN130" s="400">
        <v>0</v>
      </c>
      <c r="AO130" s="400">
        <v>0</v>
      </c>
      <c r="AP130" s="400">
        <v>0</v>
      </c>
      <c r="AQ130" s="400">
        <v>0</v>
      </c>
      <c r="AR130" s="400">
        <v>0</v>
      </c>
      <c r="AS130" s="395"/>
      <c r="AT130" s="400">
        <v>0</v>
      </c>
      <c r="AU130" s="400">
        <v>0</v>
      </c>
      <c r="AV130" s="400">
        <v>0</v>
      </c>
      <c r="AW130" s="400">
        <v>0</v>
      </c>
      <c r="AX130" s="400">
        <v>0</v>
      </c>
      <c r="AY130" s="400">
        <v>0</v>
      </c>
      <c r="AZ130" s="400">
        <v>0</v>
      </c>
      <c r="BA130" s="400">
        <v>0</v>
      </c>
      <c r="BB130" s="409"/>
      <c r="BC130" s="400">
        <v>0</v>
      </c>
      <c r="BD130" s="400">
        <v>0</v>
      </c>
      <c r="BE130" s="395"/>
      <c r="BF130" s="400">
        <v>0</v>
      </c>
      <c r="BG130" s="400">
        <v>0</v>
      </c>
      <c r="BH130" s="395"/>
      <c r="BI130" s="400">
        <v>0</v>
      </c>
      <c r="BJ130" s="400">
        <v>0</v>
      </c>
      <c r="BK130" s="400">
        <v>0</v>
      </c>
      <c r="BL130" s="400">
        <v>0</v>
      </c>
      <c r="BM130" s="400">
        <v>0</v>
      </c>
      <c r="BN130" s="400">
        <v>0</v>
      </c>
      <c r="BO130" s="395"/>
      <c r="BP130" s="400">
        <v>0</v>
      </c>
      <c r="BQ130" s="400">
        <v>0</v>
      </c>
      <c r="BR130" s="406"/>
      <c r="BS130" s="400">
        <v>0</v>
      </c>
      <c r="BT130" s="400">
        <v>0</v>
      </c>
      <c r="BU130" s="400">
        <v>0</v>
      </c>
      <c r="BV130" s="400">
        <v>0</v>
      </c>
      <c r="BW130" s="400">
        <v>0</v>
      </c>
      <c r="BX130" s="409"/>
      <c r="BY130" s="400">
        <v>0</v>
      </c>
      <c r="BZ130" s="400">
        <v>0</v>
      </c>
      <c r="CA130" s="400">
        <v>0</v>
      </c>
      <c r="CB130" s="400">
        <v>0</v>
      </c>
      <c r="CC130" s="409"/>
      <c r="CD130" s="409"/>
      <c r="CE130" s="400">
        <v>0</v>
      </c>
      <c r="CF130" s="409"/>
      <c r="CG130" s="400">
        <v>0</v>
      </c>
      <c r="CH130" s="409"/>
      <c r="CI130" s="395"/>
      <c r="CJ130" s="409"/>
      <c r="CK130" s="400">
        <v>0</v>
      </c>
      <c r="CL130" s="395"/>
      <c r="CM130" s="404"/>
      <c r="CN130" s="401"/>
      <c r="CO130" s="410"/>
      <c r="CP130" s="404"/>
      <c r="CQ130" s="401"/>
      <c r="CR130" s="410"/>
      <c r="CS130" s="404"/>
      <c r="CT130" s="401"/>
      <c r="CU130" s="421"/>
      <c r="CV130" s="401"/>
      <c r="CW130" s="404"/>
      <c r="CX130" s="401"/>
      <c r="CY130" s="410"/>
      <c r="CZ130" s="311" t="s">
        <v>1347</v>
      </c>
    </row>
    <row r="131" spans="1:104" s="103" customFormat="1" ht="30.75" customHeight="1" thickBot="1" x14ac:dyDescent="0.3">
      <c r="A131" s="594" t="s">
        <v>1131</v>
      </c>
      <c r="B131" s="319" t="s">
        <v>1385</v>
      </c>
      <c r="C131" s="320" t="s">
        <v>1132</v>
      </c>
      <c r="D131" s="320" t="s">
        <v>515</v>
      </c>
      <c r="E131" s="323"/>
      <c r="F131" s="396" t="s">
        <v>63</v>
      </c>
      <c r="G131" s="397">
        <f>'Stage 2 - Site Information'!N225</f>
        <v>3</v>
      </c>
      <c r="H131" s="396"/>
      <c r="I131" s="398">
        <f>'Stage 2 - Site Information'!M225</f>
        <v>0.06</v>
      </c>
      <c r="J131" s="399"/>
      <c r="K131" s="405"/>
      <c r="L131" s="408"/>
      <c r="M131" s="401">
        <f t="shared" si="8"/>
        <v>1</v>
      </c>
      <c r="N131" s="409"/>
      <c r="O131" s="400">
        <v>5</v>
      </c>
      <c r="P131" s="400">
        <v>1</v>
      </c>
      <c r="Q131" s="408"/>
      <c r="R131" s="400">
        <v>0</v>
      </c>
      <c r="S131" s="400">
        <v>0</v>
      </c>
      <c r="T131" s="400">
        <v>0</v>
      </c>
      <c r="U131" s="400">
        <v>0</v>
      </c>
      <c r="V131" s="407"/>
      <c r="W131" s="401">
        <v>0</v>
      </c>
      <c r="X131" s="401">
        <v>0</v>
      </c>
      <c r="Y131" s="401">
        <v>0</v>
      </c>
      <c r="Z131" s="401">
        <v>0</v>
      </c>
      <c r="AA131" s="407"/>
      <c r="AB131" s="400">
        <v>0</v>
      </c>
      <c r="AC131" s="409"/>
      <c r="AD131" s="407"/>
      <c r="AE131" s="400">
        <v>0</v>
      </c>
      <c r="AF131" s="400">
        <v>0</v>
      </c>
      <c r="AG131" s="406"/>
      <c r="AH131" s="400">
        <v>0</v>
      </c>
      <c r="AI131" s="400">
        <v>0</v>
      </c>
      <c r="AJ131" s="400">
        <v>0</v>
      </c>
      <c r="AK131" s="400">
        <v>0</v>
      </c>
      <c r="AL131" s="395"/>
      <c r="AM131" s="400">
        <v>0</v>
      </c>
      <c r="AN131" s="400">
        <v>0</v>
      </c>
      <c r="AO131" s="400">
        <v>0</v>
      </c>
      <c r="AP131" s="400">
        <v>0</v>
      </c>
      <c r="AQ131" s="400">
        <v>0</v>
      </c>
      <c r="AR131" s="400">
        <v>0</v>
      </c>
      <c r="AS131" s="395"/>
      <c r="AT131" s="400">
        <v>0</v>
      </c>
      <c r="AU131" s="400">
        <v>0</v>
      </c>
      <c r="AV131" s="400">
        <v>0</v>
      </c>
      <c r="AW131" s="400">
        <v>0</v>
      </c>
      <c r="AX131" s="400">
        <v>0</v>
      </c>
      <c r="AY131" s="400">
        <v>0</v>
      </c>
      <c r="AZ131" s="400">
        <v>0</v>
      </c>
      <c r="BA131" s="400">
        <v>0</v>
      </c>
      <c r="BB131" s="409"/>
      <c r="BC131" s="400">
        <v>0</v>
      </c>
      <c r="BD131" s="400">
        <v>0</v>
      </c>
      <c r="BE131" s="395"/>
      <c r="BF131" s="400">
        <v>0</v>
      </c>
      <c r="BG131" s="400">
        <v>0</v>
      </c>
      <c r="BH131" s="395"/>
      <c r="BI131" s="400">
        <v>0</v>
      </c>
      <c r="BJ131" s="400">
        <v>0</v>
      </c>
      <c r="BK131" s="400">
        <v>0</v>
      </c>
      <c r="BL131" s="400">
        <v>0</v>
      </c>
      <c r="BM131" s="400">
        <v>0</v>
      </c>
      <c r="BN131" s="400">
        <v>0</v>
      </c>
      <c r="BO131" s="395"/>
      <c r="BP131" s="400">
        <v>0</v>
      </c>
      <c r="BQ131" s="400">
        <v>0</v>
      </c>
      <c r="BR131" s="406"/>
      <c r="BS131" s="400">
        <v>0</v>
      </c>
      <c r="BT131" s="400">
        <v>0</v>
      </c>
      <c r="BU131" s="400">
        <v>0</v>
      </c>
      <c r="BV131" s="400">
        <v>0</v>
      </c>
      <c r="BW131" s="400">
        <v>0</v>
      </c>
      <c r="BX131" s="409"/>
      <c r="BY131" s="400">
        <v>0</v>
      </c>
      <c r="BZ131" s="400">
        <v>0</v>
      </c>
      <c r="CA131" s="400">
        <v>0</v>
      </c>
      <c r="CB131" s="400">
        <v>0</v>
      </c>
      <c r="CC131" s="409"/>
      <c r="CD131" s="409"/>
      <c r="CE131" s="400">
        <v>0</v>
      </c>
      <c r="CF131" s="409"/>
      <c r="CG131" s="400">
        <v>0</v>
      </c>
      <c r="CH131" s="409"/>
      <c r="CI131" s="395"/>
      <c r="CJ131" s="409"/>
      <c r="CK131" s="400">
        <v>0</v>
      </c>
      <c r="CL131" s="395"/>
      <c r="CM131" s="404"/>
      <c r="CN131" s="401"/>
      <c r="CO131" s="410"/>
      <c r="CP131" s="404"/>
      <c r="CQ131" s="401"/>
      <c r="CR131" s="410"/>
      <c r="CS131" s="404"/>
      <c r="CT131" s="401"/>
      <c r="CU131" s="421"/>
      <c r="CV131" s="401"/>
      <c r="CW131" s="404"/>
      <c r="CX131" s="401"/>
      <c r="CY131" s="410"/>
      <c r="CZ131" s="311" t="s">
        <v>1347</v>
      </c>
    </row>
    <row r="132" spans="1:104" s="103" customFormat="1" ht="30.75" customHeight="1" thickBot="1" x14ac:dyDescent="0.3">
      <c r="A132" s="594" t="s">
        <v>1133</v>
      </c>
      <c r="B132" s="319" t="s">
        <v>1134</v>
      </c>
      <c r="C132" s="320" t="s">
        <v>754</v>
      </c>
      <c r="D132" s="320" t="s">
        <v>515</v>
      </c>
      <c r="E132" s="323"/>
      <c r="F132" s="396" t="s">
        <v>63</v>
      </c>
      <c r="G132" s="397">
        <f>'Stage 2 - Site Information'!N226</f>
        <v>1</v>
      </c>
      <c r="H132" s="396"/>
      <c r="I132" s="398">
        <f>'Stage 2 - Site Information'!M226</f>
        <v>0.03</v>
      </c>
      <c r="J132" s="399"/>
      <c r="K132" s="405"/>
      <c r="L132" s="408"/>
      <c r="M132" s="401">
        <f t="shared" si="8"/>
        <v>1</v>
      </c>
      <c r="N132" s="409"/>
      <c r="O132" s="400">
        <v>5</v>
      </c>
      <c r="P132" s="400">
        <v>3</v>
      </c>
      <c r="Q132" s="408"/>
      <c r="R132" s="400">
        <v>0</v>
      </c>
      <c r="S132" s="400">
        <v>0</v>
      </c>
      <c r="T132" s="400">
        <v>0</v>
      </c>
      <c r="U132" s="400">
        <v>0</v>
      </c>
      <c r="V132" s="407"/>
      <c r="W132" s="401">
        <v>0</v>
      </c>
      <c r="X132" s="401">
        <v>0</v>
      </c>
      <c r="Y132" s="401">
        <v>0</v>
      </c>
      <c r="Z132" s="401">
        <v>0</v>
      </c>
      <c r="AA132" s="407"/>
      <c r="AB132" s="400">
        <v>0</v>
      </c>
      <c r="AC132" s="400">
        <v>0</v>
      </c>
      <c r="AD132" s="407"/>
      <c r="AE132" s="400">
        <v>0</v>
      </c>
      <c r="AF132" s="400">
        <v>0</v>
      </c>
      <c r="AG132" s="406"/>
      <c r="AH132" s="400">
        <v>0</v>
      </c>
      <c r="AI132" s="400">
        <v>0</v>
      </c>
      <c r="AJ132" s="400">
        <v>0</v>
      </c>
      <c r="AK132" s="400">
        <v>0</v>
      </c>
      <c r="AL132" s="395"/>
      <c r="AM132" s="400">
        <v>0</v>
      </c>
      <c r="AN132" s="400">
        <v>0</v>
      </c>
      <c r="AO132" s="400">
        <v>0</v>
      </c>
      <c r="AP132" s="400">
        <v>0</v>
      </c>
      <c r="AQ132" s="400">
        <v>0</v>
      </c>
      <c r="AR132" s="400">
        <v>0</v>
      </c>
      <c r="AS132" s="395"/>
      <c r="AT132" s="400">
        <v>0</v>
      </c>
      <c r="AU132" s="400">
        <v>0</v>
      </c>
      <c r="AV132" s="400">
        <v>0</v>
      </c>
      <c r="AW132" s="400">
        <v>0</v>
      </c>
      <c r="AX132" s="400">
        <v>0</v>
      </c>
      <c r="AY132" s="400">
        <v>0</v>
      </c>
      <c r="AZ132" s="400">
        <v>0</v>
      </c>
      <c r="BA132" s="400">
        <v>0</v>
      </c>
      <c r="BB132" s="409"/>
      <c r="BC132" s="400">
        <v>0</v>
      </c>
      <c r="BD132" s="400">
        <v>0</v>
      </c>
      <c r="BE132" s="395"/>
      <c r="BF132" s="400">
        <v>0</v>
      </c>
      <c r="BG132" s="400">
        <v>0</v>
      </c>
      <c r="BH132" s="395"/>
      <c r="BI132" s="400">
        <v>0</v>
      </c>
      <c r="BJ132" s="400">
        <v>0</v>
      </c>
      <c r="BK132" s="400">
        <v>0</v>
      </c>
      <c r="BL132" s="400">
        <v>0</v>
      </c>
      <c r="BM132" s="400">
        <v>0</v>
      </c>
      <c r="BN132" s="400">
        <v>0</v>
      </c>
      <c r="BO132" s="395"/>
      <c r="BP132" s="400">
        <v>0</v>
      </c>
      <c r="BQ132" s="400">
        <v>0</v>
      </c>
      <c r="BR132" s="406"/>
      <c r="BS132" s="400">
        <v>0</v>
      </c>
      <c r="BT132" s="400">
        <v>0</v>
      </c>
      <c r="BU132" s="400">
        <v>0</v>
      </c>
      <c r="BV132" s="400">
        <v>0</v>
      </c>
      <c r="BW132" s="400">
        <v>0</v>
      </c>
      <c r="BX132" s="409"/>
      <c r="BY132" s="400">
        <v>0</v>
      </c>
      <c r="BZ132" s="400">
        <v>0</v>
      </c>
      <c r="CA132" s="400">
        <v>0</v>
      </c>
      <c r="CB132" s="400">
        <v>0</v>
      </c>
      <c r="CC132" s="409"/>
      <c r="CD132" s="409"/>
      <c r="CE132" s="400">
        <v>0</v>
      </c>
      <c r="CF132" s="409"/>
      <c r="CG132" s="400">
        <v>0</v>
      </c>
      <c r="CH132" s="409"/>
      <c r="CI132" s="395"/>
      <c r="CJ132" s="409"/>
      <c r="CK132" s="400">
        <v>0</v>
      </c>
      <c r="CL132" s="395"/>
      <c r="CM132" s="404"/>
      <c r="CN132" s="401"/>
      <c r="CO132" s="410"/>
      <c r="CP132" s="404"/>
      <c r="CQ132" s="401"/>
      <c r="CR132" s="410"/>
      <c r="CS132" s="404"/>
      <c r="CT132" s="401"/>
      <c r="CU132" s="421"/>
      <c r="CV132" s="401"/>
      <c r="CW132" s="404"/>
      <c r="CX132" s="401"/>
      <c r="CY132" s="410"/>
      <c r="CZ132" s="311" t="s">
        <v>1347</v>
      </c>
    </row>
    <row r="133" spans="1:104" s="103" customFormat="1" ht="30.75" customHeight="1" thickBot="1" x14ac:dyDescent="0.3">
      <c r="A133" s="594" t="s">
        <v>1135</v>
      </c>
      <c r="B133" s="319" t="s">
        <v>1136</v>
      </c>
      <c r="C133" s="320" t="s">
        <v>1137</v>
      </c>
      <c r="D133" s="320" t="s">
        <v>1138</v>
      </c>
      <c r="E133" s="323"/>
      <c r="F133" s="396" t="s">
        <v>63</v>
      </c>
      <c r="G133" s="397">
        <f>'Stage 2 - Site Information'!N227</f>
        <v>4</v>
      </c>
      <c r="H133" s="396"/>
      <c r="I133" s="398">
        <f>'Stage 2 - Site Information'!M227</f>
        <v>7.0000000000000007E-2</v>
      </c>
      <c r="J133" s="399"/>
      <c r="K133" s="405"/>
      <c r="L133" s="408"/>
      <c r="M133" s="401">
        <f t="shared" si="8"/>
        <v>1</v>
      </c>
      <c r="N133" s="409"/>
      <c r="O133" s="400">
        <v>2</v>
      </c>
      <c r="P133" s="400">
        <v>1</v>
      </c>
      <c r="Q133" s="408"/>
      <c r="R133" s="400">
        <v>0</v>
      </c>
      <c r="S133" s="400">
        <v>0</v>
      </c>
      <c r="T133" s="400">
        <v>0</v>
      </c>
      <c r="U133" s="400">
        <v>0</v>
      </c>
      <c r="V133" s="407"/>
      <c r="W133" s="401">
        <v>0</v>
      </c>
      <c r="X133" s="401">
        <v>0</v>
      </c>
      <c r="Y133" s="401">
        <v>0</v>
      </c>
      <c r="Z133" s="401">
        <v>0</v>
      </c>
      <c r="AA133" s="407"/>
      <c r="AB133" s="400">
        <v>0</v>
      </c>
      <c r="AC133" s="409">
        <v>0</v>
      </c>
      <c r="AD133" s="407"/>
      <c r="AE133" s="400">
        <v>0</v>
      </c>
      <c r="AF133" s="400">
        <v>0</v>
      </c>
      <c r="AG133" s="406"/>
      <c r="AH133" s="400">
        <v>0</v>
      </c>
      <c r="AI133" s="400">
        <v>0</v>
      </c>
      <c r="AJ133" s="400">
        <v>0</v>
      </c>
      <c r="AK133" s="400">
        <v>0</v>
      </c>
      <c r="AL133" s="395"/>
      <c r="AM133" s="400">
        <v>0</v>
      </c>
      <c r="AN133" s="400">
        <v>0</v>
      </c>
      <c r="AO133" s="400">
        <v>0</v>
      </c>
      <c r="AP133" s="400">
        <v>0</v>
      </c>
      <c r="AQ133" s="400">
        <v>0</v>
      </c>
      <c r="AR133" s="400">
        <v>0</v>
      </c>
      <c r="AS133" s="395"/>
      <c r="AT133" s="400">
        <v>0</v>
      </c>
      <c r="AU133" s="400">
        <v>0</v>
      </c>
      <c r="AV133" s="400">
        <v>0</v>
      </c>
      <c r="AW133" s="400">
        <v>0</v>
      </c>
      <c r="AX133" s="400">
        <v>0</v>
      </c>
      <c r="AY133" s="400">
        <v>0</v>
      </c>
      <c r="AZ133" s="400">
        <v>0</v>
      </c>
      <c r="BA133" s="400">
        <v>0</v>
      </c>
      <c r="BB133" s="409"/>
      <c r="BC133" s="400">
        <v>0</v>
      </c>
      <c r="BD133" s="400">
        <v>0</v>
      </c>
      <c r="BE133" s="395"/>
      <c r="BF133" s="400">
        <v>0</v>
      </c>
      <c r="BG133" s="400">
        <v>0</v>
      </c>
      <c r="BH133" s="395"/>
      <c r="BI133" s="400">
        <v>0</v>
      </c>
      <c r="BJ133" s="400">
        <v>0</v>
      </c>
      <c r="BK133" s="400">
        <v>0</v>
      </c>
      <c r="BL133" s="400">
        <v>0</v>
      </c>
      <c r="BM133" s="400">
        <v>0</v>
      </c>
      <c r="BN133" s="400">
        <v>0</v>
      </c>
      <c r="BO133" s="395"/>
      <c r="BP133" s="400">
        <v>0</v>
      </c>
      <c r="BQ133" s="400">
        <v>0</v>
      </c>
      <c r="BR133" s="406"/>
      <c r="BS133" s="400">
        <v>0</v>
      </c>
      <c r="BT133" s="400">
        <v>0</v>
      </c>
      <c r="BU133" s="400">
        <v>0</v>
      </c>
      <c r="BV133" s="400">
        <v>0</v>
      </c>
      <c r="BW133" s="400">
        <v>0</v>
      </c>
      <c r="BX133" s="409"/>
      <c r="BY133" s="400">
        <v>0</v>
      </c>
      <c r="BZ133" s="400">
        <v>0</v>
      </c>
      <c r="CA133" s="400">
        <v>0</v>
      </c>
      <c r="CB133" s="400">
        <v>0</v>
      </c>
      <c r="CC133" s="409"/>
      <c r="CD133" s="409"/>
      <c r="CE133" s="400">
        <v>0</v>
      </c>
      <c r="CF133" s="409"/>
      <c r="CG133" s="400">
        <v>0</v>
      </c>
      <c r="CH133" s="409"/>
      <c r="CI133" s="395"/>
      <c r="CJ133" s="409"/>
      <c r="CK133" s="400">
        <v>0</v>
      </c>
      <c r="CL133" s="395"/>
      <c r="CM133" s="404"/>
      <c r="CN133" s="401"/>
      <c r="CO133" s="410"/>
      <c r="CP133" s="404"/>
      <c r="CQ133" s="401"/>
      <c r="CR133" s="410"/>
      <c r="CS133" s="404"/>
      <c r="CT133" s="401"/>
      <c r="CU133" s="421"/>
      <c r="CV133" s="401"/>
      <c r="CW133" s="404"/>
      <c r="CX133" s="401"/>
      <c r="CY133" s="410"/>
      <c r="CZ133" s="311" t="s">
        <v>1347</v>
      </c>
    </row>
    <row r="134" spans="1:104" s="103" customFormat="1" ht="30.75" customHeight="1" thickBot="1" x14ac:dyDescent="0.3">
      <c r="A134" s="594" t="s">
        <v>1220</v>
      </c>
      <c r="B134" s="319" t="s">
        <v>1221</v>
      </c>
      <c r="C134" s="320" t="s">
        <v>1222</v>
      </c>
      <c r="D134" s="320" t="s">
        <v>515</v>
      </c>
      <c r="E134" s="323"/>
      <c r="F134" s="396" t="s">
        <v>63</v>
      </c>
      <c r="G134" s="397">
        <f>'Stage 2 - Site Information'!N263</f>
        <v>3</v>
      </c>
      <c r="H134" s="396"/>
      <c r="I134" s="398">
        <f>'Stage 2 - Site Information'!M263</f>
        <v>9.5000000000000001E-2</v>
      </c>
      <c r="J134" s="399"/>
      <c r="K134" s="405"/>
      <c r="L134" s="408"/>
      <c r="M134" s="401">
        <f t="shared" si="8"/>
        <v>1</v>
      </c>
      <c r="N134" s="409"/>
      <c r="O134" s="400" t="s">
        <v>1389</v>
      </c>
      <c r="P134" s="400" t="s">
        <v>1389</v>
      </c>
      <c r="Q134" s="408"/>
      <c r="R134" s="400">
        <v>0</v>
      </c>
      <c r="S134" s="400">
        <v>0</v>
      </c>
      <c r="T134" s="400">
        <v>0</v>
      </c>
      <c r="U134" s="400">
        <v>0</v>
      </c>
      <c r="V134" s="407"/>
      <c r="W134" s="401">
        <v>0</v>
      </c>
      <c r="X134" s="401">
        <v>0</v>
      </c>
      <c r="Y134" s="401">
        <v>0</v>
      </c>
      <c r="Z134" s="401">
        <v>0</v>
      </c>
      <c r="AA134" s="407"/>
      <c r="AB134" s="400">
        <v>0</v>
      </c>
      <c r="AC134" s="400">
        <v>0</v>
      </c>
      <c r="AD134" s="407"/>
      <c r="AE134" s="400">
        <v>0</v>
      </c>
      <c r="AF134" s="400">
        <v>0</v>
      </c>
      <c r="AG134" s="406"/>
      <c r="AH134" s="400">
        <v>0</v>
      </c>
      <c r="AI134" s="400">
        <v>0</v>
      </c>
      <c r="AJ134" s="400">
        <v>0</v>
      </c>
      <c r="AK134" s="400">
        <v>0</v>
      </c>
      <c r="AL134" s="395"/>
      <c r="AM134" s="400">
        <v>0</v>
      </c>
      <c r="AN134" s="400">
        <v>0</v>
      </c>
      <c r="AO134" s="400">
        <v>0</v>
      </c>
      <c r="AP134" s="400">
        <v>0</v>
      </c>
      <c r="AQ134" s="400">
        <v>0</v>
      </c>
      <c r="AR134" s="400">
        <v>0</v>
      </c>
      <c r="AS134" s="395"/>
      <c r="AT134" s="400">
        <v>0</v>
      </c>
      <c r="AU134" s="400">
        <v>0</v>
      </c>
      <c r="AV134" s="400">
        <v>0</v>
      </c>
      <c r="AW134" s="400">
        <v>0</v>
      </c>
      <c r="AX134" s="400">
        <v>0</v>
      </c>
      <c r="AY134" s="400">
        <v>0</v>
      </c>
      <c r="AZ134" s="400">
        <v>0</v>
      </c>
      <c r="BA134" s="400">
        <v>0</v>
      </c>
      <c r="BB134" s="409"/>
      <c r="BC134" s="400">
        <v>0</v>
      </c>
      <c r="BD134" s="400">
        <v>0</v>
      </c>
      <c r="BE134" s="395"/>
      <c r="BF134" s="400">
        <v>0</v>
      </c>
      <c r="BG134" s="400">
        <v>0</v>
      </c>
      <c r="BH134" s="395"/>
      <c r="BI134" s="400">
        <v>0</v>
      </c>
      <c r="BJ134" s="400">
        <v>0</v>
      </c>
      <c r="BK134" s="400">
        <v>0</v>
      </c>
      <c r="BL134" s="400">
        <v>0</v>
      </c>
      <c r="BM134" s="400">
        <v>0</v>
      </c>
      <c r="BN134" s="400">
        <v>0</v>
      </c>
      <c r="BO134" s="395"/>
      <c r="BP134" s="400">
        <v>0</v>
      </c>
      <c r="BQ134" s="400">
        <v>0</v>
      </c>
      <c r="BR134" s="406"/>
      <c r="BS134" s="400">
        <v>0</v>
      </c>
      <c r="BT134" s="400">
        <v>0</v>
      </c>
      <c r="BU134" s="400">
        <v>0</v>
      </c>
      <c r="BV134" s="400">
        <v>0</v>
      </c>
      <c r="BW134" s="400">
        <v>0</v>
      </c>
      <c r="BX134" s="409"/>
      <c r="BY134" s="400">
        <v>0</v>
      </c>
      <c r="BZ134" s="400">
        <v>0</v>
      </c>
      <c r="CA134" s="400">
        <v>0</v>
      </c>
      <c r="CB134" s="400">
        <v>0</v>
      </c>
      <c r="CC134" s="409"/>
      <c r="CD134" s="409"/>
      <c r="CE134" s="400">
        <v>0</v>
      </c>
      <c r="CF134" s="409"/>
      <c r="CG134" s="400">
        <v>0</v>
      </c>
      <c r="CH134" s="409"/>
      <c r="CI134" s="395"/>
      <c r="CJ134" s="409"/>
      <c r="CK134" s="400">
        <v>0</v>
      </c>
      <c r="CL134" s="395"/>
      <c r="CM134" s="404"/>
      <c r="CN134" s="401"/>
      <c r="CO134" s="410"/>
      <c r="CP134" s="404"/>
      <c r="CQ134" s="401"/>
      <c r="CR134" s="410"/>
      <c r="CS134" s="404"/>
      <c r="CT134" s="401"/>
      <c r="CU134" s="421"/>
      <c r="CV134" s="401"/>
      <c r="CW134" s="404"/>
      <c r="CX134" s="401"/>
      <c r="CY134" s="410"/>
      <c r="CZ134" s="311" t="s">
        <v>1347</v>
      </c>
    </row>
    <row r="135" spans="1:104" s="103" customFormat="1" ht="30.75" customHeight="1" thickBot="1" x14ac:dyDescent="0.3">
      <c r="A135" s="598" t="s">
        <v>1249</v>
      </c>
      <c r="B135" s="319" t="s">
        <v>1250</v>
      </c>
      <c r="C135" s="583" t="s">
        <v>1251</v>
      </c>
      <c r="D135" s="583" t="s">
        <v>1016</v>
      </c>
      <c r="E135" s="323"/>
      <c r="F135" s="396" t="s">
        <v>63</v>
      </c>
      <c r="G135" s="397">
        <f>'Stage 2 - Site Information'!N277</f>
        <v>6</v>
      </c>
      <c r="H135" s="584"/>
      <c r="I135" s="398">
        <f>'Stage 2 - Site Information'!M277</f>
        <v>0.14000000000000001</v>
      </c>
      <c r="J135" s="585"/>
      <c r="K135" s="405"/>
      <c r="L135" s="408"/>
      <c r="M135" s="401">
        <f t="shared" si="8"/>
        <v>1</v>
      </c>
      <c r="N135" s="409"/>
      <c r="O135" s="400">
        <v>1</v>
      </c>
      <c r="P135" s="400">
        <v>1</v>
      </c>
      <c r="Q135" s="408"/>
      <c r="R135" s="400">
        <v>0</v>
      </c>
      <c r="S135" s="400">
        <v>0</v>
      </c>
      <c r="T135" s="400">
        <v>0</v>
      </c>
      <c r="U135" s="400">
        <v>0</v>
      </c>
      <c r="V135" s="407"/>
      <c r="W135" s="401">
        <v>0</v>
      </c>
      <c r="X135" s="401">
        <v>0</v>
      </c>
      <c r="Y135" s="401">
        <v>0</v>
      </c>
      <c r="Z135" s="401">
        <v>0</v>
      </c>
      <c r="AA135" s="407"/>
      <c r="AB135" s="400">
        <v>0</v>
      </c>
      <c r="AC135" s="409"/>
      <c r="AD135" s="407"/>
      <c r="AE135" s="400">
        <v>0</v>
      </c>
      <c r="AF135" s="400">
        <v>0</v>
      </c>
      <c r="AG135" s="406"/>
      <c r="AH135" s="400">
        <v>0</v>
      </c>
      <c r="AI135" s="400">
        <v>0</v>
      </c>
      <c r="AJ135" s="400">
        <v>0</v>
      </c>
      <c r="AK135" s="400">
        <v>0</v>
      </c>
      <c r="AL135" s="395"/>
      <c r="AM135" s="400">
        <v>0</v>
      </c>
      <c r="AN135" s="400">
        <v>0</v>
      </c>
      <c r="AO135" s="400">
        <v>0</v>
      </c>
      <c r="AP135" s="400">
        <v>0</v>
      </c>
      <c r="AQ135" s="400">
        <v>0</v>
      </c>
      <c r="AR135" s="400">
        <v>0</v>
      </c>
      <c r="AS135" s="395"/>
      <c r="AT135" s="400">
        <v>0</v>
      </c>
      <c r="AU135" s="400">
        <v>0</v>
      </c>
      <c r="AV135" s="400">
        <v>0</v>
      </c>
      <c r="AW135" s="400">
        <v>0</v>
      </c>
      <c r="AX135" s="400">
        <v>0</v>
      </c>
      <c r="AY135" s="400">
        <v>0</v>
      </c>
      <c r="AZ135" s="400">
        <v>0</v>
      </c>
      <c r="BA135" s="400">
        <v>0</v>
      </c>
      <c r="BB135" s="409"/>
      <c r="BC135" s="400">
        <v>0</v>
      </c>
      <c r="BD135" s="400">
        <v>0</v>
      </c>
      <c r="BE135" s="395"/>
      <c r="BF135" s="400">
        <v>0</v>
      </c>
      <c r="BG135" s="400">
        <v>0</v>
      </c>
      <c r="BH135" s="395"/>
      <c r="BI135" s="400">
        <v>0</v>
      </c>
      <c r="BJ135" s="400">
        <v>0</v>
      </c>
      <c r="BK135" s="400">
        <v>0</v>
      </c>
      <c r="BL135" s="400">
        <v>0</v>
      </c>
      <c r="BM135" s="400">
        <v>0</v>
      </c>
      <c r="BN135" s="400">
        <v>0</v>
      </c>
      <c r="BO135" s="395"/>
      <c r="BP135" s="400">
        <v>0</v>
      </c>
      <c r="BQ135" s="400">
        <v>0</v>
      </c>
      <c r="BR135" s="406"/>
      <c r="BS135" s="400">
        <v>0</v>
      </c>
      <c r="BT135" s="400">
        <v>0</v>
      </c>
      <c r="BU135" s="400">
        <v>0</v>
      </c>
      <c r="BV135" s="400">
        <v>0</v>
      </c>
      <c r="BW135" s="400">
        <v>0</v>
      </c>
      <c r="BX135" s="409"/>
      <c r="BY135" s="400">
        <v>0</v>
      </c>
      <c r="BZ135" s="400">
        <v>0</v>
      </c>
      <c r="CA135" s="400">
        <v>0</v>
      </c>
      <c r="CB135" s="400">
        <v>0</v>
      </c>
      <c r="CC135" s="409"/>
      <c r="CD135" s="409"/>
      <c r="CE135" s="400">
        <v>0</v>
      </c>
      <c r="CF135" s="409"/>
      <c r="CG135" s="400">
        <v>0</v>
      </c>
      <c r="CH135" s="409"/>
      <c r="CI135" s="395"/>
      <c r="CJ135" s="409"/>
      <c r="CK135" s="400">
        <v>0</v>
      </c>
      <c r="CL135" s="395"/>
      <c r="CM135" s="404"/>
      <c r="CN135" s="401"/>
      <c r="CO135" s="410"/>
      <c r="CP135" s="404"/>
      <c r="CQ135" s="401"/>
      <c r="CR135" s="410"/>
      <c r="CS135" s="404"/>
      <c r="CT135" s="401"/>
      <c r="CU135" s="421"/>
      <c r="CV135" s="401"/>
      <c r="CW135" s="404"/>
      <c r="CX135" s="401"/>
      <c r="CY135" s="410"/>
      <c r="CZ135" s="311" t="s">
        <v>3238</v>
      </c>
    </row>
    <row r="136" spans="1:104" s="103" customFormat="1" ht="30.75" customHeight="1" thickBot="1" x14ac:dyDescent="0.3">
      <c r="A136" s="598" t="s">
        <v>1321</v>
      </c>
      <c r="B136" s="319" t="s">
        <v>1322</v>
      </c>
      <c r="C136" s="583" t="s">
        <v>1323</v>
      </c>
      <c r="D136" s="583" t="s">
        <v>521</v>
      </c>
      <c r="E136" s="323"/>
      <c r="F136" s="586" t="s">
        <v>63</v>
      </c>
      <c r="G136" s="397">
        <f>'Stage 2 - Site Information'!N307</f>
        <v>3</v>
      </c>
      <c r="H136" s="586"/>
      <c r="I136" s="398">
        <f>'Stage 2 - Site Information'!M307</f>
        <v>0.13</v>
      </c>
      <c r="J136" s="587"/>
      <c r="K136" s="405"/>
      <c r="L136" s="408"/>
      <c r="M136" s="401">
        <f t="shared" si="8"/>
        <v>1</v>
      </c>
      <c r="N136" s="409"/>
      <c r="O136" s="400">
        <v>3</v>
      </c>
      <c r="P136" s="400">
        <v>1</v>
      </c>
      <c r="Q136" s="408"/>
      <c r="R136" s="400">
        <v>0</v>
      </c>
      <c r="S136" s="400">
        <v>0</v>
      </c>
      <c r="T136" s="400">
        <v>0</v>
      </c>
      <c r="U136" s="400">
        <v>0</v>
      </c>
      <c r="V136" s="407"/>
      <c r="W136" s="401">
        <v>0</v>
      </c>
      <c r="X136" s="401">
        <v>0</v>
      </c>
      <c r="Y136" s="401">
        <v>0</v>
      </c>
      <c r="Z136" s="401">
        <v>0</v>
      </c>
      <c r="AA136" s="407"/>
      <c r="AB136" s="400">
        <v>0</v>
      </c>
      <c r="AC136" s="409"/>
      <c r="AD136" s="407"/>
      <c r="AE136" s="400">
        <v>0</v>
      </c>
      <c r="AF136" s="400">
        <v>0</v>
      </c>
      <c r="AG136" s="406"/>
      <c r="AH136" s="400">
        <v>0</v>
      </c>
      <c r="AI136" s="400">
        <v>0</v>
      </c>
      <c r="AJ136" s="400">
        <v>0</v>
      </c>
      <c r="AK136" s="400">
        <v>0</v>
      </c>
      <c r="AL136" s="395"/>
      <c r="AM136" s="400">
        <v>0</v>
      </c>
      <c r="AN136" s="400">
        <v>0</v>
      </c>
      <c r="AO136" s="400">
        <v>0</v>
      </c>
      <c r="AP136" s="400">
        <v>0</v>
      </c>
      <c r="AQ136" s="400">
        <v>0</v>
      </c>
      <c r="AR136" s="400">
        <v>0</v>
      </c>
      <c r="AS136" s="395"/>
      <c r="AT136" s="400">
        <v>0</v>
      </c>
      <c r="AU136" s="400">
        <v>0</v>
      </c>
      <c r="AV136" s="400">
        <v>0</v>
      </c>
      <c r="AW136" s="400">
        <v>0</v>
      </c>
      <c r="AX136" s="400">
        <v>0</v>
      </c>
      <c r="AY136" s="400">
        <v>0</v>
      </c>
      <c r="AZ136" s="400">
        <v>0</v>
      </c>
      <c r="BA136" s="400">
        <v>0</v>
      </c>
      <c r="BB136" s="409"/>
      <c r="BC136" s="400">
        <v>0</v>
      </c>
      <c r="BD136" s="400">
        <v>0</v>
      </c>
      <c r="BE136" s="395"/>
      <c r="BF136" s="400">
        <v>0</v>
      </c>
      <c r="BG136" s="400">
        <v>0</v>
      </c>
      <c r="BH136" s="395"/>
      <c r="BI136" s="400">
        <v>0</v>
      </c>
      <c r="BJ136" s="400">
        <v>0</v>
      </c>
      <c r="BK136" s="400">
        <v>0</v>
      </c>
      <c r="BL136" s="400">
        <v>0</v>
      </c>
      <c r="BM136" s="400">
        <v>0</v>
      </c>
      <c r="BN136" s="400">
        <v>0</v>
      </c>
      <c r="BO136" s="395"/>
      <c r="BP136" s="400">
        <v>0</v>
      </c>
      <c r="BQ136" s="400">
        <v>0</v>
      </c>
      <c r="BR136" s="406"/>
      <c r="BS136" s="400">
        <v>0</v>
      </c>
      <c r="BT136" s="400">
        <v>0</v>
      </c>
      <c r="BU136" s="400">
        <v>0</v>
      </c>
      <c r="BV136" s="400">
        <v>0</v>
      </c>
      <c r="BW136" s="400">
        <v>0</v>
      </c>
      <c r="BX136" s="409"/>
      <c r="BY136" s="400">
        <v>0</v>
      </c>
      <c r="BZ136" s="400">
        <v>0</v>
      </c>
      <c r="CA136" s="400">
        <v>0</v>
      </c>
      <c r="CB136" s="400">
        <v>0</v>
      </c>
      <c r="CC136" s="409"/>
      <c r="CD136" s="409"/>
      <c r="CE136" s="400">
        <v>0</v>
      </c>
      <c r="CF136" s="409"/>
      <c r="CG136" s="400">
        <v>0</v>
      </c>
      <c r="CH136" s="409"/>
      <c r="CI136" s="395"/>
      <c r="CJ136" s="409"/>
      <c r="CK136" s="400">
        <v>0</v>
      </c>
      <c r="CL136" s="395"/>
      <c r="CM136" s="404"/>
      <c r="CN136" s="401"/>
      <c r="CO136" s="410"/>
      <c r="CP136" s="404"/>
      <c r="CQ136" s="401"/>
      <c r="CR136" s="410"/>
      <c r="CS136" s="404"/>
      <c r="CT136" s="401"/>
      <c r="CU136" s="421"/>
      <c r="CV136" s="401"/>
      <c r="CW136" s="404"/>
      <c r="CX136" s="401"/>
      <c r="CY136" s="410"/>
      <c r="CZ136" s="311" t="s">
        <v>1347</v>
      </c>
    </row>
    <row r="137" spans="1:104" s="103" customFormat="1" ht="30.75" customHeight="1" thickBot="1" x14ac:dyDescent="0.3">
      <c r="A137" s="598" t="s">
        <v>507</v>
      </c>
      <c r="B137" s="319" t="s">
        <v>513</v>
      </c>
      <c r="C137" s="583" t="s">
        <v>514</v>
      </c>
      <c r="D137" s="583" t="s">
        <v>515</v>
      </c>
      <c r="E137" s="323"/>
      <c r="F137" s="586" t="s">
        <v>63</v>
      </c>
      <c r="G137" s="397">
        <f>'Stage 2 - Site Information'!N309</f>
        <v>5</v>
      </c>
      <c r="H137" s="586"/>
      <c r="I137" s="398">
        <f>'Stage 2 - Site Information'!M309</f>
        <v>0.17</v>
      </c>
      <c r="J137" s="587"/>
      <c r="K137" s="405"/>
      <c r="L137" s="408"/>
      <c r="M137" s="401">
        <f t="shared" si="8"/>
        <v>1</v>
      </c>
      <c r="N137" s="409"/>
      <c r="O137" s="400">
        <v>1</v>
      </c>
      <c r="P137" s="400">
        <v>1</v>
      </c>
      <c r="Q137" s="408"/>
      <c r="R137" s="400">
        <v>0</v>
      </c>
      <c r="S137" s="400">
        <v>0</v>
      </c>
      <c r="T137" s="400">
        <v>0</v>
      </c>
      <c r="U137" s="400">
        <v>0</v>
      </c>
      <c r="V137" s="407"/>
      <c r="W137" s="401">
        <v>0</v>
      </c>
      <c r="X137" s="401">
        <v>0</v>
      </c>
      <c r="Y137" s="401">
        <v>0</v>
      </c>
      <c r="Z137" s="401">
        <v>0</v>
      </c>
      <c r="AA137" s="407"/>
      <c r="AB137" s="400">
        <v>0</v>
      </c>
      <c r="AC137" s="409"/>
      <c r="AD137" s="407"/>
      <c r="AE137" s="400">
        <v>0</v>
      </c>
      <c r="AF137" s="400">
        <v>0</v>
      </c>
      <c r="AG137" s="406"/>
      <c r="AH137" s="400">
        <v>0</v>
      </c>
      <c r="AI137" s="400">
        <v>0</v>
      </c>
      <c r="AJ137" s="400">
        <v>0</v>
      </c>
      <c r="AK137" s="400">
        <v>0</v>
      </c>
      <c r="AL137" s="395"/>
      <c r="AM137" s="400">
        <v>0</v>
      </c>
      <c r="AN137" s="400">
        <v>0</v>
      </c>
      <c r="AO137" s="400">
        <v>0</v>
      </c>
      <c r="AP137" s="400">
        <v>0</v>
      </c>
      <c r="AQ137" s="400">
        <v>0</v>
      </c>
      <c r="AR137" s="400">
        <v>0</v>
      </c>
      <c r="AS137" s="395"/>
      <c r="AT137" s="400">
        <v>0</v>
      </c>
      <c r="AU137" s="400">
        <v>0</v>
      </c>
      <c r="AV137" s="400">
        <v>0</v>
      </c>
      <c r="AW137" s="400">
        <v>0</v>
      </c>
      <c r="AX137" s="400">
        <v>0</v>
      </c>
      <c r="AY137" s="400">
        <v>0</v>
      </c>
      <c r="AZ137" s="400">
        <v>0</v>
      </c>
      <c r="BA137" s="400">
        <v>0</v>
      </c>
      <c r="BB137" s="409"/>
      <c r="BC137" s="400">
        <v>0</v>
      </c>
      <c r="BD137" s="400">
        <v>0</v>
      </c>
      <c r="BE137" s="395"/>
      <c r="BF137" s="400">
        <v>0</v>
      </c>
      <c r="BG137" s="400">
        <v>0</v>
      </c>
      <c r="BH137" s="395"/>
      <c r="BI137" s="400">
        <v>0</v>
      </c>
      <c r="BJ137" s="400">
        <v>0</v>
      </c>
      <c r="BK137" s="400">
        <v>0</v>
      </c>
      <c r="BL137" s="400">
        <v>0</v>
      </c>
      <c r="BM137" s="400">
        <v>0</v>
      </c>
      <c r="BN137" s="400">
        <v>0</v>
      </c>
      <c r="BO137" s="395"/>
      <c r="BP137" s="400">
        <v>0</v>
      </c>
      <c r="BQ137" s="400">
        <v>0</v>
      </c>
      <c r="BR137" s="406"/>
      <c r="BS137" s="400">
        <v>0</v>
      </c>
      <c r="BT137" s="400">
        <v>0</v>
      </c>
      <c r="BU137" s="400">
        <v>0</v>
      </c>
      <c r="BV137" s="400">
        <v>0</v>
      </c>
      <c r="BW137" s="400">
        <v>0</v>
      </c>
      <c r="BX137" s="409"/>
      <c r="BY137" s="400">
        <v>0</v>
      </c>
      <c r="BZ137" s="400">
        <v>0</v>
      </c>
      <c r="CA137" s="400">
        <v>0</v>
      </c>
      <c r="CB137" s="400">
        <v>0</v>
      </c>
      <c r="CC137" s="409"/>
      <c r="CD137" s="409"/>
      <c r="CE137" s="400">
        <v>0</v>
      </c>
      <c r="CF137" s="409"/>
      <c r="CG137" s="400">
        <v>0</v>
      </c>
      <c r="CH137" s="409"/>
      <c r="CI137" s="395"/>
      <c r="CJ137" s="409"/>
      <c r="CK137" s="400">
        <v>0</v>
      </c>
      <c r="CL137" s="395"/>
      <c r="CM137" s="404"/>
      <c r="CN137" s="401"/>
      <c r="CO137" s="410"/>
      <c r="CP137" s="404"/>
      <c r="CQ137" s="401"/>
      <c r="CR137" s="410"/>
      <c r="CS137" s="404"/>
      <c r="CT137" s="401"/>
      <c r="CU137" s="421"/>
      <c r="CV137" s="401"/>
      <c r="CW137" s="404"/>
      <c r="CX137" s="401"/>
      <c r="CY137" s="410"/>
      <c r="CZ137" s="311" t="s">
        <v>1347</v>
      </c>
    </row>
    <row r="138" spans="1:104" s="614" customFormat="1" ht="30.75" customHeight="1" x14ac:dyDescent="0.25">
      <c r="A138" s="528">
        <v>1.4</v>
      </c>
      <c r="B138" s="623" t="s">
        <v>1566</v>
      </c>
      <c r="C138" s="624"/>
      <c r="D138" s="624"/>
      <c r="M138" s="401"/>
      <c r="CZ138" s="629"/>
    </row>
    <row r="139" spans="1:104" s="103" customFormat="1" ht="39.5" thickBot="1" x14ac:dyDescent="0.3">
      <c r="A139" s="594" t="s">
        <v>606</v>
      </c>
      <c r="B139" s="319" t="s">
        <v>607</v>
      </c>
      <c r="C139" s="320" t="s">
        <v>608</v>
      </c>
      <c r="D139" s="320" t="s">
        <v>515</v>
      </c>
      <c r="E139" s="323"/>
      <c r="F139" s="396"/>
      <c r="G139" s="397">
        <f>'Stage 2 - Site Information'!N52</f>
        <v>44</v>
      </c>
      <c r="H139" s="396" t="s">
        <v>63</v>
      </c>
      <c r="I139" s="398">
        <f>'Stage 2 - Site Information'!M52</f>
        <v>1.46</v>
      </c>
      <c r="J139" s="399"/>
      <c r="K139" s="405"/>
      <c r="L139" s="408"/>
      <c r="M139" s="401">
        <f>IF(I139&gt;0.249,5,1)</f>
        <v>5</v>
      </c>
      <c r="N139" s="409"/>
      <c r="O139" s="400">
        <v>5</v>
      </c>
      <c r="P139" s="400">
        <v>2</v>
      </c>
      <c r="Q139" s="408"/>
      <c r="R139" s="400">
        <v>0</v>
      </c>
      <c r="S139" s="400">
        <v>0</v>
      </c>
      <c r="T139" s="400">
        <v>0</v>
      </c>
      <c r="U139" s="400">
        <v>0</v>
      </c>
      <c r="V139" s="407"/>
      <c r="W139" s="401">
        <v>0</v>
      </c>
      <c r="X139" s="401">
        <v>0</v>
      </c>
      <c r="Y139" s="401">
        <v>0</v>
      </c>
      <c r="Z139" s="401">
        <v>0</v>
      </c>
      <c r="AA139" s="407"/>
      <c r="AB139" s="400">
        <v>0</v>
      </c>
      <c r="AC139" s="409"/>
      <c r="AD139" s="407"/>
      <c r="AE139" s="400">
        <v>0</v>
      </c>
      <c r="AF139" s="400">
        <v>0</v>
      </c>
      <c r="AG139" s="406"/>
      <c r="AH139" s="400">
        <v>0</v>
      </c>
      <c r="AI139" s="400">
        <v>0</v>
      </c>
      <c r="AJ139" s="400">
        <v>0</v>
      </c>
      <c r="AK139" s="400">
        <v>0</v>
      </c>
      <c r="AL139" s="395"/>
      <c r="AM139" s="400">
        <v>0</v>
      </c>
      <c r="AN139" s="400">
        <v>0</v>
      </c>
      <c r="AO139" s="400">
        <v>0</v>
      </c>
      <c r="AP139" s="400">
        <v>0</v>
      </c>
      <c r="AQ139" s="400">
        <v>0</v>
      </c>
      <c r="AR139" s="400">
        <v>0</v>
      </c>
      <c r="AS139" s="395"/>
      <c r="AT139" s="400">
        <v>0</v>
      </c>
      <c r="AU139" s="400">
        <v>0</v>
      </c>
      <c r="AV139" s="400">
        <v>0</v>
      </c>
      <c r="AW139" s="400">
        <v>0</v>
      </c>
      <c r="AX139" s="400">
        <v>0</v>
      </c>
      <c r="AY139" s="400">
        <v>0</v>
      </c>
      <c r="AZ139" s="400">
        <v>0</v>
      </c>
      <c r="BA139" s="400">
        <v>0</v>
      </c>
      <c r="BB139" s="409"/>
      <c r="BC139" s="400">
        <v>0</v>
      </c>
      <c r="BD139" s="400">
        <v>0</v>
      </c>
      <c r="BE139" s="395"/>
      <c r="BF139" s="400">
        <v>0</v>
      </c>
      <c r="BG139" s="400">
        <v>0</v>
      </c>
      <c r="BH139" s="395"/>
      <c r="BI139" s="400">
        <v>0</v>
      </c>
      <c r="BJ139" s="400">
        <v>0</v>
      </c>
      <c r="BK139" s="400">
        <v>0</v>
      </c>
      <c r="BL139" s="400">
        <v>0</v>
      </c>
      <c r="BM139" s="400">
        <v>0</v>
      </c>
      <c r="BN139" s="400">
        <v>0</v>
      </c>
      <c r="BO139" s="395"/>
      <c r="BP139" s="400">
        <v>0</v>
      </c>
      <c r="BQ139" s="400">
        <v>0</v>
      </c>
      <c r="BR139" s="406"/>
      <c r="BS139" s="400">
        <v>0</v>
      </c>
      <c r="BT139" s="400">
        <v>0</v>
      </c>
      <c r="BU139" s="400">
        <v>0</v>
      </c>
      <c r="BV139" s="400">
        <v>0</v>
      </c>
      <c r="BW139" s="400">
        <v>0</v>
      </c>
      <c r="BX139" s="409"/>
      <c r="BY139" s="400">
        <v>0</v>
      </c>
      <c r="BZ139" s="400">
        <v>0</v>
      </c>
      <c r="CA139" s="400">
        <v>0</v>
      </c>
      <c r="CB139" s="400">
        <v>0</v>
      </c>
      <c r="CC139" s="409"/>
      <c r="CD139" s="409"/>
      <c r="CE139" s="400">
        <v>0</v>
      </c>
      <c r="CF139" s="409"/>
      <c r="CG139" s="400">
        <v>0</v>
      </c>
      <c r="CH139" s="409"/>
      <c r="CI139" s="395"/>
      <c r="CJ139" s="409"/>
      <c r="CK139" s="400">
        <v>0</v>
      </c>
      <c r="CL139" s="395"/>
      <c r="CM139" s="404"/>
      <c r="CN139" s="401"/>
      <c r="CO139" s="410"/>
      <c r="CP139" s="404"/>
      <c r="CQ139" s="401"/>
      <c r="CR139" s="410"/>
      <c r="CS139" s="404"/>
      <c r="CT139" s="401"/>
      <c r="CU139" s="421"/>
      <c r="CV139" s="401"/>
      <c r="CW139" s="404"/>
      <c r="CX139" s="401"/>
      <c r="CY139" s="410"/>
      <c r="CZ139" s="311" t="s">
        <v>3240</v>
      </c>
    </row>
    <row r="140" spans="1:104" s="103" customFormat="1" ht="30.75" customHeight="1" thickBot="1" x14ac:dyDescent="0.3">
      <c r="A140" s="594" t="s">
        <v>938</v>
      </c>
      <c r="B140" s="319" t="s">
        <v>939</v>
      </c>
      <c r="C140" s="320" t="s">
        <v>934</v>
      </c>
      <c r="D140" s="320" t="s">
        <v>535</v>
      </c>
      <c r="E140" s="323"/>
      <c r="F140" s="396"/>
      <c r="G140" s="397">
        <f>'Stage 2 - Site Information'!N122</f>
        <v>68</v>
      </c>
      <c r="H140" s="396" t="s">
        <v>63</v>
      </c>
      <c r="I140" s="398">
        <f>'Stage 2 - Site Information'!M122</f>
        <v>2.27</v>
      </c>
      <c r="J140" s="399"/>
      <c r="K140" s="405"/>
      <c r="L140" s="408"/>
      <c r="M140" s="401">
        <f>IF(I140&gt;0.249,5,1)</f>
        <v>5</v>
      </c>
      <c r="N140" s="529"/>
      <c r="O140" s="401">
        <v>5</v>
      </c>
      <c r="P140" s="401">
        <v>5</v>
      </c>
      <c r="Q140" s="408"/>
      <c r="R140" s="400">
        <v>3</v>
      </c>
      <c r="S140" s="400">
        <v>3</v>
      </c>
      <c r="T140" s="400">
        <v>1</v>
      </c>
      <c r="U140" s="400">
        <v>3</v>
      </c>
      <c r="V140" s="407"/>
      <c r="W140" s="401"/>
      <c r="X140" s="401"/>
      <c r="Y140" s="401"/>
      <c r="Z140" s="401"/>
      <c r="AA140" s="407"/>
      <c r="AB140" s="400"/>
      <c r="AC140" s="400">
        <v>1</v>
      </c>
      <c r="AD140" s="407"/>
      <c r="AE140" s="400"/>
      <c r="AF140" s="400"/>
      <c r="AG140" s="406"/>
      <c r="AH140" s="400">
        <v>3</v>
      </c>
      <c r="AI140" s="400">
        <v>3</v>
      </c>
      <c r="AJ140" s="400">
        <v>1</v>
      </c>
      <c r="AK140" s="400">
        <v>2</v>
      </c>
      <c r="AL140" s="395"/>
      <c r="AM140" s="400">
        <v>5</v>
      </c>
      <c r="AN140" s="400">
        <v>5</v>
      </c>
      <c r="AO140" s="400">
        <v>2</v>
      </c>
      <c r="AP140" s="400">
        <v>4</v>
      </c>
      <c r="AQ140" s="400">
        <v>5</v>
      </c>
      <c r="AR140" s="400">
        <v>4</v>
      </c>
      <c r="AS140" s="395"/>
      <c r="AT140" s="400">
        <v>5</v>
      </c>
      <c r="AU140" s="400">
        <v>5</v>
      </c>
      <c r="AV140" s="400">
        <v>3</v>
      </c>
      <c r="AW140" s="400">
        <v>5</v>
      </c>
      <c r="AX140" s="400">
        <v>5</v>
      </c>
      <c r="AY140" s="400">
        <v>5</v>
      </c>
      <c r="AZ140" s="400">
        <v>5</v>
      </c>
      <c r="BA140" s="400">
        <v>5</v>
      </c>
      <c r="BB140" s="409"/>
      <c r="BC140" s="400">
        <v>5</v>
      </c>
      <c r="BD140" s="400">
        <v>5</v>
      </c>
      <c r="BE140" s="395"/>
      <c r="BF140" s="400">
        <v>5</v>
      </c>
      <c r="BG140" s="400">
        <v>5</v>
      </c>
      <c r="BH140" s="395"/>
      <c r="BI140" s="400">
        <v>4</v>
      </c>
      <c r="BJ140" s="400">
        <v>5</v>
      </c>
      <c r="BK140" s="400">
        <v>3</v>
      </c>
      <c r="BL140" s="400">
        <v>5</v>
      </c>
      <c r="BM140" s="400">
        <v>5</v>
      </c>
      <c r="BN140" s="400">
        <v>5</v>
      </c>
      <c r="BO140" s="395"/>
      <c r="BP140" s="400">
        <v>5</v>
      </c>
      <c r="BQ140" s="400">
        <v>5</v>
      </c>
      <c r="BR140" s="406"/>
      <c r="BS140" s="400"/>
      <c r="BT140" s="400"/>
      <c r="BU140" s="400"/>
      <c r="BV140" s="409"/>
      <c r="BW140" s="409"/>
      <c r="BX140" s="409"/>
      <c r="BY140" s="409"/>
      <c r="BZ140" s="409"/>
      <c r="CA140" s="409"/>
      <c r="CB140" s="409"/>
      <c r="CC140" s="409"/>
      <c r="CD140" s="409"/>
      <c r="CE140" s="409"/>
      <c r="CF140" s="409"/>
      <c r="CG140" s="409"/>
      <c r="CH140" s="409"/>
      <c r="CI140" s="395"/>
      <c r="CJ140" s="409"/>
      <c r="CK140" s="400"/>
      <c r="CL140" s="395"/>
      <c r="CM140" s="404"/>
      <c r="CN140" s="401"/>
      <c r="CO140" s="410"/>
      <c r="CP140" s="404"/>
      <c r="CQ140" s="401"/>
      <c r="CR140" s="410"/>
      <c r="CS140" s="404"/>
      <c r="CT140" s="401"/>
      <c r="CU140" s="421"/>
      <c r="CV140" s="401"/>
      <c r="CW140" s="404"/>
      <c r="CX140" s="401"/>
      <c r="CY140" s="410"/>
      <c r="CZ140" s="311" t="s">
        <v>3239</v>
      </c>
    </row>
    <row r="141" spans="1:104" s="103" customFormat="1" ht="27.75" customHeight="1" x14ac:dyDescent="0.25">
      <c r="A141" s="860" t="s">
        <v>1097</v>
      </c>
      <c r="B141" s="861" t="s">
        <v>1098</v>
      </c>
      <c r="C141" s="854" t="s">
        <v>1099</v>
      </c>
      <c r="D141" s="854" t="s">
        <v>521</v>
      </c>
      <c r="E141" s="854"/>
      <c r="F141" s="684" t="s">
        <v>63</v>
      </c>
      <c r="G141" s="862">
        <f>'Stage 2 - Site Information'!N212</f>
        <v>18</v>
      </c>
      <c r="H141" s="684"/>
      <c r="I141" s="685">
        <f>'Stage 2 - Site Information'!M212</f>
        <v>0.53</v>
      </c>
      <c r="J141" s="686"/>
      <c r="K141" s="687"/>
      <c r="L141" s="854"/>
      <c r="M141" s="400">
        <f>IF(I141&gt;0.249,5,1)</f>
        <v>5</v>
      </c>
      <c r="N141" s="409"/>
      <c r="O141" s="400">
        <v>5</v>
      </c>
      <c r="P141" s="400">
        <v>1</v>
      </c>
      <c r="Q141" s="854"/>
      <c r="R141" s="400">
        <v>5</v>
      </c>
      <c r="S141" s="400">
        <v>5</v>
      </c>
      <c r="T141" s="400">
        <v>1</v>
      </c>
      <c r="U141" s="400">
        <v>3</v>
      </c>
      <c r="V141" s="854"/>
      <c r="W141" s="400">
        <v>4</v>
      </c>
      <c r="X141" s="400">
        <v>3</v>
      </c>
      <c r="Y141" s="400">
        <v>5</v>
      </c>
      <c r="Z141" s="400">
        <v>4</v>
      </c>
      <c r="AA141" s="854"/>
      <c r="AB141" s="400">
        <v>5</v>
      </c>
      <c r="AC141" s="400">
        <v>0</v>
      </c>
      <c r="AD141" s="854"/>
      <c r="AE141" s="400">
        <v>5</v>
      </c>
      <c r="AF141" s="400">
        <v>5</v>
      </c>
      <c r="AG141" s="854"/>
      <c r="AH141" s="400">
        <v>4</v>
      </c>
      <c r="AI141" s="400">
        <v>4</v>
      </c>
      <c r="AJ141" s="400">
        <v>3</v>
      </c>
      <c r="AK141" s="400">
        <v>2</v>
      </c>
      <c r="AL141" s="854"/>
      <c r="AM141" s="400">
        <v>5</v>
      </c>
      <c r="AN141" s="400">
        <v>5</v>
      </c>
      <c r="AO141" s="400">
        <v>5</v>
      </c>
      <c r="AP141" s="400">
        <v>3</v>
      </c>
      <c r="AQ141" s="400">
        <v>5</v>
      </c>
      <c r="AR141" s="400">
        <v>5</v>
      </c>
      <c r="AS141" s="854"/>
      <c r="AT141" s="400">
        <v>5</v>
      </c>
      <c r="AU141" s="400">
        <v>5</v>
      </c>
      <c r="AV141" s="400">
        <v>5</v>
      </c>
      <c r="AW141" s="400">
        <v>5</v>
      </c>
      <c r="AX141" s="400">
        <v>5</v>
      </c>
      <c r="AY141" s="400">
        <v>5</v>
      </c>
      <c r="AZ141" s="400">
        <v>5</v>
      </c>
      <c r="BA141" s="400">
        <v>5</v>
      </c>
      <c r="BB141" s="409"/>
      <c r="BC141" s="400">
        <v>5</v>
      </c>
      <c r="BD141" s="400">
        <v>4</v>
      </c>
      <c r="BE141" s="854"/>
      <c r="BF141" s="400">
        <v>4</v>
      </c>
      <c r="BG141" s="400">
        <v>5</v>
      </c>
      <c r="BH141" s="854"/>
      <c r="BI141" s="400">
        <v>5</v>
      </c>
      <c r="BJ141" s="400">
        <v>1</v>
      </c>
      <c r="BK141" s="400">
        <v>5</v>
      </c>
      <c r="BL141" s="400">
        <v>5</v>
      </c>
      <c r="BM141" s="400">
        <v>5</v>
      </c>
      <c r="BN141" s="400">
        <v>5</v>
      </c>
      <c r="BO141" s="854"/>
      <c r="BP141" s="400">
        <v>5</v>
      </c>
      <c r="BQ141" s="400">
        <v>5</v>
      </c>
      <c r="BR141" s="854"/>
      <c r="BS141" s="400">
        <v>1</v>
      </c>
      <c r="BT141" s="400">
        <v>2</v>
      </c>
      <c r="BU141" s="400">
        <v>4</v>
      </c>
      <c r="BV141" s="400">
        <v>5</v>
      </c>
      <c r="BW141" s="400">
        <v>5</v>
      </c>
      <c r="BX141" s="409"/>
      <c r="BY141" s="400">
        <v>5</v>
      </c>
      <c r="BZ141" s="400">
        <v>4</v>
      </c>
      <c r="CA141" s="400">
        <v>1</v>
      </c>
      <c r="CB141" s="400">
        <v>5</v>
      </c>
      <c r="CC141" s="409"/>
      <c r="CD141" s="409"/>
      <c r="CE141" s="400">
        <v>1</v>
      </c>
      <c r="CF141" s="409"/>
      <c r="CG141" s="400">
        <v>5</v>
      </c>
      <c r="CH141" s="409"/>
      <c r="CI141" s="854"/>
      <c r="CJ141" s="409"/>
      <c r="CK141" s="400">
        <v>1</v>
      </c>
      <c r="CL141" s="854"/>
      <c r="CM141" s="689">
        <f>SUM(R141:AC141)/COUNTA(R141:AC141)</f>
        <v>3.5</v>
      </c>
      <c r="CN141" s="400">
        <f>RANK(CM141,CM$141:CM$141)</f>
        <v>1</v>
      </c>
      <c r="CO141" s="854"/>
      <c r="CP141" s="689">
        <f>SUM(AE141:AK141)/COUNTA(AE141:AK141)</f>
        <v>3.8333333333333335</v>
      </c>
      <c r="CQ141" s="400">
        <f>RANK(CP141,CP$141:CP$141)</f>
        <v>1</v>
      </c>
      <c r="CR141" s="854"/>
      <c r="CS141" s="689">
        <f>SUM(AM141:CK141)/COUNTA(AM141:CK141)</f>
        <v>4.2368421052631575</v>
      </c>
      <c r="CT141" s="400">
        <f>RANK(CS141,CS$141:CS$141)</f>
        <v>1</v>
      </c>
      <c r="CU141" s="854"/>
      <c r="CV141" s="400">
        <f>SUM(R141:CK141)</f>
        <v>219</v>
      </c>
      <c r="CW141" s="689">
        <f>CV141/COUNTA(R141:CK141)</f>
        <v>4.0555555555555554</v>
      </c>
      <c r="CX141" s="400">
        <f>RANK(CW141,CW$141:CW$141)</f>
        <v>1</v>
      </c>
      <c r="CY141" s="854"/>
      <c r="CZ141" s="690" t="s">
        <v>3294</v>
      </c>
    </row>
    <row r="142" spans="1:104" s="618" customFormat="1" x14ac:dyDescent="0.25">
      <c r="A142" s="590"/>
      <c r="M142" s="619"/>
      <c r="CZ142" s="632"/>
    </row>
    <row r="143" spans="1:104" s="614" customFormat="1" ht="30.75" customHeight="1" x14ac:dyDescent="0.25">
      <c r="A143" s="528">
        <v>1.9</v>
      </c>
      <c r="B143" s="623" t="s">
        <v>1567</v>
      </c>
      <c r="C143" s="624"/>
      <c r="D143" s="624"/>
      <c r="M143" s="401"/>
      <c r="CZ143" s="629"/>
    </row>
    <row r="144" spans="1:104" s="618" customFormat="1" ht="30.75" customHeight="1" x14ac:dyDescent="0.25">
      <c r="A144" s="315"/>
      <c r="B144" s="314"/>
      <c r="M144" s="401"/>
      <c r="CZ144" s="632"/>
    </row>
    <row r="145" spans="1:104" s="614" customFormat="1" ht="30.75" customHeight="1" x14ac:dyDescent="0.25">
      <c r="A145" s="528">
        <v>3.3</v>
      </c>
      <c r="B145" s="623" t="s">
        <v>1568</v>
      </c>
      <c r="C145" s="624"/>
      <c r="D145" s="624"/>
      <c r="M145" s="401"/>
      <c r="CZ145" s="629"/>
    </row>
    <row r="146" spans="1:104" s="618" customFormat="1" ht="30.75" customHeight="1" x14ac:dyDescent="0.25">
      <c r="A146" s="315"/>
      <c r="B146" s="314"/>
      <c r="M146" s="401"/>
      <c r="CZ146" s="632"/>
    </row>
    <row r="147" spans="1:104" s="614" customFormat="1" ht="30.75" customHeight="1" x14ac:dyDescent="0.25">
      <c r="A147" s="528">
        <v>3.6</v>
      </c>
      <c r="B147" s="623" t="s">
        <v>1569</v>
      </c>
      <c r="C147" s="624"/>
      <c r="D147" s="624"/>
      <c r="M147" s="401"/>
      <c r="CZ147" s="629"/>
    </row>
    <row r="148" spans="1:104" s="618" customFormat="1" ht="30.75" customHeight="1" x14ac:dyDescent="0.25">
      <c r="A148" s="315"/>
      <c r="B148" s="314"/>
      <c r="M148" s="401"/>
      <c r="CZ148" s="632"/>
    </row>
    <row r="149" spans="1:104" s="614" customFormat="1" ht="30.75" customHeight="1" x14ac:dyDescent="0.25">
      <c r="A149" s="528">
        <v>3.7</v>
      </c>
      <c r="B149" s="623" t="s">
        <v>1570</v>
      </c>
      <c r="C149" s="624"/>
      <c r="D149" s="624"/>
      <c r="M149" s="401"/>
      <c r="CZ149" s="629"/>
    </row>
    <row r="150" spans="1:104" s="618" customFormat="1" ht="30.75" customHeight="1" x14ac:dyDescent="0.25">
      <c r="A150" s="315"/>
      <c r="B150" s="314"/>
      <c r="M150" s="401"/>
      <c r="CZ150" s="632"/>
    </row>
    <row r="151" spans="1:104" s="614" customFormat="1" ht="30.75" customHeight="1" x14ac:dyDescent="0.25">
      <c r="A151" s="528">
        <v>3.23</v>
      </c>
      <c r="B151" s="623" t="s">
        <v>3329</v>
      </c>
      <c r="C151" s="624"/>
      <c r="D151" s="624"/>
      <c r="M151" s="401"/>
      <c r="CZ151" s="629"/>
    </row>
    <row r="152" spans="1:104" s="618" customFormat="1" ht="30.75" customHeight="1" x14ac:dyDescent="0.25">
      <c r="A152" s="315"/>
      <c r="B152" s="314"/>
      <c r="M152" s="401"/>
      <c r="CZ152" s="632"/>
    </row>
    <row r="153" spans="1:104" s="614" customFormat="1" ht="30.75" customHeight="1" x14ac:dyDescent="0.25">
      <c r="A153" s="620" t="s">
        <v>1573</v>
      </c>
      <c r="B153" s="623" t="s">
        <v>1571</v>
      </c>
      <c r="C153" s="624"/>
      <c r="D153" s="624"/>
      <c r="M153" s="401"/>
      <c r="CY153" s="618"/>
      <c r="CZ153" s="629"/>
    </row>
    <row r="154" spans="1:104" s="103" customFormat="1" ht="30.75" customHeight="1" thickBot="1" x14ac:dyDescent="0.3">
      <c r="A154" s="594" t="s">
        <v>588</v>
      </c>
      <c r="B154" s="319" t="s">
        <v>1411</v>
      </c>
      <c r="C154" s="320" t="s">
        <v>589</v>
      </c>
      <c r="D154" s="320" t="s">
        <v>521</v>
      </c>
      <c r="E154" s="323"/>
      <c r="F154" s="396" t="s">
        <v>63</v>
      </c>
      <c r="G154" s="397">
        <f>'Stage 2 - Site Information'!N25</f>
        <v>203</v>
      </c>
      <c r="H154" s="396"/>
      <c r="I154" s="398">
        <f>'Stage 2 - Site Information'!M25</f>
        <v>6.93</v>
      </c>
      <c r="J154" s="399"/>
      <c r="K154" s="405"/>
      <c r="L154" s="408"/>
      <c r="M154" s="401">
        <f>IF(I154&gt;0.249,5,1)</f>
        <v>5</v>
      </c>
      <c r="N154" s="409"/>
      <c r="O154" s="400">
        <v>4</v>
      </c>
      <c r="P154" s="400">
        <v>1</v>
      </c>
      <c r="Q154" s="408"/>
      <c r="R154" s="400">
        <v>0</v>
      </c>
      <c r="S154" s="400">
        <v>0</v>
      </c>
      <c r="T154" s="400">
        <v>0</v>
      </c>
      <c r="U154" s="400">
        <v>0</v>
      </c>
      <c r="V154" s="407"/>
      <c r="W154" s="401">
        <v>0</v>
      </c>
      <c r="X154" s="401">
        <v>0</v>
      </c>
      <c r="Y154" s="401">
        <v>0</v>
      </c>
      <c r="Z154" s="401">
        <v>0</v>
      </c>
      <c r="AA154" s="407"/>
      <c r="AB154" s="400">
        <v>0</v>
      </c>
      <c r="AC154" s="409"/>
      <c r="AD154" s="407"/>
      <c r="AE154" s="400">
        <v>0</v>
      </c>
      <c r="AF154" s="400">
        <v>0</v>
      </c>
      <c r="AG154" s="406"/>
      <c r="AH154" s="400">
        <v>0</v>
      </c>
      <c r="AI154" s="400">
        <v>0</v>
      </c>
      <c r="AJ154" s="400">
        <v>0</v>
      </c>
      <c r="AK154" s="400">
        <v>0</v>
      </c>
      <c r="AL154" s="395"/>
      <c r="AM154" s="400">
        <v>0</v>
      </c>
      <c r="AN154" s="400">
        <v>0</v>
      </c>
      <c r="AO154" s="400">
        <v>0</v>
      </c>
      <c r="AP154" s="400">
        <v>0</v>
      </c>
      <c r="AQ154" s="400">
        <v>0</v>
      </c>
      <c r="AR154" s="400">
        <v>0</v>
      </c>
      <c r="AS154" s="395"/>
      <c r="AT154" s="400">
        <v>0</v>
      </c>
      <c r="AU154" s="400">
        <v>0</v>
      </c>
      <c r="AV154" s="400">
        <v>0</v>
      </c>
      <c r="AW154" s="400">
        <v>0</v>
      </c>
      <c r="AX154" s="400">
        <v>0</v>
      </c>
      <c r="AY154" s="400">
        <v>0</v>
      </c>
      <c r="AZ154" s="400">
        <v>0</v>
      </c>
      <c r="BA154" s="400">
        <v>0</v>
      </c>
      <c r="BB154" s="409"/>
      <c r="BC154" s="400">
        <v>0</v>
      </c>
      <c r="BD154" s="400">
        <v>0</v>
      </c>
      <c r="BE154" s="395"/>
      <c r="BF154" s="400">
        <v>0</v>
      </c>
      <c r="BG154" s="400">
        <v>0</v>
      </c>
      <c r="BH154" s="395"/>
      <c r="BI154" s="400">
        <v>0</v>
      </c>
      <c r="BJ154" s="400">
        <v>0</v>
      </c>
      <c r="BK154" s="400">
        <v>0</v>
      </c>
      <c r="BL154" s="400">
        <v>0</v>
      </c>
      <c r="BM154" s="400">
        <v>0</v>
      </c>
      <c r="BN154" s="400">
        <v>0</v>
      </c>
      <c r="BO154" s="395"/>
      <c r="BP154" s="400">
        <v>0</v>
      </c>
      <c r="BQ154" s="400">
        <v>0</v>
      </c>
      <c r="BR154" s="406"/>
      <c r="BS154" s="400">
        <v>0</v>
      </c>
      <c r="BT154" s="400">
        <v>0</v>
      </c>
      <c r="BU154" s="400">
        <v>0</v>
      </c>
      <c r="BV154" s="400">
        <v>0</v>
      </c>
      <c r="BW154" s="400">
        <v>0</v>
      </c>
      <c r="BX154" s="409"/>
      <c r="BY154" s="400">
        <v>0</v>
      </c>
      <c r="BZ154" s="400">
        <v>0</v>
      </c>
      <c r="CA154" s="400">
        <v>0</v>
      </c>
      <c r="CB154" s="400">
        <v>0</v>
      </c>
      <c r="CC154" s="409"/>
      <c r="CD154" s="409"/>
      <c r="CE154" s="400">
        <v>0</v>
      </c>
      <c r="CF154" s="409"/>
      <c r="CG154" s="400">
        <v>0</v>
      </c>
      <c r="CH154" s="409"/>
      <c r="CI154" s="395"/>
      <c r="CJ154" s="409"/>
      <c r="CK154" s="400">
        <v>0</v>
      </c>
      <c r="CL154" s="395"/>
      <c r="CM154" s="404"/>
      <c r="CN154" s="401"/>
      <c r="CO154" s="410"/>
      <c r="CP154" s="404"/>
      <c r="CQ154" s="401"/>
      <c r="CR154" s="410"/>
      <c r="CS154" s="404"/>
      <c r="CT154" s="401"/>
      <c r="CU154" s="421"/>
      <c r="CV154" s="401"/>
      <c r="CW154" s="404"/>
      <c r="CX154" s="401"/>
      <c r="CY154" s="618"/>
      <c r="CZ154" s="629"/>
    </row>
    <row r="155" spans="1:104" s="103" customFormat="1" ht="30.75" customHeight="1" thickBot="1" x14ac:dyDescent="0.3">
      <c r="A155" s="594" t="s">
        <v>956</v>
      </c>
      <c r="B155" s="319" t="s">
        <v>1581</v>
      </c>
      <c r="C155" s="320" t="s">
        <v>958</v>
      </c>
      <c r="D155" s="320" t="s">
        <v>565</v>
      </c>
      <c r="E155" s="323"/>
      <c r="F155" s="396"/>
      <c r="G155" s="397">
        <f>'Stage 2 - Site Information'!N161</f>
        <v>0</v>
      </c>
      <c r="H155" s="396" t="s">
        <v>63</v>
      </c>
      <c r="I155" s="398">
        <f>'Stage 2 - Site Information'!M161</f>
        <v>3.34</v>
      </c>
      <c r="J155" s="399"/>
      <c r="K155" s="405"/>
      <c r="L155" s="408"/>
      <c r="M155" s="401">
        <f>IF(I155&gt;0.249,5,1)</f>
        <v>5</v>
      </c>
      <c r="N155" s="409"/>
      <c r="O155" s="400">
        <v>5</v>
      </c>
      <c r="P155" s="400">
        <v>3</v>
      </c>
      <c r="Q155" s="408"/>
      <c r="R155" s="400"/>
      <c r="S155" s="400"/>
      <c r="T155" s="400"/>
      <c r="U155" s="400"/>
      <c r="V155" s="407"/>
      <c r="W155" s="401"/>
      <c r="X155" s="401"/>
      <c r="Y155" s="401"/>
      <c r="Z155" s="401"/>
      <c r="AA155" s="407"/>
      <c r="AB155" s="400"/>
      <c r="AC155" s="400">
        <v>5</v>
      </c>
      <c r="AD155" s="407"/>
      <c r="AE155" s="400"/>
      <c r="AF155" s="400"/>
      <c r="AG155" s="406"/>
      <c r="AH155" s="400">
        <v>5</v>
      </c>
      <c r="AI155" s="400">
        <v>5</v>
      </c>
      <c r="AJ155" s="400">
        <v>5</v>
      </c>
      <c r="AK155" s="400">
        <v>2</v>
      </c>
      <c r="AL155" s="395"/>
      <c r="AM155" s="400">
        <v>5</v>
      </c>
      <c r="AN155" s="400">
        <v>5</v>
      </c>
      <c r="AO155" s="400">
        <v>5</v>
      </c>
      <c r="AP155" s="400">
        <v>3</v>
      </c>
      <c r="AQ155" s="400">
        <v>5</v>
      </c>
      <c r="AR155" s="400">
        <v>5</v>
      </c>
      <c r="AS155" s="395"/>
      <c r="AT155" s="400">
        <v>5</v>
      </c>
      <c r="AU155" s="400">
        <v>5</v>
      </c>
      <c r="AV155" s="400">
        <v>3</v>
      </c>
      <c r="AW155" s="400">
        <v>5</v>
      </c>
      <c r="AX155" s="400">
        <v>5</v>
      </c>
      <c r="AY155" s="400">
        <v>5</v>
      </c>
      <c r="AZ155" s="400">
        <v>5</v>
      </c>
      <c r="BA155" s="400">
        <v>5</v>
      </c>
      <c r="BB155" s="409"/>
      <c r="BC155" s="400">
        <v>5</v>
      </c>
      <c r="BD155" s="400">
        <v>5</v>
      </c>
      <c r="BE155" s="395"/>
      <c r="BF155" s="400">
        <v>5</v>
      </c>
      <c r="BG155" s="400">
        <v>5</v>
      </c>
      <c r="BH155" s="395"/>
      <c r="BI155" s="400"/>
      <c r="BJ155" s="400"/>
      <c r="BK155" s="400">
        <v>5</v>
      </c>
      <c r="BL155" s="400">
        <v>5</v>
      </c>
      <c r="BM155" s="400">
        <v>4</v>
      </c>
      <c r="BN155" s="400">
        <v>3</v>
      </c>
      <c r="BO155" s="395"/>
      <c r="BP155" s="400">
        <v>3</v>
      </c>
      <c r="BQ155" s="400">
        <v>5</v>
      </c>
      <c r="BR155" s="406"/>
      <c r="BS155" s="400"/>
      <c r="BT155" s="400"/>
      <c r="BU155" s="400"/>
      <c r="BV155" s="409"/>
      <c r="BW155" s="409"/>
      <c r="BX155" s="409"/>
      <c r="BY155" s="409"/>
      <c r="BZ155" s="409"/>
      <c r="CA155" s="409"/>
      <c r="CB155" s="409"/>
      <c r="CC155" s="409"/>
      <c r="CD155" s="409"/>
      <c r="CE155" s="409"/>
      <c r="CF155" s="409"/>
      <c r="CG155" s="409"/>
      <c r="CH155" s="409"/>
      <c r="CI155" s="395"/>
      <c r="CJ155" s="409"/>
      <c r="CK155" s="400"/>
      <c r="CL155" s="395"/>
      <c r="CM155" s="404"/>
      <c r="CN155" s="401"/>
      <c r="CO155" s="410"/>
      <c r="CP155" s="404"/>
      <c r="CQ155" s="401"/>
      <c r="CR155" s="410"/>
      <c r="CS155" s="404"/>
      <c r="CT155" s="401"/>
      <c r="CU155" s="421"/>
      <c r="CV155" s="401"/>
      <c r="CW155" s="404"/>
      <c r="CX155" s="401"/>
      <c r="CY155" s="410"/>
      <c r="CZ155" s="311"/>
    </row>
    <row r="156" spans="1:104" s="618" customFormat="1" ht="30.75" customHeight="1" x14ac:dyDescent="0.25">
      <c r="A156" s="590"/>
      <c r="M156" s="619"/>
    </row>
    <row r="157" spans="1:104" s="618" customFormat="1" x14ac:dyDescent="0.25">
      <c r="A157" s="590"/>
      <c r="M157" s="619"/>
    </row>
  </sheetData>
  <sheetProtection algorithmName="SHA-512" hashValue="aShDao3QK4rjbhOXRGq+nqZ6lR2ZD1BOMTLCgrRpQVirlzrxHS3ec1OmeEH2ppCjeA5AG0pobTbbFkgNc4Fl3w==" saltValue="CuD6Pxck9AAo7QJ+QQWE2g==" spinCount="100000" sheet="1" objects="1" scenarios="1" selectLockedCells="1" selectUnlockedCells="1"/>
  <mergeCells count="2">
    <mergeCell ref="H5:I5"/>
    <mergeCell ref="F5:G5"/>
  </mergeCells>
  <conditionalFormatting sqref="BU139 BU89 BU16 BU94:BU97 BU20">
    <cfRule type="cellIs" dxfId="10664" priority="8464" operator="between">
      <formula>4</formula>
      <formula>5</formula>
    </cfRule>
    <cfRule type="cellIs" dxfId="10663" priority="8465" operator="equal">
      <formula>3</formula>
    </cfRule>
    <cfRule type="cellIs" dxfId="10662" priority="8466" operator="between">
      <formula>1</formula>
      <formula>2</formula>
    </cfRule>
  </conditionalFormatting>
  <conditionalFormatting sqref="P139 X139 AH139 BC139 P89 P16 X89 X16 AH89 AH16 BC89 BC16 BC94:BC97 BC20 AH94:AH97 AH20 X94:X97 X20 P94:P97 P20">
    <cfRule type="cellIs" dxfId="10661" priority="8539" operator="between">
      <formula>1</formula>
      <formula>2</formula>
    </cfRule>
    <cfRule type="cellIs" dxfId="10660" priority="8544" operator="equal">
      <formula>3</formula>
    </cfRule>
    <cfRule type="cellIs" dxfId="10659" priority="8545" operator="between">
      <formula>5</formula>
      <formula>4</formula>
    </cfRule>
  </conditionalFormatting>
  <conditionalFormatting sqref="T139 Y139 AF139 AJ139 R139 T89 T16 Y89 Y16 AF89 AF16 AJ89 AJ16 R89 R16 R94:R97 R20 AJ94:AJ97 AJ20 AF94:AF97 AF20 Y94:Y97 Y20 T94:T97 T20">
    <cfRule type="cellIs" dxfId="10658" priority="8536" operator="equal">
      <formula>1</formula>
    </cfRule>
    <cfRule type="cellIs" dxfId="10657" priority="8537" operator="equal">
      <formula>3</formula>
    </cfRule>
    <cfRule type="cellIs" dxfId="10656" priority="8538" operator="equal">
      <formula>5</formula>
    </cfRule>
  </conditionalFormatting>
  <conditionalFormatting sqref="G139 G89 G16 G94:G97 G20">
    <cfRule type="cellIs" dxfId="10655" priority="8532" operator="lessThan">
      <formula>4</formula>
    </cfRule>
  </conditionalFormatting>
  <conditionalFormatting sqref="I139 I89 I16 I94:I97 I20">
    <cfRule type="cellIs" dxfId="10654" priority="8531" operator="lessThan">
      <formula>0.25</formula>
    </cfRule>
  </conditionalFormatting>
  <conditionalFormatting sqref="W139 AI139 W89 W16 AI89 AI16 AI94:AI97 AI20 W94:W97 W20">
    <cfRule type="cellIs" dxfId="10653" priority="8504" operator="equal">
      <formula>1</formula>
    </cfRule>
    <cfRule type="cellIs" dxfId="10652" priority="8505" operator="equal">
      <formula>3</formula>
    </cfRule>
    <cfRule type="cellIs" dxfId="10651" priority="8506" operator="between">
      <formula>4</formula>
      <formula>5</formula>
    </cfRule>
  </conditionalFormatting>
  <conditionalFormatting sqref="AM139 AW139 BJ139:BK139 CK139 AM89 AM16 AW89 AW16 BJ89:BK89 BJ16:BK16 CK89 CK16 CK94:CK97 CK20 BJ94:BK97 BJ20:BK20 AW94:AW97 AW20 AM94:AM97 AM20">
    <cfRule type="cellIs" dxfId="10650" priority="8498" operator="equal">
      <formula>5</formula>
    </cfRule>
    <cfRule type="cellIs" dxfId="10649" priority="8499" operator="equal">
      <formula>3</formula>
    </cfRule>
    <cfRule type="cellIs" dxfId="10648" priority="8500" operator="equal">
      <formula>1</formula>
    </cfRule>
  </conditionalFormatting>
  <conditionalFormatting sqref="AV139 AZ139 BD139 BL139 BN139 AV89 AV16 AZ89 AZ16 BD89 BD16 BL89 BL16 BN89 BN16 BN94:BN97 BN20 BL94:BL97 BL20 BD94:BD97 BD20 AZ94:AZ97 AZ20 AV94:AV97 AV20">
    <cfRule type="cellIs" dxfId="10647" priority="8488" operator="equal">
      <formula>1</formula>
    </cfRule>
    <cfRule type="cellIs" dxfId="10646" priority="8489" operator="between">
      <formula>2</formula>
      <formula>3</formula>
    </cfRule>
    <cfRule type="cellIs" dxfId="10645" priority="8490" operator="between">
      <formula>5</formula>
      <formula>4</formula>
    </cfRule>
  </conditionalFormatting>
  <conditionalFormatting sqref="AB139 AB89 AB16 AB94:AB97 AB20">
    <cfRule type="cellIs" dxfId="10644" priority="8540" operator="equal">
      <formula>1</formula>
    </cfRule>
    <cfRule type="cellIs" dxfId="10643" priority="8541" operator="equal">
      <formula>2</formula>
    </cfRule>
    <cfRule type="cellIs" dxfId="10642" priority="8542" operator="equal">
      <formula>3</formula>
    </cfRule>
    <cfRule type="cellIs" dxfId="10641" priority="8543" operator="between">
      <formula>4</formula>
      <formula>5</formula>
    </cfRule>
  </conditionalFormatting>
  <conditionalFormatting sqref="BQ139 S139 AC89 AC16 BQ89 BQ16 S89 S16 S94:S97 S20 BQ94:BQ97 BQ20">
    <cfRule type="cellIs" dxfId="10640" priority="8507" operator="between">
      <formula>1</formula>
      <formula>2</formula>
    </cfRule>
    <cfRule type="cellIs" dxfId="10639" priority="8508" operator="equal">
      <formula>3</formula>
    </cfRule>
    <cfRule type="cellIs" dxfId="10638" priority="8509" operator="equal">
      <formula>5</formula>
    </cfRule>
  </conditionalFormatting>
  <conditionalFormatting sqref="AO139 AO89 AO16 AO94:AO97 AO20">
    <cfRule type="cellIs" dxfId="10637" priority="8517" operator="equal">
      <formula>1</formula>
    </cfRule>
    <cfRule type="cellIs" dxfId="10636" priority="8518" operator="between">
      <formula>2</formula>
      <formula>3</formula>
    </cfRule>
    <cfRule type="cellIs" dxfId="10635" priority="8519" operator="between">
      <formula>5</formula>
      <formula>4</formula>
    </cfRule>
  </conditionalFormatting>
  <conditionalFormatting sqref="AN139 AN89 AN16 AN94:AN97 AN20">
    <cfRule type="cellIs" dxfId="10634" priority="8520" operator="between">
      <formula>1</formula>
      <formula>2</formula>
    </cfRule>
    <cfRule type="cellIs" dxfId="10633" priority="8521" operator="between">
      <formula>3</formula>
      <formula>4</formula>
    </cfRule>
    <cfRule type="cellIs" dxfId="10632" priority="8522" operator="equal">
      <formula>5</formula>
    </cfRule>
  </conditionalFormatting>
  <conditionalFormatting sqref="AP139 AP89 AP16 AP94:AP97 AP20">
    <cfRule type="cellIs" dxfId="10631" priority="8501" operator="between">
      <formula>5</formula>
      <formula>4</formula>
    </cfRule>
    <cfRule type="cellIs" dxfId="10630" priority="8502" operator="between">
      <formula>3</formula>
      <formula>2</formula>
    </cfRule>
    <cfRule type="cellIs" dxfId="10629" priority="8503" operator="equal">
      <formula>1</formula>
    </cfRule>
  </conditionalFormatting>
  <conditionalFormatting sqref="AQ139 BA139 O139 BF139 BP139 AQ89 AQ16 BA89 BA16 O89 O16 BF89 BF16 BP89 BP16 BP94:BP97 BP20 BF94:BF97 BF20 O94:O97 O20 BA94:BA97 BA20 AQ94:AQ97 AQ20">
    <cfRule type="cellIs" dxfId="10628" priority="8514" operator="equal">
      <formula>1</formula>
    </cfRule>
    <cfRule type="cellIs" dxfId="10627" priority="8515" operator="between">
      <formula>2</formula>
      <formula>4</formula>
    </cfRule>
    <cfRule type="cellIs" dxfId="10626" priority="8516" operator="equal">
      <formula>5</formula>
    </cfRule>
  </conditionalFormatting>
  <conditionalFormatting sqref="AR139 AR89 AR16 AR94:AR97 AR20">
    <cfRule type="cellIs" dxfId="10625" priority="8484" operator="between">
      <formula>5</formula>
      <formula>4</formula>
    </cfRule>
    <cfRule type="cellIs" dxfId="10624" priority="8485" operator="equal">
      <formula>3</formula>
    </cfRule>
    <cfRule type="cellIs" dxfId="10623" priority="8486" operator="equal">
      <formula>2</formula>
    </cfRule>
    <cfRule type="cellIs" dxfId="10622" priority="8487" operator="equal">
      <formula>1</formula>
    </cfRule>
  </conditionalFormatting>
  <conditionalFormatting sqref="AT139 AT89 AT16 AT94:AT97 AT20">
    <cfRule type="cellIs" dxfId="10621" priority="8480" operator="equal">
      <formula>5</formula>
    </cfRule>
    <cfRule type="cellIs" dxfId="10620" priority="8481" operator="between">
      <formula>3</formula>
      <formula>4</formula>
    </cfRule>
    <cfRule type="cellIs" dxfId="10619" priority="8482" operator="equal">
      <formula>2</formula>
    </cfRule>
    <cfRule type="cellIs" dxfId="10618" priority="8483" operator="equal">
      <formula>1</formula>
    </cfRule>
  </conditionalFormatting>
  <conditionalFormatting sqref="AU139 AU89 AU16 AU94:AU97 AU20">
    <cfRule type="cellIs" dxfId="10617" priority="8496" operator="equal">
      <formula>1</formula>
    </cfRule>
    <cfRule type="cellIs" dxfId="10616" priority="8497" operator="between">
      <formula>2</formula>
      <formula>3</formula>
    </cfRule>
    <cfRule type="cellIs" dxfId="10615" priority="8510" operator="equal">
      <formula>5</formula>
    </cfRule>
  </conditionalFormatting>
  <conditionalFormatting sqref="AX139 AX89 AX16 AX94:AX97 AX20">
    <cfRule type="cellIs" dxfId="10614" priority="8493" operator="equal">
      <formula>1</formula>
    </cfRule>
    <cfRule type="cellIs" dxfId="10613" priority="8494" operator="between">
      <formula>3</formula>
      <formula>2</formula>
    </cfRule>
    <cfRule type="cellIs" dxfId="10612" priority="8495" operator="equal">
      <formula>5</formula>
    </cfRule>
  </conditionalFormatting>
  <conditionalFormatting sqref="AY139 AY89 AY16 AY94:AY97 AY20">
    <cfRule type="cellIs" dxfId="10611" priority="8512" operator="equal">
      <formula>1</formula>
    </cfRule>
    <cfRule type="cellIs" dxfId="10610" priority="8513" operator="equal">
      <formula>5</formula>
    </cfRule>
  </conditionalFormatting>
  <conditionalFormatting sqref="U139 U89 U16 U94:U97 U20">
    <cfRule type="cellIs" dxfId="10609" priority="8479" operator="equal">
      <formula>1</formula>
    </cfRule>
  </conditionalFormatting>
  <conditionalFormatting sqref="U139 U89 U16 U94:U97 U20">
    <cfRule type="cellIs" dxfId="10608" priority="8477" operator="between">
      <formula>4</formula>
      <formula>5</formula>
    </cfRule>
    <cfRule type="cellIs" dxfId="10607" priority="8478" operator="between">
      <formula>2</formula>
      <formula>3</formula>
    </cfRule>
  </conditionalFormatting>
  <conditionalFormatting sqref="Z139 Z89 Z16 Z94:Z97 Z20">
    <cfRule type="cellIs" dxfId="10606" priority="8523" operator="equal">
      <formula>2</formula>
    </cfRule>
    <cfRule type="cellIs" dxfId="10605" priority="8524" operator="equal">
      <formula>3</formula>
    </cfRule>
    <cfRule type="cellIs" dxfId="10604" priority="8525" operator="equal">
      <formula>4</formula>
    </cfRule>
  </conditionalFormatting>
  <conditionalFormatting sqref="AK139 AK89 AK16 AK94:AK97 AK20">
    <cfRule type="cellIs" dxfId="10603" priority="8475" operator="equal">
      <formula>4</formula>
    </cfRule>
    <cfRule type="cellIs" dxfId="10602" priority="8476" operator="equal">
      <formula>2</formula>
    </cfRule>
  </conditionalFormatting>
  <conditionalFormatting sqref="BG139 BG89 BG16 BG94:BG97 BG20">
    <cfRule type="cellIs" dxfId="10601" priority="8474" operator="equal">
      <formula>5</formula>
    </cfRule>
    <cfRule type="cellIs" dxfId="10600" priority="8528" operator="equal">
      <formula>1</formula>
    </cfRule>
    <cfRule type="cellIs" dxfId="10599" priority="8529" operator="equal">
      <formula>2</formula>
    </cfRule>
    <cfRule type="cellIs" dxfId="10598" priority="8530" operator="equal">
      <formula>4</formula>
    </cfRule>
  </conditionalFormatting>
  <conditionalFormatting sqref="BM139 BM89 BM16 BM94:BM97 BM20">
    <cfRule type="cellIs" dxfId="10597" priority="8473" operator="between">
      <formula>4</formula>
      <formula>5</formula>
    </cfRule>
    <cfRule type="cellIs" dxfId="10596" priority="8491" operator="equal">
      <formula>2</formula>
    </cfRule>
    <cfRule type="cellIs" dxfId="10595" priority="8492" operator="equal">
      <formula>1</formula>
    </cfRule>
  </conditionalFormatting>
  <conditionalFormatting sqref="BS139 BS89 BS16 BS94:BS97 BS20">
    <cfRule type="cellIs" dxfId="10594" priority="8470" operator="equal">
      <formula>5</formula>
    </cfRule>
    <cfRule type="cellIs" dxfId="10593" priority="8471" operator="between">
      <formula>2</formula>
      <formula>4</formula>
    </cfRule>
    <cfRule type="cellIs" dxfId="10592" priority="8472" operator="equal">
      <formula>1</formula>
    </cfRule>
  </conditionalFormatting>
  <conditionalFormatting sqref="BT139 CE139 BV139:BW139 BY139:CB139 CG139 BT89 BT16 CG89 CG16 BY89:CB89 BY16:CB16 BV89:BW89 BV16:BW16 CE89 CE16 CE94:CE97 CE20 BV94:BW97 BV20:BW20 BY94:CB97 BY20:CB20 CG94:CG97 CG20 BT94:BT97 BT20">
    <cfRule type="cellIs" dxfId="10591" priority="8467" operator="between">
      <formula>4</formula>
      <formula>5</formula>
    </cfRule>
    <cfRule type="cellIs" dxfId="10590" priority="8468" operator="between">
      <formula>2</formula>
      <formula>3</formula>
    </cfRule>
    <cfRule type="cellIs" dxfId="10589" priority="8469" operator="equal">
      <formula>1</formula>
    </cfRule>
  </conditionalFormatting>
  <conditionalFormatting sqref="P22 X22 AH22 BC22">
    <cfRule type="cellIs" dxfId="10588" priority="8457" operator="between">
      <formula>1</formula>
      <formula>2</formula>
    </cfRule>
    <cfRule type="cellIs" dxfId="10587" priority="8462" operator="equal">
      <formula>3</formula>
    </cfRule>
    <cfRule type="cellIs" dxfId="10586" priority="8463" operator="between">
      <formula>5</formula>
      <formula>4</formula>
    </cfRule>
  </conditionalFormatting>
  <conditionalFormatting sqref="T22 Y22 AF22 AJ22 R22">
    <cfRule type="cellIs" dxfId="10585" priority="8454" operator="equal">
      <formula>1</formula>
    </cfRule>
    <cfRule type="cellIs" dxfId="10584" priority="8455" operator="equal">
      <formula>3</formula>
    </cfRule>
    <cfRule type="cellIs" dxfId="10583" priority="8456" operator="equal">
      <formula>5</formula>
    </cfRule>
  </conditionalFormatting>
  <conditionalFormatting sqref="G22">
    <cfRule type="cellIs" dxfId="10582" priority="8450" operator="lessThan">
      <formula>4</formula>
    </cfRule>
  </conditionalFormatting>
  <conditionalFormatting sqref="I22">
    <cfRule type="cellIs" dxfId="10581" priority="8449" operator="lessThan">
      <formula>0.25</formula>
    </cfRule>
  </conditionalFormatting>
  <conditionalFormatting sqref="W22 AI22">
    <cfRule type="cellIs" dxfId="10580" priority="8422" operator="equal">
      <formula>1</formula>
    </cfRule>
    <cfRule type="cellIs" dxfId="10579" priority="8423" operator="equal">
      <formula>3</formula>
    </cfRule>
    <cfRule type="cellIs" dxfId="10578" priority="8424" operator="between">
      <formula>4</formula>
      <formula>5</formula>
    </cfRule>
  </conditionalFormatting>
  <conditionalFormatting sqref="AM22 AW22 BJ22:BK22 CK22">
    <cfRule type="cellIs" dxfId="10577" priority="8416" operator="equal">
      <formula>5</formula>
    </cfRule>
    <cfRule type="cellIs" dxfId="10576" priority="8417" operator="equal">
      <formula>3</formula>
    </cfRule>
    <cfRule type="cellIs" dxfId="10575" priority="8418" operator="equal">
      <formula>1</formula>
    </cfRule>
  </conditionalFormatting>
  <conditionalFormatting sqref="AV22 AZ22 BD22 BL22 BN22">
    <cfRule type="cellIs" dxfId="10574" priority="8406" operator="equal">
      <formula>1</formula>
    </cfRule>
    <cfRule type="cellIs" dxfId="10573" priority="8407" operator="between">
      <formula>2</formula>
      <formula>3</formula>
    </cfRule>
    <cfRule type="cellIs" dxfId="10572" priority="8408" operator="between">
      <formula>5</formula>
      <formula>4</formula>
    </cfRule>
  </conditionalFormatting>
  <conditionalFormatting sqref="AB22">
    <cfRule type="cellIs" dxfId="10571" priority="8458" operator="equal">
      <formula>1</formula>
    </cfRule>
    <cfRule type="cellIs" dxfId="10570" priority="8459" operator="equal">
      <formula>2</formula>
    </cfRule>
    <cfRule type="cellIs" dxfId="10569" priority="8460" operator="equal">
      <formula>3</formula>
    </cfRule>
    <cfRule type="cellIs" dxfId="10568" priority="8461" operator="between">
      <formula>4</formula>
      <formula>5</formula>
    </cfRule>
  </conditionalFormatting>
  <conditionalFormatting sqref="AC22 BQ22 S22">
    <cfRule type="cellIs" dxfId="10567" priority="8425" operator="between">
      <formula>1</formula>
      <formula>2</formula>
    </cfRule>
    <cfRule type="cellIs" dxfId="10566" priority="8426" operator="equal">
      <formula>3</formula>
    </cfRule>
    <cfRule type="cellIs" dxfId="10565" priority="8427" operator="equal">
      <formula>5</formula>
    </cfRule>
  </conditionalFormatting>
  <conditionalFormatting sqref="AO22">
    <cfRule type="cellIs" dxfId="10564" priority="8435" operator="equal">
      <formula>1</formula>
    </cfRule>
    <cfRule type="cellIs" dxfId="10563" priority="8436" operator="between">
      <formula>2</formula>
      <formula>3</formula>
    </cfRule>
    <cfRule type="cellIs" dxfId="10562" priority="8437" operator="between">
      <formula>5</formula>
      <formula>4</formula>
    </cfRule>
  </conditionalFormatting>
  <conditionalFormatting sqref="AN22">
    <cfRule type="cellIs" dxfId="10561" priority="8438" operator="between">
      <formula>1</formula>
      <formula>2</formula>
    </cfRule>
    <cfRule type="cellIs" dxfId="10560" priority="8439" operator="between">
      <formula>3</formula>
      <formula>4</formula>
    </cfRule>
    <cfRule type="cellIs" dxfId="10559" priority="8440" operator="equal">
      <formula>5</formula>
    </cfRule>
  </conditionalFormatting>
  <conditionalFormatting sqref="AP22">
    <cfRule type="cellIs" dxfId="10558" priority="8419" operator="between">
      <formula>5</formula>
      <formula>4</formula>
    </cfRule>
    <cfRule type="cellIs" dxfId="10557" priority="8420" operator="between">
      <formula>3</formula>
      <formula>2</formula>
    </cfRule>
    <cfRule type="cellIs" dxfId="10556" priority="8421" operator="equal">
      <formula>1</formula>
    </cfRule>
  </conditionalFormatting>
  <conditionalFormatting sqref="AQ22 BA22 O22 BF22 BP22">
    <cfRule type="cellIs" dxfId="10555" priority="8432" operator="equal">
      <formula>1</formula>
    </cfRule>
    <cfRule type="cellIs" dxfId="10554" priority="8433" operator="between">
      <formula>2</formula>
      <formula>4</formula>
    </cfRule>
    <cfRule type="cellIs" dxfId="10553" priority="8434" operator="equal">
      <formula>5</formula>
    </cfRule>
  </conditionalFormatting>
  <conditionalFormatting sqref="AR22">
    <cfRule type="cellIs" dxfId="10552" priority="8402" operator="between">
      <formula>5</formula>
      <formula>4</formula>
    </cfRule>
    <cfRule type="cellIs" dxfId="10551" priority="8403" operator="equal">
      <formula>3</formula>
    </cfRule>
    <cfRule type="cellIs" dxfId="10550" priority="8404" operator="equal">
      <formula>2</formula>
    </cfRule>
    <cfRule type="cellIs" dxfId="10549" priority="8405" operator="equal">
      <formula>1</formula>
    </cfRule>
  </conditionalFormatting>
  <conditionalFormatting sqref="AT22">
    <cfRule type="cellIs" dxfId="10548" priority="8398" operator="equal">
      <formula>5</formula>
    </cfRule>
    <cfRule type="cellIs" dxfId="10547" priority="8399" operator="between">
      <formula>3</formula>
      <formula>4</formula>
    </cfRule>
    <cfRule type="cellIs" dxfId="10546" priority="8400" operator="equal">
      <formula>2</formula>
    </cfRule>
    <cfRule type="cellIs" dxfId="10545" priority="8401" operator="equal">
      <formula>1</formula>
    </cfRule>
  </conditionalFormatting>
  <conditionalFormatting sqref="AU22">
    <cfRule type="cellIs" dxfId="10544" priority="8414" operator="equal">
      <formula>1</formula>
    </cfRule>
    <cfRule type="cellIs" dxfId="10543" priority="8415" operator="between">
      <formula>2</formula>
      <formula>3</formula>
    </cfRule>
    <cfRule type="cellIs" dxfId="10542" priority="8428" operator="equal">
      <formula>5</formula>
    </cfRule>
  </conditionalFormatting>
  <conditionalFormatting sqref="AX22">
    <cfRule type="cellIs" dxfId="10541" priority="8411" operator="equal">
      <formula>1</formula>
    </cfRule>
    <cfRule type="cellIs" dxfId="10540" priority="8412" operator="between">
      <formula>3</formula>
      <formula>2</formula>
    </cfRule>
    <cfRule type="cellIs" dxfId="10539" priority="8413" operator="equal">
      <formula>5</formula>
    </cfRule>
  </conditionalFormatting>
  <conditionalFormatting sqref="AY22">
    <cfRule type="cellIs" dxfId="10538" priority="8430" operator="equal">
      <formula>1</formula>
    </cfRule>
    <cfRule type="cellIs" dxfId="10537" priority="8431" operator="equal">
      <formula>5</formula>
    </cfRule>
  </conditionalFormatting>
  <conditionalFormatting sqref="U22">
    <cfRule type="cellIs" dxfId="10536" priority="8397" operator="equal">
      <formula>1</formula>
    </cfRule>
  </conditionalFormatting>
  <conditionalFormatting sqref="U22">
    <cfRule type="cellIs" dxfId="10535" priority="8395" operator="between">
      <formula>4</formula>
      <formula>5</formula>
    </cfRule>
    <cfRule type="cellIs" dxfId="10534" priority="8396" operator="between">
      <formula>2</formula>
      <formula>3</formula>
    </cfRule>
  </conditionalFormatting>
  <conditionalFormatting sqref="Z22">
    <cfRule type="cellIs" dxfId="10533" priority="8441" operator="equal">
      <formula>2</formula>
    </cfRule>
    <cfRule type="cellIs" dxfId="10532" priority="8442" operator="equal">
      <formula>3</formula>
    </cfRule>
    <cfRule type="cellIs" dxfId="10531" priority="8443" operator="equal">
      <formula>4</formula>
    </cfRule>
  </conditionalFormatting>
  <conditionalFormatting sqref="AK22">
    <cfRule type="cellIs" dxfId="10530" priority="8393" operator="equal">
      <formula>4</formula>
    </cfRule>
    <cfRule type="cellIs" dxfId="10529" priority="8394" operator="equal">
      <formula>2</formula>
    </cfRule>
  </conditionalFormatting>
  <conditionalFormatting sqref="BG22">
    <cfRule type="cellIs" dxfId="10528" priority="8392" operator="equal">
      <formula>5</formula>
    </cfRule>
    <cfRule type="cellIs" dxfId="10527" priority="8446" operator="equal">
      <formula>1</formula>
    </cfRule>
    <cfRule type="cellIs" dxfId="10526" priority="8447" operator="equal">
      <formula>2</formula>
    </cfRule>
    <cfRule type="cellIs" dxfId="10525" priority="8448" operator="equal">
      <formula>4</formula>
    </cfRule>
  </conditionalFormatting>
  <conditionalFormatting sqref="BM22">
    <cfRule type="cellIs" dxfId="10524" priority="8391" operator="between">
      <formula>4</formula>
      <formula>5</formula>
    </cfRule>
    <cfRule type="cellIs" dxfId="10523" priority="8409" operator="equal">
      <formula>2</formula>
    </cfRule>
    <cfRule type="cellIs" dxfId="10522" priority="8410" operator="equal">
      <formula>1</formula>
    </cfRule>
  </conditionalFormatting>
  <conditionalFormatting sqref="BS22">
    <cfRule type="cellIs" dxfId="10521" priority="8388" operator="equal">
      <formula>5</formula>
    </cfRule>
    <cfRule type="cellIs" dxfId="10520" priority="8389" operator="between">
      <formula>2</formula>
      <formula>4</formula>
    </cfRule>
    <cfRule type="cellIs" dxfId="10519" priority="8390" operator="equal">
      <formula>1</formula>
    </cfRule>
  </conditionalFormatting>
  <conditionalFormatting sqref="BT22 CE22 BV22:BW22 BY22:CB22 CG22">
    <cfRule type="cellIs" dxfId="10518" priority="8385" operator="between">
      <formula>4</formula>
      <formula>5</formula>
    </cfRule>
    <cfRule type="cellIs" dxfId="10517" priority="8386" operator="between">
      <formula>2</formula>
      <formula>3</formula>
    </cfRule>
    <cfRule type="cellIs" dxfId="10516" priority="8387" operator="equal">
      <formula>1</formula>
    </cfRule>
  </conditionalFormatting>
  <conditionalFormatting sqref="BU22">
    <cfRule type="cellIs" dxfId="10515" priority="8382" operator="between">
      <formula>4</formula>
      <formula>5</formula>
    </cfRule>
    <cfRule type="cellIs" dxfId="10514" priority="8383" operator="equal">
      <formula>3</formula>
    </cfRule>
    <cfRule type="cellIs" dxfId="10513" priority="8384" operator="between">
      <formula>1</formula>
      <formula>2</formula>
    </cfRule>
  </conditionalFormatting>
  <conditionalFormatting sqref="BC15 AH15 X15 P15">
    <cfRule type="cellIs" dxfId="10512" priority="8375" operator="between">
      <formula>1</formula>
      <formula>2</formula>
    </cfRule>
    <cfRule type="cellIs" dxfId="10511" priority="8380" operator="equal">
      <formula>3</formula>
    </cfRule>
    <cfRule type="cellIs" dxfId="10510" priority="8381" operator="between">
      <formula>5</formula>
      <formula>4</formula>
    </cfRule>
  </conditionalFormatting>
  <conditionalFormatting sqref="R15 AJ15 AF15 Y15 T15">
    <cfRule type="cellIs" dxfId="10509" priority="8372" operator="equal">
      <formula>1</formula>
    </cfRule>
    <cfRule type="cellIs" dxfId="10508" priority="8373" operator="equal">
      <formula>3</formula>
    </cfRule>
    <cfRule type="cellIs" dxfId="10507" priority="8374" operator="equal">
      <formula>5</formula>
    </cfRule>
  </conditionalFormatting>
  <conditionalFormatting sqref="G15">
    <cfRule type="cellIs" dxfId="10506" priority="8368" operator="lessThan">
      <formula>4</formula>
    </cfRule>
  </conditionalFormatting>
  <conditionalFormatting sqref="I15">
    <cfRule type="cellIs" dxfId="10505" priority="8367" operator="lessThan">
      <formula>0.25</formula>
    </cfRule>
  </conditionalFormatting>
  <conditionalFormatting sqref="AI15 W15">
    <cfRule type="cellIs" dxfId="10504" priority="8340" operator="equal">
      <formula>1</formula>
    </cfRule>
    <cfRule type="cellIs" dxfId="10503" priority="8341" operator="equal">
      <formula>3</formula>
    </cfRule>
    <cfRule type="cellIs" dxfId="10502" priority="8342" operator="between">
      <formula>4</formula>
      <formula>5</formula>
    </cfRule>
  </conditionalFormatting>
  <conditionalFormatting sqref="CK15 BJ15:BK15 AW15 AM15">
    <cfRule type="cellIs" dxfId="10501" priority="8334" operator="equal">
      <formula>5</formula>
    </cfRule>
    <cfRule type="cellIs" dxfId="10500" priority="8335" operator="equal">
      <formula>3</formula>
    </cfRule>
    <cfRule type="cellIs" dxfId="10499" priority="8336" operator="equal">
      <formula>1</formula>
    </cfRule>
  </conditionalFormatting>
  <conditionalFormatting sqref="BN15 BL15 BD15 AZ15 AV15">
    <cfRule type="cellIs" dxfId="10498" priority="8324" operator="equal">
      <formula>1</formula>
    </cfRule>
    <cfRule type="cellIs" dxfId="10497" priority="8325" operator="between">
      <formula>2</formula>
      <formula>3</formula>
    </cfRule>
    <cfRule type="cellIs" dxfId="10496" priority="8326" operator="between">
      <formula>5</formula>
      <formula>4</formula>
    </cfRule>
  </conditionalFormatting>
  <conditionalFormatting sqref="AB15">
    <cfRule type="cellIs" dxfId="10495" priority="8376" operator="equal">
      <formula>1</formula>
    </cfRule>
    <cfRule type="cellIs" dxfId="10494" priority="8377" operator="equal">
      <formula>2</formula>
    </cfRule>
    <cfRule type="cellIs" dxfId="10493" priority="8378" operator="equal">
      <formula>3</formula>
    </cfRule>
    <cfRule type="cellIs" dxfId="10492" priority="8379" operator="between">
      <formula>4</formula>
      <formula>5</formula>
    </cfRule>
  </conditionalFormatting>
  <conditionalFormatting sqref="AC15 S15 BQ15">
    <cfRule type="cellIs" dxfId="10491" priority="8343" operator="between">
      <formula>1</formula>
      <formula>2</formula>
    </cfRule>
    <cfRule type="cellIs" dxfId="10490" priority="8344" operator="equal">
      <formula>3</formula>
    </cfRule>
    <cfRule type="cellIs" dxfId="10489" priority="8345" operator="equal">
      <formula>5</formula>
    </cfRule>
  </conditionalFormatting>
  <conditionalFormatting sqref="AO15">
    <cfRule type="cellIs" dxfId="10488" priority="8353" operator="equal">
      <formula>1</formula>
    </cfRule>
    <cfRule type="cellIs" dxfId="10487" priority="8354" operator="between">
      <formula>2</formula>
      <formula>3</formula>
    </cfRule>
    <cfRule type="cellIs" dxfId="10486" priority="8355" operator="between">
      <formula>5</formula>
      <formula>4</formula>
    </cfRule>
  </conditionalFormatting>
  <conditionalFormatting sqref="AN15">
    <cfRule type="cellIs" dxfId="10485" priority="8356" operator="between">
      <formula>1</formula>
      <formula>2</formula>
    </cfRule>
    <cfRule type="cellIs" dxfId="10484" priority="8357" operator="between">
      <formula>3</formula>
      <formula>4</formula>
    </cfRule>
    <cfRule type="cellIs" dxfId="10483" priority="8358" operator="equal">
      <formula>5</formula>
    </cfRule>
  </conditionalFormatting>
  <conditionalFormatting sqref="AP15">
    <cfRule type="cellIs" dxfId="10482" priority="8337" operator="between">
      <formula>5</formula>
      <formula>4</formula>
    </cfRule>
    <cfRule type="cellIs" dxfId="10481" priority="8338" operator="between">
      <formula>3</formula>
      <formula>2</formula>
    </cfRule>
    <cfRule type="cellIs" dxfId="10480" priority="8339" operator="equal">
      <formula>1</formula>
    </cfRule>
  </conditionalFormatting>
  <conditionalFormatting sqref="BP15 BF15 O15 BA15 AQ15">
    <cfRule type="cellIs" dxfId="10479" priority="8350" operator="equal">
      <formula>1</formula>
    </cfRule>
    <cfRule type="cellIs" dxfId="10478" priority="8351" operator="between">
      <formula>2</formula>
      <formula>4</formula>
    </cfRule>
    <cfRule type="cellIs" dxfId="10477" priority="8352" operator="equal">
      <formula>5</formula>
    </cfRule>
  </conditionalFormatting>
  <conditionalFormatting sqref="AR15">
    <cfRule type="cellIs" dxfId="10476" priority="8320" operator="between">
      <formula>5</formula>
      <formula>4</formula>
    </cfRule>
    <cfRule type="cellIs" dxfId="10475" priority="8321" operator="equal">
      <formula>3</formula>
    </cfRule>
    <cfRule type="cellIs" dxfId="10474" priority="8322" operator="equal">
      <formula>2</formula>
    </cfRule>
    <cfRule type="cellIs" dxfId="10473" priority="8323" operator="equal">
      <formula>1</formula>
    </cfRule>
  </conditionalFormatting>
  <conditionalFormatting sqref="AT15">
    <cfRule type="cellIs" dxfId="10472" priority="8316" operator="equal">
      <formula>5</formula>
    </cfRule>
    <cfRule type="cellIs" dxfId="10471" priority="8317" operator="between">
      <formula>3</formula>
      <formula>4</formula>
    </cfRule>
    <cfRule type="cellIs" dxfId="10470" priority="8318" operator="equal">
      <formula>2</formula>
    </cfRule>
    <cfRule type="cellIs" dxfId="10469" priority="8319" operator="equal">
      <formula>1</formula>
    </cfRule>
  </conditionalFormatting>
  <conditionalFormatting sqref="AU15">
    <cfRule type="cellIs" dxfId="10468" priority="8332" operator="equal">
      <formula>1</formula>
    </cfRule>
    <cfRule type="cellIs" dxfId="10467" priority="8333" operator="between">
      <formula>2</formula>
      <formula>3</formula>
    </cfRule>
    <cfRule type="cellIs" dxfId="10466" priority="8346" operator="equal">
      <formula>5</formula>
    </cfRule>
  </conditionalFormatting>
  <conditionalFormatting sqref="AX15">
    <cfRule type="cellIs" dxfId="10465" priority="8329" operator="equal">
      <formula>1</formula>
    </cfRule>
    <cfRule type="cellIs" dxfId="10464" priority="8330" operator="between">
      <formula>3</formula>
      <formula>2</formula>
    </cfRule>
    <cfRule type="cellIs" dxfId="10463" priority="8331" operator="equal">
      <formula>5</formula>
    </cfRule>
  </conditionalFormatting>
  <conditionalFormatting sqref="AY15">
    <cfRule type="cellIs" dxfId="10462" priority="8348" operator="equal">
      <formula>1</formula>
    </cfRule>
    <cfRule type="cellIs" dxfId="10461" priority="8349" operator="equal">
      <formula>5</formula>
    </cfRule>
  </conditionalFormatting>
  <conditionalFormatting sqref="U15">
    <cfRule type="cellIs" dxfId="10460" priority="8315" operator="equal">
      <formula>1</formula>
    </cfRule>
  </conditionalFormatting>
  <conditionalFormatting sqref="U15">
    <cfRule type="cellIs" dxfId="10459" priority="8313" operator="between">
      <formula>4</formula>
      <formula>5</formula>
    </cfRule>
    <cfRule type="cellIs" dxfId="10458" priority="8314" operator="between">
      <formula>2</formula>
      <formula>3</formula>
    </cfRule>
  </conditionalFormatting>
  <conditionalFormatting sqref="Z15">
    <cfRule type="cellIs" dxfId="10457" priority="8359" operator="equal">
      <formula>2</formula>
    </cfRule>
    <cfRule type="cellIs" dxfId="10456" priority="8360" operator="equal">
      <formula>3</formula>
    </cfRule>
    <cfRule type="cellIs" dxfId="10455" priority="8361" operator="equal">
      <formula>4</formula>
    </cfRule>
  </conditionalFormatting>
  <conditionalFormatting sqref="AK15">
    <cfRule type="cellIs" dxfId="10454" priority="8311" operator="equal">
      <formula>4</formula>
    </cfRule>
    <cfRule type="cellIs" dxfId="10453" priority="8312" operator="equal">
      <formula>2</formula>
    </cfRule>
  </conditionalFormatting>
  <conditionalFormatting sqref="BG15">
    <cfRule type="cellIs" dxfId="10452" priority="8310" operator="equal">
      <formula>5</formula>
    </cfRule>
    <cfRule type="cellIs" dxfId="10451" priority="8364" operator="equal">
      <formula>1</formula>
    </cfRule>
    <cfRule type="cellIs" dxfId="10450" priority="8365" operator="equal">
      <formula>2</formula>
    </cfRule>
    <cfRule type="cellIs" dxfId="10449" priority="8366" operator="equal">
      <formula>4</formula>
    </cfRule>
  </conditionalFormatting>
  <conditionalFormatting sqref="BM15">
    <cfRule type="cellIs" dxfId="10448" priority="8309" operator="between">
      <formula>4</formula>
      <formula>5</formula>
    </cfRule>
    <cfRule type="cellIs" dxfId="10447" priority="8327" operator="equal">
      <formula>2</formula>
    </cfRule>
    <cfRule type="cellIs" dxfId="10446" priority="8328" operator="equal">
      <formula>1</formula>
    </cfRule>
  </conditionalFormatting>
  <conditionalFormatting sqref="BS15">
    <cfRule type="cellIs" dxfId="10445" priority="8306" operator="equal">
      <formula>5</formula>
    </cfRule>
    <cfRule type="cellIs" dxfId="10444" priority="8307" operator="between">
      <formula>2</formula>
      <formula>4</formula>
    </cfRule>
    <cfRule type="cellIs" dxfId="10443" priority="8308" operator="equal">
      <formula>1</formula>
    </cfRule>
  </conditionalFormatting>
  <conditionalFormatting sqref="CG15 BY15:CB15 BV15:BW15 CE15 BT15">
    <cfRule type="cellIs" dxfId="10442" priority="8303" operator="between">
      <formula>4</formula>
      <formula>5</formula>
    </cfRule>
    <cfRule type="cellIs" dxfId="10441" priority="8304" operator="between">
      <formula>2</formula>
      <formula>3</formula>
    </cfRule>
    <cfRule type="cellIs" dxfId="10440" priority="8305" operator="equal">
      <formula>1</formula>
    </cfRule>
  </conditionalFormatting>
  <conditionalFormatting sqref="BU15">
    <cfRule type="cellIs" dxfId="10439" priority="8300" operator="between">
      <formula>4</formula>
      <formula>5</formula>
    </cfRule>
    <cfRule type="cellIs" dxfId="10438" priority="8301" operator="equal">
      <formula>3</formula>
    </cfRule>
    <cfRule type="cellIs" dxfId="10437" priority="8302" operator="between">
      <formula>1</formula>
      <formula>2</formula>
    </cfRule>
  </conditionalFormatting>
  <conditionalFormatting sqref="P91 X91 AH91 BC91">
    <cfRule type="cellIs" dxfId="10436" priority="8293" operator="between">
      <formula>1</formula>
      <formula>2</formula>
    </cfRule>
    <cfRule type="cellIs" dxfId="10435" priority="8298" operator="equal">
      <formula>3</formula>
    </cfRule>
    <cfRule type="cellIs" dxfId="10434" priority="8299" operator="between">
      <formula>5</formula>
      <formula>4</formula>
    </cfRule>
  </conditionalFormatting>
  <conditionalFormatting sqref="T91 Y91 AF91 AJ91 R91">
    <cfRule type="cellIs" dxfId="10433" priority="8290" operator="equal">
      <formula>1</formula>
    </cfRule>
    <cfRule type="cellIs" dxfId="10432" priority="8291" operator="equal">
      <formula>3</formula>
    </cfRule>
    <cfRule type="cellIs" dxfId="10431" priority="8292" operator="equal">
      <formula>5</formula>
    </cfRule>
  </conditionalFormatting>
  <conditionalFormatting sqref="G91">
    <cfRule type="cellIs" dxfId="10430" priority="8286" operator="lessThan">
      <formula>4</formula>
    </cfRule>
  </conditionalFormatting>
  <conditionalFormatting sqref="I91">
    <cfRule type="cellIs" dxfId="10429" priority="8285" operator="lessThan">
      <formula>0.25</formula>
    </cfRule>
  </conditionalFormatting>
  <conditionalFormatting sqref="W91 AI91">
    <cfRule type="cellIs" dxfId="10428" priority="8258" operator="equal">
      <formula>1</formula>
    </cfRule>
    <cfRule type="cellIs" dxfId="10427" priority="8259" operator="equal">
      <formula>3</formula>
    </cfRule>
    <cfRule type="cellIs" dxfId="10426" priority="8260" operator="between">
      <formula>4</formula>
      <formula>5</formula>
    </cfRule>
  </conditionalFormatting>
  <conditionalFormatting sqref="AM91 AW91 BJ91:BK91 CK91">
    <cfRule type="cellIs" dxfId="10425" priority="8252" operator="equal">
      <formula>5</formula>
    </cfRule>
    <cfRule type="cellIs" dxfId="10424" priority="8253" operator="equal">
      <formula>3</formula>
    </cfRule>
    <cfRule type="cellIs" dxfId="10423" priority="8254" operator="equal">
      <formula>1</formula>
    </cfRule>
  </conditionalFormatting>
  <conditionalFormatting sqref="AV91 AZ91 BD91 BL91 BN91">
    <cfRule type="cellIs" dxfId="10422" priority="8242" operator="equal">
      <formula>1</formula>
    </cfRule>
    <cfRule type="cellIs" dxfId="10421" priority="8243" operator="between">
      <formula>2</formula>
      <formula>3</formula>
    </cfRule>
    <cfRule type="cellIs" dxfId="10420" priority="8244" operator="between">
      <formula>5</formula>
      <formula>4</formula>
    </cfRule>
  </conditionalFormatting>
  <conditionalFormatting sqref="AB91">
    <cfRule type="cellIs" dxfId="10419" priority="8294" operator="equal">
      <formula>1</formula>
    </cfRule>
    <cfRule type="cellIs" dxfId="10418" priority="8295" operator="equal">
      <formula>2</formula>
    </cfRule>
    <cfRule type="cellIs" dxfId="10417" priority="8296" operator="equal">
      <formula>3</formula>
    </cfRule>
    <cfRule type="cellIs" dxfId="10416" priority="8297" operator="between">
      <formula>4</formula>
      <formula>5</formula>
    </cfRule>
  </conditionalFormatting>
  <conditionalFormatting sqref="AC91 BQ91 S91">
    <cfRule type="cellIs" dxfId="10415" priority="8261" operator="between">
      <formula>1</formula>
      <formula>2</formula>
    </cfRule>
    <cfRule type="cellIs" dxfId="10414" priority="8262" operator="equal">
      <formula>3</formula>
    </cfRule>
    <cfRule type="cellIs" dxfId="10413" priority="8263" operator="equal">
      <formula>5</formula>
    </cfRule>
  </conditionalFormatting>
  <conditionalFormatting sqref="AO91">
    <cfRule type="cellIs" dxfId="10412" priority="8271" operator="equal">
      <formula>1</formula>
    </cfRule>
    <cfRule type="cellIs" dxfId="10411" priority="8272" operator="between">
      <formula>2</formula>
      <formula>3</formula>
    </cfRule>
    <cfRule type="cellIs" dxfId="10410" priority="8273" operator="between">
      <formula>5</formula>
      <formula>4</formula>
    </cfRule>
  </conditionalFormatting>
  <conditionalFormatting sqref="AN91">
    <cfRule type="cellIs" dxfId="10409" priority="8274" operator="between">
      <formula>1</formula>
      <formula>2</formula>
    </cfRule>
    <cfRule type="cellIs" dxfId="10408" priority="8275" operator="between">
      <formula>3</formula>
      <formula>4</formula>
    </cfRule>
    <cfRule type="cellIs" dxfId="10407" priority="8276" operator="equal">
      <formula>5</formula>
    </cfRule>
  </conditionalFormatting>
  <conditionalFormatting sqref="AP91">
    <cfRule type="cellIs" dxfId="10406" priority="8255" operator="between">
      <formula>5</formula>
      <formula>4</formula>
    </cfRule>
    <cfRule type="cellIs" dxfId="10405" priority="8256" operator="between">
      <formula>3</formula>
      <formula>2</formula>
    </cfRule>
    <cfRule type="cellIs" dxfId="10404" priority="8257" operator="equal">
      <formula>1</formula>
    </cfRule>
  </conditionalFormatting>
  <conditionalFormatting sqref="AQ91 BA91 O91 BF91 BP91">
    <cfRule type="cellIs" dxfId="10403" priority="8268" operator="equal">
      <formula>1</formula>
    </cfRule>
    <cfRule type="cellIs" dxfId="10402" priority="8269" operator="between">
      <formula>2</formula>
      <formula>4</formula>
    </cfRule>
    <cfRule type="cellIs" dxfId="10401" priority="8270" operator="equal">
      <formula>5</formula>
    </cfRule>
  </conditionalFormatting>
  <conditionalFormatting sqref="AR91">
    <cfRule type="cellIs" dxfId="10400" priority="8238" operator="between">
      <formula>5</formula>
      <formula>4</formula>
    </cfRule>
    <cfRule type="cellIs" dxfId="10399" priority="8239" operator="equal">
      <formula>3</formula>
    </cfRule>
    <cfRule type="cellIs" dxfId="10398" priority="8240" operator="equal">
      <formula>2</formula>
    </cfRule>
    <cfRule type="cellIs" dxfId="10397" priority="8241" operator="equal">
      <formula>1</formula>
    </cfRule>
  </conditionalFormatting>
  <conditionalFormatting sqref="AT91">
    <cfRule type="cellIs" dxfId="10396" priority="8234" operator="equal">
      <formula>5</formula>
    </cfRule>
    <cfRule type="cellIs" dxfId="10395" priority="8235" operator="between">
      <formula>3</formula>
      <formula>4</formula>
    </cfRule>
    <cfRule type="cellIs" dxfId="10394" priority="8236" operator="equal">
      <formula>2</formula>
    </cfRule>
    <cfRule type="cellIs" dxfId="10393" priority="8237" operator="equal">
      <formula>1</formula>
    </cfRule>
  </conditionalFormatting>
  <conditionalFormatting sqref="AU91">
    <cfRule type="cellIs" dxfId="10392" priority="8250" operator="equal">
      <formula>1</formula>
    </cfRule>
    <cfRule type="cellIs" dxfId="10391" priority="8251" operator="between">
      <formula>2</formula>
      <formula>3</formula>
    </cfRule>
    <cfRule type="cellIs" dxfId="10390" priority="8264" operator="equal">
      <formula>5</formula>
    </cfRule>
  </conditionalFormatting>
  <conditionalFormatting sqref="AX91">
    <cfRule type="cellIs" dxfId="10389" priority="8247" operator="equal">
      <formula>1</formula>
    </cfRule>
    <cfRule type="cellIs" dxfId="10388" priority="8248" operator="between">
      <formula>3</formula>
      <formula>2</formula>
    </cfRule>
    <cfRule type="cellIs" dxfId="10387" priority="8249" operator="equal">
      <formula>5</formula>
    </cfRule>
  </conditionalFormatting>
  <conditionalFormatting sqref="AY91">
    <cfRule type="cellIs" dxfId="10386" priority="8266" operator="equal">
      <formula>1</formula>
    </cfRule>
    <cfRule type="cellIs" dxfId="10385" priority="8267" operator="equal">
      <formula>5</formula>
    </cfRule>
  </conditionalFormatting>
  <conditionalFormatting sqref="U91">
    <cfRule type="cellIs" dxfId="10384" priority="8233" operator="equal">
      <formula>1</formula>
    </cfRule>
  </conditionalFormatting>
  <conditionalFormatting sqref="U91">
    <cfRule type="cellIs" dxfId="10383" priority="8231" operator="between">
      <formula>4</formula>
      <formula>5</formula>
    </cfRule>
    <cfRule type="cellIs" dxfId="10382" priority="8232" operator="between">
      <formula>2</formula>
      <formula>3</formula>
    </cfRule>
  </conditionalFormatting>
  <conditionalFormatting sqref="Z91">
    <cfRule type="cellIs" dxfId="10381" priority="8277" operator="equal">
      <formula>2</formula>
    </cfRule>
    <cfRule type="cellIs" dxfId="10380" priority="8278" operator="equal">
      <formula>3</formula>
    </cfRule>
    <cfRule type="cellIs" dxfId="10379" priority="8279" operator="equal">
      <formula>4</formula>
    </cfRule>
  </conditionalFormatting>
  <conditionalFormatting sqref="AK91">
    <cfRule type="cellIs" dxfId="10378" priority="8229" operator="equal">
      <formula>4</formula>
    </cfRule>
    <cfRule type="cellIs" dxfId="10377" priority="8230" operator="equal">
      <formula>2</formula>
    </cfRule>
  </conditionalFormatting>
  <conditionalFormatting sqref="BG91">
    <cfRule type="cellIs" dxfId="10376" priority="8228" operator="equal">
      <formula>5</formula>
    </cfRule>
    <cfRule type="cellIs" dxfId="10375" priority="8282" operator="equal">
      <formula>1</formula>
    </cfRule>
    <cfRule type="cellIs" dxfId="10374" priority="8283" operator="equal">
      <formula>2</formula>
    </cfRule>
    <cfRule type="cellIs" dxfId="10373" priority="8284" operator="equal">
      <formula>4</formula>
    </cfRule>
  </conditionalFormatting>
  <conditionalFormatting sqref="BM91">
    <cfRule type="cellIs" dxfId="10372" priority="8227" operator="between">
      <formula>4</formula>
      <formula>5</formula>
    </cfRule>
    <cfRule type="cellIs" dxfId="10371" priority="8245" operator="equal">
      <formula>2</formula>
    </cfRule>
    <cfRule type="cellIs" dxfId="10370" priority="8246" operator="equal">
      <formula>1</formula>
    </cfRule>
  </conditionalFormatting>
  <conditionalFormatting sqref="BS91">
    <cfRule type="cellIs" dxfId="10369" priority="8224" operator="equal">
      <formula>5</formula>
    </cfRule>
    <cfRule type="cellIs" dxfId="10368" priority="8225" operator="between">
      <formula>2</formula>
      <formula>4</formula>
    </cfRule>
    <cfRule type="cellIs" dxfId="10367" priority="8226" operator="equal">
      <formula>1</formula>
    </cfRule>
  </conditionalFormatting>
  <conditionalFormatting sqref="BT91">
    <cfRule type="cellIs" dxfId="10366" priority="8221" operator="between">
      <formula>4</formula>
      <formula>5</formula>
    </cfRule>
    <cfRule type="cellIs" dxfId="10365" priority="8222" operator="between">
      <formula>2</formula>
      <formula>3</formula>
    </cfRule>
    <cfRule type="cellIs" dxfId="10364" priority="8223" operator="equal">
      <formula>1</formula>
    </cfRule>
  </conditionalFormatting>
  <conditionalFormatting sqref="BU91">
    <cfRule type="cellIs" dxfId="10363" priority="8218" operator="between">
      <formula>4</formula>
      <formula>5</formula>
    </cfRule>
    <cfRule type="cellIs" dxfId="10362" priority="8219" operator="equal">
      <formula>3</formula>
    </cfRule>
    <cfRule type="cellIs" dxfId="10361" priority="8220" operator="between">
      <formula>1</formula>
      <formula>2</formula>
    </cfRule>
  </conditionalFormatting>
  <conditionalFormatting sqref="BC92 AH92 X92 P92">
    <cfRule type="cellIs" dxfId="10360" priority="8211" operator="between">
      <formula>1</formula>
      <formula>2</formula>
    </cfRule>
    <cfRule type="cellIs" dxfId="10359" priority="8216" operator="equal">
      <formula>3</formula>
    </cfRule>
    <cfRule type="cellIs" dxfId="10358" priority="8217" operator="between">
      <formula>5</formula>
      <formula>4</formula>
    </cfRule>
  </conditionalFormatting>
  <conditionalFormatting sqref="R92 AJ92 AF92 Y92 T92">
    <cfRule type="cellIs" dxfId="10357" priority="8208" operator="equal">
      <formula>1</formula>
    </cfRule>
    <cfRule type="cellIs" dxfId="10356" priority="8209" operator="equal">
      <formula>3</formula>
    </cfRule>
    <cfRule type="cellIs" dxfId="10355" priority="8210" operator="equal">
      <formula>5</formula>
    </cfRule>
  </conditionalFormatting>
  <conditionalFormatting sqref="G92">
    <cfRule type="cellIs" dxfId="10354" priority="8204" operator="lessThan">
      <formula>4</formula>
    </cfRule>
  </conditionalFormatting>
  <conditionalFormatting sqref="I92">
    <cfRule type="cellIs" dxfId="10353" priority="8203" operator="lessThan">
      <formula>0.25</formula>
    </cfRule>
  </conditionalFormatting>
  <conditionalFormatting sqref="AI92 W92">
    <cfRule type="cellIs" dxfId="10352" priority="8176" operator="equal">
      <formula>1</formula>
    </cfRule>
    <cfRule type="cellIs" dxfId="10351" priority="8177" operator="equal">
      <formula>3</formula>
    </cfRule>
    <cfRule type="cellIs" dxfId="10350" priority="8178" operator="between">
      <formula>4</formula>
      <formula>5</formula>
    </cfRule>
  </conditionalFormatting>
  <conditionalFormatting sqref="CK92 BJ92:BK92 AW92 AM92">
    <cfRule type="cellIs" dxfId="10349" priority="8170" operator="equal">
      <formula>5</formula>
    </cfRule>
    <cfRule type="cellIs" dxfId="10348" priority="8171" operator="equal">
      <formula>3</formula>
    </cfRule>
    <cfRule type="cellIs" dxfId="10347" priority="8172" operator="equal">
      <formula>1</formula>
    </cfRule>
  </conditionalFormatting>
  <conditionalFormatting sqref="BN92 BL92 BD92 AZ92 AV92">
    <cfRule type="cellIs" dxfId="10346" priority="8160" operator="equal">
      <formula>1</formula>
    </cfRule>
    <cfRule type="cellIs" dxfId="10345" priority="8161" operator="between">
      <formula>2</formula>
      <formula>3</formula>
    </cfRule>
    <cfRule type="cellIs" dxfId="10344" priority="8162" operator="between">
      <formula>5</formula>
      <formula>4</formula>
    </cfRule>
  </conditionalFormatting>
  <conditionalFormatting sqref="AB92">
    <cfRule type="cellIs" dxfId="10343" priority="8212" operator="equal">
      <formula>1</formula>
    </cfRule>
    <cfRule type="cellIs" dxfId="10342" priority="8213" operator="equal">
      <formula>2</formula>
    </cfRule>
    <cfRule type="cellIs" dxfId="10341" priority="8214" operator="equal">
      <formula>3</formula>
    </cfRule>
    <cfRule type="cellIs" dxfId="10340" priority="8215" operator="between">
      <formula>4</formula>
      <formula>5</formula>
    </cfRule>
  </conditionalFormatting>
  <conditionalFormatting sqref="AC92 S92 BQ92">
    <cfRule type="cellIs" dxfId="10339" priority="8179" operator="between">
      <formula>1</formula>
      <formula>2</formula>
    </cfRule>
    <cfRule type="cellIs" dxfId="10338" priority="8180" operator="equal">
      <formula>3</formula>
    </cfRule>
    <cfRule type="cellIs" dxfId="10337" priority="8181" operator="equal">
      <formula>5</formula>
    </cfRule>
  </conditionalFormatting>
  <conditionalFormatting sqref="AO92">
    <cfRule type="cellIs" dxfId="10336" priority="8189" operator="equal">
      <formula>1</formula>
    </cfRule>
    <cfRule type="cellIs" dxfId="10335" priority="8190" operator="between">
      <formula>2</formula>
      <formula>3</formula>
    </cfRule>
    <cfRule type="cellIs" dxfId="10334" priority="8191" operator="between">
      <formula>5</formula>
      <formula>4</formula>
    </cfRule>
  </conditionalFormatting>
  <conditionalFormatting sqref="AN92">
    <cfRule type="cellIs" dxfId="10333" priority="8192" operator="between">
      <formula>1</formula>
      <formula>2</formula>
    </cfRule>
    <cfRule type="cellIs" dxfId="10332" priority="8193" operator="between">
      <formula>3</formula>
      <formula>4</formula>
    </cfRule>
    <cfRule type="cellIs" dxfId="10331" priority="8194" operator="equal">
      <formula>5</formula>
    </cfRule>
  </conditionalFormatting>
  <conditionalFormatting sqref="AP92">
    <cfRule type="cellIs" dxfId="10330" priority="8173" operator="between">
      <formula>5</formula>
      <formula>4</formula>
    </cfRule>
    <cfRule type="cellIs" dxfId="10329" priority="8174" operator="between">
      <formula>3</formula>
      <formula>2</formula>
    </cfRule>
    <cfRule type="cellIs" dxfId="10328" priority="8175" operator="equal">
      <formula>1</formula>
    </cfRule>
  </conditionalFormatting>
  <conditionalFormatting sqref="BP92 BF92 O92 BA92 AQ92">
    <cfRule type="cellIs" dxfId="10327" priority="8186" operator="equal">
      <formula>1</formula>
    </cfRule>
    <cfRule type="cellIs" dxfId="10326" priority="8187" operator="between">
      <formula>2</formula>
      <formula>4</formula>
    </cfRule>
    <cfRule type="cellIs" dxfId="10325" priority="8188" operator="equal">
      <formula>5</formula>
    </cfRule>
  </conditionalFormatting>
  <conditionalFormatting sqref="AR92">
    <cfRule type="cellIs" dxfId="10324" priority="8156" operator="between">
      <formula>5</formula>
      <formula>4</formula>
    </cfRule>
    <cfRule type="cellIs" dxfId="10323" priority="8157" operator="equal">
      <formula>3</formula>
    </cfRule>
    <cfRule type="cellIs" dxfId="10322" priority="8158" operator="equal">
      <formula>2</formula>
    </cfRule>
    <cfRule type="cellIs" dxfId="10321" priority="8159" operator="equal">
      <formula>1</formula>
    </cfRule>
  </conditionalFormatting>
  <conditionalFormatting sqref="AT92">
    <cfRule type="cellIs" dxfId="10320" priority="8152" operator="equal">
      <formula>5</formula>
    </cfRule>
    <cfRule type="cellIs" dxfId="10319" priority="8153" operator="between">
      <formula>3</formula>
      <formula>4</formula>
    </cfRule>
    <cfRule type="cellIs" dxfId="10318" priority="8154" operator="equal">
      <formula>2</formula>
    </cfRule>
    <cfRule type="cellIs" dxfId="10317" priority="8155" operator="equal">
      <formula>1</formula>
    </cfRule>
  </conditionalFormatting>
  <conditionalFormatting sqref="AU92">
    <cfRule type="cellIs" dxfId="10316" priority="8168" operator="equal">
      <formula>1</formula>
    </cfRule>
    <cfRule type="cellIs" dxfId="10315" priority="8169" operator="between">
      <formula>2</formula>
      <formula>3</formula>
    </cfRule>
    <cfRule type="cellIs" dxfId="10314" priority="8182" operator="equal">
      <formula>5</formula>
    </cfRule>
  </conditionalFormatting>
  <conditionalFormatting sqref="AX92">
    <cfRule type="cellIs" dxfId="10313" priority="8165" operator="equal">
      <formula>1</formula>
    </cfRule>
    <cfRule type="cellIs" dxfId="10312" priority="8166" operator="between">
      <formula>3</formula>
      <formula>2</formula>
    </cfRule>
    <cfRule type="cellIs" dxfId="10311" priority="8167" operator="equal">
      <formula>5</formula>
    </cfRule>
  </conditionalFormatting>
  <conditionalFormatting sqref="AY92">
    <cfRule type="cellIs" dxfId="10310" priority="8184" operator="equal">
      <formula>1</formula>
    </cfRule>
    <cfRule type="cellIs" dxfId="10309" priority="8185" operator="equal">
      <formula>5</formula>
    </cfRule>
  </conditionalFormatting>
  <conditionalFormatting sqref="U92">
    <cfRule type="cellIs" dxfId="10308" priority="8151" operator="equal">
      <formula>1</formula>
    </cfRule>
  </conditionalFormatting>
  <conditionalFormatting sqref="U92">
    <cfRule type="cellIs" dxfId="10307" priority="8149" operator="between">
      <formula>4</formula>
      <formula>5</formula>
    </cfRule>
    <cfRule type="cellIs" dxfId="10306" priority="8150" operator="between">
      <formula>2</formula>
      <formula>3</formula>
    </cfRule>
  </conditionalFormatting>
  <conditionalFormatting sqref="Z92">
    <cfRule type="cellIs" dxfId="10305" priority="8195" operator="equal">
      <formula>2</formula>
    </cfRule>
    <cfRule type="cellIs" dxfId="10304" priority="8196" operator="equal">
      <formula>3</formula>
    </cfRule>
    <cfRule type="cellIs" dxfId="10303" priority="8197" operator="equal">
      <formula>4</formula>
    </cfRule>
  </conditionalFormatting>
  <conditionalFormatting sqref="AK92">
    <cfRule type="cellIs" dxfId="10302" priority="8147" operator="equal">
      <formula>4</formula>
    </cfRule>
    <cfRule type="cellIs" dxfId="10301" priority="8148" operator="equal">
      <formula>2</formula>
    </cfRule>
  </conditionalFormatting>
  <conditionalFormatting sqref="BG92">
    <cfRule type="cellIs" dxfId="10300" priority="8146" operator="equal">
      <formula>5</formula>
    </cfRule>
    <cfRule type="cellIs" dxfId="10299" priority="8200" operator="equal">
      <formula>1</formula>
    </cfRule>
    <cfRule type="cellIs" dxfId="10298" priority="8201" operator="equal">
      <formula>2</formula>
    </cfRule>
    <cfRule type="cellIs" dxfId="10297" priority="8202" operator="equal">
      <formula>4</formula>
    </cfRule>
  </conditionalFormatting>
  <conditionalFormatting sqref="BM92">
    <cfRule type="cellIs" dxfId="10296" priority="8145" operator="between">
      <formula>4</formula>
      <formula>5</formula>
    </cfRule>
    <cfRule type="cellIs" dxfId="10295" priority="8163" operator="equal">
      <formula>2</formula>
    </cfRule>
    <cfRule type="cellIs" dxfId="10294" priority="8164" operator="equal">
      <formula>1</formula>
    </cfRule>
  </conditionalFormatting>
  <conditionalFormatting sqref="BS92">
    <cfRule type="cellIs" dxfId="10293" priority="8142" operator="equal">
      <formula>5</formula>
    </cfRule>
    <cfRule type="cellIs" dxfId="10292" priority="8143" operator="between">
      <formula>2</formula>
      <formula>4</formula>
    </cfRule>
    <cfRule type="cellIs" dxfId="10291" priority="8144" operator="equal">
      <formula>1</formula>
    </cfRule>
  </conditionalFormatting>
  <conditionalFormatting sqref="BT92">
    <cfRule type="cellIs" dxfId="10290" priority="8139" operator="between">
      <formula>4</formula>
      <formula>5</formula>
    </cfRule>
    <cfRule type="cellIs" dxfId="10289" priority="8140" operator="between">
      <formula>2</formula>
      <formula>3</formula>
    </cfRule>
    <cfRule type="cellIs" dxfId="10288" priority="8141" operator="equal">
      <formula>1</formula>
    </cfRule>
  </conditionalFormatting>
  <conditionalFormatting sqref="BU92">
    <cfRule type="cellIs" dxfId="10287" priority="8136" operator="between">
      <formula>4</formula>
      <formula>5</formula>
    </cfRule>
    <cfRule type="cellIs" dxfId="10286" priority="8137" operator="equal">
      <formula>3</formula>
    </cfRule>
    <cfRule type="cellIs" dxfId="10285" priority="8138" operator="between">
      <formula>1</formula>
      <formula>2</formula>
    </cfRule>
  </conditionalFormatting>
  <conditionalFormatting sqref="P93 X93 AH93 BC93">
    <cfRule type="cellIs" dxfId="10284" priority="8129" operator="between">
      <formula>1</formula>
      <formula>2</formula>
    </cfRule>
    <cfRule type="cellIs" dxfId="10283" priority="8134" operator="equal">
      <formula>3</formula>
    </cfRule>
    <cfRule type="cellIs" dxfId="10282" priority="8135" operator="between">
      <formula>5</formula>
      <formula>4</formula>
    </cfRule>
  </conditionalFormatting>
  <conditionalFormatting sqref="T93 Y93 AF93 AJ93 R93">
    <cfRule type="cellIs" dxfId="10281" priority="8126" operator="equal">
      <formula>1</formula>
    </cfRule>
    <cfRule type="cellIs" dxfId="10280" priority="8127" operator="equal">
      <formula>3</formula>
    </cfRule>
    <cfRule type="cellIs" dxfId="10279" priority="8128" operator="equal">
      <formula>5</formula>
    </cfRule>
  </conditionalFormatting>
  <conditionalFormatting sqref="G93">
    <cfRule type="cellIs" dxfId="10278" priority="8122" operator="lessThan">
      <formula>4</formula>
    </cfRule>
  </conditionalFormatting>
  <conditionalFormatting sqref="I93">
    <cfRule type="cellIs" dxfId="10277" priority="8121" operator="lessThan">
      <formula>0.25</formula>
    </cfRule>
  </conditionalFormatting>
  <conditionalFormatting sqref="W93 AI93">
    <cfRule type="cellIs" dxfId="10276" priority="8094" operator="equal">
      <formula>1</formula>
    </cfRule>
    <cfRule type="cellIs" dxfId="10275" priority="8095" operator="equal">
      <formula>3</formula>
    </cfRule>
    <cfRule type="cellIs" dxfId="10274" priority="8096" operator="between">
      <formula>4</formula>
      <formula>5</formula>
    </cfRule>
  </conditionalFormatting>
  <conditionalFormatting sqref="AM93 AW93 BJ93:BK93 CK93">
    <cfRule type="cellIs" dxfId="10273" priority="8088" operator="equal">
      <formula>5</formula>
    </cfRule>
    <cfRule type="cellIs" dxfId="10272" priority="8089" operator="equal">
      <formula>3</formula>
    </cfRule>
    <cfRule type="cellIs" dxfId="10271" priority="8090" operator="equal">
      <formula>1</formula>
    </cfRule>
  </conditionalFormatting>
  <conditionalFormatting sqref="AV93 AZ93 BD93 BL93 BN93">
    <cfRule type="cellIs" dxfId="10270" priority="8078" operator="equal">
      <formula>1</formula>
    </cfRule>
    <cfRule type="cellIs" dxfId="10269" priority="8079" operator="between">
      <formula>2</formula>
      <formula>3</formula>
    </cfRule>
    <cfRule type="cellIs" dxfId="10268" priority="8080" operator="between">
      <formula>5</formula>
      <formula>4</formula>
    </cfRule>
  </conditionalFormatting>
  <conditionalFormatting sqref="AB93">
    <cfRule type="cellIs" dxfId="10267" priority="8130" operator="equal">
      <formula>1</formula>
    </cfRule>
    <cfRule type="cellIs" dxfId="10266" priority="8131" operator="equal">
      <formula>2</formula>
    </cfRule>
    <cfRule type="cellIs" dxfId="10265" priority="8132" operator="equal">
      <formula>3</formula>
    </cfRule>
    <cfRule type="cellIs" dxfId="10264" priority="8133" operator="between">
      <formula>4</formula>
      <formula>5</formula>
    </cfRule>
  </conditionalFormatting>
  <conditionalFormatting sqref="AC93 BQ93 S93">
    <cfRule type="cellIs" dxfId="10263" priority="8097" operator="between">
      <formula>1</formula>
      <formula>2</formula>
    </cfRule>
    <cfRule type="cellIs" dxfId="10262" priority="8098" operator="equal">
      <formula>3</formula>
    </cfRule>
    <cfRule type="cellIs" dxfId="10261" priority="8099" operator="equal">
      <formula>5</formula>
    </cfRule>
  </conditionalFormatting>
  <conditionalFormatting sqref="AO93">
    <cfRule type="cellIs" dxfId="10260" priority="8107" operator="equal">
      <formula>1</formula>
    </cfRule>
    <cfRule type="cellIs" dxfId="10259" priority="8108" operator="between">
      <formula>2</formula>
      <formula>3</formula>
    </cfRule>
    <cfRule type="cellIs" dxfId="10258" priority="8109" operator="between">
      <formula>5</formula>
      <formula>4</formula>
    </cfRule>
  </conditionalFormatting>
  <conditionalFormatting sqref="AN93">
    <cfRule type="cellIs" dxfId="10257" priority="8110" operator="between">
      <formula>1</formula>
      <formula>2</formula>
    </cfRule>
    <cfRule type="cellIs" dxfId="10256" priority="8111" operator="between">
      <formula>3</formula>
      <formula>4</formula>
    </cfRule>
    <cfRule type="cellIs" dxfId="10255" priority="8112" operator="equal">
      <formula>5</formula>
    </cfRule>
  </conditionalFormatting>
  <conditionalFormatting sqref="AP93">
    <cfRule type="cellIs" dxfId="10254" priority="8091" operator="between">
      <formula>5</formula>
      <formula>4</formula>
    </cfRule>
    <cfRule type="cellIs" dxfId="10253" priority="8092" operator="between">
      <formula>3</formula>
      <formula>2</formula>
    </cfRule>
    <cfRule type="cellIs" dxfId="10252" priority="8093" operator="equal">
      <formula>1</formula>
    </cfRule>
  </conditionalFormatting>
  <conditionalFormatting sqref="AQ93 BA93 O93 BF93 BP93">
    <cfRule type="cellIs" dxfId="10251" priority="8104" operator="equal">
      <formula>1</formula>
    </cfRule>
    <cfRule type="cellIs" dxfId="10250" priority="8105" operator="between">
      <formula>2</formula>
      <formula>4</formula>
    </cfRule>
    <cfRule type="cellIs" dxfId="10249" priority="8106" operator="equal">
      <formula>5</formula>
    </cfRule>
  </conditionalFormatting>
  <conditionalFormatting sqref="AR93">
    <cfRule type="cellIs" dxfId="10248" priority="8074" operator="between">
      <formula>5</formula>
      <formula>4</formula>
    </cfRule>
    <cfRule type="cellIs" dxfId="10247" priority="8075" operator="equal">
      <formula>3</formula>
    </cfRule>
    <cfRule type="cellIs" dxfId="10246" priority="8076" operator="equal">
      <formula>2</formula>
    </cfRule>
    <cfRule type="cellIs" dxfId="10245" priority="8077" operator="equal">
      <formula>1</formula>
    </cfRule>
  </conditionalFormatting>
  <conditionalFormatting sqref="AT93">
    <cfRule type="cellIs" dxfId="10244" priority="8070" operator="equal">
      <formula>5</formula>
    </cfRule>
    <cfRule type="cellIs" dxfId="10243" priority="8071" operator="between">
      <formula>3</formula>
      <formula>4</formula>
    </cfRule>
    <cfRule type="cellIs" dxfId="10242" priority="8072" operator="equal">
      <formula>2</formula>
    </cfRule>
    <cfRule type="cellIs" dxfId="10241" priority="8073" operator="equal">
      <formula>1</formula>
    </cfRule>
  </conditionalFormatting>
  <conditionalFormatting sqref="AU93">
    <cfRule type="cellIs" dxfId="10240" priority="8086" operator="equal">
      <formula>1</formula>
    </cfRule>
    <cfRule type="cellIs" dxfId="10239" priority="8087" operator="between">
      <formula>2</formula>
      <formula>3</formula>
    </cfRule>
    <cfRule type="cellIs" dxfId="10238" priority="8100" operator="equal">
      <formula>5</formula>
    </cfRule>
  </conditionalFormatting>
  <conditionalFormatting sqref="AX93">
    <cfRule type="cellIs" dxfId="10237" priority="8083" operator="equal">
      <formula>1</formula>
    </cfRule>
    <cfRule type="cellIs" dxfId="10236" priority="8084" operator="between">
      <formula>3</formula>
      <formula>2</formula>
    </cfRule>
    <cfRule type="cellIs" dxfId="10235" priority="8085" operator="equal">
      <formula>5</formula>
    </cfRule>
  </conditionalFormatting>
  <conditionalFormatting sqref="AY93">
    <cfRule type="cellIs" dxfId="10234" priority="8102" operator="equal">
      <formula>1</formula>
    </cfRule>
    <cfRule type="cellIs" dxfId="10233" priority="8103" operator="equal">
      <formula>5</formula>
    </cfRule>
  </conditionalFormatting>
  <conditionalFormatting sqref="U93">
    <cfRule type="cellIs" dxfId="10232" priority="8069" operator="equal">
      <formula>1</formula>
    </cfRule>
  </conditionalFormatting>
  <conditionalFormatting sqref="U93">
    <cfRule type="cellIs" dxfId="10231" priority="8067" operator="between">
      <formula>4</formula>
      <formula>5</formula>
    </cfRule>
    <cfRule type="cellIs" dxfId="10230" priority="8068" operator="between">
      <formula>2</formula>
      <formula>3</formula>
    </cfRule>
  </conditionalFormatting>
  <conditionalFormatting sqref="Z93">
    <cfRule type="cellIs" dxfId="10229" priority="8113" operator="equal">
      <formula>2</formula>
    </cfRule>
    <cfRule type="cellIs" dxfId="10228" priority="8114" operator="equal">
      <formula>3</formula>
    </cfRule>
    <cfRule type="cellIs" dxfId="10227" priority="8115" operator="equal">
      <formula>4</formula>
    </cfRule>
  </conditionalFormatting>
  <conditionalFormatting sqref="AK93">
    <cfRule type="cellIs" dxfId="10226" priority="8065" operator="equal">
      <formula>4</formula>
    </cfRule>
    <cfRule type="cellIs" dxfId="10225" priority="8066" operator="equal">
      <formula>2</formula>
    </cfRule>
  </conditionalFormatting>
  <conditionalFormatting sqref="BG93">
    <cfRule type="cellIs" dxfId="10224" priority="8064" operator="equal">
      <formula>5</formula>
    </cfRule>
    <cfRule type="cellIs" dxfId="10223" priority="8118" operator="equal">
      <formula>1</formula>
    </cfRule>
    <cfRule type="cellIs" dxfId="10222" priority="8119" operator="equal">
      <formula>2</formula>
    </cfRule>
    <cfRule type="cellIs" dxfId="10221" priority="8120" operator="equal">
      <formula>4</formula>
    </cfRule>
  </conditionalFormatting>
  <conditionalFormatting sqref="BM93">
    <cfRule type="cellIs" dxfId="10220" priority="8063" operator="between">
      <formula>4</formula>
      <formula>5</formula>
    </cfRule>
    <cfRule type="cellIs" dxfId="10219" priority="8081" operator="equal">
      <formula>2</formula>
    </cfRule>
    <cfRule type="cellIs" dxfId="10218" priority="8082" operator="equal">
      <formula>1</formula>
    </cfRule>
  </conditionalFormatting>
  <conditionalFormatting sqref="BS93">
    <cfRule type="cellIs" dxfId="10217" priority="8060" operator="equal">
      <formula>5</formula>
    </cfRule>
    <cfRule type="cellIs" dxfId="10216" priority="8061" operator="between">
      <formula>2</formula>
      <formula>4</formula>
    </cfRule>
    <cfRule type="cellIs" dxfId="10215" priority="8062" operator="equal">
      <formula>1</formula>
    </cfRule>
  </conditionalFormatting>
  <conditionalFormatting sqref="BT93">
    <cfRule type="cellIs" dxfId="10214" priority="8057" operator="between">
      <formula>4</formula>
      <formula>5</formula>
    </cfRule>
    <cfRule type="cellIs" dxfId="10213" priority="8058" operator="between">
      <formula>2</formula>
      <formula>3</formula>
    </cfRule>
    <cfRule type="cellIs" dxfId="10212" priority="8059" operator="equal">
      <formula>1</formula>
    </cfRule>
  </conditionalFormatting>
  <conditionalFormatting sqref="BU93">
    <cfRule type="cellIs" dxfId="10211" priority="8054" operator="between">
      <formula>4</formula>
      <formula>5</formula>
    </cfRule>
    <cfRule type="cellIs" dxfId="10210" priority="8055" operator="equal">
      <formula>3</formula>
    </cfRule>
    <cfRule type="cellIs" dxfId="10209" priority="8056" operator="between">
      <formula>1</formula>
      <formula>2</formula>
    </cfRule>
  </conditionalFormatting>
  <conditionalFormatting sqref="P57">
    <cfRule type="cellIs" dxfId="10208" priority="8047" operator="between">
      <formula>1</formula>
      <formula>2</formula>
    </cfRule>
    <cfRule type="cellIs" dxfId="10207" priority="8052" operator="equal">
      <formula>3</formula>
    </cfRule>
    <cfRule type="cellIs" dxfId="10206" priority="8053" operator="between">
      <formula>5</formula>
      <formula>4</formula>
    </cfRule>
  </conditionalFormatting>
  <conditionalFormatting sqref="G57">
    <cfRule type="cellIs" dxfId="10205" priority="8040" operator="lessThan">
      <formula>4</formula>
    </cfRule>
  </conditionalFormatting>
  <conditionalFormatting sqref="I57">
    <cfRule type="cellIs" dxfId="10204" priority="8039" operator="lessThan">
      <formula>0.25</formula>
    </cfRule>
  </conditionalFormatting>
  <conditionalFormatting sqref="AB57">
    <cfRule type="cellIs" dxfId="10203" priority="8048" operator="equal">
      <formula>1</formula>
    </cfRule>
    <cfRule type="cellIs" dxfId="10202" priority="8049" operator="equal">
      <formula>2</formula>
    </cfRule>
    <cfRule type="cellIs" dxfId="10201" priority="8050" operator="equal">
      <formula>3</formula>
    </cfRule>
    <cfRule type="cellIs" dxfId="10200" priority="8051" operator="between">
      <formula>4</formula>
      <formula>5</formula>
    </cfRule>
  </conditionalFormatting>
  <conditionalFormatting sqref="AC57">
    <cfRule type="cellIs" dxfId="10199" priority="7985" operator="between">
      <formula>1</formula>
      <formula>2</formula>
    </cfRule>
    <cfRule type="cellIs" dxfId="10198" priority="7986" operator="equal">
      <formula>3</formula>
    </cfRule>
    <cfRule type="cellIs" dxfId="10197" priority="7987" operator="equal">
      <formula>5</formula>
    </cfRule>
  </conditionalFormatting>
  <conditionalFormatting sqref="AO57">
    <cfRule type="cellIs" dxfId="10196" priority="8007" operator="equal">
      <formula>1</formula>
    </cfRule>
    <cfRule type="cellIs" dxfId="10195" priority="8008" operator="between">
      <formula>2</formula>
      <formula>3</formula>
    </cfRule>
    <cfRule type="cellIs" dxfId="10194" priority="8009" operator="between">
      <formula>5</formula>
      <formula>4</formula>
    </cfRule>
  </conditionalFormatting>
  <conditionalFormatting sqref="AM57">
    <cfRule type="cellIs" dxfId="10193" priority="7973" operator="equal">
      <formula>5</formula>
    </cfRule>
    <cfRule type="cellIs" dxfId="10192" priority="7974" operator="equal">
      <formula>3</formula>
    </cfRule>
    <cfRule type="cellIs" dxfId="10191" priority="7975" operator="equal">
      <formula>1</formula>
    </cfRule>
  </conditionalFormatting>
  <conditionalFormatting sqref="AN57">
    <cfRule type="cellIs" dxfId="10190" priority="8010" operator="between">
      <formula>1</formula>
      <formula>2</formula>
    </cfRule>
    <cfRule type="cellIs" dxfId="10189" priority="8011" operator="between">
      <formula>3</formula>
      <formula>4</formula>
    </cfRule>
    <cfRule type="cellIs" dxfId="10188" priority="8012" operator="equal">
      <formula>5</formula>
    </cfRule>
  </conditionalFormatting>
  <conditionalFormatting sqref="AP57">
    <cfRule type="cellIs" dxfId="10187" priority="7970" operator="between">
      <formula>5</formula>
      <formula>4</formula>
    </cfRule>
    <cfRule type="cellIs" dxfId="10186" priority="7971" operator="between">
      <formula>3</formula>
      <formula>2</formula>
    </cfRule>
    <cfRule type="cellIs" dxfId="10185" priority="7972" operator="equal">
      <formula>1</formula>
    </cfRule>
  </conditionalFormatting>
  <conditionalFormatting sqref="AQ57">
    <cfRule type="cellIs" dxfId="10184" priority="8004" operator="equal">
      <formula>1</formula>
    </cfRule>
    <cfRule type="cellIs" dxfId="10183" priority="8005" operator="between">
      <formula>2</formula>
      <formula>4</formula>
    </cfRule>
    <cfRule type="cellIs" dxfId="10182" priority="8006" operator="equal">
      <formula>5</formula>
    </cfRule>
  </conditionalFormatting>
  <conditionalFormatting sqref="AR57">
    <cfRule type="cellIs" dxfId="10181" priority="7935" operator="between">
      <formula>5</formula>
      <formula>4</formula>
    </cfRule>
    <cfRule type="cellIs" dxfId="10180" priority="7936" operator="equal">
      <formula>3</formula>
    </cfRule>
    <cfRule type="cellIs" dxfId="10179" priority="7937" operator="equal">
      <formula>2</formula>
    </cfRule>
    <cfRule type="cellIs" dxfId="10178" priority="7938" operator="equal">
      <formula>1</formula>
    </cfRule>
  </conditionalFormatting>
  <conditionalFormatting sqref="AT57">
    <cfRule type="cellIs" dxfId="10177" priority="7931" operator="equal">
      <formula>5</formula>
    </cfRule>
    <cfRule type="cellIs" dxfId="10176" priority="7932" operator="between">
      <formula>3</formula>
      <formula>4</formula>
    </cfRule>
    <cfRule type="cellIs" dxfId="10175" priority="7933" operator="equal">
      <formula>2</formula>
    </cfRule>
    <cfRule type="cellIs" dxfId="10174" priority="7934" operator="equal">
      <formula>1</formula>
    </cfRule>
  </conditionalFormatting>
  <conditionalFormatting sqref="AU57">
    <cfRule type="cellIs" dxfId="10173" priority="7968" operator="equal">
      <formula>1</formula>
    </cfRule>
    <cfRule type="cellIs" dxfId="10172" priority="7969" operator="between">
      <formula>2</formula>
      <formula>3</formula>
    </cfRule>
    <cfRule type="cellIs" dxfId="10171" priority="7988" operator="equal">
      <formula>5</formula>
    </cfRule>
  </conditionalFormatting>
  <conditionalFormatting sqref="AV57">
    <cfRule type="cellIs" dxfId="10170" priority="8001" operator="equal">
      <formula>1</formula>
    </cfRule>
    <cfRule type="cellIs" dxfId="10169" priority="8002" operator="between">
      <formula>2</formula>
      <formula>3</formula>
    </cfRule>
    <cfRule type="cellIs" dxfId="10168" priority="8003" operator="between">
      <formula>5</formula>
      <formula>4</formula>
    </cfRule>
  </conditionalFormatting>
  <conditionalFormatting sqref="AW57">
    <cfRule type="cellIs" dxfId="10167" priority="7965" operator="equal">
      <formula>5</formula>
    </cfRule>
    <cfRule type="cellIs" dxfId="10166" priority="7966" operator="equal">
      <formula>3</formula>
    </cfRule>
    <cfRule type="cellIs" dxfId="10165" priority="7967" operator="equal">
      <formula>1</formula>
    </cfRule>
  </conditionalFormatting>
  <conditionalFormatting sqref="AX57">
    <cfRule type="cellIs" dxfId="10164" priority="7962" operator="equal">
      <formula>1</formula>
    </cfRule>
    <cfRule type="cellIs" dxfId="10163" priority="7963" operator="between">
      <formula>3</formula>
      <formula>2</formula>
    </cfRule>
    <cfRule type="cellIs" dxfId="10162" priority="7964" operator="equal">
      <formula>5</formula>
    </cfRule>
  </conditionalFormatting>
  <conditionalFormatting sqref="AY57">
    <cfRule type="cellIs" dxfId="10161" priority="7999" operator="equal">
      <formula>1</formula>
    </cfRule>
    <cfRule type="cellIs" dxfId="10160" priority="8000" operator="equal">
      <formula>5</formula>
    </cfRule>
  </conditionalFormatting>
  <conditionalFormatting sqref="AZ57">
    <cfRule type="cellIs" dxfId="10159" priority="7959" operator="equal">
      <formula>1</formula>
    </cfRule>
    <cfRule type="cellIs" dxfId="10158" priority="7960" operator="between">
      <formula>2</formula>
      <formula>3</formula>
    </cfRule>
    <cfRule type="cellIs" dxfId="10157" priority="7961" operator="between">
      <formula>5</formula>
      <formula>4</formula>
    </cfRule>
  </conditionalFormatting>
  <conditionalFormatting sqref="BA57">
    <cfRule type="cellIs" dxfId="10156" priority="7956" operator="equal">
      <formula>1</formula>
    </cfRule>
    <cfRule type="cellIs" dxfId="10155" priority="7957" operator="between">
      <formula>2</formula>
      <formula>4</formula>
    </cfRule>
    <cfRule type="cellIs" dxfId="10154" priority="7958" operator="equal">
      <formula>5</formula>
    </cfRule>
  </conditionalFormatting>
  <conditionalFormatting sqref="O57">
    <cfRule type="cellIs" dxfId="10153" priority="8044" operator="equal">
      <formula>1</formula>
    </cfRule>
    <cfRule type="cellIs" dxfId="10152" priority="8045" operator="between">
      <formula>2</formula>
      <formula>4</formula>
    </cfRule>
    <cfRule type="cellIs" dxfId="10151" priority="8046" operator="equal">
      <formula>5</formula>
    </cfRule>
  </conditionalFormatting>
  <conditionalFormatting sqref="T57">
    <cfRule type="cellIs" dxfId="10150" priority="8028" operator="equal">
      <formula>1</formula>
    </cfRule>
    <cfRule type="cellIs" dxfId="10149" priority="8029" operator="equal">
      <formula>3</formula>
    </cfRule>
    <cfRule type="cellIs" dxfId="10148" priority="8030" operator="equal">
      <formula>5</formula>
    </cfRule>
  </conditionalFormatting>
  <conditionalFormatting sqref="U57">
    <cfRule type="cellIs" dxfId="10147" priority="7930" operator="equal">
      <formula>1</formula>
    </cfRule>
  </conditionalFormatting>
  <conditionalFormatting sqref="U57">
    <cfRule type="cellIs" dxfId="10146" priority="7928" operator="between">
      <formula>4</formula>
      <formula>5</formula>
    </cfRule>
    <cfRule type="cellIs" dxfId="10145" priority="7929" operator="between">
      <formula>2</formula>
      <formula>3</formula>
    </cfRule>
  </conditionalFormatting>
  <conditionalFormatting sqref="W57">
    <cfRule type="cellIs" dxfId="10144" priority="8022" operator="equal">
      <formula>1</formula>
    </cfRule>
    <cfRule type="cellIs" dxfId="10143" priority="8023" operator="equal">
      <formula>3</formula>
    </cfRule>
    <cfRule type="cellIs" dxfId="10142" priority="8024" operator="between">
      <formula>4</formula>
      <formula>5</formula>
    </cfRule>
  </conditionalFormatting>
  <conditionalFormatting sqref="X57">
    <cfRule type="cellIs" dxfId="10141" priority="8019" operator="between">
      <formula>1</formula>
      <formula>2</formula>
    </cfRule>
    <cfRule type="cellIs" dxfId="10140" priority="8020" operator="equal">
      <formula>3</formula>
    </cfRule>
    <cfRule type="cellIs" dxfId="10139" priority="8021" operator="between">
      <formula>5</formula>
      <formula>4</formula>
    </cfRule>
  </conditionalFormatting>
  <conditionalFormatting sqref="Y57">
    <cfRule type="cellIs" dxfId="10138" priority="8016" operator="equal">
      <formula>1</formula>
    </cfRule>
    <cfRule type="cellIs" dxfId="10137" priority="8017" operator="equal">
      <formula>3</formula>
    </cfRule>
    <cfRule type="cellIs" dxfId="10136" priority="8018" operator="equal">
      <formula>5</formula>
    </cfRule>
  </conditionalFormatting>
  <conditionalFormatting sqref="Z57">
    <cfRule type="cellIs" dxfId="10135" priority="8013" operator="equal">
      <formula>2</formula>
    </cfRule>
    <cfRule type="cellIs" dxfId="10134" priority="8014" operator="equal">
      <formula>3</formula>
    </cfRule>
    <cfRule type="cellIs" dxfId="10133" priority="8015" operator="equal">
      <formula>4</formula>
    </cfRule>
  </conditionalFormatting>
  <conditionalFormatting sqref="AF57">
    <cfRule type="cellIs" dxfId="10132" priority="7925" operator="equal">
      <formula>1</formula>
    </cfRule>
    <cfRule type="cellIs" dxfId="10131" priority="7926" operator="equal">
      <formula>3</formula>
    </cfRule>
    <cfRule type="cellIs" dxfId="10130" priority="7927" operator="equal">
      <formula>5</formula>
    </cfRule>
  </conditionalFormatting>
  <conditionalFormatting sqref="AH57">
    <cfRule type="cellIs" dxfId="10129" priority="7982" operator="between">
      <formula>1</formula>
      <formula>2</formula>
    </cfRule>
    <cfRule type="cellIs" dxfId="10128" priority="7983" operator="equal">
      <formula>3</formula>
    </cfRule>
    <cfRule type="cellIs" dxfId="10127" priority="7984" operator="between">
      <formula>5</formula>
      <formula>4</formula>
    </cfRule>
  </conditionalFormatting>
  <conditionalFormatting sqref="AI57">
    <cfRule type="cellIs" dxfId="10126" priority="7979" operator="equal">
      <formula>1</formula>
    </cfRule>
    <cfRule type="cellIs" dxfId="10125" priority="7980" operator="equal">
      <formula>3</formula>
    </cfRule>
    <cfRule type="cellIs" dxfId="10124" priority="7981" operator="between">
      <formula>4</formula>
      <formula>5</formula>
    </cfRule>
  </conditionalFormatting>
  <conditionalFormatting sqref="AJ57">
    <cfRule type="cellIs" dxfId="10123" priority="7976" operator="equal">
      <formula>1</formula>
    </cfRule>
    <cfRule type="cellIs" dxfId="10122" priority="7977" operator="equal">
      <formula>3</formula>
    </cfRule>
    <cfRule type="cellIs" dxfId="10121" priority="7978" operator="equal">
      <formula>5</formula>
    </cfRule>
  </conditionalFormatting>
  <conditionalFormatting sqref="AK57">
    <cfRule type="cellIs" dxfId="10120" priority="7923" operator="equal">
      <formula>4</formula>
    </cfRule>
    <cfRule type="cellIs" dxfId="10119" priority="7924" operator="equal">
      <formula>2</formula>
    </cfRule>
  </conditionalFormatting>
  <conditionalFormatting sqref="BC57">
    <cfRule type="cellIs" dxfId="10118" priority="7996" operator="between">
      <formula>1</formula>
      <formula>2</formula>
    </cfRule>
    <cfRule type="cellIs" dxfId="10117" priority="7997" operator="equal">
      <formula>3</formula>
    </cfRule>
    <cfRule type="cellIs" dxfId="10116" priority="7998" operator="between">
      <formula>5</formula>
      <formula>4</formula>
    </cfRule>
  </conditionalFormatting>
  <conditionalFormatting sqref="BD57">
    <cfRule type="cellIs" dxfId="10115" priority="7993" operator="equal">
      <formula>1</formula>
    </cfRule>
    <cfRule type="cellIs" dxfId="10114" priority="7994" operator="between">
      <formula>2</formula>
      <formula>3</formula>
    </cfRule>
    <cfRule type="cellIs" dxfId="10113" priority="7995" operator="between">
      <formula>5</formula>
      <formula>4</formula>
    </cfRule>
  </conditionalFormatting>
  <conditionalFormatting sqref="BF57">
    <cfRule type="cellIs" dxfId="10112" priority="7953" operator="equal">
      <formula>1</formula>
    </cfRule>
    <cfRule type="cellIs" dxfId="10111" priority="7954" operator="between">
      <formula>2</formula>
      <formula>4</formula>
    </cfRule>
    <cfRule type="cellIs" dxfId="10110" priority="7955" operator="equal">
      <formula>5</formula>
    </cfRule>
  </conditionalFormatting>
  <conditionalFormatting sqref="BG57">
    <cfRule type="cellIs" dxfId="10109" priority="7922" operator="equal">
      <formula>5</formula>
    </cfRule>
    <cfRule type="cellIs" dxfId="10108" priority="8036" operator="equal">
      <formula>1</formula>
    </cfRule>
    <cfRule type="cellIs" dxfId="10107" priority="8037" operator="equal">
      <formula>2</formula>
    </cfRule>
    <cfRule type="cellIs" dxfId="10106" priority="8038" operator="equal">
      <formula>4</formula>
    </cfRule>
  </conditionalFormatting>
  <conditionalFormatting sqref="BJ57">
    <cfRule type="cellIs" dxfId="10105" priority="7950" operator="equal">
      <formula>5</formula>
    </cfRule>
    <cfRule type="cellIs" dxfId="10104" priority="7951" operator="equal">
      <formula>3</formula>
    </cfRule>
    <cfRule type="cellIs" dxfId="10103" priority="7952" operator="equal">
      <formula>1</formula>
    </cfRule>
  </conditionalFormatting>
  <conditionalFormatting sqref="BK57">
    <cfRule type="cellIs" dxfId="10102" priority="7919" operator="equal">
      <formula>5</formula>
    </cfRule>
    <cfRule type="cellIs" dxfId="10101" priority="7920" operator="equal">
      <formula>3</formula>
    </cfRule>
    <cfRule type="cellIs" dxfId="10100" priority="7921" operator="equal">
      <formula>1</formula>
    </cfRule>
  </conditionalFormatting>
  <conditionalFormatting sqref="BL57">
    <cfRule type="cellIs" dxfId="10099" priority="7989" operator="equal">
      <formula>1</formula>
    </cfRule>
    <cfRule type="cellIs" dxfId="10098" priority="7990" operator="between">
      <formula>2</formula>
      <formula>3</formula>
    </cfRule>
    <cfRule type="cellIs" dxfId="10097" priority="7991" operator="between">
      <formula>5</formula>
      <formula>4</formula>
    </cfRule>
  </conditionalFormatting>
  <conditionalFormatting sqref="BM57">
    <cfRule type="cellIs" dxfId="10096" priority="7918" operator="between">
      <formula>4</formula>
      <formula>5</formula>
    </cfRule>
    <cfRule type="cellIs" dxfId="10095" priority="7948" operator="equal">
      <formula>2</formula>
    </cfRule>
    <cfRule type="cellIs" dxfId="10094" priority="7949" operator="equal">
      <formula>1</formula>
    </cfRule>
  </conditionalFormatting>
  <conditionalFormatting sqref="BN57">
    <cfRule type="cellIs" dxfId="10093" priority="7945" operator="equal">
      <formula>1</formula>
    </cfRule>
    <cfRule type="cellIs" dxfId="10092" priority="7946" operator="between">
      <formula>2</formula>
      <formula>3</formula>
    </cfRule>
    <cfRule type="cellIs" dxfId="10091" priority="7947" operator="between">
      <formula>5</formula>
      <formula>4</formula>
    </cfRule>
  </conditionalFormatting>
  <conditionalFormatting sqref="BP57">
    <cfRule type="cellIs" dxfId="10090" priority="7942" operator="equal">
      <formula>1</formula>
    </cfRule>
    <cfRule type="cellIs" dxfId="10089" priority="7943" operator="between">
      <formula>2</formula>
      <formula>4</formula>
    </cfRule>
    <cfRule type="cellIs" dxfId="10088" priority="7944" operator="equal">
      <formula>5</formula>
    </cfRule>
  </conditionalFormatting>
  <conditionalFormatting sqref="BQ57">
    <cfRule type="cellIs" dxfId="10087" priority="7939" operator="between">
      <formula>1</formula>
      <formula>2</formula>
    </cfRule>
    <cfRule type="cellIs" dxfId="10086" priority="7940" operator="equal">
      <formula>3</formula>
    </cfRule>
    <cfRule type="cellIs" dxfId="10085" priority="7941" operator="equal">
      <formula>5</formula>
    </cfRule>
  </conditionalFormatting>
  <conditionalFormatting sqref="BS57">
    <cfRule type="cellIs" dxfId="10084" priority="7915" operator="equal">
      <formula>5</formula>
    </cfRule>
    <cfRule type="cellIs" dxfId="10083" priority="7916" operator="between">
      <formula>2</formula>
      <formula>4</formula>
    </cfRule>
    <cfRule type="cellIs" dxfId="10082" priority="7917" operator="equal">
      <formula>1</formula>
    </cfRule>
  </conditionalFormatting>
  <conditionalFormatting sqref="BT57">
    <cfRule type="cellIs" dxfId="10081" priority="7912" operator="between">
      <formula>4</formula>
      <formula>5</formula>
    </cfRule>
    <cfRule type="cellIs" dxfId="10080" priority="7913" operator="between">
      <formula>2</formula>
      <formula>3</formula>
    </cfRule>
    <cfRule type="cellIs" dxfId="10079" priority="7914" operator="equal">
      <formula>1</formula>
    </cfRule>
  </conditionalFormatting>
  <conditionalFormatting sqref="BU57">
    <cfRule type="cellIs" dxfId="10078" priority="7909" operator="between">
      <formula>4</formula>
      <formula>5</formula>
    </cfRule>
    <cfRule type="cellIs" dxfId="10077" priority="7910" operator="equal">
      <formula>3</formula>
    </cfRule>
    <cfRule type="cellIs" dxfId="10076" priority="7911" operator="between">
      <formula>1</formula>
      <formula>2</formula>
    </cfRule>
  </conditionalFormatting>
  <conditionalFormatting sqref="CE57 BV57:BW57 BY57:CB57 CG57">
    <cfRule type="cellIs" dxfId="10075" priority="7906" operator="between">
      <formula>4</formula>
      <formula>5</formula>
    </cfRule>
    <cfRule type="cellIs" dxfId="10074" priority="7907" operator="between">
      <formula>2</formula>
      <formula>3</formula>
    </cfRule>
    <cfRule type="cellIs" dxfId="10073" priority="7908" operator="equal">
      <formula>1</formula>
    </cfRule>
  </conditionalFormatting>
  <conditionalFormatting sqref="CK57">
    <cfRule type="cellIs" dxfId="10072" priority="7903" operator="equal">
      <formula>5</formula>
    </cfRule>
    <cfRule type="cellIs" dxfId="10071" priority="7904" operator="equal">
      <formula>3</formula>
    </cfRule>
    <cfRule type="cellIs" dxfId="10070" priority="7905" operator="equal">
      <formula>1</formula>
    </cfRule>
  </conditionalFormatting>
  <conditionalFormatting sqref="R57">
    <cfRule type="cellIs" dxfId="10069" priority="8031" operator="equal">
      <formula>1</formula>
    </cfRule>
    <cfRule type="cellIs" dxfId="10068" priority="8032" operator="equal">
      <formula>3</formula>
    </cfRule>
    <cfRule type="cellIs" dxfId="10067" priority="8033" operator="equal">
      <formula>5</formula>
    </cfRule>
  </conditionalFormatting>
  <conditionalFormatting sqref="S57">
    <cfRule type="cellIs" dxfId="10066" priority="8025" operator="between">
      <formula>1</formula>
      <formula>2</formula>
    </cfRule>
    <cfRule type="cellIs" dxfId="10065" priority="8026" operator="equal">
      <formula>3</formula>
    </cfRule>
    <cfRule type="cellIs" dxfId="10064" priority="8027" operator="equal">
      <formula>5</formula>
    </cfRule>
  </conditionalFormatting>
  <conditionalFormatting sqref="P12 X12 AH12 BC12">
    <cfRule type="cellIs" dxfId="10063" priority="7896" operator="between">
      <formula>1</formula>
      <formula>2</formula>
    </cfRule>
    <cfRule type="cellIs" dxfId="10062" priority="7901" operator="equal">
      <formula>3</formula>
    </cfRule>
    <cfRule type="cellIs" dxfId="10061" priority="7902" operator="between">
      <formula>5</formula>
      <formula>4</formula>
    </cfRule>
  </conditionalFormatting>
  <conditionalFormatting sqref="T12 Y12 AF12 AJ12 R12">
    <cfRule type="cellIs" dxfId="10060" priority="7893" operator="equal">
      <formula>1</formula>
    </cfRule>
    <cfRule type="cellIs" dxfId="10059" priority="7894" operator="equal">
      <formula>3</formula>
    </cfRule>
    <cfRule type="cellIs" dxfId="10058" priority="7895" operator="equal">
      <formula>5</formula>
    </cfRule>
  </conditionalFormatting>
  <conditionalFormatting sqref="G12">
    <cfRule type="cellIs" dxfId="10057" priority="7889" operator="lessThan">
      <formula>4</formula>
    </cfRule>
  </conditionalFormatting>
  <conditionalFormatting sqref="I12">
    <cfRule type="cellIs" dxfId="10056" priority="7888" operator="lessThan">
      <formula>0.25</formula>
    </cfRule>
  </conditionalFormatting>
  <conditionalFormatting sqref="W12 AI12">
    <cfRule type="cellIs" dxfId="10055" priority="7861" operator="equal">
      <formula>1</formula>
    </cfRule>
    <cfRule type="cellIs" dxfId="10054" priority="7862" operator="equal">
      <formula>3</formula>
    </cfRule>
    <cfRule type="cellIs" dxfId="10053" priority="7863" operator="between">
      <formula>4</formula>
      <formula>5</formula>
    </cfRule>
  </conditionalFormatting>
  <conditionalFormatting sqref="AM12 AW12 BJ12:BK12 CK12">
    <cfRule type="cellIs" dxfId="10052" priority="7855" operator="equal">
      <formula>5</formula>
    </cfRule>
    <cfRule type="cellIs" dxfId="10051" priority="7856" operator="equal">
      <formula>3</formula>
    </cfRule>
    <cfRule type="cellIs" dxfId="10050" priority="7857" operator="equal">
      <formula>1</formula>
    </cfRule>
  </conditionalFormatting>
  <conditionalFormatting sqref="AV12 AZ12 BD12 BL12 BN12">
    <cfRule type="cellIs" dxfId="10049" priority="7845" operator="equal">
      <formula>1</formula>
    </cfRule>
    <cfRule type="cellIs" dxfId="10048" priority="7846" operator="between">
      <formula>2</formula>
      <formula>3</formula>
    </cfRule>
    <cfRule type="cellIs" dxfId="10047" priority="7847" operator="between">
      <formula>5</formula>
      <formula>4</formula>
    </cfRule>
  </conditionalFormatting>
  <conditionalFormatting sqref="AB12">
    <cfRule type="cellIs" dxfId="10046" priority="7897" operator="equal">
      <formula>1</formula>
    </cfRule>
    <cfRule type="cellIs" dxfId="10045" priority="7898" operator="equal">
      <formula>2</formula>
    </cfRule>
    <cfRule type="cellIs" dxfId="10044" priority="7899" operator="equal">
      <formula>3</formula>
    </cfRule>
    <cfRule type="cellIs" dxfId="10043" priority="7900" operator="between">
      <formula>4</formula>
      <formula>5</formula>
    </cfRule>
  </conditionalFormatting>
  <conditionalFormatting sqref="BQ12 S12">
    <cfRule type="cellIs" dxfId="10042" priority="7864" operator="between">
      <formula>1</formula>
      <formula>2</formula>
    </cfRule>
    <cfRule type="cellIs" dxfId="10041" priority="7865" operator="equal">
      <formula>3</formula>
    </cfRule>
    <cfRule type="cellIs" dxfId="10040" priority="7866" operator="equal">
      <formula>5</formula>
    </cfRule>
  </conditionalFormatting>
  <conditionalFormatting sqref="AO12">
    <cfRule type="cellIs" dxfId="10039" priority="7874" operator="equal">
      <formula>1</formula>
    </cfRule>
    <cfRule type="cellIs" dxfId="10038" priority="7875" operator="between">
      <formula>2</formula>
      <formula>3</formula>
    </cfRule>
    <cfRule type="cellIs" dxfId="10037" priority="7876" operator="between">
      <formula>5</formula>
      <formula>4</formula>
    </cfRule>
  </conditionalFormatting>
  <conditionalFormatting sqref="AN12">
    <cfRule type="cellIs" dxfId="10036" priority="7877" operator="between">
      <formula>1</formula>
      <formula>2</formula>
    </cfRule>
    <cfRule type="cellIs" dxfId="10035" priority="7878" operator="between">
      <formula>3</formula>
      <formula>4</formula>
    </cfRule>
    <cfRule type="cellIs" dxfId="10034" priority="7879" operator="equal">
      <formula>5</formula>
    </cfRule>
  </conditionalFormatting>
  <conditionalFormatting sqref="AP12">
    <cfRule type="cellIs" dxfId="10033" priority="7858" operator="between">
      <formula>5</formula>
      <formula>4</formula>
    </cfRule>
    <cfRule type="cellIs" dxfId="10032" priority="7859" operator="between">
      <formula>3</formula>
      <formula>2</formula>
    </cfRule>
    <cfRule type="cellIs" dxfId="10031" priority="7860" operator="equal">
      <formula>1</formula>
    </cfRule>
  </conditionalFormatting>
  <conditionalFormatting sqref="AQ12 BA12 O12 BF12 BP12">
    <cfRule type="cellIs" dxfId="10030" priority="7871" operator="equal">
      <formula>1</formula>
    </cfRule>
    <cfRule type="cellIs" dxfId="10029" priority="7872" operator="between">
      <formula>2</formula>
      <formula>4</formula>
    </cfRule>
    <cfRule type="cellIs" dxfId="10028" priority="7873" operator="equal">
      <formula>5</formula>
    </cfRule>
  </conditionalFormatting>
  <conditionalFormatting sqref="AR12">
    <cfRule type="cellIs" dxfId="10027" priority="7841" operator="between">
      <formula>5</formula>
      <formula>4</formula>
    </cfRule>
    <cfRule type="cellIs" dxfId="10026" priority="7842" operator="equal">
      <formula>3</formula>
    </cfRule>
    <cfRule type="cellIs" dxfId="10025" priority="7843" operator="equal">
      <formula>2</formula>
    </cfRule>
    <cfRule type="cellIs" dxfId="10024" priority="7844" operator="equal">
      <formula>1</formula>
    </cfRule>
  </conditionalFormatting>
  <conditionalFormatting sqref="AT12">
    <cfRule type="cellIs" dxfId="10023" priority="7837" operator="equal">
      <formula>5</formula>
    </cfRule>
    <cfRule type="cellIs" dxfId="10022" priority="7838" operator="between">
      <formula>3</formula>
      <formula>4</formula>
    </cfRule>
    <cfRule type="cellIs" dxfId="10021" priority="7839" operator="equal">
      <formula>2</formula>
    </cfRule>
    <cfRule type="cellIs" dxfId="10020" priority="7840" operator="equal">
      <formula>1</formula>
    </cfRule>
  </conditionalFormatting>
  <conditionalFormatting sqref="AU12">
    <cfRule type="cellIs" dxfId="10019" priority="7853" operator="equal">
      <formula>1</formula>
    </cfRule>
    <cfRule type="cellIs" dxfId="10018" priority="7854" operator="between">
      <formula>2</formula>
      <formula>3</formula>
    </cfRule>
    <cfRule type="cellIs" dxfId="10017" priority="7867" operator="equal">
      <formula>5</formula>
    </cfRule>
  </conditionalFormatting>
  <conditionalFormatting sqref="AX12">
    <cfRule type="cellIs" dxfId="10016" priority="7850" operator="equal">
      <formula>1</formula>
    </cfRule>
    <cfRule type="cellIs" dxfId="10015" priority="7851" operator="between">
      <formula>3</formula>
      <formula>2</formula>
    </cfRule>
    <cfRule type="cellIs" dxfId="10014" priority="7852" operator="equal">
      <formula>5</formula>
    </cfRule>
  </conditionalFormatting>
  <conditionalFormatting sqref="AY12">
    <cfRule type="cellIs" dxfId="10013" priority="7869" operator="equal">
      <formula>1</formula>
    </cfRule>
    <cfRule type="cellIs" dxfId="10012" priority="7870" operator="equal">
      <formula>5</formula>
    </cfRule>
  </conditionalFormatting>
  <conditionalFormatting sqref="U12">
    <cfRule type="cellIs" dxfId="10011" priority="7836" operator="equal">
      <formula>1</formula>
    </cfRule>
  </conditionalFormatting>
  <conditionalFormatting sqref="U12">
    <cfRule type="cellIs" dxfId="10010" priority="7834" operator="between">
      <formula>4</formula>
      <formula>5</formula>
    </cfRule>
    <cfRule type="cellIs" dxfId="10009" priority="7835" operator="between">
      <formula>2</formula>
      <formula>3</formula>
    </cfRule>
  </conditionalFormatting>
  <conditionalFormatting sqref="Z12">
    <cfRule type="cellIs" dxfId="10008" priority="7880" operator="equal">
      <formula>2</formula>
    </cfRule>
    <cfRule type="cellIs" dxfId="10007" priority="7881" operator="equal">
      <formula>3</formula>
    </cfRule>
    <cfRule type="cellIs" dxfId="10006" priority="7882" operator="equal">
      <formula>4</formula>
    </cfRule>
  </conditionalFormatting>
  <conditionalFormatting sqref="AK12">
    <cfRule type="cellIs" dxfId="10005" priority="7832" operator="equal">
      <formula>4</formula>
    </cfRule>
    <cfRule type="cellIs" dxfId="10004" priority="7833" operator="equal">
      <formula>2</formula>
    </cfRule>
  </conditionalFormatting>
  <conditionalFormatting sqref="BG12">
    <cfRule type="cellIs" dxfId="10003" priority="7831" operator="equal">
      <formula>5</formula>
    </cfRule>
    <cfRule type="cellIs" dxfId="10002" priority="7885" operator="equal">
      <formula>1</formula>
    </cfRule>
    <cfRule type="cellIs" dxfId="10001" priority="7886" operator="equal">
      <formula>2</formula>
    </cfRule>
    <cfRule type="cellIs" dxfId="10000" priority="7887" operator="equal">
      <formula>4</formula>
    </cfRule>
  </conditionalFormatting>
  <conditionalFormatting sqref="BM12">
    <cfRule type="cellIs" dxfId="9999" priority="7830" operator="between">
      <formula>4</formula>
      <formula>5</formula>
    </cfRule>
    <cfRule type="cellIs" dxfId="9998" priority="7848" operator="equal">
      <formula>2</formula>
    </cfRule>
    <cfRule type="cellIs" dxfId="9997" priority="7849" operator="equal">
      <formula>1</formula>
    </cfRule>
  </conditionalFormatting>
  <conditionalFormatting sqref="BS12">
    <cfRule type="cellIs" dxfId="9996" priority="7827" operator="equal">
      <formula>5</formula>
    </cfRule>
    <cfRule type="cellIs" dxfId="9995" priority="7828" operator="between">
      <formula>2</formula>
      <formula>4</formula>
    </cfRule>
    <cfRule type="cellIs" dxfId="9994" priority="7829" operator="equal">
      <formula>1</formula>
    </cfRule>
  </conditionalFormatting>
  <conditionalFormatting sqref="BT12 CG12 BY12:CB12 BV12:BW12 CE12">
    <cfRule type="cellIs" dxfId="9993" priority="7824" operator="between">
      <formula>4</formula>
      <formula>5</formula>
    </cfRule>
    <cfRule type="cellIs" dxfId="9992" priority="7825" operator="between">
      <formula>2</formula>
      <formula>3</formula>
    </cfRule>
    <cfRule type="cellIs" dxfId="9991" priority="7826" operator="equal">
      <formula>1</formula>
    </cfRule>
  </conditionalFormatting>
  <conditionalFormatting sqref="BU12">
    <cfRule type="cellIs" dxfId="9990" priority="7821" operator="between">
      <formula>4</formula>
      <formula>5</formula>
    </cfRule>
    <cfRule type="cellIs" dxfId="9989" priority="7822" operator="equal">
      <formula>3</formula>
    </cfRule>
    <cfRule type="cellIs" dxfId="9988" priority="7823" operator="between">
      <formula>1</formula>
      <formula>2</formula>
    </cfRule>
  </conditionalFormatting>
  <conditionalFormatting sqref="P10:P11 X10:X11 AH10:AH11 BC10:BC11">
    <cfRule type="cellIs" dxfId="9987" priority="7814" operator="between">
      <formula>1</formula>
      <formula>2</formula>
    </cfRule>
    <cfRule type="cellIs" dxfId="9986" priority="7819" operator="equal">
      <formula>3</formula>
    </cfRule>
    <cfRule type="cellIs" dxfId="9985" priority="7820" operator="between">
      <formula>5</formula>
      <formula>4</formula>
    </cfRule>
  </conditionalFormatting>
  <conditionalFormatting sqref="T10:T11 Y10:Y11 AF10:AF11 AJ10:AJ11 R10:R11">
    <cfRule type="cellIs" dxfId="9984" priority="7811" operator="equal">
      <formula>1</formula>
    </cfRule>
    <cfRule type="cellIs" dxfId="9983" priority="7812" operator="equal">
      <formula>3</formula>
    </cfRule>
    <cfRule type="cellIs" dxfId="9982" priority="7813" operator="equal">
      <formula>5</formula>
    </cfRule>
  </conditionalFormatting>
  <conditionalFormatting sqref="G10:G11">
    <cfRule type="cellIs" dxfId="9981" priority="7807" operator="lessThan">
      <formula>4</formula>
    </cfRule>
  </conditionalFormatting>
  <conditionalFormatting sqref="I10:I11">
    <cfRule type="cellIs" dxfId="9980" priority="7806" operator="lessThan">
      <formula>0.25</formula>
    </cfRule>
  </conditionalFormatting>
  <conditionalFormatting sqref="W10:W11 AI10:AI11">
    <cfRule type="cellIs" dxfId="9979" priority="7779" operator="equal">
      <formula>1</formula>
    </cfRule>
    <cfRule type="cellIs" dxfId="9978" priority="7780" operator="equal">
      <formula>3</formula>
    </cfRule>
    <cfRule type="cellIs" dxfId="9977" priority="7781" operator="between">
      <formula>4</formula>
      <formula>5</formula>
    </cfRule>
  </conditionalFormatting>
  <conditionalFormatting sqref="AM10:AM11 AW10:AW11 BJ10:BK11 CK10:CK11">
    <cfRule type="cellIs" dxfId="9976" priority="7773" operator="equal">
      <formula>5</formula>
    </cfRule>
    <cfRule type="cellIs" dxfId="9975" priority="7774" operator="equal">
      <formula>3</formula>
    </cfRule>
    <cfRule type="cellIs" dxfId="9974" priority="7775" operator="equal">
      <formula>1</formula>
    </cfRule>
  </conditionalFormatting>
  <conditionalFormatting sqref="AV10:AV11 AZ10:AZ11 BD10:BD11 BL10:BL11 BN10:BN11">
    <cfRule type="cellIs" dxfId="9973" priority="7763" operator="equal">
      <formula>1</formula>
    </cfRule>
    <cfRule type="cellIs" dxfId="9972" priority="7764" operator="between">
      <formula>2</formula>
      <formula>3</formula>
    </cfRule>
    <cfRule type="cellIs" dxfId="9971" priority="7765" operator="between">
      <formula>5</formula>
      <formula>4</formula>
    </cfRule>
  </conditionalFormatting>
  <conditionalFormatting sqref="AB10:AB11">
    <cfRule type="cellIs" dxfId="9970" priority="7815" operator="equal">
      <formula>1</formula>
    </cfRule>
    <cfRule type="cellIs" dxfId="9969" priority="7816" operator="equal">
      <formula>2</formula>
    </cfRule>
    <cfRule type="cellIs" dxfId="9968" priority="7817" operator="equal">
      <formula>3</formula>
    </cfRule>
    <cfRule type="cellIs" dxfId="9967" priority="7818" operator="between">
      <formula>4</formula>
      <formula>5</formula>
    </cfRule>
  </conditionalFormatting>
  <conditionalFormatting sqref="BQ10:BQ11 S10:S11">
    <cfRule type="cellIs" dxfId="9966" priority="7782" operator="between">
      <formula>1</formula>
      <formula>2</formula>
    </cfRule>
    <cfRule type="cellIs" dxfId="9965" priority="7783" operator="equal">
      <formula>3</formula>
    </cfRule>
    <cfRule type="cellIs" dxfId="9964" priority="7784" operator="equal">
      <formula>5</formula>
    </cfRule>
  </conditionalFormatting>
  <conditionalFormatting sqref="AO10:AO11">
    <cfRule type="cellIs" dxfId="9963" priority="7792" operator="equal">
      <formula>1</formula>
    </cfRule>
    <cfRule type="cellIs" dxfId="9962" priority="7793" operator="between">
      <formula>2</formula>
      <formula>3</formula>
    </cfRule>
    <cfRule type="cellIs" dxfId="9961" priority="7794" operator="between">
      <formula>5</formula>
      <formula>4</formula>
    </cfRule>
  </conditionalFormatting>
  <conditionalFormatting sqref="AN10:AN11">
    <cfRule type="cellIs" dxfId="9960" priority="7795" operator="between">
      <formula>1</formula>
      <formula>2</formula>
    </cfRule>
    <cfRule type="cellIs" dxfId="9959" priority="7796" operator="between">
      <formula>3</formula>
      <formula>4</formula>
    </cfRule>
    <cfRule type="cellIs" dxfId="9958" priority="7797" operator="equal">
      <formula>5</formula>
    </cfRule>
  </conditionalFormatting>
  <conditionalFormatting sqref="AP10:AP11">
    <cfRule type="cellIs" dxfId="9957" priority="7776" operator="between">
      <formula>5</formula>
      <formula>4</formula>
    </cfRule>
    <cfRule type="cellIs" dxfId="9956" priority="7777" operator="between">
      <formula>3</formula>
      <formula>2</formula>
    </cfRule>
    <cfRule type="cellIs" dxfId="9955" priority="7778" operator="equal">
      <formula>1</formula>
    </cfRule>
  </conditionalFormatting>
  <conditionalFormatting sqref="AQ10:AQ11 BA10:BA11 O10:O11 BF10:BF11 BP10:BP11">
    <cfRule type="cellIs" dxfId="9954" priority="7789" operator="equal">
      <formula>1</formula>
    </cfRule>
    <cfRule type="cellIs" dxfId="9953" priority="7790" operator="between">
      <formula>2</formula>
      <formula>4</formula>
    </cfRule>
    <cfRule type="cellIs" dxfId="9952" priority="7791" operator="equal">
      <formula>5</formula>
    </cfRule>
  </conditionalFormatting>
  <conditionalFormatting sqref="AR10:AR11">
    <cfRule type="cellIs" dxfId="9951" priority="7759" operator="between">
      <formula>5</formula>
      <formula>4</formula>
    </cfRule>
    <cfRule type="cellIs" dxfId="9950" priority="7760" operator="equal">
      <formula>3</formula>
    </cfRule>
    <cfRule type="cellIs" dxfId="9949" priority="7761" operator="equal">
      <formula>2</formula>
    </cfRule>
    <cfRule type="cellIs" dxfId="9948" priority="7762" operator="equal">
      <formula>1</formula>
    </cfRule>
  </conditionalFormatting>
  <conditionalFormatting sqref="AT10:AT11">
    <cfRule type="cellIs" dxfId="9947" priority="7755" operator="equal">
      <formula>5</formula>
    </cfRule>
    <cfRule type="cellIs" dxfId="9946" priority="7756" operator="between">
      <formula>3</formula>
      <formula>4</formula>
    </cfRule>
    <cfRule type="cellIs" dxfId="9945" priority="7757" operator="equal">
      <formula>2</formula>
    </cfRule>
    <cfRule type="cellIs" dxfId="9944" priority="7758" operator="equal">
      <formula>1</formula>
    </cfRule>
  </conditionalFormatting>
  <conditionalFormatting sqref="AU10:AU11">
    <cfRule type="cellIs" dxfId="9943" priority="7771" operator="equal">
      <formula>1</formula>
    </cfRule>
    <cfRule type="cellIs" dxfId="9942" priority="7772" operator="between">
      <formula>2</formula>
      <formula>3</formula>
    </cfRule>
    <cfRule type="cellIs" dxfId="9941" priority="7785" operator="equal">
      <formula>5</formula>
    </cfRule>
  </conditionalFormatting>
  <conditionalFormatting sqref="AX10:AX11">
    <cfRule type="cellIs" dxfId="9940" priority="7768" operator="equal">
      <formula>1</formula>
    </cfRule>
    <cfRule type="cellIs" dxfId="9939" priority="7769" operator="between">
      <formula>3</formula>
      <formula>2</formula>
    </cfRule>
    <cfRule type="cellIs" dxfId="9938" priority="7770" operator="equal">
      <formula>5</formula>
    </cfRule>
  </conditionalFormatting>
  <conditionalFormatting sqref="AY10:AY11">
    <cfRule type="cellIs" dxfId="9937" priority="7787" operator="equal">
      <formula>1</formula>
    </cfRule>
    <cfRule type="cellIs" dxfId="9936" priority="7788" operator="equal">
      <formula>5</formula>
    </cfRule>
  </conditionalFormatting>
  <conditionalFormatting sqref="U10:U11">
    <cfRule type="cellIs" dxfId="9935" priority="7754" operator="equal">
      <formula>1</formula>
    </cfRule>
  </conditionalFormatting>
  <conditionalFormatting sqref="U10:U11">
    <cfRule type="cellIs" dxfId="9934" priority="7752" operator="between">
      <formula>4</formula>
      <formula>5</formula>
    </cfRule>
    <cfRule type="cellIs" dxfId="9933" priority="7753" operator="between">
      <formula>2</formula>
      <formula>3</formula>
    </cfRule>
  </conditionalFormatting>
  <conditionalFormatting sqref="Z10:Z11">
    <cfRule type="cellIs" dxfId="9932" priority="7798" operator="equal">
      <formula>2</formula>
    </cfRule>
    <cfRule type="cellIs" dxfId="9931" priority="7799" operator="equal">
      <formula>3</formula>
    </cfRule>
    <cfRule type="cellIs" dxfId="9930" priority="7800" operator="equal">
      <formula>4</formula>
    </cfRule>
  </conditionalFormatting>
  <conditionalFormatting sqref="AK10:AK11">
    <cfRule type="cellIs" dxfId="9929" priority="7750" operator="equal">
      <formula>4</formula>
    </cfRule>
    <cfRule type="cellIs" dxfId="9928" priority="7751" operator="equal">
      <formula>2</formula>
    </cfRule>
  </conditionalFormatting>
  <conditionalFormatting sqref="BG10:BG11">
    <cfRule type="cellIs" dxfId="9927" priority="7749" operator="equal">
      <formula>5</formula>
    </cfRule>
    <cfRule type="cellIs" dxfId="9926" priority="7803" operator="equal">
      <formula>1</formula>
    </cfRule>
    <cfRule type="cellIs" dxfId="9925" priority="7804" operator="equal">
      <formula>2</formula>
    </cfRule>
    <cfRule type="cellIs" dxfId="9924" priority="7805" operator="equal">
      <formula>4</formula>
    </cfRule>
  </conditionalFormatting>
  <conditionalFormatting sqref="BM10:BM11">
    <cfRule type="cellIs" dxfId="9923" priority="7748" operator="between">
      <formula>4</formula>
      <formula>5</formula>
    </cfRule>
    <cfRule type="cellIs" dxfId="9922" priority="7766" operator="equal">
      <formula>2</formula>
    </cfRule>
    <cfRule type="cellIs" dxfId="9921" priority="7767" operator="equal">
      <formula>1</formula>
    </cfRule>
  </conditionalFormatting>
  <conditionalFormatting sqref="BS10:BS11">
    <cfRule type="cellIs" dxfId="9920" priority="7745" operator="equal">
      <formula>5</formula>
    </cfRule>
    <cfRule type="cellIs" dxfId="9919" priority="7746" operator="between">
      <formula>2</formula>
      <formula>4</formula>
    </cfRule>
    <cfRule type="cellIs" dxfId="9918" priority="7747" operator="equal">
      <formula>1</formula>
    </cfRule>
  </conditionalFormatting>
  <conditionalFormatting sqref="BT10:BT11 CG10:CG11 BY10:CB11 BV10:BW11 CE10:CE11">
    <cfRule type="cellIs" dxfId="9917" priority="7742" operator="between">
      <formula>4</formula>
      <formula>5</formula>
    </cfRule>
    <cfRule type="cellIs" dxfId="9916" priority="7743" operator="between">
      <formula>2</formula>
      <formula>3</formula>
    </cfRule>
    <cfRule type="cellIs" dxfId="9915" priority="7744" operator="equal">
      <formula>1</formula>
    </cfRule>
  </conditionalFormatting>
  <conditionalFormatting sqref="BU10:BU11">
    <cfRule type="cellIs" dxfId="9914" priority="7739" operator="between">
      <formula>4</formula>
      <formula>5</formula>
    </cfRule>
    <cfRule type="cellIs" dxfId="9913" priority="7740" operator="equal">
      <formula>3</formula>
    </cfRule>
    <cfRule type="cellIs" dxfId="9912" priority="7741" operator="between">
      <formula>1</formula>
      <formula>2</formula>
    </cfRule>
  </conditionalFormatting>
  <conditionalFormatting sqref="BC154 AH154 X154 P154">
    <cfRule type="cellIs" dxfId="9911" priority="7732" operator="between">
      <formula>1</formula>
      <formula>2</formula>
    </cfRule>
    <cfRule type="cellIs" dxfId="9910" priority="7737" operator="equal">
      <formula>3</formula>
    </cfRule>
    <cfRule type="cellIs" dxfId="9909" priority="7738" operator="between">
      <formula>5</formula>
      <formula>4</formula>
    </cfRule>
  </conditionalFormatting>
  <conditionalFormatting sqref="R154 AJ154 AF154 Y154 T154">
    <cfRule type="cellIs" dxfId="9908" priority="7729" operator="equal">
      <formula>1</formula>
    </cfRule>
    <cfRule type="cellIs" dxfId="9907" priority="7730" operator="equal">
      <formula>3</formula>
    </cfRule>
    <cfRule type="cellIs" dxfId="9906" priority="7731" operator="equal">
      <formula>5</formula>
    </cfRule>
  </conditionalFormatting>
  <conditionalFormatting sqref="G154">
    <cfRule type="cellIs" dxfId="9905" priority="7725" operator="lessThan">
      <formula>4</formula>
    </cfRule>
  </conditionalFormatting>
  <conditionalFormatting sqref="I154">
    <cfRule type="cellIs" dxfId="9904" priority="7724" operator="lessThan">
      <formula>0.25</formula>
    </cfRule>
  </conditionalFormatting>
  <conditionalFormatting sqref="AI154 W154">
    <cfRule type="cellIs" dxfId="9903" priority="7697" operator="equal">
      <formula>1</formula>
    </cfRule>
    <cfRule type="cellIs" dxfId="9902" priority="7698" operator="equal">
      <formula>3</formula>
    </cfRule>
    <cfRule type="cellIs" dxfId="9901" priority="7699" operator="between">
      <formula>4</formula>
      <formula>5</formula>
    </cfRule>
  </conditionalFormatting>
  <conditionalFormatting sqref="CK154 BJ154:BK154 AW154 AM154">
    <cfRule type="cellIs" dxfId="9900" priority="7691" operator="equal">
      <formula>5</formula>
    </cfRule>
    <cfRule type="cellIs" dxfId="9899" priority="7692" operator="equal">
      <formula>3</formula>
    </cfRule>
    <cfRule type="cellIs" dxfId="9898" priority="7693" operator="equal">
      <formula>1</formula>
    </cfRule>
  </conditionalFormatting>
  <conditionalFormatting sqref="BN154 BL154 BD154 AZ154 AV154">
    <cfRule type="cellIs" dxfId="9897" priority="7681" operator="equal">
      <formula>1</formula>
    </cfRule>
    <cfRule type="cellIs" dxfId="9896" priority="7682" operator="between">
      <formula>2</formula>
      <formula>3</formula>
    </cfRule>
    <cfRule type="cellIs" dxfId="9895" priority="7683" operator="between">
      <formula>5</formula>
      <formula>4</formula>
    </cfRule>
  </conditionalFormatting>
  <conditionalFormatting sqref="AB154">
    <cfRule type="cellIs" dxfId="9894" priority="7733" operator="equal">
      <formula>1</formula>
    </cfRule>
    <cfRule type="cellIs" dxfId="9893" priority="7734" operator="equal">
      <formula>2</formula>
    </cfRule>
    <cfRule type="cellIs" dxfId="9892" priority="7735" operator="equal">
      <formula>3</formula>
    </cfRule>
    <cfRule type="cellIs" dxfId="9891" priority="7736" operator="between">
      <formula>4</formula>
      <formula>5</formula>
    </cfRule>
  </conditionalFormatting>
  <conditionalFormatting sqref="S154 BQ154">
    <cfRule type="cellIs" dxfId="9890" priority="7700" operator="between">
      <formula>1</formula>
      <formula>2</formula>
    </cfRule>
    <cfRule type="cellIs" dxfId="9889" priority="7701" operator="equal">
      <formula>3</formula>
    </cfRule>
    <cfRule type="cellIs" dxfId="9888" priority="7702" operator="equal">
      <formula>5</formula>
    </cfRule>
  </conditionalFormatting>
  <conditionalFormatting sqref="AO154">
    <cfRule type="cellIs" dxfId="9887" priority="7710" operator="equal">
      <formula>1</formula>
    </cfRule>
    <cfRule type="cellIs" dxfId="9886" priority="7711" operator="between">
      <formula>2</formula>
      <formula>3</formula>
    </cfRule>
    <cfRule type="cellIs" dxfId="9885" priority="7712" operator="between">
      <formula>5</formula>
      <formula>4</formula>
    </cfRule>
  </conditionalFormatting>
  <conditionalFormatting sqref="AN154">
    <cfRule type="cellIs" dxfId="9884" priority="7713" operator="between">
      <formula>1</formula>
      <formula>2</formula>
    </cfRule>
    <cfRule type="cellIs" dxfId="9883" priority="7714" operator="between">
      <formula>3</formula>
      <formula>4</formula>
    </cfRule>
    <cfRule type="cellIs" dxfId="9882" priority="7715" operator="equal">
      <formula>5</formula>
    </cfRule>
  </conditionalFormatting>
  <conditionalFormatting sqref="AP154">
    <cfRule type="cellIs" dxfId="9881" priority="7694" operator="between">
      <formula>5</formula>
      <formula>4</formula>
    </cfRule>
    <cfRule type="cellIs" dxfId="9880" priority="7695" operator="between">
      <formula>3</formula>
      <formula>2</formula>
    </cfRule>
    <cfRule type="cellIs" dxfId="9879" priority="7696" operator="equal">
      <formula>1</formula>
    </cfRule>
  </conditionalFormatting>
  <conditionalFormatting sqref="BP154 BF154 O154 BA154 AQ154">
    <cfRule type="cellIs" dxfId="9878" priority="7707" operator="equal">
      <formula>1</formula>
    </cfRule>
    <cfRule type="cellIs" dxfId="9877" priority="7708" operator="between">
      <formula>2</formula>
      <formula>4</formula>
    </cfRule>
    <cfRule type="cellIs" dxfId="9876" priority="7709" operator="equal">
      <formula>5</formula>
    </cfRule>
  </conditionalFormatting>
  <conditionalFormatting sqref="AR154">
    <cfRule type="cellIs" dxfId="9875" priority="7677" operator="between">
      <formula>5</formula>
      <formula>4</formula>
    </cfRule>
    <cfRule type="cellIs" dxfId="9874" priority="7678" operator="equal">
      <formula>3</formula>
    </cfRule>
    <cfRule type="cellIs" dxfId="9873" priority="7679" operator="equal">
      <formula>2</formula>
    </cfRule>
    <cfRule type="cellIs" dxfId="9872" priority="7680" operator="equal">
      <formula>1</formula>
    </cfRule>
  </conditionalFormatting>
  <conditionalFormatting sqref="AT154">
    <cfRule type="cellIs" dxfId="9871" priority="7673" operator="equal">
      <formula>5</formula>
    </cfRule>
    <cfRule type="cellIs" dxfId="9870" priority="7674" operator="between">
      <formula>3</formula>
      <formula>4</formula>
    </cfRule>
    <cfRule type="cellIs" dxfId="9869" priority="7675" operator="equal">
      <formula>2</formula>
    </cfRule>
    <cfRule type="cellIs" dxfId="9868" priority="7676" operator="equal">
      <formula>1</formula>
    </cfRule>
  </conditionalFormatting>
  <conditionalFormatting sqref="AU154">
    <cfRule type="cellIs" dxfId="9867" priority="7689" operator="equal">
      <formula>1</formula>
    </cfRule>
    <cfRule type="cellIs" dxfId="9866" priority="7690" operator="between">
      <formula>2</formula>
      <formula>3</formula>
    </cfRule>
    <cfRule type="cellIs" dxfId="9865" priority="7703" operator="equal">
      <formula>5</formula>
    </cfRule>
  </conditionalFormatting>
  <conditionalFormatting sqref="AX154">
    <cfRule type="cellIs" dxfId="9864" priority="7686" operator="equal">
      <formula>1</formula>
    </cfRule>
    <cfRule type="cellIs" dxfId="9863" priority="7687" operator="between">
      <formula>3</formula>
      <formula>2</formula>
    </cfRule>
    <cfRule type="cellIs" dxfId="9862" priority="7688" operator="equal">
      <formula>5</formula>
    </cfRule>
  </conditionalFormatting>
  <conditionalFormatting sqref="AY154">
    <cfRule type="cellIs" dxfId="9861" priority="7705" operator="equal">
      <formula>1</formula>
    </cfRule>
    <cfRule type="cellIs" dxfId="9860" priority="7706" operator="equal">
      <formula>5</formula>
    </cfRule>
  </conditionalFormatting>
  <conditionalFormatting sqref="U154">
    <cfRule type="cellIs" dxfId="9859" priority="7672" operator="equal">
      <formula>1</formula>
    </cfRule>
  </conditionalFormatting>
  <conditionalFormatting sqref="U154">
    <cfRule type="cellIs" dxfId="9858" priority="7670" operator="between">
      <formula>4</formula>
      <formula>5</formula>
    </cfRule>
    <cfRule type="cellIs" dxfId="9857" priority="7671" operator="between">
      <formula>2</formula>
      <formula>3</formula>
    </cfRule>
  </conditionalFormatting>
  <conditionalFormatting sqref="Z154">
    <cfRule type="cellIs" dxfId="9856" priority="7716" operator="equal">
      <formula>2</formula>
    </cfRule>
    <cfRule type="cellIs" dxfId="9855" priority="7717" operator="equal">
      <formula>3</formula>
    </cfRule>
    <cfRule type="cellIs" dxfId="9854" priority="7718" operator="equal">
      <formula>4</formula>
    </cfRule>
  </conditionalFormatting>
  <conditionalFormatting sqref="AK154">
    <cfRule type="cellIs" dxfId="9853" priority="7668" operator="equal">
      <formula>4</formula>
    </cfRule>
    <cfRule type="cellIs" dxfId="9852" priority="7669" operator="equal">
      <formula>2</formula>
    </cfRule>
  </conditionalFormatting>
  <conditionalFormatting sqref="BG154">
    <cfRule type="cellIs" dxfId="9851" priority="7667" operator="equal">
      <formula>5</formula>
    </cfRule>
    <cfRule type="cellIs" dxfId="9850" priority="7721" operator="equal">
      <formula>1</formula>
    </cfRule>
    <cfRule type="cellIs" dxfId="9849" priority="7722" operator="equal">
      <formula>2</formula>
    </cfRule>
    <cfRule type="cellIs" dxfId="9848" priority="7723" operator="equal">
      <formula>4</formula>
    </cfRule>
  </conditionalFormatting>
  <conditionalFormatting sqref="BM154">
    <cfRule type="cellIs" dxfId="9847" priority="7666" operator="between">
      <formula>4</formula>
      <formula>5</formula>
    </cfRule>
    <cfRule type="cellIs" dxfId="9846" priority="7684" operator="equal">
      <formula>2</formula>
    </cfRule>
    <cfRule type="cellIs" dxfId="9845" priority="7685" operator="equal">
      <formula>1</formula>
    </cfRule>
  </conditionalFormatting>
  <conditionalFormatting sqref="BS154">
    <cfRule type="cellIs" dxfId="9844" priority="7663" operator="equal">
      <formula>5</formula>
    </cfRule>
    <cfRule type="cellIs" dxfId="9843" priority="7664" operator="between">
      <formula>2</formula>
      <formula>4</formula>
    </cfRule>
    <cfRule type="cellIs" dxfId="9842" priority="7665" operator="equal">
      <formula>1</formula>
    </cfRule>
  </conditionalFormatting>
  <conditionalFormatting sqref="CE154 BV154:BW154 BY154:CB154 CG154 BT154">
    <cfRule type="cellIs" dxfId="9841" priority="7660" operator="between">
      <formula>4</formula>
      <formula>5</formula>
    </cfRule>
    <cfRule type="cellIs" dxfId="9840" priority="7661" operator="between">
      <formula>2</formula>
      <formula>3</formula>
    </cfRule>
    <cfRule type="cellIs" dxfId="9839" priority="7662" operator="equal">
      <formula>1</formula>
    </cfRule>
  </conditionalFormatting>
  <conditionalFormatting sqref="BU154">
    <cfRule type="cellIs" dxfId="9838" priority="7657" operator="between">
      <formula>4</formula>
      <formula>5</formula>
    </cfRule>
    <cfRule type="cellIs" dxfId="9837" priority="7658" operator="equal">
      <formula>3</formula>
    </cfRule>
    <cfRule type="cellIs" dxfId="9836" priority="7659" operator="between">
      <formula>1</formula>
      <formula>2</formula>
    </cfRule>
  </conditionalFormatting>
  <conditionalFormatting sqref="P58 X58 AH58 BC58">
    <cfRule type="cellIs" dxfId="9835" priority="7650" operator="between">
      <formula>1</formula>
      <formula>2</formula>
    </cfRule>
    <cfRule type="cellIs" dxfId="9834" priority="7655" operator="equal">
      <formula>3</formula>
    </cfRule>
    <cfRule type="cellIs" dxfId="9833" priority="7656" operator="between">
      <formula>5</formula>
      <formula>4</formula>
    </cfRule>
  </conditionalFormatting>
  <conditionalFormatting sqref="T58 Y58 AF58 AJ58 R58">
    <cfRule type="cellIs" dxfId="9832" priority="7647" operator="equal">
      <formula>1</formula>
    </cfRule>
    <cfRule type="cellIs" dxfId="9831" priority="7648" operator="equal">
      <formula>3</formula>
    </cfRule>
    <cfRule type="cellIs" dxfId="9830" priority="7649" operator="equal">
      <formula>5</formula>
    </cfRule>
  </conditionalFormatting>
  <conditionalFormatting sqref="G58">
    <cfRule type="cellIs" dxfId="9829" priority="7643" operator="lessThan">
      <formula>4</formula>
    </cfRule>
  </conditionalFormatting>
  <conditionalFormatting sqref="I58">
    <cfRule type="cellIs" dxfId="9828" priority="7642" operator="lessThan">
      <formula>0.25</formula>
    </cfRule>
  </conditionalFormatting>
  <conditionalFormatting sqref="W58 AI58">
    <cfRule type="cellIs" dxfId="9827" priority="7615" operator="equal">
      <formula>1</formula>
    </cfRule>
    <cfRule type="cellIs" dxfId="9826" priority="7616" operator="equal">
      <formula>3</formula>
    </cfRule>
    <cfRule type="cellIs" dxfId="9825" priority="7617" operator="between">
      <formula>4</formula>
      <formula>5</formula>
    </cfRule>
  </conditionalFormatting>
  <conditionalFormatting sqref="AM58 AW58 BJ58:BK58 CK58">
    <cfRule type="cellIs" dxfId="9824" priority="7609" operator="equal">
      <formula>5</formula>
    </cfRule>
    <cfRule type="cellIs" dxfId="9823" priority="7610" operator="equal">
      <formula>3</formula>
    </cfRule>
    <cfRule type="cellIs" dxfId="9822" priority="7611" operator="equal">
      <formula>1</formula>
    </cfRule>
  </conditionalFormatting>
  <conditionalFormatting sqref="AV58 AZ58 BD58 BL58 BN58">
    <cfRule type="cellIs" dxfId="9821" priority="7599" operator="equal">
      <formula>1</formula>
    </cfRule>
    <cfRule type="cellIs" dxfId="9820" priority="7600" operator="between">
      <formula>2</formula>
      <formula>3</formula>
    </cfRule>
    <cfRule type="cellIs" dxfId="9819" priority="7601" operator="between">
      <formula>5</formula>
      <formula>4</formula>
    </cfRule>
  </conditionalFormatting>
  <conditionalFormatting sqref="AB58">
    <cfRule type="cellIs" dxfId="9818" priority="7651" operator="equal">
      <formula>1</formula>
    </cfRule>
    <cfRule type="cellIs" dxfId="9817" priority="7652" operator="equal">
      <formula>2</formula>
    </cfRule>
    <cfRule type="cellIs" dxfId="9816" priority="7653" operator="equal">
      <formula>3</formula>
    </cfRule>
    <cfRule type="cellIs" dxfId="9815" priority="7654" operator="between">
      <formula>4</formula>
      <formula>5</formula>
    </cfRule>
  </conditionalFormatting>
  <conditionalFormatting sqref="AC58 BQ58 S58">
    <cfRule type="cellIs" dxfId="9814" priority="7618" operator="between">
      <formula>1</formula>
      <formula>2</formula>
    </cfRule>
    <cfRule type="cellIs" dxfId="9813" priority="7619" operator="equal">
      <formula>3</formula>
    </cfRule>
    <cfRule type="cellIs" dxfId="9812" priority="7620" operator="equal">
      <formula>5</formula>
    </cfRule>
  </conditionalFormatting>
  <conditionalFormatting sqref="AO58">
    <cfRule type="cellIs" dxfId="9811" priority="7628" operator="equal">
      <formula>1</formula>
    </cfRule>
    <cfRule type="cellIs" dxfId="9810" priority="7629" operator="between">
      <formula>2</formula>
      <formula>3</formula>
    </cfRule>
    <cfRule type="cellIs" dxfId="9809" priority="7630" operator="between">
      <formula>5</formula>
      <formula>4</formula>
    </cfRule>
  </conditionalFormatting>
  <conditionalFormatting sqref="AN58">
    <cfRule type="cellIs" dxfId="9808" priority="7631" operator="between">
      <formula>1</formula>
      <formula>2</formula>
    </cfRule>
    <cfRule type="cellIs" dxfId="9807" priority="7632" operator="between">
      <formula>3</formula>
      <formula>4</formula>
    </cfRule>
    <cfRule type="cellIs" dxfId="9806" priority="7633" operator="equal">
      <formula>5</formula>
    </cfRule>
  </conditionalFormatting>
  <conditionalFormatting sqref="AP58">
    <cfRule type="cellIs" dxfId="9805" priority="7612" operator="between">
      <formula>5</formula>
      <formula>4</formula>
    </cfRule>
    <cfRule type="cellIs" dxfId="9804" priority="7613" operator="between">
      <formula>3</formula>
      <formula>2</formula>
    </cfRule>
    <cfRule type="cellIs" dxfId="9803" priority="7614" operator="equal">
      <formula>1</formula>
    </cfRule>
  </conditionalFormatting>
  <conditionalFormatting sqref="AQ58 BA58 O58 BF58 BP58">
    <cfRule type="cellIs" dxfId="9802" priority="7625" operator="equal">
      <formula>1</formula>
    </cfRule>
    <cfRule type="cellIs" dxfId="9801" priority="7626" operator="between">
      <formula>2</formula>
      <formula>4</formula>
    </cfRule>
    <cfRule type="cellIs" dxfId="9800" priority="7627" operator="equal">
      <formula>5</formula>
    </cfRule>
  </conditionalFormatting>
  <conditionalFormatting sqref="AR58">
    <cfRule type="cellIs" dxfId="9799" priority="7595" operator="between">
      <formula>5</formula>
      <formula>4</formula>
    </cfRule>
    <cfRule type="cellIs" dxfId="9798" priority="7596" operator="equal">
      <formula>3</formula>
    </cfRule>
    <cfRule type="cellIs" dxfId="9797" priority="7597" operator="equal">
      <formula>2</formula>
    </cfRule>
    <cfRule type="cellIs" dxfId="9796" priority="7598" operator="equal">
      <formula>1</formula>
    </cfRule>
  </conditionalFormatting>
  <conditionalFormatting sqref="AT58">
    <cfRule type="cellIs" dxfId="9795" priority="7591" operator="equal">
      <formula>5</formula>
    </cfRule>
    <cfRule type="cellIs" dxfId="9794" priority="7592" operator="between">
      <formula>3</formula>
      <formula>4</formula>
    </cfRule>
    <cfRule type="cellIs" dxfId="9793" priority="7593" operator="equal">
      <formula>2</formula>
    </cfRule>
    <cfRule type="cellIs" dxfId="9792" priority="7594" operator="equal">
      <formula>1</formula>
    </cfRule>
  </conditionalFormatting>
  <conditionalFormatting sqref="AU58">
    <cfRule type="cellIs" dxfId="9791" priority="7607" operator="equal">
      <formula>1</formula>
    </cfRule>
    <cfRule type="cellIs" dxfId="9790" priority="7608" operator="between">
      <formula>2</formula>
      <formula>3</formula>
    </cfRule>
    <cfRule type="cellIs" dxfId="9789" priority="7621" operator="equal">
      <formula>5</formula>
    </cfRule>
  </conditionalFormatting>
  <conditionalFormatting sqref="AX58">
    <cfRule type="cellIs" dxfId="9788" priority="7604" operator="equal">
      <formula>1</formula>
    </cfRule>
    <cfRule type="cellIs" dxfId="9787" priority="7605" operator="between">
      <formula>3</formula>
      <formula>2</formula>
    </cfRule>
    <cfRule type="cellIs" dxfId="9786" priority="7606" operator="equal">
      <formula>5</formula>
    </cfRule>
  </conditionalFormatting>
  <conditionalFormatting sqref="AY58">
    <cfRule type="cellIs" dxfId="9785" priority="7623" operator="equal">
      <formula>1</formula>
    </cfRule>
    <cfRule type="cellIs" dxfId="9784" priority="7624" operator="equal">
      <formula>5</formula>
    </cfRule>
  </conditionalFormatting>
  <conditionalFormatting sqref="U58">
    <cfRule type="cellIs" dxfId="9783" priority="7590" operator="equal">
      <formula>1</formula>
    </cfRule>
  </conditionalFormatting>
  <conditionalFormatting sqref="U58">
    <cfRule type="cellIs" dxfId="9782" priority="7588" operator="between">
      <formula>4</formula>
      <formula>5</formula>
    </cfRule>
    <cfRule type="cellIs" dxfId="9781" priority="7589" operator="between">
      <formula>2</formula>
      <formula>3</formula>
    </cfRule>
  </conditionalFormatting>
  <conditionalFormatting sqref="Z58">
    <cfRule type="cellIs" dxfId="9780" priority="7634" operator="equal">
      <formula>2</formula>
    </cfRule>
    <cfRule type="cellIs" dxfId="9779" priority="7635" operator="equal">
      <formula>3</formula>
    </cfRule>
    <cfRule type="cellIs" dxfId="9778" priority="7636" operator="equal">
      <formula>4</formula>
    </cfRule>
  </conditionalFormatting>
  <conditionalFormatting sqref="AK58">
    <cfRule type="cellIs" dxfId="9777" priority="7586" operator="equal">
      <formula>4</formula>
    </cfRule>
    <cfRule type="cellIs" dxfId="9776" priority="7587" operator="equal">
      <formula>2</formula>
    </cfRule>
  </conditionalFormatting>
  <conditionalFormatting sqref="BG58">
    <cfRule type="cellIs" dxfId="9775" priority="7585" operator="equal">
      <formula>5</formula>
    </cfRule>
    <cfRule type="cellIs" dxfId="9774" priority="7639" operator="equal">
      <formula>1</formula>
    </cfRule>
    <cfRule type="cellIs" dxfId="9773" priority="7640" operator="equal">
      <formula>2</formula>
    </cfRule>
    <cfRule type="cellIs" dxfId="9772" priority="7641" operator="equal">
      <formula>4</formula>
    </cfRule>
  </conditionalFormatting>
  <conditionalFormatting sqref="BM58">
    <cfRule type="cellIs" dxfId="9771" priority="7584" operator="between">
      <formula>4</formula>
      <formula>5</formula>
    </cfRule>
    <cfRule type="cellIs" dxfId="9770" priority="7602" operator="equal">
      <formula>2</formula>
    </cfRule>
    <cfRule type="cellIs" dxfId="9769" priority="7603" operator="equal">
      <formula>1</formula>
    </cfRule>
  </conditionalFormatting>
  <conditionalFormatting sqref="BS58">
    <cfRule type="cellIs" dxfId="9768" priority="7581" operator="equal">
      <formula>5</formula>
    </cfRule>
    <cfRule type="cellIs" dxfId="9767" priority="7582" operator="between">
      <formula>2</formula>
      <formula>4</formula>
    </cfRule>
    <cfRule type="cellIs" dxfId="9766" priority="7583" operator="equal">
      <formula>1</formula>
    </cfRule>
  </conditionalFormatting>
  <conditionalFormatting sqref="BT58 CG58 BY58:CB58 BV58:BW58 CE58">
    <cfRule type="cellIs" dxfId="9765" priority="7578" operator="between">
      <formula>4</formula>
      <formula>5</formula>
    </cfRule>
    <cfRule type="cellIs" dxfId="9764" priority="7579" operator="between">
      <formula>2</formula>
      <formula>3</formula>
    </cfRule>
    <cfRule type="cellIs" dxfId="9763" priority="7580" operator="equal">
      <formula>1</formula>
    </cfRule>
  </conditionalFormatting>
  <conditionalFormatting sqref="BU58">
    <cfRule type="cellIs" dxfId="9762" priority="7575" operator="between">
      <formula>4</formula>
      <formula>5</formula>
    </cfRule>
    <cfRule type="cellIs" dxfId="9761" priority="7576" operator="equal">
      <formula>3</formula>
    </cfRule>
    <cfRule type="cellIs" dxfId="9760" priority="7577" operator="between">
      <formula>1</formula>
      <formula>2</formula>
    </cfRule>
  </conditionalFormatting>
  <conditionalFormatting sqref="BC59:BC60 AH59:AH60 X59:X60 P59:P60">
    <cfRule type="cellIs" dxfId="9759" priority="7568" operator="between">
      <formula>1</formula>
      <formula>2</formula>
    </cfRule>
    <cfRule type="cellIs" dxfId="9758" priority="7573" operator="equal">
      <formula>3</formula>
    </cfRule>
    <cfRule type="cellIs" dxfId="9757" priority="7574" operator="between">
      <formula>5</formula>
      <formula>4</formula>
    </cfRule>
  </conditionalFormatting>
  <conditionalFormatting sqref="R59:R60 AJ59:AJ60 AF59:AF60 Y59:Y60 T59:T60">
    <cfRule type="cellIs" dxfId="9756" priority="7565" operator="equal">
      <formula>1</formula>
    </cfRule>
    <cfRule type="cellIs" dxfId="9755" priority="7566" operator="equal">
      <formula>3</formula>
    </cfRule>
    <cfRule type="cellIs" dxfId="9754" priority="7567" operator="equal">
      <formula>5</formula>
    </cfRule>
  </conditionalFormatting>
  <conditionalFormatting sqref="G59:G60">
    <cfRule type="cellIs" dxfId="9753" priority="7561" operator="lessThan">
      <formula>4</formula>
    </cfRule>
  </conditionalFormatting>
  <conditionalFormatting sqref="I59:I60">
    <cfRule type="cellIs" dxfId="9752" priority="7560" operator="lessThan">
      <formula>0.25</formula>
    </cfRule>
  </conditionalFormatting>
  <conditionalFormatting sqref="AI59:AI60 W59:W60">
    <cfRule type="cellIs" dxfId="9751" priority="7533" operator="equal">
      <formula>1</formula>
    </cfRule>
    <cfRule type="cellIs" dxfId="9750" priority="7534" operator="equal">
      <formula>3</formula>
    </cfRule>
    <cfRule type="cellIs" dxfId="9749" priority="7535" operator="between">
      <formula>4</formula>
      <formula>5</formula>
    </cfRule>
  </conditionalFormatting>
  <conditionalFormatting sqref="CK59:CK60 BJ59:BK60 AW59:AW60 AM59:AM60">
    <cfRule type="cellIs" dxfId="9748" priority="7527" operator="equal">
      <formula>5</formula>
    </cfRule>
    <cfRule type="cellIs" dxfId="9747" priority="7528" operator="equal">
      <formula>3</formula>
    </cfRule>
    <cfRule type="cellIs" dxfId="9746" priority="7529" operator="equal">
      <formula>1</formula>
    </cfRule>
  </conditionalFormatting>
  <conditionalFormatting sqref="BN59:BN60 BL59:BL60 BD59:BD60 AZ59:AZ60 AV59:AV60">
    <cfRule type="cellIs" dxfId="9745" priority="7517" operator="equal">
      <formula>1</formula>
    </cfRule>
    <cfRule type="cellIs" dxfId="9744" priority="7518" operator="between">
      <formula>2</formula>
      <formula>3</formula>
    </cfRule>
    <cfRule type="cellIs" dxfId="9743" priority="7519" operator="between">
      <formula>5</formula>
      <formula>4</formula>
    </cfRule>
  </conditionalFormatting>
  <conditionalFormatting sqref="AB59:AB60">
    <cfRule type="cellIs" dxfId="9742" priority="7569" operator="equal">
      <formula>1</formula>
    </cfRule>
    <cfRule type="cellIs" dxfId="9741" priority="7570" operator="equal">
      <formula>2</formula>
    </cfRule>
    <cfRule type="cellIs" dxfId="9740" priority="7571" operator="equal">
      <formula>3</formula>
    </cfRule>
    <cfRule type="cellIs" dxfId="9739" priority="7572" operator="between">
      <formula>4</formula>
      <formula>5</formula>
    </cfRule>
  </conditionalFormatting>
  <conditionalFormatting sqref="AC60 S59:S60 BQ59:BQ60">
    <cfRule type="cellIs" dxfId="9738" priority="7536" operator="between">
      <formula>1</formula>
      <formula>2</formula>
    </cfRule>
    <cfRule type="cellIs" dxfId="9737" priority="7537" operator="equal">
      <formula>3</formula>
    </cfRule>
    <cfRule type="cellIs" dxfId="9736" priority="7538" operator="equal">
      <formula>5</formula>
    </cfRule>
  </conditionalFormatting>
  <conditionalFormatting sqref="AO59:AO60">
    <cfRule type="cellIs" dxfId="9735" priority="7546" operator="equal">
      <formula>1</formula>
    </cfRule>
    <cfRule type="cellIs" dxfId="9734" priority="7547" operator="between">
      <formula>2</formula>
      <formula>3</formula>
    </cfRule>
    <cfRule type="cellIs" dxfId="9733" priority="7548" operator="between">
      <formula>5</formula>
      <formula>4</formula>
    </cfRule>
  </conditionalFormatting>
  <conditionalFormatting sqref="AN59:AN60">
    <cfRule type="cellIs" dxfId="9732" priority="7549" operator="between">
      <formula>1</formula>
      <formula>2</formula>
    </cfRule>
    <cfRule type="cellIs" dxfId="9731" priority="7550" operator="between">
      <formula>3</formula>
      <formula>4</formula>
    </cfRule>
    <cfRule type="cellIs" dxfId="9730" priority="7551" operator="equal">
      <formula>5</formula>
    </cfRule>
  </conditionalFormatting>
  <conditionalFormatting sqref="AP59:AP60">
    <cfRule type="cellIs" dxfId="9729" priority="7530" operator="between">
      <formula>5</formula>
      <formula>4</formula>
    </cfRule>
    <cfRule type="cellIs" dxfId="9728" priority="7531" operator="between">
      <formula>3</formula>
      <formula>2</formula>
    </cfRule>
    <cfRule type="cellIs" dxfId="9727" priority="7532" operator="equal">
      <formula>1</formula>
    </cfRule>
  </conditionalFormatting>
  <conditionalFormatting sqref="BP59:BP60 BF59:BF60 O59:O60 BA59:BA60 AQ59:AQ60">
    <cfRule type="cellIs" dxfId="9726" priority="7543" operator="equal">
      <formula>1</formula>
    </cfRule>
    <cfRule type="cellIs" dxfId="9725" priority="7544" operator="between">
      <formula>2</formula>
      <formula>4</formula>
    </cfRule>
    <cfRule type="cellIs" dxfId="9724" priority="7545" operator="equal">
      <formula>5</formula>
    </cfRule>
  </conditionalFormatting>
  <conditionalFormatting sqref="AR59:AR60">
    <cfRule type="cellIs" dxfId="9723" priority="7513" operator="between">
      <formula>5</formula>
      <formula>4</formula>
    </cfRule>
    <cfRule type="cellIs" dxfId="9722" priority="7514" operator="equal">
      <formula>3</formula>
    </cfRule>
    <cfRule type="cellIs" dxfId="9721" priority="7515" operator="equal">
      <formula>2</formula>
    </cfRule>
    <cfRule type="cellIs" dxfId="9720" priority="7516" operator="equal">
      <formula>1</formula>
    </cfRule>
  </conditionalFormatting>
  <conditionalFormatting sqref="AT59:AT60">
    <cfRule type="cellIs" dxfId="9719" priority="7509" operator="equal">
      <formula>5</formula>
    </cfRule>
    <cfRule type="cellIs" dxfId="9718" priority="7510" operator="between">
      <formula>3</formula>
      <formula>4</formula>
    </cfRule>
    <cfRule type="cellIs" dxfId="9717" priority="7511" operator="equal">
      <formula>2</formula>
    </cfRule>
    <cfRule type="cellIs" dxfId="9716" priority="7512" operator="equal">
      <formula>1</formula>
    </cfRule>
  </conditionalFormatting>
  <conditionalFormatting sqref="AU59:AU60">
    <cfRule type="cellIs" dxfId="9715" priority="7525" operator="equal">
      <formula>1</formula>
    </cfRule>
    <cfRule type="cellIs" dxfId="9714" priority="7526" operator="between">
      <formula>2</formula>
      <formula>3</formula>
    </cfRule>
    <cfRule type="cellIs" dxfId="9713" priority="7539" operator="equal">
      <formula>5</formula>
    </cfRule>
  </conditionalFormatting>
  <conditionalFormatting sqref="AX59:AX60">
    <cfRule type="cellIs" dxfId="9712" priority="7522" operator="equal">
      <formula>1</formula>
    </cfRule>
    <cfRule type="cellIs" dxfId="9711" priority="7523" operator="between">
      <formula>3</formula>
      <formula>2</formula>
    </cfRule>
    <cfRule type="cellIs" dxfId="9710" priority="7524" operator="equal">
      <formula>5</formula>
    </cfRule>
  </conditionalFormatting>
  <conditionalFormatting sqref="AY59:AY60">
    <cfRule type="cellIs" dxfId="9709" priority="7541" operator="equal">
      <formula>1</formula>
    </cfRule>
    <cfRule type="cellIs" dxfId="9708" priority="7542" operator="equal">
      <formula>5</formula>
    </cfRule>
  </conditionalFormatting>
  <conditionalFormatting sqref="U59:U60">
    <cfRule type="cellIs" dxfId="9707" priority="7508" operator="equal">
      <formula>1</formula>
    </cfRule>
  </conditionalFormatting>
  <conditionalFormatting sqref="U59:U60">
    <cfRule type="cellIs" dxfId="9706" priority="7506" operator="between">
      <formula>4</formula>
      <formula>5</formula>
    </cfRule>
    <cfRule type="cellIs" dxfId="9705" priority="7507" operator="between">
      <formula>2</formula>
      <formula>3</formula>
    </cfRule>
  </conditionalFormatting>
  <conditionalFormatting sqref="Z59:Z60">
    <cfRule type="cellIs" dxfId="9704" priority="7552" operator="equal">
      <formula>2</formula>
    </cfRule>
    <cfRule type="cellIs" dxfId="9703" priority="7553" operator="equal">
      <formula>3</formula>
    </cfRule>
    <cfRule type="cellIs" dxfId="9702" priority="7554" operator="equal">
      <formula>4</formula>
    </cfRule>
  </conditionalFormatting>
  <conditionalFormatting sqref="AK59:AK60">
    <cfRule type="cellIs" dxfId="9701" priority="7504" operator="equal">
      <formula>4</formula>
    </cfRule>
    <cfRule type="cellIs" dxfId="9700" priority="7505" operator="equal">
      <formula>2</formula>
    </cfRule>
  </conditionalFormatting>
  <conditionalFormatting sqref="BG59:BG60">
    <cfRule type="cellIs" dxfId="9699" priority="7503" operator="equal">
      <formula>5</formula>
    </cfRule>
    <cfRule type="cellIs" dxfId="9698" priority="7557" operator="equal">
      <formula>1</formula>
    </cfRule>
    <cfRule type="cellIs" dxfId="9697" priority="7558" operator="equal">
      <formula>2</formula>
    </cfRule>
    <cfRule type="cellIs" dxfId="9696" priority="7559" operator="equal">
      <formula>4</formula>
    </cfRule>
  </conditionalFormatting>
  <conditionalFormatting sqref="BM59:BM60">
    <cfRule type="cellIs" dxfId="9695" priority="7502" operator="between">
      <formula>4</formula>
      <formula>5</formula>
    </cfRule>
    <cfRule type="cellIs" dxfId="9694" priority="7520" operator="equal">
      <formula>2</formula>
    </cfRule>
    <cfRule type="cellIs" dxfId="9693" priority="7521" operator="equal">
      <formula>1</formula>
    </cfRule>
  </conditionalFormatting>
  <conditionalFormatting sqref="BS59:BS60">
    <cfRule type="cellIs" dxfId="9692" priority="7499" operator="equal">
      <formula>5</formula>
    </cfRule>
    <cfRule type="cellIs" dxfId="9691" priority="7500" operator="between">
      <formula>2</formula>
      <formula>4</formula>
    </cfRule>
    <cfRule type="cellIs" dxfId="9690" priority="7501" operator="equal">
      <formula>1</formula>
    </cfRule>
  </conditionalFormatting>
  <conditionalFormatting sqref="CE59:CE60 BV59:BW60 BY59:CB60 CG59:CG60 BT59:BT60">
    <cfRule type="cellIs" dxfId="9689" priority="7496" operator="between">
      <formula>4</formula>
      <formula>5</formula>
    </cfRule>
    <cfRule type="cellIs" dxfId="9688" priority="7497" operator="between">
      <formula>2</formula>
      <formula>3</formula>
    </cfRule>
    <cfRule type="cellIs" dxfId="9687" priority="7498" operator="equal">
      <formula>1</formula>
    </cfRule>
  </conditionalFormatting>
  <conditionalFormatting sqref="BU59:BU60">
    <cfRule type="cellIs" dxfId="9686" priority="7493" operator="between">
      <formula>4</formula>
      <formula>5</formula>
    </cfRule>
    <cfRule type="cellIs" dxfId="9685" priority="7494" operator="equal">
      <formula>3</formula>
    </cfRule>
    <cfRule type="cellIs" dxfId="9684" priority="7495" operator="between">
      <formula>1</formula>
      <formula>2</formula>
    </cfRule>
  </conditionalFormatting>
  <conditionalFormatting sqref="P61 X61 AH61 BC61">
    <cfRule type="cellIs" dxfId="9683" priority="7486" operator="between">
      <formula>1</formula>
      <formula>2</formula>
    </cfRule>
    <cfRule type="cellIs" dxfId="9682" priority="7491" operator="equal">
      <formula>3</formula>
    </cfRule>
    <cfRule type="cellIs" dxfId="9681" priority="7492" operator="between">
      <formula>5</formula>
      <formula>4</formula>
    </cfRule>
  </conditionalFormatting>
  <conditionalFormatting sqref="T61 Y61 AF61 AJ61 R61">
    <cfRule type="cellIs" dxfId="9680" priority="7483" operator="equal">
      <formula>1</formula>
    </cfRule>
    <cfRule type="cellIs" dxfId="9679" priority="7484" operator="equal">
      <formula>3</formula>
    </cfRule>
    <cfRule type="cellIs" dxfId="9678" priority="7485" operator="equal">
      <formula>5</formula>
    </cfRule>
  </conditionalFormatting>
  <conditionalFormatting sqref="G61">
    <cfRule type="cellIs" dxfId="9677" priority="7479" operator="lessThan">
      <formula>4</formula>
    </cfRule>
  </conditionalFormatting>
  <conditionalFormatting sqref="I61">
    <cfRule type="cellIs" dxfId="9676" priority="7478" operator="lessThan">
      <formula>0.25</formula>
    </cfRule>
  </conditionalFormatting>
  <conditionalFormatting sqref="W61 AI61">
    <cfRule type="cellIs" dxfId="9675" priority="7451" operator="equal">
      <formula>1</formula>
    </cfRule>
    <cfRule type="cellIs" dxfId="9674" priority="7452" operator="equal">
      <formula>3</formula>
    </cfRule>
    <cfRule type="cellIs" dxfId="9673" priority="7453" operator="between">
      <formula>4</formula>
      <formula>5</formula>
    </cfRule>
  </conditionalFormatting>
  <conditionalFormatting sqref="AM61 AW61 BJ61:BK61 CK61">
    <cfRule type="cellIs" dxfId="9672" priority="7445" operator="equal">
      <formula>5</formula>
    </cfRule>
    <cfRule type="cellIs" dxfId="9671" priority="7446" operator="equal">
      <formula>3</formula>
    </cfRule>
    <cfRule type="cellIs" dxfId="9670" priority="7447" operator="equal">
      <formula>1</formula>
    </cfRule>
  </conditionalFormatting>
  <conditionalFormatting sqref="AV61 AZ61 BD61 BL61 BN61">
    <cfRule type="cellIs" dxfId="9669" priority="7435" operator="equal">
      <formula>1</formula>
    </cfRule>
    <cfRule type="cellIs" dxfId="9668" priority="7436" operator="between">
      <formula>2</formula>
      <formula>3</formula>
    </cfRule>
    <cfRule type="cellIs" dxfId="9667" priority="7437" operator="between">
      <formula>5</formula>
      <formula>4</formula>
    </cfRule>
  </conditionalFormatting>
  <conditionalFormatting sqref="AB61">
    <cfRule type="cellIs" dxfId="9666" priority="7487" operator="equal">
      <formula>1</formula>
    </cfRule>
    <cfRule type="cellIs" dxfId="9665" priority="7488" operator="equal">
      <formula>2</formula>
    </cfRule>
    <cfRule type="cellIs" dxfId="9664" priority="7489" operator="equal">
      <formula>3</formula>
    </cfRule>
    <cfRule type="cellIs" dxfId="9663" priority="7490" operator="between">
      <formula>4</formula>
      <formula>5</formula>
    </cfRule>
  </conditionalFormatting>
  <conditionalFormatting sqref="BQ61 S61">
    <cfRule type="cellIs" dxfId="9662" priority="7454" operator="between">
      <formula>1</formula>
      <formula>2</formula>
    </cfRule>
    <cfRule type="cellIs" dxfId="9661" priority="7455" operator="equal">
      <formula>3</formula>
    </cfRule>
    <cfRule type="cellIs" dxfId="9660" priority="7456" operator="equal">
      <formula>5</formula>
    </cfRule>
  </conditionalFormatting>
  <conditionalFormatting sqref="AO61">
    <cfRule type="cellIs" dxfId="9659" priority="7464" operator="equal">
      <formula>1</formula>
    </cfRule>
    <cfRule type="cellIs" dxfId="9658" priority="7465" operator="between">
      <formula>2</formula>
      <formula>3</formula>
    </cfRule>
    <cfRule type="cellIs" dxfId="9657" priority="7466" operator="between">
      <formula>5</formula>
      <formula>4</formula>
    </cfRule>
  </conditionalFormatting>
  <conditionalFormatting sqref="AN61">
    <cfRule type="cellIs" dxfId="9656" priority="7467" operator="between">
      <formula>1</formula>
      <formula>2</formula>
    </cfRule>
    <cfRule type="cellIs" dxfId="9655" priority="7468" operator="between">
      <formula>3</formula>
      <formula>4</formula>
    </cfRule>
    <cfRule type="cellIs" dxfId="9654" priority="7469" operator="equal">
      <formula>5</formula>
    </cfRule>
  </conditionalFormatting>
  <conditionalFormatting sqref="AP61">
    <cfRule type="cellIs" dxfId="9653" priority="7448" operator="between">
      <formula>5</formula>
      <formula>4</formula>
    </cfRule>
    <cfRule type="cellIs" dxfId="9652" priority="7449" operator="between">
      <formula>3</formula>
      <formula>2</formula>
    </cfRule>
    <cfRule type="cellIs" dxfId="9651" priority="7450" operator="equal">
      <formula>1</formula>
    </cfRule>
  </conditionalFormatting>
  <conditionalFormatting sqref="AQ61 BA61 O61 BF61 BP61">
    <cfRule type="cellIs" dxfId="9650" priority="7461" operator="equal">
      <formula>1</formula>
    </cfRule>
    <cfRule type="cellIs" dxfId="9649" priority="7462" operator="between">
      <formula>2</formula>
      <formula>4</formula>
    </cfRule>
    <cfRule type="cellIs" dxfId="9648" priority="7463" operator="equal">
      <formula>5</formula>
    </cfRule>
  </conditionalFormatting>
  <conditionalFormatting sqref="AR61">
    <cfRule type="cellIs" dxfId="9647" priority="7431" operator="between">
      <formula>5</formula>
      <formula>4</formula>
    </cfRule>
    <cfRule type="cellIs" dxfId="9646" priority="7432" operator="equal">
      <formula>3</formula>
    </cfRule>
    <cfRule type="cellIs" dxfId="9645" priority="7433" operator="equal">
      <formula>2</formula>
    </cfRule>
    <cfRule type="cellIs" dxfId="9644" priority="7434" operator="equal">
      <formula>1</formula>
    </cfRule>
  </conditionalFormatting>
  <conditionalFormatting sqref="AT61">
    <cfRule type="cellIs" dxfId="9643" priority="7427" operator="equal">
      <formula>5</formula>
    </cfRule>
    <cfRule type="cellIs" dxfId="9642" priority="7428" operator="between">
      <formula>3</formula>
      <formula>4</formula>
    </cfRule>
    <cfRule type="cellIs" dxfId="9641" priority="7429" operator="equal">
      <formula>2</formula>
    </cfRule>
    <cfRule type="cellIs" dxfId="9640" priority="7430" operator="equal">
      <formula>1</formula>
    </cfRule>
  </conditionalFormatting>
  <conditionalFormatting sqref="AU61">
    <cfRule type="cellIs" dxfId="9639" priority="7443" operator="equal">
      <formula>1</formula>
    </cfRule>
    <cfRule type="cellIs" dxfId="9638" priority="7444" operator="between">
      <formula>2</formula>
      <formula>3</formula>
    </cfRule>
    <cfRule type="cellIs" dxfId="9637" priority="7457" operator="equal">
      <formula>5</formula>
    </cfRule>
  </conditionalFormatting>
  <conditionalFormatting sqref="AX61">
    <cfRule type="cellIs" dxfId="9636" priority="7440" operator="equal">
      <formula>1</formula>
    </cfRule>
    <cfRule type="cellIs" dxfId="9635" priority="7441" operator="between">
      <formula>3</formula>
      <formula>2</formula>
    </cfRule>
    <cfRule type="cellIs" dxfId="9634" priority="7442" operator="equal">
      <formula>5</formula>
    </cfRule>
  </conditionalFormatting>
  <conditionalFormatting sqref="AY61">
    <cfRule type="cellIs" dxfId="9633" priority="7459" operator="equal">
      <formula>1</formula>
    </cfRule>
    <cfRule type="cellIs" dxfId="9632" priority="7460" operator="equal">
      <formula>5</formula>
    </cfRule>
  </conditionalFormatting>
  <conditionalFormatting sqref="U61">
    <cfRule type="cellIs" dxfId="9631" priority="7426" operator="equal">
      <formula>1</formula>
    </cfRule>
  </conditionalFormatting>
  <conditionalFormatting sqref="U61">
    <cfRule type="cellIs" dxfId="9630" priority="7424" operator="between">
      <formula>4</formula>
      <formula>5</formula>
    </cfRule>
    <cfRule type="cellIs" dxfId="9629" priority="7425" operator="between">
      <formula>2</formula>
      <formula>3</formula>
    </cfRule>
  </conditionalFormatting>
  <conditionalFormatting sqref="Z61">
    <cfRule type="cellIs" dxfId="9628" priority="7470" operator="equal">
      <formula>2</formula>
    </cfRule>
    <cfRule type="cellIs" dxfId="9627" priority="7471" operator="equal">
      <formula>3</formula>
    </cfRule>
    <cfRule type="cellIs" dxfId="9626" priority="7472" operator="equal">
      <formula>4</formula>
    </cfRule>
  </conditionalFormatting>
  <conditionalFormatting sqref="AK61">
    <cfRule type="cellIs" dxfId="9625" priority="7422" operator="equal">
      <formula>4</formula>
    </cfRule>
    <cfRule type="cellIs" dxfId="9624" priority="7423" operator="equal">
      <formula>2</formula>
    </cfRule>
  </conditionalFormatting>
  <conditionalFormatting sqref="BG61">
    <cfRule type="cellIs" dxfId="9623" priority="7421" operator="equal">
      <formula>5</formula>
    </cfRule>
    <cfRule type="cellIs" dxfId="9622" priority="7475" operator="equal">
      <formula>1</formula>
    </cfRule>
    <cfRule type="cellIs" dxfId="9621" priority="7476" operator="equal">
      <formula>2</formula>
    </cfRule>
    <cfRule type="cellIs" dxfId="9620" priority="7477" operator="equal">
      <formula>4</formula>
    </cfRule>
  </conditionalFormatting>
  <conditionalFormatting sqref="BM61">
    <cfRule type="cellIs" dxfId="9619" priority="7420" operator="between">
      <formula>4</formula>
      <formula>5</formula>
    </cfRule>
    <cfRule type="cellIs" dxfId="9618" priority="7438" operator="equal">
      <formula>2</formula>
    </cfRule>
    <cfRule type="cellIs" dxfId="9617" priority="7439" operator="equal">
      <formula>1</formula>
    </cfRule>
  </conditionalFormatting>
  <conditionalFormatting sqref="BS61">
    <cfRule type="cellIs" dxfId="9616" priority="7417" operator="equal">
      <formula>5</formula>
    </cfRule>
    <cfRule type="cellIs" dxfId="9615" priority="7418" operator="between">
      <formula>2</formula>
      <formula>4</formula>
    </cfRule>
    <cfRule type="cellIs" dxfId="9614" priority="7419" operator="equal">
      <formula>1</formula>
    </cfRule>
  </conditionalFormatting>
  <conditionalFormatting sqref="BT61 CG61 BY61:CB61 BV61:BW61 CE61">
    <cfRule type="cellIs" dxfId="9613" priority="7414" operator="between">
      <formula>4</formula>
      <formula>5</formula>
    </cfRule>
    <cfRule type="cellIs" dxfId="9612" priority="7415" operator="between">
      <formula>2</formula>
      <formula>3</formula>
    </cfRule>
    <cfRule type="cellIs" dxfId="9611" priority="7416" operator="equal">
      <formula>1</formula>
    </cfRule>
  </conditionalFormatting>
  <conditionalFormatting sqref="BU61">
    <cfRule type="cellIs" dxfId="9610" priority="7411" operator="between">
      <formula>4</formula>
      <formula>5</formula>
    </cfRule>
    <cfRule type="cellIs" dxfId="9609" priority="7412" operator="equal">
      <formula>3</formula>
    </cfRule>
    <cfRule type="cellIs" dxfId="9608" priority="7413" operator="between">
      <formula>1</formula>
      <formula>2</formula>
    </cfRule>
  </conditionalFormatting>
  <conditionalFormatting sqref="BC62:BC65 AH62:AH65 X62:X65 P62:P65">
    <cfRule type="cellIs" dxfId="9607" priority="7404" operator="between">
      <formula>1</formula>
      <formula>2</formula>
    </cfRule>
    <cfRule type="cellIs" dxfId="9606" priority="7409" operator="equal">
      <formula>3</formula>
    </cfRule>
    <cfRule type="cellIs" dxfId="9605" priority="7410" operator="between">
      <formula>5</formula>
      <formula>4</formula>
    </cfRule>
  </conditionalFormatting>
  <conditionalFormatting sqref="R62:R65 AJ62:AJ65 AF62:AF65 Y62:Y65 T62:T65">
    <cfRule type="cellIs" dxfId="9604" priority="7401" operator="equal">
      <formula>1</formula>
    </cfRule>
    <cfRule type="cellIs" dxfId="9603" priority="7402" operator="equal">
      <formula>3</formula>
    </cfRule>
    <cfRule type="cellIs" dxfId="9602" priority="7403" operator="equal">
      <formula>5</formula>
    </cfRule>
  </conditionalFormatting>
  <conditionalFormatting sqref="G62:G65">
    <cfRule type="cellIs" dxfId="9601" priority="7397" operator="lessThan">
      <formula>4</formula>
    </cfRule>
  </conditionalFormatting>
  <conditionalFormatting sqref="I62:I65">
    <cfRule type="cellIs" dxfId="9600" priority="7396" operator="lessThan">
      <formula>0.25</formula>
    </cfRule>
  </conditionalFormatting>
  <conditionalFormatting sqref="AI62:AI65 W62:W65">
    <cfRule type="cellIs" dxfId="9599" priority="7369" operator="equal">
      <formula>1</formula>
    </cfRule>
    <cfRule type="cellIs" dxfId="9598" priority="7370" operator="equal">
      <formula>3</formula>
    </cfRule>
    <cfRule type="cellIs" dxfId="9597" priority="7371" operator="between">
      <formula>4</formula>
      <formula>5</formula>
    </cfRule>
  </conditionalFormatting>
  <conditionalFormatting sqref="CK62:CK65 BJ62:BK65 AW62:AW65 AM62:AM65">
    <cfRule type="cellIs" dxfId="9596" priority="7363" operator="equal">
      <formula>5</formula>
    </cfRule>
    <cfRule type="cellIs" dxfId="9595" priority="7364" operator="equal">
      <formula>3</formula>
    </cfRule>
    <cfRule type="cellIs" dxfId="9594" priority="7365" operator="equal">
      <formula>1</formula>
    </cfRule>
  </conditionalFormatting>
  <conditionalFormatting sqref="BN62:BN65 BL62:BL65 BD62:BD65 AZ62:AZ65 AV62:AV65">
    <cfRule type="cellIs" dxfId="9593" priority="7353" operator="equal">
      <formula>1</formula>
    </cfRule>
    <cfRule type="cellIs" dxfId="9592" priority="7354" operator="between">
      <formula>2</formula>
      <formula>3</formula>
    </cfRule>
    <cfRule type="cellIs" dxfId="9591" priority="7355" operator="between">
      <formula>5</formula>
      <formula>4</formula>
    </cfRule>
  </conditionalFormatting>
  <conditionalFormatting sqref="AB62:AB65">
    <cfRule type="cellIs" dxfId="9590" priority="7405" operator="equal">
      <formula>1</formula>
    </cfRule>
    <cfRule type="cellIs" dxfId="9589" priority="7406" operator="equal">
      <formula>2</formula>
    </cfRule>
    <cfRule type="cellIs" dxfId="9588" priority="7407" operator="equal">
      <formula>3</formula>
    </cfRule>
    <cfRule type="cellIs" dxfId="9587" priority="7408" operator="between">
      <formula>4</formula>
      <formula>5</formula>
    </cfRule>
  </conditionalFormatting>
  <conditionalFormatting sqref="AC62 AC64 S62:S65 BQ62:BQ65">
    <cfRule type="cellIs" dxfId="9586" priority="7372" operator="between">
      <formula>1</formula>
      <formula>2</formula>
    </cfRule>
    <cfRule type="cellIs" dxfId="9585" priority="7373" operator="equal">
      <formula>3</formula>
    </cfRule>
    <cfRule type="cellIs" dxfId="9584" priority="7374" operator="equal">
      <formula>5</formula>
    </cfRule>
  </conditionalFormatting>
  <conditionalFormatting sqref="AO62:AO65">
    <cfRule type="cellIs" dxfId="9583" priority="7382" operator="equal">
      <formula>1</formula>
    </cfRule>
    <cfRule type="cellIs" dxfId="9582" priority="7383" operator="between">
      <formula>2</formula>
      <formula>3</formula>
    </cfRule>
    <cfRule type="cellIs" dxfId="9581" priority="7384" operator="between">
      <formula>5</formula>
      <formula>4</formula>
    </cfRule>
  </conditionalFormatting>
  <conditionalFormatting sqref="AN62:AN65">
    <cfRule type="cellIs" dxfId="9580" priority="7385" operator="between">
      <formula>1</formula>
      <formula>2</formula>
    </cfRule>
    <cfRule type="cellIs" dxfId="9579" priority="7386" operator="between">
      <formula>3</formula>
      <formula>4</formula>
    </cfRule>
    <cfRule type="cellIs" dxfId="9578" priority="7387" operator="equal">
      <formula>5</formula>
    </cfRule>
  </conditionalFormatting>
  <conditionalFormatting sqref="AP62:AP65">
    <cfRule type="cellIs" dxfId="9577" priority="7366" operator="between">
      <formula>5</formula>
      <formula>4</formula>
    </cfRule>
    <cfRule type="cellIs" dxfId="9576" priority="7367" operator="between">
      <formula>3</formula>
      <formula>2</formula>
    </cfRule>
    <cfRule type="cellIs" dxfId="9575" priority="7368" operator="equal">
      <formula>1</formula>
    </cfRule>
  </conditionalFormatting>
  <conditionalFormatting sqref="BP62:BP65 BF62:BF65 O62:O65 BA62:BA65 AQ62:AQ65">
    <cfRule type="cellIs" dxfId="9574" priority="7379" operator="equal">
      <formula>1</formula>
    </cfRule>
    <cfRule type="cellIs" dxfId="9573" priority="7380" operator="between">
      <formula>2</formula>
      <formula>4</formula>
    </cfRule>
    <cfRule type="cellIs" dxfId="9572" priority="7381" operator="equal">
      <formula>5</formula>
    </cfRule>
  </conditionalFormatting>
  <conditionalFormatting sqref="AR62:AR65">
    <cfRule type="cellIs" dxfId="9571" priority="7349" operator="between">
      <formula>5</formula>
      <formula>4</formula>
    </cfRule>
    <cfRule type="cellIs" dxfId="9570" priority="7350" operator="equal">
      <formula>3</formula>
    </cfRule>
    <cfRule type="cellIs" dxfId="9569" priority="7351" operator="equal">
      <formula>2</formula>
    </cfRule>
    <cfRule type="cellIs" dxfId="9568" priority="7352" operator="equal">
      <formula>1</formula>
    </cfRule>
  </conditionalFormatting>
  <conditionalFormatting sqref="AT62:AT65">
    <cfRule type="cellIs" dxfId="9567" priority="7345" operator="equal">
      <formula>5</formula>
    </cfRule>
    <cfRule type="cellIs" dxfId="9566" priority="7346" operator="between">
      <formula>3</formula>
      <formula>4</formula>
    </cfRule>
    <cfRule type="cellIs" dxfId="9565" priority="7347" operator="equal">
      <formula>2</formula>
    </cfRule>
    <cfRule type="cellIs" dxfId="9564" priority="7348" operator="equal">
      <formula>1</formula>
    </cfRule>
  </conditionalFormatting>
  <conditionalFormatting sqref="AU62:AU65">
    <cfRule type="cellIs" dxfId="9563" priority="7361" operator="equal">
      <formula>1</formula>
    </cfRule>
    <cfRule type="cellIs" dxfId="9562" priority="7362" operator="between">
      <formula>2</formula>
      <formula>3</formula>
    </cfRule>
    <cfRule type="cellIs" dxfId="9561" priority="7375" operator="equal">
      <formula>5</formula>
    </cfRule>
  </conditionalFormatting>
  <conditionalFormatting sqref="AX62:AX65">
    <cfRule type="cellIs" dxfId="9560" priority="7358" operator="equal">
      <formula>1</formula>
    </cfRule>
    <cfRule type="cellIs" dxfId="9559" priority="7359" operator="between">
      <formula>3</formula>
      <formula>2</formula>
    </cfRule>
    <cfRule type="cellIs" dxfId="9558" priority="7360" operator="equal">
      <formula>5</formula>
    </cfRule>
  </conditionalFormatting>
  <conditionalFormatting sqref="AY62:AY65">
    <cfRule type="cellIs" dxfId="9557" priority="7377" operator="equal">
      <formula>1</formula>
    </cfRule>
    <cfRule type="cellIs" dxfId="9556" priority="7378" operator="equal">
      <formula>5</formula>
    </cfRule>
  </conditionalFormatting>
  <conditionalFormatting sqref="U62:U65">
    <cfRule type="cellIs" dxfId="9555" priority="7344" operator="equal">
      <formula>1</formula>
    </cfRule>
  </conditionalFormatting>
  <conditionalFormatting sqref="U62:U65">
    <cfRule type="cellIs" dxfId="9554" priority="7342" operator="between">
      <formula>4</formula>
      <formula>5</formula>
    </cfRule>
    <cfRule type="cellIs" dxfId="9553" priority="7343" operator="between">
      <formula>2</formula>
      <formula>3</formula>
    </cfRule>
  </conditionalFormatting>
  <conditionalFormatting sqref="Z62:Z65">
    <cfRule type="cellIs" dxfId="9552" priority="7388" operator="equal">
      <formula>2</formula>
    </cfRule>
    <cfRule type="cellIs" dxfId="9551" priority="7389" operator="equal">
      <formula>3</formula>
    </cfRule>
    <cfRule type="cellIs" dxfId="9550" priority="7390" operator="equal">
      <formula>4</formula>
    </cfRule>
  </conditionalFormatting>
  <conditionalFormatting sqref="AK62:AK65">
    <cfRule type="cellIs" dxfId="9549" priority="7340" operator="equal">
      <formula>4</formula>
    </cfRule>
    <cfRule type="cellIs" dxfId="9548" priority="7341" operator="equal">
      <formula>2</formula>
    </cfRule>
  </conditionalFormatting>
  <conditionalFormatting sqref="BG62:BG65">
    <cfRule type="cellIs" dxfId="9547" priority="7339" operator="equal">
      <formula>5</formula>
    </cfRule>
    <cfRule type="cellIs" dxfId="9546" priority="7393" operator="equal">
      <formula>1</formula>
    </cfRule>
    <cfRule type="cellIs" dxfId="9545" priority="7394" operator="equal">
      <formula>2</formula>
    </cfRule>
    <cfRule type="cellIs" dxfId="9544" priority="7395" operator="equal">
      <formula>4</formula>
    </cfRule>
  </conditionalFormatting>
  <conditionalFormatting sqref="BM62:BM65">
    <cfRule type="cellIs" dxfId="9543" priority="7338" operator="between">
      <formula>4</formula>
      <formula>5</formula>
    </cfRule>
    <cfRule type="cellIs" dxfId="9542" priority="7356" operator="equal">
      <formula>2</formula>
    </cfRule>
    <cfRule type="cellIs" dxfId="9541" priority="7357" operator="equal">
      <formula>1</formula>
    </cfRule>
  </conditionalFormatting>
  <conditionalFormatting sqref="BS62:BS65">
    <cfRule type="cellIs" dxfId="9540" priority="7335" operator="equal">
      <formula>5</formula>
    </cfRule>
    <cfRule type="cellIs" dxfId="9539" priority="7336" operator="between">
      <formula>2</formula>
      <formula>4</formula>
    </cfRule>
    <cfRule type="cellIs" dxfId="9538" priority="7337" operator="equal">
      <formula>1</formula>
    </cfRule>
  </conditionalFormatting>
  <conditionalFormatting sqref="CE62:CE65 BV62:BW65 BY62:CB65 CG62:CG65 BT62:BT65">
    <cfRule type="cellIs" dxfId="9537" priority="7332" operator="between">
      <formula>4</formula>
      <formula>5</formula>
    </cfRule>
    <cfRule type="cellIs" dxfId="9536" priority="7333" operator="between">
      <formula>2</formula>
      <formula>3</formula>
    </cfRule>
    <cfRule type="cellIs" dxfId="9535" priority="7334" operator="equal">
      <formula>1</formula>
    </cfRule>
  </conditionalFormatting>
  <conditionalFormatting sqref="BU62:BU65">
    <cfRule type="cellIs" dxfId="9534" priority="7329" operator="between">
      <formula>4</formula>
      <formula>5</formula>
    </cfRule>
    <cfRule type="cellIs" dxfId="9533" priority="7330" operator="equal">
      <formula>3</formula>
    </cfRule>
    <cfRule type="cellIs" dxfId="9532" priority="7331" operator="between">
      <formula>1</formula>
      <formula>2</formula>
    </cfRule>
  </conditionalFormatting>
  <conditionalFormatting sqref="P66 X66 AH66 BC66">
    <cfRule type="cellIs" dxfId="9531" priority="7322" operator="between">
      <formula>1</formula>
      <formula>2</formula>
    </cfRule>
    <cfRule type="cellIs" dxfId="9530" priority="7327" operator="equal">
      <formula>3</formula>
    </cfRule>
    <cfRule type="cellIs" dxfId="9529" priority="7328" operator="between">
      <formula>5</formula>
      <formula>4</formula>
    </cfRule>
  </conditionalFormatting>
  <conditionalFormatting sqref="T66 Y66 AF66 AJ66 R66">
    <cfRule type="cellIs" dxfId="9528" priority="7319" operator="equal">
      <formula>1</formula>
    </cfRule>
    <cfRule type="cellIs" dxfId="9527" priority="7320" operator="equal">
      <formula>3</formula>
    </cfRule>
    <cfRule type="cellIs" dxfId="9526" priority="7321" operator="equal">
      <formula>5</formula>
    </cfRule>
  </conditionalFormatting>
  <conditionalFormatting sqref="G66">
    <cfRule type="cellIs" dxfId="9525" priority="7315" operator="lessThan">
      <formula>4</formula>
    </cfRule>
  </conditionalFormatting>
  <conditionalFormatting sqref="I66">
    <cfRule type="cellIs" dxfId="9524" priority="7314" operator="lessThan">
      <formula>0.25</formula>
    </cfRule>
  </conditionalFormatting>
  <conditionalFormatting sqref="W66 AI66">
    <cfRule type="cellIs" dxfId="9523" priority="7287" operator="equal">
      <formula>1</formula>
    </cfRule>
    <cfRule type="cellIs" dxfId="9522" priority="7288" operator="equal">
      <formula>3</formula>
    </cfRule>
    <cfRule type="cellIs" dxfId="9521" priority="7289" operator="between">
      <formula>4</formula>
      <formula>5</formula>
    </cfRule>
  </conditionalFormatting>
  <conditionalFormatting sqref="AM66 AW66 BJ66:BK66 CK66">
    <cfRule type="cellIs" dxfId="9520" priority="7281" operator="equal">
      <formula>5</formula>
    </cfRule>
    <cfRule type="cellIs" dxfId="9519" priority="7282" operator="equal">
      <formula>3</formula>
    </cfRule>
    <cfRule type="cellIs" dxfId="9518" priority="7283" operator="equal">
      <formula>1</formula>
    </cfRule>
  </conditionalFormatting>
  <conditionalFormatting sqref="AV66 AZ66 BD66 BL66 BN66">
    <cfRule type="cellIs" dxfId="9517" priority="7271" operator="equal">
      <formula>1</formula>
    </cfRule>
    <cfRule type="cellIs" dxfId="9516" priority="7272" operator="between">
      <formula>2</formula>
      <formula>3</formula>
    </cfRule>
    <cfRule type="cellIs" dxfId="9515" priority="7273" operator="between">
      <formula>5</formula>
      <formula>4</formula>
    </cfRule>
  </conditionalFormatting>
  <conditionalFormatting sqref="AB66">
    <cfRule type="cellIs" dxfId="9514" priority="7323" operator="equal">
      <formula>1</formula>
    </cfRule>
    <cfRule type="cellIs" dxfId="9513" priority="7324" operator="equal">
      <formula>2</formula>
    </cfRule>
    <cfRule type="cellIs" dxfId="9512" priority="7325" operator="equal">
      <formula>3</formula>
    </cfRule>
    <cfRule type="cellIs" dxfId="9511" priority="7326" operator="between">
      <formula>4</formula>
      <formula>5</formula>
    </cfRule>
  </conditionalFormatting>
  <conditionalFormatting sqref="AC66 BQ66 S66">
    <cfRule type="cellIs" dxfId="9510" priority="7290" operator="between">
      <formula>1</formula>
      <formula>2</formula>
    </cfRule>
    <cfRule type="cellIs" dxfId="9509" priority="7291" operator="equal">
      <formula>3</formula>
    </cfRule>
    <cfRule type="cellIs" dxfId="9508" priority="7292" operator="equal">
      <formula>5</formula>
    </cfRule>
  </conditionalFormatting>
  <conditionalFormatting sqref="AO66">
    <cfRule type="cellIs" dxfId="9507" priority="7300" operator="equal">
      <formula>1</formula>
    </cfRule>
    <cfRule type="cellIs" dxfId="9506" priority="7301" operator="between">
      <formula>2</formula>
      <formula>3</formula>
    </cfRule>
    <cfRule type="cellIs" dxfId="9505" priority="7302" operator="between">
      <formula>5</formula>
      <formula>4</formula>
    </cfRule>
  </conditionalFormatting>
  <conditionalFormatting sqref="AN66">
    <cfRule type="cellIs" dxfId="9504" priority="7303" operator="between">
      <formula>1</formula>
      <formula>2</formula>
    </cfRule>
    <cfRule type="cellIs" dxfId="9503" priority="7304" operator="between">
      <formula>3</formula>
      <formula>4</formula>
    </cfRule>
    <cfRule type="cellIs" dxfId="9502" priority="7305" operator="equal">
      <formula>5</formula>
    </cfRule>
  </conditionalFormatting>
  <conditionalFormatting sqref="AP66">
    <cfRule type="cellIs" dxfId="9501" priority="7284" operator="between">
      <formula>5</formula>
      <formula>4</formula>
    </cfRule>
    <cfRule type="cellIs" dxfId="9500" priority="7285" operator="between">
      <formula>3</formula>
      <formula>2</formula>
    </cfRule>
    <cfRule type="cellIs" dxfId="9499" priority="7286" operator="equal">
      <formula>1</formula>
    </cfRule>
  </conditionalFormatting>
  <conditionalFormatting sqref="AQ66 BA66 O66 BF66 BP66">
    <cfRule type="cellIs" dxfId="9498" priority="7297" operator="equal">
      <formula>1</formula>
    </cfRule>
    <cfRule type="cellIs" dxfId="9497" priority="7298" operator="between">
      <formula>2</formula>
      <formula>4</formula>
    </cfRule>
    <cfRule type="cellIs" dxfId="9496" priority="7299" operator="equal">
      <formula>5</formula>
    </cfRule>
  </conditionalFormatting>
  <conditionalFormatting sqref="AR66">
    <cfRule type="cellIs" dxfId="9495" priority="7267" operator="between">
      <formula>5</formula>
      <formula>4</formula>
    </cfRule>
    <cfRule type="cellIs" dxfId="9494" priority="7268" operator="equal">
      <formula>3</formula>
    </cfRule>
    <cfRule type="cellIs" dxfId="9493" priority="7269" operator="equal">
      <formula>2</formula>
    </cfRule>
    <cfRule type="cellIs" dxfId="9492" priority="7270" operator="equal">
      <formula>1</formula>
    </cfRule>
  </conditionalFormatting>
  <conditionalFormatting sqref="AT66">
    <cfRule type="cellIs" dxfId="9491" priority="7263" operator="equal">
      <formula>5</formula>
    </cfRule>
    <cfRule type="cellIs" dxfId="9490" priority="7264" operator="between">
      <formula>3</formula>
      <formula>4</formula>
    </cfRule>
    <cfRule type="cellIs" dxfId="9489" priority="7265" operator="equal">
      <formula>2</formula>
    </cfRule>
    <cfRule type="cellIs" dxfId="9488" priority="7266" operator="equal">
      <formula>1</formula>
    </cfRule>
  </conditionalFormatting>
  <conditionalFormatting sqref="AU66">
    <cfRule type="cellIs" dxfId="9487" priority="7279" operator="equal">
      <formula>1</formula>
    </cfRule>
    <cfRule type="cellIs" dxfId="9486" priority="7280" operator="between">
      <formula>2</formula>
      <formula>3</formula>
    </cfRule>
    <cfRule type="cellIs" dxfId="9485" priority="7293" operator="equal">
      <formula>5</formula>
    </cfRule>
  </conditionalFormatting>
  <conditionalFormatting sqref="AX66">
    <cfRule type="cellIs" dxfId="9484" priority="7276" operator="equal">
      <formula>1</formula>
    </cfRule>
    <cfRule type="cellIs" dxfId="9483" priority="7277" operator="between">
      <formula>3</formula>
      <formula>2</formula>
    </cfRule>
    <cfRule type="cellIs" dxfId="9482" priority="7278" operator="equal">
      <formula>5</formula>
    </cfRule>
  </conditionalFormatting>
  <conditionalFormatting sqref="AY66">
    <cfRule type="cellIs" dxfId="9481" priority="7295" operator="equal">
      <formula>1</formula>
    </cfRule>
    <cfRule type="cellIs" dxfId="9480" priority="7296" operator="equal">
      <formula>5</formula>
    </cfRule>
  </conditionalFormatting>
  <conditionalFormatting sqref="U66">
    <cfRule type="cellIs" dxfId="9479" priority="7262" operator="equal">
      <formula>1</formula>
    </cfRule>
  </conditionalFormatting>
  <conditionalFormatting sqref="U66">
    <cfRule type="cellIs" dxfId="9478" priority="7260" operator="between">
      <formula>4</formula>
      <formula>5</formula>
    </cfRule>
    <cfRule type="cellIs" dxfId="9477" priority="7261" operator="between">
      <formula>2</formula>
      <formula>3</formula>
    </cfRule>
  </conditionalFormatting>
  <conditionalFormatting sqref="Z66">
    <cfRule type="cellIs" dxfId="9476" priority="7306" operator="equal">
      <formula>2</formula>
    </cfRule>
    <cfRule type="cellIs" dxfId="9475" priority="7307" operator="equal">
      <formula>3</formula>
    </cfRule>
    <cfRule type="cellIs" dxfId="9474" priority="7308" operator="equal">
      <formula>4</formula>
    </cfRule>
  </conditionalFormatting>
  <conditionalFormatting sqref="AK66">
    <cfRule type="cellIs" dxfId="9473" priority="7258" operator="equal">
      <formula>4</formula>
    </cfRule>
    <cfRule type="cellIs" dxfId="9472" priority="7259" operator="equal">
      <formula>2</formula>
    </cfRule>
  </conditionalFormatting>
  <conditionalFormatting sqref="BG66">
    <cfRule type="cellIs" dxfId="9471" priority="7257" operator="equal">
      <formula>5</formula>
    </cfRule>
    <cfRule type="cellIs" dxfId="9470" priority="7311" operator="equal">
      <formula>1</formula>
    </cfRule>
    <cfRule type="cellIs" dxfId="9469" priority="7312" operator="equal">
      <formula>2</formula>
    </cfRule>
    <cfRule type="cellIs" dxfId="9468" priority="7313" operator="equal">
      <formula>4</formula>
    </cfRule>
  </conditionalFormatting>
  <conditionalFormatting sqref="BM66">
    <cfRule type="cellIs" dxfId="9467" priority="7256" operator="between">
      <formula>4</formula>
      <formula>5</formula>
    </cfRule>
    <cfRule type="cellIs" dxfId="9466" priority="7274" operator="equal">
      <formula>2</formula>
    </cfRule>
    <cfRule type="cellIs" dxfId="9465" priority="7275" operator="equal">
      <formula>1</formula>
    </cfRule>
  </conditionalFormatting>
  <conditionalFormatting sqref="BS66">
    <cfRule type="cellIs" dxfId="9464" priority="7253" operator="equal">
      <formula>5</formula>
    </cfRule>
    <cfRule type="cellIs" dxfId="9463" priority="7254" operator="between">
      <formula>2</formula>
      <formula>4</formula>
    </cfRule>
    <cfRule type="cellIs" dxfId="9462" priority="7255" operator="equal">
      <formula>1</formula>
    </cfRule>
  </conditionalFormatting>
  <conditionalFormatting sqref="BT66 CG66 BY66:CB66 BV66:BW66 CE66">
    <cfRule type="cellIs" dxfId="9461" priority="7250" operator="between">
      <formula>4</formula>
      <formula>5</formula>
    </cfRule>
    <cfRule type="cellIs" dxfId="9460" priority="7251" operator="between">
      <formula>2</formula>
      <formula>3</formula>
    </cfRule>
    <cfRule type="cellIs" dxfId="9459" priority="7252" operator="equal">
      <formula>1</formula>
    </cfRule>
  </conditionalFormatting>
  <conditionalFormatting sqref="BU66">
    <cfRule type="cellIs" dxfId="9458" priority="7247" operator="between">
      <formula>4</formula>
      <formula>5</formula>
    </cfRule>
    <cfRule type="cellIs" dxfId="9457" priority="7248" operator="equal">
      <formula>3</formula>
    </cfRule>
    <cfRule type="cellIs" dxfId="9456" priority="7249" operator="between">
      <formula>1</formula>
      <formula>2</formula>
    </cfRule>
  </conditionalFormatting>
  <conditionalFormatting sqref="BC67 AH67 X67 P67">
    <cfRule type="cellIs" dxfId="9455" priority="7240" operator="between">
      <formula>1</formula>
      <formula>2</formula>
    </cfRule>
    <cfRule type="cellIs" dxfId="9454" priority="7245" operator="equal">
      <formula>3</formula>
    </cfRule>
    <cfRule type="cellIs" dxfId="9453" priority="7246" operator="between">
      <formula>5</formula>
      <formula>4</formula>
    </cfRule>
  </conditionalFormatting>
  <conditionalFormatting sqref="R67 AJ67 AF67 Y67 T67">
    <cfRule type="cellIs" dxfId="9452" priority="7237" operator="equal">
      <formula>1</formula>
    </cfRule>
    <cfRule type="cellIs" dxfId="9451" priority="7238" operator="equal">
      <formula>3</formula>
    </cfRule>
    <cfRule type="cellIs" dxfId="9450" priority="7239" operator="equal">
      <formula>5</formula>
    </cfRule>
  </conditionalFormatting>
  <conditionalFormatting sqref="G67">
    <cfRule type="cellIs" dxfId="9449" priority="7233" operator="lessThan">
      <formula>4</formula>
    </cfRule>
  </conditionalFormatting>
  <conditionalFormatting sqref="I67">
    <cfRule type="cellIs" dxfId="9448" priority="7232" operator="lessThan">
      <formula>0.25</formula>
    </cfRule>
  </conditionalFormatting>
  <conditionalFormatting sqref="AI67 W67">
    <cfRule type="cellIs" dxfId="9447" priority="7205" operator="equal">
      <formula>1</formula>
    </cfRule>
    <cfRule type="cellIs" dxfId="9446" priority="7206" operator="equal">
      <formula>3</formula>
    </cfRule>
    <cfRule type="cellIs" dxfId="9445" priority="7207" operator="between">
      <formula>4</formula>
      <formula>5</formula>
    </cfRule>
  </conditionalFormatting>
  <conditionalFormatting sqref="CK67 BJ67:BK67 AW67 AM67">
    <cfRule type="cellIs" dxfId="9444" priority="7199" operator="equal">
      <formula>5</formula>
    </cfRule>
    <cfRule type="cellIs" dxfId="9443" priority="7200" operator="equal">
      <formula>3</formula>
    </cfRule>
    <cfRule type="cellIs" dxfId="9442" priority="7201" operator="equal">
      <formula>1</formula>
    </cfRule>
  </conditionalFormatting>
  <conditionalFormatting sqref="BN67 BL67 BD67 AZ67 AV67">
    <cfRule type="cellIs" dxfId="9441" priority="7189" operator="equal">
      <formula>1</formula>
    </cfRule>
    <cfRule type="cellIs" dxfId="9440" priority="7190" operator="between">
      <formula>2</formula>
      <formula>3</formula>
    </cfRule>
    <cfRule type="cellIs" dxfId="9439" priority="7191" operator="between">
      <formula>5</formula>
      <formula>4</formula>
    </cfRule>
  </conditionalFormatting>
  <conditionalFormatting sqref="AB67">
    <cfRule type="cellIs" dxfId="9438" priority="7241" operator="equal">
      <formula>1</formula>
    </cfRule>
    <cfRule type="cellIs" dxfId="9437" priority="7242" operator="equal">
      <formula>2</formula>
    </cfRule>
    <cfRule type="cellIs" dxfId="9436" priority="7243" operator="equal">
      <formula>3</formula>
    </cfRule>
    <cfRule type="cellIs" dxfId="9435" priority="7244" operator="between">
      <formula>4</formula>
      <formula>5</formula>
    </cfRule>
  </conditionalFormatting>
  <conditionalFormatting sqref="S67 BQ67">
    <cfRule type="cellIs" dxfId="9434" priority="7208" operator="between">
      <formula>1</formula>
      <formula>2</formula>
    </cfRule>
    <cfRule type="cellIs" dxfId="9433" priority="7209" operator="equal">
      <formula>3</formula>
    </cfRule>
    <cfRule type="cellIs" dxfId="9432" priority="7210" operator="equal">
      <formula>5</formula>
    </cfRule>
  </conditionalFormatting>
  <conditionalFormatting sqref="AO67">
    <cfRule type="cellIs" dxfId="9431" priority="7218" operator="equal">
      <formula>1</formula>
    </cfRule>
    <cfRule type="cellIs" dxfId="9430" priority="7219" operator="between">
      <formula>2</formula>
      <formula>3</formula>
    </cfRule>
    <cfRule type="cellIs" dxfId="9429" priority="7220" operator="between">
      <formula>5</formula>
      <formula>4</formula>
    </cfRule>
  </conditionalFormatting>
  <conditionalFormatting sqref="AN67">
    <cfRule type="cellIs" dxfId="9428" priority="7221" operator="between">
      <formula>1</formula>
      <formula>2</formula>
    </cfRule>
    <cfRule type="cellIs" dxfId="9427" priority="7222" operator="between">
      <formula>3</formula>
      <formula>4</formula>
    </cfRule>
    <cfRule type="cellIs" dxfId="9426" priority="7223" operator="equal">
      <formula>5</formula>
    </cfRule>
  </conditionalFormatting>
  <conditionalFormatting sqref="AP67">
    <cfRule type="cellIs" dxfId="9425" priority="7202" operator="between">
      <formula>5</formula>
      <formula>4</formula>
    </cfRule>
    <cfRule type="cellIs" dxfId="9424" priority="7203" operator="between">
      <formula>3</formula>
      <formula>2</formula>
    </cfRule>
    <cfRule type="cellIs" dxfId="9423" priority="7204" operator="equal">
      <formula>1</formula>
    </cfRule>
  </conditionalFormatting>
  <conditionalFormatting sqref="BP67 BF67 O67 BA67 AQ67">
    <cfRule type="cellIs" dxfId="9422" priority="7215" operator="equal">
      <formula>1</formula>
    </cfRule>
    <cfRule type="cellIs" dxfId="9421" priority="7216" operator="between">
      <formula>2</formula>
      <formula>4</formula>
    </cfRule>
    <cfRule type="cellIs" dxfId="9420" priority="7217" operator="equal">
      <formula>5</formula>
    </cfRule>
  </conditionalFormatting>
  <conditionalFormatting sqref="AR67">
    <cfRule type="cellIs" dxfId="9419" priority="7185" operator="between">
      <formula>5</formula>
      <formula>4</formula>
    </cfRule>
    <cfRule type="cellIs" dxfId="9418" priority="7186" operator="equal">
      <formula>3</formula>
    </cfRule>
    <cfRule type="cellIs" dxfId="9417" priority="7187" operator="equal">
      <formula>2</formula>
    </cfRule>
    <cfRule type="cellIs" dxfId="9416" priority="7188" operator="equal">
      <formula>1</formula>
    </cfRule>
  </conditionalFormatting>
  <conditionalFormatting sqref="AT67">
    <cfRule type="cellIs" dxfId="9415" priority="7181" operator="equal">
      <formula>5</formula>
    </cfRule>
    <cfRule type="cellIs" dxfId="9414" priority="7182" operator="between">
      <formula>3</formula>
      <formula>4</formula>
    </cfRule>
    <cfRule type="cellIs" dxfId="9413" priority="7183" operator="equal">
      <formula>2</formula>
    </cfRule>
    <cfRule type="cellIs" dxfId="9412" priority="7184" operator="equal">
      <formula>1</formula>
    </cfRule>
  </conditionalFormatting>
  <conditionalFormatting sqref="AU67">
    <cfRule type="cellIs" dxfId="9411" priority="7197" operator="equal">
      <formula>1</formula>
    </cfRule>
    <cfRule type="cellIs" dxfId="9410" priority="7198" operator="between">
      <formula>2</formula>
      <formula>3</formula>
    </cfRule>
    <cfRule type="cellIs" dxfId="9409" priority="7211" operator="equal">
      <formula>5</formula>
    </cfRule>
  </conditionalFormatting>
  <conditionalFormatting sqref="AX67">
    <cfRule type="cellIs" dxfId="9408" priority="7194" operator="equal">
      <formula>1</formula>
    </cfRule>
    <cfRule type="cellIs" dxfId="9407" priority="7195" operator="between">
      <formula>3</formula>
      <formula>2</formula>
    </cfRule>
    <cfRule type="cellIs" dxfId="9406" priority="7196" operator="equal">
      <formula>5</formula>
    </cfRule>
  </conditionalFormatting>
  <conditionalFormatting sqref="AY67">
    <cfRule type="cellIs" dxfId="9405" priority="7213" operator="equal">
      <formula>1</formula>
    </cfRule>
    <cfRule type="cellIs" dxfId="9404" priority="7214" operator="equal">
      <formula>5</formula>
    </cfRule>
  </conditionalFormatting>
  <conditionalFormatting sqref="U67">
    <cfRule type="cellIs" dxfId="9403" priority="7180" operator="equal">
      <formula>1</formula>
    </cfRule>
  </conditionalFormatting>
  <conditionalFormatting sqref="U67">
    <cfRule type="cellIs" dxfId="9402" priority="7178" operator="between">
      <formula>4</formula>
      <formula>5</formula>
    </cfRule>
    <cfRule type="cellIs" dxfId="9401" priority="7179" operator="between">
      <formula>2</formula>
      <formula>3</formula>
    </cfRule>
  </conditionalFormatting>
  <conditionalFormatting sqref="Z67">
    <cfRule type="cellIs" dxfId="9400" priority="7224" operator="equal">
      <formula>2</formula>
    </cfRule>
    <cfRule type="cellIs" dxfId="9399" priority="7225" operator="equal">
      <formula>3</formula>
    </cfRule>
    <cfRule type="cellIs" dxfId="9398" priority="7226" operator="equal">
      <formula>4</formula>
    </cfRule>
  </conditionalFormatting>
  <conditionalFormatting sqref="AK67">
    <cfRule type="cellIs" dxfId="9397" priority="7176" operator="equal">
      <formula>4</formula>
    </cfRule>
    <cfRule type="cellIs" dxfId="9396" priority="7177" operator="equal">
      <formula>2</formula>
    </cfRule>
  </conditionalFormatting>
  <conditionalFormatting sqref="BG67">
    <cfRule type="cellIs" dxfId="9395" priority="7175" operator="equal">
      <formula>5</formula>
    </cfRule>
    <cfRule type="cellIs" dxfId="9394" priority="7229" operator="equal">
      <formula>1</formula>
    </cfRule>
    <cfRule type="cellIs" dxfId="9393" priority="7230" operator="equal">
      <formula>2</formula>
    </cfRule>
    <cfRule type="cellIs" dxfId="9392" priority="7231" operator="equal">
      <formula>4</formula>
    </cfRule>
  </conditionalFormatting>
  <conditionalFormatting sqref="BM67">
    <cfRule type="cellIs" dxfId="9391" priority="7174" operator="between">
      <formula>4</formula>
      <formula>5</formula>
    </cfRule>
    <cfRule type="cellIs" dxfId="9390" priority="7192" operator="equal">
      <formula>2</formula>
    </cfRule>
    <cfRule type="cellIs" dxfId="9389" priority="7193" operator="equal">
      <formula>1</formula>
    </cfRule>
  </conditionalFormatting>
  <conditionalFormatting sqref="BS67">
    <cfRule type="cellIs" dxfId="9388" priority="7171" operator="equal">
      <formula>5</formula>
    </cfRule>
    <cfRule type="cellIs" dxfId="9387" priority="7172" operator="between">
      <formula>2</formula>
      <formula>4</formula>
    </cfRule>
    <cfRule type="cellIs" dxfId="9386" priority="7173" operator="equal">
      <formula>1</formula>
    </cfRule>
  </conditionalFormatting>
  <conditionalFormatting sqref="CE67 BV67:BW67 BY67:CB67 CG67 BT67">
    <cfRule type="cellIs" dxfId="9385" priority="7168" operator="between">
      <formula>4</formula>
      <formula>5</formula>
    </cfRule>
    <cfRule type="cellIs" dxfId="9384" priority="7169" operator="between">
      <formula>2</formula>
      <formula>3</formula>
    </cfRule>
    <cfRule type="cellIs" dxfId="9383" priority="7170" operator="equal">
      <formula>1</formula>
    </cfRule>
  </conditionalFormatting>
  <conditionalFormatting sqref="BU67">
    <cfRule type="cellIs" dxfId="9382" priority="7165" operator="between">
      <formula>4</formula>
      <formula>5</formula>
    </cfRule>
    <cfRule type="cellIs" dxfId="9381" priority="7166" operator="equal">
      <formula>3</formula>
    </cfRule>
    <cfRule type="cellIs" dxfId="9380" priority="7167" operator="between">
      <formula>1</formula>
      <formula>2</formula>
    </cfRule>
  </conditionalFormatting>
  <conditionalFormatting sqref="BC68 AH68 X68 P68">
    <cfRule type="cellIs" dxfId="9379" priority="7076" operator="between">
      <formula>1</formula>
      <formula>2</formula>
    </cfRule>
    <cfRule type="cellIs" dxfId="9378" priority="7081" operator="equal">
      <formula>3</formula>
    </cfRule>
    <cfRule type="cellIs" dxfId="9377" priority="7082" operator="between">
      <formula>5</formula>
      <formula>4</formula>
    </cfRule>
  </conditionalFormatting>
  <conditionalFormatting sqref="R68 AJ68 AF68 Y68 T68">
    <cfRule type="cellIs" dxfId="9376" priority="7073" operator="equal">
      <formula>1</formula>
    </cfRule>
    <cfRule type="cellIs" dxfId="9375" priority="7074" operator="equal">
      <formula>3</formula>
    </cfRule>
    <cfRule type="cellIs" dxfId="9374" priority="7075" operator="equal">
      <formula>5</formula>
    </cfRule>
  </conditionalFormatting>
  <conditionalFormatting sqref="G68">
    <cfRule type="cellIs" dxfId="9373" priority="7069" operator="lessThan">
      <formula>4</formula>
    </cfRule>
  </conditionalFormatting>
  <conditionalFormatting sqref="I68">
    <cfRule type="cellIs" dxfId="9372" priority="7068" operator="lessThan">
      <formula>0.25</formula>
    </cfRule>
  </conditionalFormatting>
  <conditionalFormatting sqref="AI68 W68">
    <cfRule type="cellIs" dxfId="9371" priority="7041" operator="equal">
      <formula>1</formula>
    </cfRule>
    <cfRule type="cellIs" dxfId="9370" priority="7042" operator="equal">
      <formula>3</formula>
    </cfRule>
    <cfRule type="cellIs" dxfId="9369" priority="7043" operator="between">
      <formula>4</formula>
      <formula>5</formula>
    </cfRule>
  </conditionalFormatting>
  <conditionalFormatting sqref="CK68 BJ68:BK68 AW68 AM68">
    <cfRule type="cellIs" dxfId="9368" priority="7035" operator="equal">
      <formula>5</formula>
    </cfRule>
    <cfRule type="cellIs" dxfId="9367" priority="7036" operator="equal">
      <formula>3</formula>
    </cfRule>
    <cfRule type="cellIs" dxfId="9366" priority="7037" operator="equal">
      <formula>1</formula>
    </cfRule>
  </conditionalFormatting>
  <conditionalFormatting sqref="BN68 BL68 BD68 AZ68 AV68">
    <cfRule type="cellIs" dxfId="9365" priority="7025" operator="equal">
      <formula>1</formula>
    </cfRule>
    <cfRule type="cellIs" dxfId="9364" priority="7026" operator="between">
      <formula>2</formula>
      <formula>3</formula>
    </cfRule>
    <cfRule type="cellIs" dxfId="9363" priority="7027" operator="between">
      <formula>5</formula>
      <formula>4</formula>
    </cfRule>
  </conditionalFormatting>
  <conditionalFormatting sqref="AB68">
    <cfRule type="cellIs" dxfId="9362" priority="7077" operator="equal">
      <formula>1</formula>
    </cfRule>
    <cfRule type="cellIs" dxfId="9361" priority="7078" operator="equal">
      <formula>2</formula>
    </cfRule>
    <cfRule type="cellIs" dxfId="9360" priority="7079" operator="equal">
      <formula>3</formula>
    </cfRule>
    <cfRule type="cellIs" dxfId="9359" priority="7080" operator="between">
      <formula>4</formula>
      <formula>5</formula>
    </cfRule>
  </conditionalFormatting>
  <conditionalFormatting sqref="S68 BQ68 AC68">
    <cfRule type="cellIs" dxfId="9358" priority="7044" operator="between">
      <formula>1</formula>
      <formula>2</formula>
    </cfRule>
    <cfRule type="cellIs" dxfId="9357" priority="7045" operator="equal">
      <formula>3</formula>
    </cfRule>
    <cfRule type="cellIs" dxfId="9356" priority="7046" operator="equal">
      <formula>5</formula>
    </cfRule>
  </conditionalFormatting>
  <conditionalFormatting sqref="AO68">
    <cfRule type="cellIs" dxfId="9355" priority="7054" operator="equal">
      <formula>1</formula>
    </cfRule>
    <cfRule type="cellIs" dxfId="9354" priority="7055" operator="between">
      <formula>2</formula>
      <formula>3</formula>
    </cfRule>
    <cfRule type="cellIs" dxfId="9353" priority="7056" operator="between">
      <formula>5</formula>
      <formula>4</formula>
    </cfRule>
  </conditionalFormatting>
  <conditionalFormatting sqref="AN68">
    <cfRule type="cellIs" dxfId="9352" priority="7057" operator="between">
      <formula>1</formula>
      <formula>2</formula>
    </cfRule>
    <cfRule type="cellIs" dxfId="9351" priority="7058" operator="between">
      <formula>3</formula>
      <formula>4</formula>
    </cfRule>
    <cfRule type="cellIs" dxfId="9350" priority="7059" operator="equal">
      <formula>5</formula>
    </cfRule>
  </conditionalFormatting>
  <conditionalFormatting sqref="AP68">
    <cfRule type="cellIs" dxfId="9349" priority="7038" operator="between">
      <formula>5</formula>
      <formula>4</formula>
    </cfRule>
    <cfRule type="cellIs" dxfId="9348" priority="7039" operator="between">
      <formula>3</formula>
      <formula>2</formula>
    </cfRule>
    <cfRule type="cellIs" dxfId="9347" priority="7040" operator="equal">
      <formula>1</formula>
    </cfRule>
  </conditionalFormatting>
  <conditionalFormatting sqref="BP68 BF68 O68 BA68 AQ68">
    <cfRule type="cellIs" dxfId="9346" priority="7051" operator="equal">
      <formula>1</formula>
    </cfRule>
    <cfRule type="cellIs" dxfId="9345" priority="7052" operator="between">
      <formula>2</formula>
      <formula>4</formula>
    </cfRule>
    <cfRule type="cellIs" dxfId="9344" priority="7053" operator="equal">
      <formula>5</formula>
    </cfRule>
  </conditionalFormatting>
  <conditionalFormatting sqref="AR68">
    <cfRule type="cellIs" dxfId="9343" priority="7021" operator="between">
      <formula>5</formula>
      <formula>4</formula>
    </cfRule>
    <cfRule type="cellIs" dxfId="9342" priority="7022" operator="equal">
      <formula>3</formula>
    </cfRule>
    <cfRule type="cellIs" dxfId="9341" priority="7023" operator="equal">
      <formula>2</formula>
    </cfRule>
    <cfRule type="cellIs" dxfId="9340" priority="7024" operator="equal">
      <formula>1</formula>
    </cfRule>
  </conditionalFormatting>
  <conditionalFormatting sqref="AT68">
    <cfRule type="cellIs" dxfId="9339" priority="7017" operator="equal">
      <formula>5</formula>
    </cfRule>
    <cfRule type="cellIs" dxfId="9338" priority="7018" operator="between">
      <formula>3</formula>
      <formula>4</formula>
    </cfRule>
    <cfRule type="cellIs" dxfId="9337" priority="7019" operator="equal">
      <formula>2</formula>
    </cfRule>
    <cfRule type="cellIs" dxfId="9336" priority="7020" operator="equal">
      <formula>1</formula>
    </cfRule>
  </conditionalFormatting>
  <conditionalFormatting sqref="AU68">
    <cfRule type="cellIs" dxfId="9335" priority="7033" operator="equal">
      <formula>1</formula>
    </cfRule>
    <cfRule type="cellIs" dxfId="9334" priority="7034" operator="between">
      <formula>2</formula>
      <formula>3</formula>
    </cfRule>
    <cfRule type="cellIs" dxfId="9333" priority="7047" operator="equal">
      <formula>5</formula>
    </cfRule>
  </conditionalFormatting>
  <conditionalFormatting sqref="AX68">
    <cfRule type="cellIs" dxfId="9332" priority="7030" operator="equal">
      <formula>1</formula>
    </cfRule>
    <cfRule type="cellIs" dxfId="9331" priority="7031" operator="between">
      <formula>3</formula>
      <formula>2</formula>
    </cfRule>
    <cfRule type="cellIs" dxfId="9330" priority="7032" operator="equal">
      <formula>5</formula>
    </cfRule>
  </conditionalFormatting>
  <conditionalFormatting sqref="AY68">
    <cfRule type="cellIs" dxfId="9329" priority="7049" operator="equal">
      <formula>1</formula>
    </cfRule>
    <cfRule type="cellIs" dxfId="9328" priority="7050" operator="equal">
      <formula>5</formula>
    </cfRule>
  </conditionalFormatting>
  <conditionalFormatting sqref="U68">
    <cfRule type="cellIs" dxfId="9327" priority="7016" operator="equal">
      <formula>1</formula>
    </cfRule>
  </conditionalFormatting>
  <conditionalFormatting sqref="U68">
    <cfRule type="cellIs" dxfId="9326" priority="7014" operator="between">
      <formula>4</formula>
      <formula>5</formula>
    </cfRule>
    <cfRule type="cellIs" dxfId="9325" priority="7015" operator="between">
      <formula>2</formula>
      <formula>3</formula>
    </cfRule>
  </conditionalFormatting>
  <conditionalFormatting sqref="Z68">
    <cfRule type="cellIs" dxfId="9324" priority="7060" operator="equal">
      <formula>2</formula>
    </cfRule>
    <cfRule type="cellIs" dxfId="9323" priority="7061" operator="equal">
      <formula>3</formula>
    </cfRule>
    <cfRule type="cellIs" dxfId="9322" priority="7062" operator="equal">
      <formula>4</formula>
    </cfRule>
  </conditionalFormatting>
  <conditionalFormatting sqref="AK68">
    <cfRule type="cellIs" dxfId="9321" priority="7012" operator="equal">
      <formula>4</formula>
    </cfRule>
    <cfRule type="cellIs" dxfId="9320" priority="7013" operator="equal">
      <formula>2</formula>
    </cfRule>
  </conditionalFormatting>
  <conditionalFormatting sqref="BG68">
    <cfRule type="cellIs" dxfId="9319" priority="7011" operator="equal">
      <formula>5</formula>
    </cfRule>
    <cfRule type="cellIs" dxfId="9318" priority="7065" operator="equal">
      <formula>1</formula>
    </cfRule>
    <cfRule type="cellIs" dxfId="9317" priority="7066" operator="equal">
      <formula>2</formula>
    </cfRule>
    <cfRule type="cellIs" dxfId="9316" priority="7067" operator="equal">
      <formula>4</formula>
    </cfRule>
  </conditionalFormatting>
  <conditionalFormatting sqref="BM68">
    <cfRule type="cellIs" dxfId="9315" priority="7010" operator="between">
      <formula>4</formula>
      <formula>5</formula>
    </cfRule>
    <cfRule type="cellIs" dxfId="9314" priority="7028" operator="equal">
      <formula>2</formula>
    </cfRule>
    <cfRule type="cellIs" dxfId="9313" priority="7029" operator="equal">
      <formula>1</formula>
    </cfRule>
  </conditionalFormatting>
  <conditionalFormatting sqref="BS68">
    <cfRule type="cellIs" dxfId="9312" priority="7007" operator="equal">
      <formula>5</formula>
    </cfRule>
    <cfRule type="cellIs" dxfId="9311" priority="7008" operator="between">
      <formula>2</formula>
      <formula>4</formula>
    </cfRule>
    <cfRule type="cellIs" dxfId="9310" priority="7009" operator="equal">
      <formula>1</formula>
    </cfRule>
  </conditionalFormatting>
  <conditionalFormatting sqref="CE68 BV68:BW68 BY68:CB68 CG68 BT68">
    <cfRule type="cellIs" dxfId="9309" priority="7004" operator="between">
      <formula>4</formula>
      <formula>5</formula>
    </cfRule>
    <cfRule type="cellIs" dxfId="9308" priority="7005" operator="between">
      <formula>2</formula>
      <formula>3</formula>
    </cfRule>
    <cfRule type="cellIs" dxfId="9307" priority="7006" operator="equal">
      <formula>1</formula>
    </cfRule>
  </conditionalFormatting>
  <conditionalFormatting sqref="BU68">
    <cfRule type="cellIs" dxfId="9306" priority="7001" operator="between">
      <formula>4</formula>
      <formula>5</formula>
    </cfRule>
    <cfRule type="cellIs" dxfId="9305" priority="7002" operator="equal">
      <formula>3</formula>
    </cfRule>
    <cfRule type="cellIs" dxfId="9304" priority="7003" operator="between">
      <formula>1</formula>
      <formula>2</formula>
    </cfRule>
  </conditionalFormatting>
  <conditionalFormatting sqref="P69 X69 AH69 BC69">
    <cfRule type="cellIs" dxfId="9303" priority="6994" operator="between">
      <formula>1</formula>
      <formula>2</formula>
    </cfRule>
    <cfRule type="cellIs" dxfId="9302" priority="6999" operator="equal">
      <formula>3</formula>
    </cfRule>
    <cfRule type="cellIs" dxfId="9301" priority="7000" operator="between">
      <formula>5</formula>
      <formula>4</formula>
    </cfRule>
  </conditionalFormatting>
  <conditionalFormatting sqref="T69 Y69 AF69 AJ69 R69">
    <cfRule type="cellIs" dxfId="9300" priority="6991" operator="equal">
      <formula>1</formula>
    </cfRule>
    <cfRule type="cellIs" dxfId="9299" priority="6992" operator="equal">
      <formula>3</formula>
    </cfRule>
    <cfRule type="cellIs" dxfId="9298" priority="6993" operator="equal">
      <formula>5</formula>
    </cfRule>
  </conditionalFormatting>
  <conditionalFormatting sqref="G69">
    <cfRule type="cellIs" dxfId="9297" priority="6987" operator="lessThan">
      <formula>4</formula>
    </cfRule>
  </conditionalFormatting>
  <conditionalFormatting sqref="I69">
    <cfRule type="cellIs" dxfId="9296" priority="6986" operator="lessThan">
      <formula>0.25</formula>
    </cfRule>
  </conditionalFormatting>
  <conditionalFormatting sqref="W69 AI69">
    <cfRule type="cellIs" dxfId="9295" priority="6959" operator="equal">
      <formula>1</formula>
    </cfRule>
    <cfRule type="cellIs" dxfId="9294" priority="6960" operator="equal">
      <formula>3</formula>
    </cfRule>
    <cfRule type="cellIs" dxfId="9293" priority="6961" operator="between">
      <formula>4</formula>
      <formula>5</formula>
    </cfRule>
  </conditionalFormatting>
  <conditionalFormatting sqref="AM69 AW69 BJ69:BK69 CK69">
    <cfRule type="cellIs" dxfId="9292" priority="6953" operator="equal">
      <formula>5</formula>
    </cfRule>
    <cfRule type="cellIs" dxfId="9291" priority="6954" operator="equal">
      <formula>3</formula>
    </cfRule>
    <cfRule type="cellIs" dxfId="9290" priority="6955" operator="equal">
      <formula>1</formula>
    </cfRule>
  </conditionalFormatting>
  <conditionalFormatting sqref="AV69 AZ69 BD69 BL69 BN69">
    <cfRule type="cellIs" dxfId="9289" priority="6943" operator="equal">
      <formula>1</formula>
    </cfRule>
    <cfRule type="cellIs" dxfId="9288" priority="6944" operator="between">
      <formula>2</formula>
      <formula>3</formula>
    </cfRule>
    <cfRule type="cellIs" dxfId="9287" priority="6945" operator="between">
      <formula>5</formula>
      <formula>4</formula>
    </cfRule>
  </conditionalFormatting>
  <conditionalFormatting sqref="AB69">
    <cfRule type="cellIs" dxfId="9286" priority="6995" operator="equal">
      <formula>1</formula>
    </cfRule>
    <cfRule type="cellIs" dxfId="9285" priority="6996" operator="equal">
      <formula>2</formula>
    </cfRule>
    <cfRule type="cellIs" dxfId="9284" priority="6997" operator="equal">
      <formula>3</formula>
    </cfRule>
    <cfRule type="cellIs" dxfId="9283" priority="6998" operator="between">
      <formula>4</formula>
      <formula>5</formula>
    </cfRule>
  </conditionalFormatting>
  <conditionalFormatting sqref="BQ69 S69">
    <cfRule type="cellIs" dxfId="9282" priority="6962" operator="between">
      <formula>1</formula>
      <formula>2</formula>
    </cfRule>
    <cfRule type="cellIs" dxfId="9281" priority="6963" operator="equal">
      <formula>3</formula>
    </cfRule>
    <cfRule type="cellIs" dxfId="9280" priority="6964" operator="equal">
      <formula>5</formula>
    </cfRule>
  </conditionalFormatting>
  <conditionalFormatting sqref="AO69">
    <cfRule type="cellIs" dxfId="9279" priority="6972" operator="equal">
      <formula>1</formula>
    </cfRule>
    <cfRule type="cellIs" dxfId="9278" priority="6973" operator="between">
      <formula>2</formula>
      <formula>3</formula>
    </cfRule>
    <cfRule type="cellIs" dxfId="9277" priority="6974" operator="between">
      <formula>5</formula>
      <formula>4</formula>
    </cfRule>
  </conditionalFormatting>
  <conditionalFormatting sqref="AN69">
    <cfRule type="cellIs" dxfId="9276" priority="6975" operator="between">
      <formula>1</formula>
      <formula>2</formula>
    </cfRule>
    <cfRule type="cellIs" dxfId="9275" priority="6976" operator="between">
      <formula>3</formula>
      <formula>4</formula>
    </cfRule>
    <cfRule type="cellIs" dxfId="9274" priority="6977" operator="equal">
      <formula>5</formula>
    </cfRule>
  </conditionalFormatting>
  <conditionalFormatting sqref="AP69">
    <cfRule type="cellIs" dxfId="9273" priority="6956" operator="between">
      <formula>5</formula>
      <formula>4</formula>
    </cfRule>
    <cfRule type="cellIs" dxfId="9272" priority="6957" operator="between">
      <formula>3</formula>
      <formula>2</formula>
    </cfRule>
    <cfRule type="cellIs" dxfId="9271" priority="6958" operator="equal">
      <formula>1</formula>
    </cfRule>
  </conditionalFormatting>
  <conditionalFormatting sqref="AQ69 BA69 O69 BF69 BP69">
    <cfRule type="cellIs" dxfId="9270" priority="6969" operator="equal">
      <formula>1</formula>
    </cfRule>
    <cfRule type="cellIs" dxfId="9269" priority="6970" operator="between">
      <formula>2</formula>
      <formula>4</formula>
    </cfRule>
    <cfRule type="cellIs" dxfId="9268" priority="6971" operator="equal">
      <formula>5</formula>
    </cfRule>
  </conditionalFormatting>
  <conditionalFormatting sqref="AR69">
    <cfRule type="cellIs" dxfId="9267" priority="6939" operator="between">
      <formula>5</formula>
      <formula>4</formula>
    </cfRule>
    <cfRule type="cellIs" dxfId="9266" priority="6940" operator="equal">
      <formula>3</formula>
    </cfRule>
    <cfRule type="cellIs" dxfId="9265" priority="6941" operator="equal">
      <formula>2</formula>
    </cfRule>
    <cfRule type="cellIs" dxfId="9264" priority="6942" operator="equal">
      <formula>1</formula>
    </cfRule>
  </conditionalFormatting>
  <conditionalFormatting sqref="AT69">
    <cfRule type="cellIs" dxfId="9263" priority="6935" operator="equal">
      <formula>5</formula>
    </cfRule>
    <cfRule type="cellIs" dxfId="9262" priority="6936" operator="between">
      <formula>3</formula>
      <formula>4</formula>
    </cfRule>
    <cfRule type="cellIs" dxfId="9261" priority="6937" operator="equal">
      <formula>2</formula>
    </cfRule>
    <cfRule type="cellIs" dxfId="9260" priority="6938" operator="equal">
      <formula>1</formula>
    </cfRule>
  </conditionalFormatting>
  <conditionalFormatting sqref="AU69">
    <cfRule type="cellIs" dxfId="9259" priority="6951" operator="equal">
      <formula>1</formula>
    </cfRule>
    <cfRule type="cellIs" dxfId="9258" priority="6952" operator="between">
      <formula>2</formula>
      <formula>3</formula>
    </cfRule>
    <cfRule type="cellIs" dxfId="9257" priority="6965" operator="equal">
      <formula>5</formula>
    </cfRule>
  </conditionalFormatting>
  <conditionalFormatting sqref="AX69">
    <cfRule type="cellIs" dxfId="9256" priority="6948" operator="equal">
      <formula>1</formula>
    </cfRule>
    <cfRule type="cellIs" dxfId="9255" priority="6949" operator="between">
      <formula>3</formula>
      <formula>2</formula>
    </cfRule>
    <cfRule type="cellIs" dxfId="9254" priority="6950" operator="equal">
      <formula>5</formula>
    </cfRule>
  </conditionalFormatting>
  <conditionalFormatting sqref="AY69">
    <cfRule type="cellIs" dxfId="9253" priority="6967" operator="equal">
      <formula>1</formula>
    </cfRule>
    <cfRule type="cellIs" dxfId="9252" priority="6968" operator="equal">
      <formula>5</formula>
    </cfRule>
  </conditionalFormatting>
  <conditionalFormatting sqref="U69">
    <cfRule type="cellIs" dxfId="9251" priority="6934" operator="equal">
      <formula>1</formula>
    </cfRule>
  </conditionalFormatting>
  <conditionalFormatting sqref="U69">
    <cfRule type="cellIs" dxfId="9250" priority="6932" operator="between">
      <formula>4</formula>
      <formula>5</formula>
    </cfRule>
    <cfRule type="cellIs" dxfId="9249" priority="6933" operator="between">
      <formula>2</formula>
      <formula>3</formula>
    </cfRule>
  </conditionalFormatting>
  <conditionalFormatting sqref="Z69">
    <cfRule type="cellIs" dxfId="9248" priority="6978" operator="equal">
      <formula>2</formula>
    </cfRule>
    <cfRule type="cellIs" dxfId="9247" priority="6979" operator="equal">
      <formula>3</formula>
    </cfRule>
    <cfRule type="cellIs" dxfId="9246" priority="6980" operator="equal">
      <formula>4</formula>
    </cfRule>
  </conditionalFormatting>
  <conditionalFormatting sqref="AK69">
    <cfRule type="cellIs" dxfId="9245" priority="6930" operator="equal">
      <formula>4</formula>
    </cfRule>
    <cfRule type="cellIs" dxfId="9244" priority="6931" operator="equal">
      <formula>2</formula>
    </cfRule>
  </conditionalFormatting>
  <conditionalFormatting sqref="BG69">
    <cfRule type="cellIs" dxfId="9243" priority="6929" operator="equal">
      <formula>5</formula>
    </cfRule>
    <cfRule type="cellIs" dxfId="9242" priority="6983" operator="equal">
      <formula>1</formula>
    </cfRule>
    <cfRule type="cellIs" dxfId="9241" priority="6984" operator="equal">
      <formula>2</formula>
    </cfRule>
    <cfRule type="cellIs" dxfId="9240" priority="6985" operator="equal">
      <formula>4</formula>
    </cfRule>
  </conditionalFormatting>
  <conditionalFormatting sqref="BM69">
    <cfRule type="cellIs" dxfId="9239" priority="6928" operator="between">
      <formula>4</formula>
      <formula>5</formula>
    </cfRule>
    <cfRule type="cellIs" dxfId="9238" priority="6946" operator="equal">
      <formula>2</formula>
    </cfRule>
    <cfRule type="cellIs" dxfId="9237" priority="6947" operator="equal">
      <formula>1</formula>
    </cfRule>
  </conditionalFormatting>
  <conditionalFormatting sqref="BS69">
    <cfRule type="cellIs" dxfId="9236" priority="6925" operator="equal">
      <formula>5</formula>
    </cfRule>
    <cfRule type="cellIs" dxfId="9235" priority="6926" operator="between">
      <formula>2</formula>
      <formula>4</formula>
    </cfRule>
    <cfRule type="cellIs" dxfId="9234" priority="6927" operator="equal">
      <formula>1</formula>
    </cfRule>
  </conditionalFormatting>
  <conditionalFormatting sqref="BT69 CG69 BY69:CB69 BV69:BW69 CE69">
    <cfRule type="cellIs" dxfId="9233" priority="6922" operator="between">
      <formula>4</formula>
      <formula>5</formula>
    </cfRule>
    <cfRule type="cellIs" dxfId="9232" priority="6923" operator="between">
      <formula>2</formula>
      <formula>3</formula>
    </cfRule>
    <cfRule type="cellIs" dxfId="9231" priority="6924" operator="equal">
      <formula>1</formula>
    </cfRule>
  </conditionalFormatting>
  <conditionalFormatting sqref="BU69">
    <cfRule type="cellIs" dxfId="9230" priority="6919" operator="between">
      <formula>4</formula>
      <formula>5</formula>
    </cfRule>
    <cfRule type="cellIs" dxfId="9229" priority="6920" operator="equal">
      <formula>3</formula>
    </cfRule>
    <cfRule type="cellIs" dxfId="9228" priority="6921" operator="between">
      <formula>1</formula>
      <formula>2</formula>
    </cfRule>
  </conditionalFormatting>
  <conditionalFormatting sqref="BC14 AH14 X14 P14">
    <cfRule type="cellIs" dxfId="9227" priority="6912" operator="between">
      <formula>1</formula>
      <formula>2</formula>
    </cfRule>
    <cfRule type="cellIs" dxfId="9226" priority="6917" operator="equal">
      <formula>3</formula>
    </cfRule>
    <cfRule type="cellIs" dxfId="9225" priority="6918" operator="between">
      <formula>5</formula>
      <formula>4</formula>
    </cfRule>
  </conditionalFormatting>
  <conditionalFormatting sqref="R14 AJ14 AF14 Y14 T14">
    <cfRule type="cellIs" dxfId="9224" priority="6909" operator="equal">
      <formula>1</formula>
    </cfRule>
    <cfRule type="cellIs" dxfId="9223" priority="6910" operator="equal">
      <formula>3</formula>
    </cfRule>
    <cfRule type="cellIs" dxfId="9222" priority="6911" operator="equal">
      <formula>5</formula>
    </cfRule>
  </conditionalFormatting>
  <conditionalFormatting sqref="G14">
    <cfRule type="cellIs" dxfId="9221" priority="6905" operator="lessThan">
      <formula>4</formula>
    </cfRule>
  </conditionalFormatting>
  <conditionalFormatting sqref="I14">
    <cfRule type="cellIs" dxfId="9220" priority="6904" operator="lessThan">
      <formula>0.25</formula>
    </cfRule>
  </conditionalFormatting>
  <conditionalFormatting sqref="AI14 W14">
    <cfRule type="cellIs" dxfId="9219" priority="6877" operator="equal">
      <formula>1</formula>
    </cfRule>
    <cfRule type="cellIs" dxfId="9218" priority="6878" operator="equal">
      <formula>3</formula>
    </cfRule>
    <cfRule type="cellIs" dxfId="9217" priority="6879" operator="between">
      <formula>4</formula>
      <formula>5</formula>
    </cfRule>
  </conditionalFormatting>
  <conditionalFormatting sqref="CK14 BJ14:BK14 AW14 AM14">
    <cfRule type="cellIs" dxfId="9216" priority="6871" operator="equal">
      <formula>5</formula>
    </cfRule>
    <cfRule type="cellIs" dxfId="9215" priority="6872" operator="equal">
      <formula>3</formula>
    </cfRule>
    <cfRule type="cellIs" dxfId="9214" priority="6873" operator="equal">
      <formula>1</formula>
    </cfRule>
  </conditionalFormatting>
  <conditionalFormatting sqref="BN14 BL14 BD14 AZ14 AV14">
    <cfRule type="cellIs" dxfId="9213" priority="6861" operator="equal">
      <formula>1</formula>
    </cfRule>
    <cfRule type="cellIs" dxfId="9212" priority="6862" operator="between">
      <formula>2</formula>
      <formula>3</formula>
    </cfRule>
    <cfRule type="cellIs" dxfId="9211" priority="6863" operator="between">
      <formula>5</formula>
      <formula>4</formula>
    </cfRule>
  </conditionalFormatting>
  <conditionalFormatting sqref="AB14">
    <cfRule type="cellIs" dxfId="9210" priority="6913" operator="equal">
      <formula>1</formula>
    </cfRule>
    <cfRule type="cellIs" dxfId="9209" priority="6914" operator="equal">
      <formula>2</formula>
    </cfRule>
    <cfRule type="cellIs" dxfId="9208" priority="6915" operator="equal">
      <formula>3</formula>
    </cfRule>
    <cfRule type="cellIs" dxfId="9207" priority="6916" operator="between">
      <formula>4</formula>
      <formula>5</formula>
    </cfRule>
  </conditionalFormatting>
  <conditionalFormatting sqref="S14 BQ14">
    <cfRule type="cellIs" dxfId="9206" priority="6880" operator="between">
      <formula>1</formula>
      <formula>2</formula>
    </cfRule>
    <cfRule type="cellIs" dxfId="9205" priority="6881" operator="equal">
      <formula>3</formula>
    </cfRule>
    <cfRule type="cellIs" dxfId="9204" priority="6882" operator="equal">
      <formula>5</formula>
    </cfRule>
  </conditionalFormatting>
  <conditionalFormatting sqref="AO14">
    <cfRule type="cellIs" dxfId="9203" priority="6890" operator="equal">
      <formula>1</formula>
    </cfRule>
    <cfRule type="cellIs" dxfId="9202" priority="6891" operator="between">
      <formula>2</formula>
      <formula>3</formula>
    </cfRule>
    <cfRule type="cellIs" dxfId="9201" priority="6892" operator="between">
      <formula>5</formula>
      <formula>4</formula>
    </cfRule>
  </conditionalFormatting>
  <conditionalFormatting sqref="AN14">
    <cfRule type="cellIs" dxfId="9200" priority="6893" operator="between">
      <formula>1</formula>
      <formula>2</formula>
    </cfRule>
    <cfRule type="cellIs" dxfId="9199" priority="6894" operator="between">
      <formula>3</formula>
      <formula>4</formula>
    </cfRule>
    <cfRule type="cellIs" dxfId="9198" priority="6895" operator="equal">
      <formula>5</formula>
    </cfRule>
  </conditionalFormatting>
  <conditionalFormatting sqref="AP14">
    <cfRule type="cellIs" dxfId="9197" priority="6874" operator="between">
      <formula>5</formula>
      <formula>4</formula>
    </cfRule>
    <cfRule type="cellIs" dxfId="9196" priority="6875" operator="between">
      <formula>3</formula>
      <formula>2</formula>
    </cfRule>
    <cfRule type="cellIs" dxfId="9195" priority="6876" operator="equal">
      <formula>1</formula>
    </cfRule>
  </conditionalFormatting>
  <conditionalFormatting sqref="BP14 BF14 O14 BA14 AQ14">
    <cfRule type="cellIs" dxfId="9194" priority="6887" operator="equal">
      <formula>1</formula>
    </cfRule>
    <cfRule type="cellIs" dxfId="9193" priority="6888" operator="between">
      <formula>2</formula>
      <formula>4</formula>
    </cfRule>
    <cfRule type="cellIs" dxfId="9192" priority="6889" operator="equal">
      <formula>5</formula>
    </cfRule>
  </conditionalFormatting>
  <conditionalFormatting sqref="AR14">
    <cfRule type="cellIs" dxfId="9191" priority="6857" operator="between">
      <formula>5</formula>
      <formula>4</formula>
    </cfRule>
    <cfRule type="cellIs" dxfId="9190" priority="6858" operator="equal">
      <formula>3</formula>
    </cfRule>
    <cfRule type="cellIs" dxfId="9189" priority="6859" operator="equal">
      <formula>2</formula>
    </cfRule>
    <cfRule type="cellIs" dxfId="9188" priority="6860" operator="equal">
      <formula>1</formula>
    </cfRule>
  </conditionalFormatting>
  <conditionalFormatting sqref="AT14">
    <cfRule type="cellIs" dxfId="9187" priority="6853" operator="equal">
      <formula>5</formula>
    </cfRule>
    <cfRule type="cellIs" dxfId="9186" priority="6854" operator="between">
      <formula>3</formula>
      <formula>4</formula>
    </cfRule>
    <cfRule type="cellIs" dxfId="9185" priority="6855" operator="equal">
      <formula>2</formula>
    </cfRule>
    <cfRule type="cellIs" dxfId="9184" priority="6856" operator="equal">
      <formula>1</formula>
    </cfRule>
  </conditionalFormatting>
  <conditionalFormatting sqref="AU14">
    <cfRule type="cellIs" dxfId="9183" priority="6869" operator="equal">
      <formula>1</formula>
    </cfRule>
    <cfRule type="cellIs" dxfId="9182" priority="6870" operator="between">
      <formula>2</formula>
      <formula>3</formula>
    </cfRule>
    <cfRule type="cellIs" dxfId="9181" priority="6883" operator="equal">
      <formula>5</formula>
    </cfRule>
  </conditionalFormatting>
  <conditionalFormatting sqref="AX14">
    <cfRule type="cellIs" dxfId="9180" priority="6866" operator="equal">
      <formula>1</formula>
    </cfRule>
    <cfRule type="cellIs" dxfId="9179" priority="6867" operator="between">
      <formula>3</formula>
      <formula>2</formula>
    </cfRule>
    <cfRule type="cellIs" dxfId="9178" priority="6868" operator="equal">
      <formula>5</formula>
    </cfRule>
  </conditionalFormatting>
  <conditionalFormatting sqref="AY14">
    <cfRule type="cellIs" dxfId="9177" priority="6885" operator="equal">
      <formula>1</formula>
    </cfRule>
    <cfRule type="cellIs" dxfId="9176" priority="6886" operator="equal">
      <formula>5</formula>
    </cfRule>
  </conditionalFormatting>
  <conditionalFormatting sqref="U14">
    <cfRule type="cellIs" dxfId="9175" priority="6852" operator="equal">
      <formula>1</formula>
    </cfRule>
  </conditionalFormatting>
  <conditionalFormatting sqref="U14">
    <cfRule type="cellIs" dxfId="9174" priority="6850" operator="between">
      <formula>4</formula>
      <formula>5</formula>
    </cfRule>
    <cfRule type="cellIs" dxfId="9173" priority="6851" operator="between">
      <formula>2</formula>
      <formula>3</formula>
    </cfRule>
  </conditionalFormatting>
  <conditionalFormatting sqref="Z14">
    <cfRule type="cellIs" dxfId="9172" priority="6896" operator="equal">
      <formula>2</formula>
    </cfRule>
    <cfRule type="cellIs" dxfId="9171" priority="6897" operator="equal">
      <formula>3</formula>
    </cfRule>
    <cfRule type="cellIs" dxfId="9170" priority="6898" operator="equal">
      <formula>4</formula>
    </cfRule>
  </conditionalFormatting>
  <conditionalFormatting sqref="AK14">
    <cfRule type="cellIs" dxfId="9169" priority="6848" operator="equal">
      <formula>4</formula>
    </cfRule>
    <cfRule type="cellIs" dxfId="9168" priority="6849" operator="equal">
      <formula>2</formula>
    </cfRule>
  </conditionalFormatting>
  <conditionalFormatting sqref="BG14">
    <cfRule type="cellIs" dxfId="9167" priority="6847" operator="equal">
      <formula>5</formula>
    </cfRule>
    <cfRule type="cellIs" dxfId="9166" priority="6901" operator="equal">
      <formula>1</formula>
    </cfRule>
    <cfRule type="cellIs" dxfId="9165" priority="6902" operator="equal">
      <formula>2</formula>
    </cfRule>
    <cfRule type="cellIs" dxfId="9164" priority="6903" operator="equal">
      <formula>4</formula>
    </cfRule>
  </conditionalFormatting>
  <conditionalFormatting sqref="BM14">
    <cfRule type="cellIs" dxfId="9163" priority="6846" operator="between">
      <formula>4</formula>
      <formula>5</formula>
    </cfRule>
    <cfRule type="cellIs" dxfId="9162" priority="6864" operator="equal">
      <formula>2</formula>
    </cfRule>
    <cfRule type="cellIs" dxfId="9161" priority="6865" operator="equal">
      <formula>1</formula>
    </cfRule>
  </conditionalFormatting>
  <conditionalFormatting sqref="BS14">
    <cfRule type="cellIs" dxfId="9160" priority="6843" operator="equal">
      <formula>5</formula>
    </cfRule>
    <cfRule type="cellIs" dxfId="9159" priority="6844" operator="between">
      <formula>2</formula>
      <formula>4</formula>
    </cfRule>
    <cfRule type="cellIs" dxfId="9158" priority="6845" operator="equal">
      <formula>1</formula>
    </cfRule>
  </conditionalFormatting>
  <conditionalFormatting sqref="CE14 BV14:BW14 BY14:CB14 CG14 BT14">
    <cfRule type="cellIs" dxfId="9157" priority="6840" operator="between">
      <formula>4</formula>
      <formula>5</formula>
    </cfRule>
    <cfRule type="cellIs" dxfId="9156" priority="6841" operator="between">
      <formula>2</formula>
      <formula>3</formula>
    </cfRule>
    <cfRule type="cellIs" dxfId="9155" priority="6842" operator="equal">
      <formula>1</formula>
    </cfRule>
  </conditionalFormatting>
  <conditionalFormatting sqref="BU14">
    <cfRule type="cellIs" dxfId="9154" priority="6837" operator="between">
      <formula>4</formula>
      <formula>5</formula>
    </cfRule>
    <cfRule type="cellIs" dxfId="9153" priority="6838" operator="equal">
      <formula>3</formula>
    </cfRule>
    <cfRule type="cellIs" dxfId="9152" priority="6839" operator="between">
      <formula>1</formula>
      <formula>2</formula>
    </cfRule>
  </conditionalFormatting>
  <conditionalFormatting sqref="BC70:BC72 AH70:AH72 X70:X72 P70:P72">
    <cfRule type="cellIs" dxfId="9151" priority="6748" operator="between">
      <formula>1</formula>
      <formula>2</formula>
    </cfRule>
    <cfRule type="cellIs" dxfId="9150" priority="6753" operator="equal">
      <formula>3</formula>
    </cfRule>
    <cfRule type="cellIs" dxfId="9149" priority="6754" operator="between">
      <formula>5</formula>
      <formula>4</formula>
    </cfRule>
  </conditionalFormatting>
  <conditionalFormatting sqref="R70:R72 AJ70:AJ72 AF70:AF72 Y70:Y72 T70:T72">
    <cfRule type="cellIs" dxfId="9148" priority="6745" operator="equal">
      <formula>1</formula>
    </cfRule>
    <cfRule type="cellIs" dxfId="9147" priority="6746" operator="equal">
      <formula>3</formula>
    </cfRule>
    <cfRule type="cellIs" dxfId="9146" priority="6747" operator="equal">
      <formula>5</formula>
    </cfRule>
  </conditionalFormatting>
  <conditionalFormatting sqref="G70:G72">
    <cfRule type="cellIs" dxfId="9145" priority="6741" operator="lessThan">
      <formula>4</formula>
    </cfRule>
  </conditionalFormatting>
  <conditionalFormatting sqref="I70:I72">
    <cfRule type="cellIs" dxfId="9144" priority="6740" operator="lessThan">
      <formula>0.25</formula>
    </cfRule>
  </conditionalFormatting>
  <conditionalFormatting sqref="AI70:AI72 W70:W72">
    <cfRule type="cellIs" dxfId="9143" priority="6713" operator="equal">
      <formula>1</formula>
    </cfRule>
    <cfRule type="cellIs" dxfId="9142" priority="6714" operator="equal">
      <formula>3</formula>
    </cfRule>
    <cfRule type="cellIs" dxfId="9141" priority="6715" operator="between">
      <formula>4</formula>
      <formula>5</formula>
    </cfRule>
  </conditionalFormatting>
  <conditionalFormatting sqref="CK70:CK72 BJ70:BK72 AW70:AW72 AM70:AM72">
    <cfRule type="cellIs" dxfId="9140" priority="6707" operator="equal">
      <formula>5</formula>
    </cfRule>
    <cfRule type="cellIs" dxfId="9139" priority="6708" operator="equal">
      <formula>3</formula>
    </cfRule>
    <cfRule type="cellIs" dxfId="9138" priority="6709" operator="equal">
      <formula>1</formula>
    </cfRule>
  </conditionalFormatting>
  <conditionalFormatting sqref="BN70:BN72 BL70:BL72 BD70:BD72 AZ70:AZ72 AV70:AV72">
    <cfRule type="cellIs" dxfId="9137" priority="6697" operator="equal">
      <formula>1</formula>
    </cfRule>
    <cfRule type="cellIs" dxfId="9136" priority="6698" operator="between">
      <formula>2</formula>
      <formula>3</formula>
    </cfRule>
    <cfRule type="cellIs" dxfId="9135" priority="6699" operator="between">
      <formula>5</formula>
      <formula>4</formula>
    </cfRule>
  </conditionalFormatting>
  <conditionalFormatting sqref="AB70:AB72">
    <cfRule type="cellIs" dxfId="9134" priority="6749" operator="equal">
      <formula>1</formula>
    </cfRule>
    <cfRule type="cellIs" dxfId="9133" priority="6750" operator="equal">
      <formula>2</formula>
    </cfRule>
    <cfRule type="cellIs" dxfId="9132" priority="6751" operator="equal">
      <formula>3</formula>
    </cfRule>
    <cfRule type="cellIs" dxfId="9131" priority="6752" operator="between">
      <formula>4</formula>
      <formula>5</formula>
    </cfRule>
  </conditionalFormatting>
  <conditionalFormatting sqref="AC72 S70:S72 BQ70:BQ72">
    <cfRule type="cellIs" dxfId="9130" priority="6716" operator="between">
      <formula>1</formula>
      <formula>2</formula>
    </cfRule>
    <cfRule type="cellIs" dxfId="9129" priority="6717" operator="equal">
      <formula>3</formula>
    </cfRule>
    <cfRule type="cellIs" dxfId="9128" priority="6718" operator="equal">
      <formula>5</formula>
    </cfRule>
  </conditionalFormatting>
  <conditionalFormatting sqref="AO70:AO72">
    <cfRule type="cellIs" dxfId="9127" priority="6726" operator="equal">
      <formula>1</formula>
    </cfRule>
    <cfRule type="cellIs" dxfId="9126" priority="6727" operator="between">
      <formula>2</formula>
      <formula>3</formula>
    </cfRule>
    <cfRule type="cellIs" dxfId="9125" priority="6728" operator="between">
      <formula>5</formula>
      <formula>4</formula>
    </cfRule>
  </conditionalFormatting>
  <conditionalFormatting sqref="AN70:AN72">
    <cfRule type="cellIs" dxfId="9124" priority="6729" operator="between">
      <formula>1</formula>
      <formula>2</formula>
    </cfRule>
    <cfRule type="cellIs" dxfId="9123" priority="6730" operator="between">
      <formula>3</formula>
      <formula>4</formula>
    </cfRule>
    <cfRule type="cellIs" dxfId="9122" priority="6731" operator="equal">
      <formula>5</formula>
    </cfRule>
  </conditionalFormatting>
  <conditionalFormatting sqref="AP70:AP72">
    <cfRule type="cellIs" dxfId="9121" priority="6710" operator="between">
      <formula>5</formula>
      <formula>4</formula>
    </cfRule>
    <cfRule type="cellIs" dxfId="9120" priority="6711" operator="between">
      <formula>3</formula>
      <formula>2</formula>
    </cfRule>
    <cfRule type="cellIs" dxfId="9119" priority="6712" operator="equal">
      <formula>1</formula>
    </cfRule>
  </conditionalFormatting>
  <conditionalFormatting sqref="BP70:BP72 BF70:BF72 O70:O72 BA70:BA72 AQ70:AQ72">
    <cfRule type="cellIs" dxfId="9118" priority="6723" operator="equal">
      <formula>1</formula>
    </cfRule>
    <cfRule type="cellIs" dxfId="9117" priority="6724" operator="between">
      <formula>2</formula>
      <formula>4</formula>
    </cfRule>
    <cfRule type="cellIs" dxfId="9116" priority="6725" operator="equal">
      <formula>5</formula>
    </cfRule>
  </conditionalFormatting>
  <conditionalFormatting sqref="AR70:AR72">
    <cfRule type="cellIs" dxfId="9115" priority="6693" operator="between">
      <formula>5</formula>
      <formula>4</formula>
    </cfRule>
    <cfRule type="cellIs" dxfId="9114" priority="6694" operator="equal">
      <formula>3</formula>
    </cfRule>
    <cfRule type="cellIs" dxfId="9113" priority="6695" operator="equal">
      <formula>2</formula>
    </cfRule>
    <cfRule type="cellIs" dxfId="9112" priority="6696" operator="equal">
      <formula>1</formula>
    </cfRule>
  </conditionalFormatting>
  <conditionalFormatting sqref="AT70:AT72">
    <cfRule type="cellIs" dxfId="9111" priority="6689" operator="equal">
      <formula>5</formula>
    </cfRule>
    <cfRule type="cellIs" dxfId="9110" priority="6690" operator="between">
      <formula>3</formula>
      <formula>4</formula>
    </cfRule>
    <cfRule type="cellIs" dxfId="9109" priority="6691" operator="equal">
      <formula>2</formula>
    </cfRule>
    <cfRule type="cellIs" dxfId="9108" priority="6692" operator="equal">
      <formula>1</formula>
    </cfRule>
  </conditionalFormatting>
  <conditionalFormatting sqref="AU70:AU72">
    <cfRule type="cellIs" dxfId="9107" priority="6705" operator="equal">
      <formula>1</formula>
    </cfRule>
    <cfRule type="cellIs" dxfId="9106" priority="6706" operator="between">
      <formula>2</formula>
      <formula>3</formula>
    </cfRule>
    <cfRule type="cellIs" dxfId="9105" priority="6719" operator="equal">
      <formula>5</formula>
    </cfRule>
  </conditionalFormatting>
  <conditionalFormatting sqref="AX70:AX72">
    <cfRule type="cellIs" dxfId="9104" priority="6702" operator="equal">
      <formula>1</formula>
    </cfRule>
    <cfRule type="cellIs" dxfId="9103" priority="6703" operator="between">
      <formula>3</formula>
      <formula>2</formula>
    </cfRule>
    <cfRule type="cellIs" dxfId="9102" priority="6704" operator="equal">
      <formula>5</formula>
    </cfRule>
  </conditionalFormatting>
  <conditionalFormatting sqref="AY70:AY72">
    <cfRule type="cellIs" dxfId="9101" priority="6721" operator="equal">
      <formula>1</formula>
    </cfRule>
    <cfRule type="cellIs" dxfId="9100" priority="6722" operator="equal">
      <formula>5</formula>
    </cfRule>
  </conditionalFormatting>
  <conditionalFormatting sqref="U70:U72">
    <cfRule type="cellIs" dxfId="9099" priority="6688" operator="equal">
      <formula>1</formula>
    </cfRule>
  </conditionalFormatting>
  <conditionalFormatting sqref="U70:U72">
    <cfRule type="cellIs" dxfId="9098" priority="6686" operator="between">
      <formula>4</formula>
      <formula>5</formula>
    </cfRule>
    <cfRule type="cellIs" dxfId="9097" priority="6687" operator="between">
      <formula>2</formula>
      <formula>3</formula>
    </cfRule>
  </conditionalFormatting>
  <conditionalFormatting sqref="Z70:Z72">
    <cfRule type="cellIs" dxfId="9096" priority="6732" operator="equal">
      <formula>2</formula>
    </cfRule>
    <cfRule type="cellIs" dxfId="9095" priority="6733" operator="equal">
      <formula>3</formula>
    </cfRule>
    <cfRule type="cellIs" dxfId="9094" priority="6734" operator="equal">
      <formula>4</formula>
    </cfRule>
  </conditionalFormatting>
  <conditionalFormatting sqref="AK70:AK72">
    <cfRule type="cellIs" dxfId="9093" priority="6684" operator="equal">
      <formula>4</formula>
    </cfRule>
    <cfRule type="cellIs" dxfId="9092" priority="6685" operator="equal">
      <formula>2</formula>
    </cfRule>
  </conditionalFormatting>
  <conditionalFormatting sqref="BG70:BG72">
    <cfRule type="cellIs" dxfId="9091" priority="6683" operator="equal">
      <formula>5</formula>
    </cfRule>
    <cfRule type="cellIs" dxfId="9090" priority="6737" operator="equal">
      <formula>1</formula>
    </cfRule>
    <cfRule type="cellIs" dxfId="9089" priority="6738" operator="equal">
      <formula>2</formula>
    </cfRule>
    <cfRule type="cellIs" dxfId="9088" priority="6739" operator="equal">
      <formula>4</formula>
    </cfRule>
  </conditionalFormatting>
  <conditionalFormatting sqref="BM70:BM72">
    <cfRule type="cellIs" dxfId="9087" priority="6682" operator="between">
      <formula>4</formula>
      <formula>5</formula>
    </cfRule>
    <cfRule type="cellIs" dxfId="9086" priority="6700" operator="equal">
      <formula>2</formula>
    </cfRule>
    <cfRule type="cellIs" dxfId="9085" priority="6701" operator="equal">
      <formula>1</formula>
    </cfRule>
  </conditionalFormatting>
  <conditionalFormatting sqref="BS70:BS72">
    <cfRule type="cellIs" dxfId="9084" priority="6679" operator="equal">
      <formula>5</formula>
    </cfRule>
    <cfRule type="cellIs" dxfId="9083" priority="6680" operator="between">
      <formula>2</formula>
      <formula>4</formula>
    </cfRule>
    <cfRule type="cellIs" dxfId="9082" priority="6681" operator="equal">
      <formula>1</formula>
    </cfRule>
  </conditionalFormatting>
  <conditionalFormatting sqref="CE70:CE72 BV70:BW72 BY70:CB72 CG70:CG72 BT70:BT72">
    <cfRule type="cellIs" dxfId="9081" priority="6676" operator="between">
      <formula>4</formula>
      <formula>5</formula>
    </cfRule>
    <cfRule type="cellIs" dxfId="9080" priority="6677" operator="between">
      <formula>2</formula>
      <formula>3</formula>
    </cfRule>
    <cfRule type="cellIs" dxfId="9079" priority="6678" operator="equal">
      <formula>1</formula>
    </cfRule>
  </conditionalFormatting>
  <conditionalFormatting sqref="BU70:BU72">
    <cfRule type="cellIs" dxfId="9078" priority="6673" operator="between">
      <formula>4</formula>
      <formula>5</formula>
    </cfRule>
    <cfRule type="cellIs" dxfId="9077" priority="6674" operator="equal">
      <formula>3</formula>
    </cfRule>
    <cfRule type="cellIs" dxfId="9076" priority="6675" operator="between">
      <formula>1</formula>
      <formula>2</formula>
    </cfRule>
  </conditionalFormatting>
  <conditionalFormatting sqref="P73 X73 AH73 BC73">
    <cfRule type="cellIs" dxfId="9075" priority="6666" operator="between">
      <formula>1</formula>
      <formula>2</formula>
    </cfRule>
    <cfRule type="cellIs" dxfId="9074" priority="6671" operator="equal">
      <formula>3</formula>
    </cfRule>
    <cfRule type="cellIs" dxfId="9073" priority="6672" operator="between">
      <formula>5</formula>
      <formula>4</formula>
    </cfRule>
  </conditionalFormatting>
  <conditionalFormatting sqref="T73 Y73 AF73 AJ73 R73">
    <cfRule type="cellIs" dxfId="9072" priority="6663" operator="equal">
      <formula>1</formula>
    </cfRule>
    <cfRule type="cellIs" dxfId="9071" priority="6664" operator="equal">
      <formula>3</formula>
    </cfRule>
    <cfRule type="cellIs" dxfId="9070" priority="6665" operator="equal">
      <formula>5</formula>
    </cfRule>
  </conditionalFormatting>
  <conditionalFormatting sqref="G73">
    <cfRule type="cellIs" dxfId="9069" priority="6659" operator="lessThan">
      <formula>4</formula>
    </cfRule>
  </conditionalFormatting>
  <conditionalFormatting sqref="I73">
    <cfRule type="cellIs" dxfId="9068" priority="6658" operator="lessThan">
      <formula>0.25</formula>
    </cfRule>
  </conditionalFormatting>
  <conditionalFormatting sqref="W73 AI73">
    <cfRule type="cellIs" dxfId="9067" priority="6631" operator="equal">
      <formula>1</formula>
    </cfRule>
    <cfRule type="cellIs" dxfId="9066" priority="6632" operator="equal">
      <formula>3</formula>
    </cfRule>
    <cfRule type="cellIs" dxfId="9065" priority="6633" operator="between">
      <formula>4</formula>
      <formula>5</formula>
    </cfRule>
  </conditionalFormatting>
  <conditionalFormatting sqref="AM73 AW73 BJ73:BK73 CK73">
    <cfRule type="cellIs" dxfId="9064" priority="6625" operator="equal">
      <formula>5</formula>
    </cfRule>
    <cfRule type="cellIs" dxfId="9063" priority="6626" operator="equal">
      <formula>3</formula>
    </cfRule>
    <cfRule type="cellIs" dxfId="9062" priority="6627" operator="equal">
      <formula>1</formula>
    </cfRule>
  </conditionalFormatting>
  <conditionalFormatting sqref="AV73 AZ73 BD73 BL73 BN73">
    <cfRule type="cellIs" dxfId="9061" priority="6615" operator="equal">
      <formula>1</formula>
    </cfRule>
    <cfRule type="cellIs" dxfId="9060" priority="6616" operator="between">
      <formula>2</formula>
      <formula>3</formula>
    </cfRule>
    <cfRule type="cellIs" dxfId="9059" priority="6617" operator="between">
      <formula>5</formula>
      <formula>4</formula>
    </cfRule>
  </conditionalFormatting>
  <conditionalFormatting sqref="AB73">
    <cfRule type="cellIs" dxfId="9058" priority="6667" operator="equal">
      <formula>1</formula>
    </cfRule>
    <cfRule type="cellIs" dxfId="9057" priority="6668" operator="equal">
      <formula>2</formula>
    </cfRule>
    <cfRule type="cellIs" dxfId="9056" priority="6669" operator="equal">
      <formula>3</formula>
    </cfRule>
    <cfRule type="cellIs" dxfId="9055" priority="6670" operator="between">
      <formula>4</formula>
      <formula>5</formula>
    </cfRule>
  </conditionalFormatting>
  <conditionalFormatting sqref="BQ73 S73">
    <cfRule type="cellIs" dxfId="9054" priority="6634" operator="between">
      <formula>1</formula>
      <formula>2</formula>
    </cfRule>
    <cfRule type="cellIs" dxfId="9053" priority="6635" operator="equal">
      <formula>3</formula>
    </cfRule>
    <cfRule type="cellIs" dxfId="9052" priority="6636" operator="equal">
      <formula>5</formula>
    </cfRule>
  </conditionalFormatting>
  <conditionalFormatting sqref="AO73">
    <cfRule type="cellIs" dxfId="9051" priority="6644" operator="equal">
      <formula>1</formula>
    </cfRule>
    <cfRule type="cellIs" dxfId="9050" priority="6645" operator="between">
      <formula>2</formula>
      <formula>3</formula>
    </cfRule>
    <cfRule type="cellIs" dxfId="9049" priority="6646" operator="between">
      <formula>5</formula>
      <formula>4</formula>
    </cfRule>
  </conditionalFormatting>
  <conditionalFormatting sqref="AN73">
    <cfRule type="cellIs" dxfId="9048" priority="6647" operator="between">
      <formula>1</formula>
      <formula>2</formula>
    </cfRule>
    <cfRule type="cellIs" dxfId="9047" priority="6648" operator="between">
      <formula>3</formula>
      <formula>4</formula>
    </cfRule>
    <cfRule type="cellIs" dxfId="9046" priority="6649" operator="equal">
      <formula>5</formula>
    </cfRule>
  </conditionalFormatting>
  <conditionalFormatting sqref="AP73">
    <cfRule type="cellIs" dxfId="9045" priority="6628" operator="between">
      <formula>5</formula>
      <formula>4</formula>
    </cfRule>
    <cfRule type="cellIs" dxfId="9044" priority="6629" operator="between">
      <formula>3</formula>
      <formula>2</formula>
    </cfRule>
    <cfRule type="cellIs" dxfId="9043" priority="6630" operator="equal">
      <formula>1</formula>
    </cfRule>
  </conditionalFormatting>
  <conditionalFormatting sqref="AQ73 BA73 O73 BF73 BP73">
    <cfRule type="cellIs" dxfId="9042" priority="6641" operator="equal">
      <formula>1</formula>
    </cfRule>
    <cfRule type="cellIs" dxfId="9041" priority="6642" operator="between">
      <formula>2</formula>
      <formula>4</formula>
    </cfRule>
    <cfRule type="cellIs" dxfId="9040" priority="6643" operator="equal">
      <formula>5</formula>
    </cfRule>
  </conditionalFormatting>
  <conditionalFormatting sqref="AR73">
    <cfRule type="cellIs" dxfId="9039" priority="6611" operator="between">
      <formula>5</formula>
      <formula>4</formula>
    </cfRule>
    <cfRule type="cellIs" dxfId="9038" priority="6612" operator="equal">
      <formula>3</formula>
    </cfRule>
    <cfRule type="cellIs" dxfId="9037" priority="6613" operator="equal">
      <formula>2</formula>
    </cfRule>
    <cfRule type="cellIs" dxfId="9036" priority="6614" operator="equal">
      <formula>1</formula>
    </cfRule>
  </conditionalFormatting>
  <conditionalFormatting sqref="AT73">
    <cfRule type="cellIs" dxfId="9035" priority="6607" operator="equal">
      <formula>5</formula>
    </cfRule>
    <cfRule type="cellIs" dxfId="9034" priority="6608" operator="between">
      <formula>3</formula>
      <formula>4</formula>
    </cfRule>
    <cfRule type="cellIs" dxfId="9033" priority="6609" operator="equal">
      <formula>2</formula>
    </cfRule>
    <cfRule type="cellIs" dxfId="9032" priority="6610" operator="equal">
      <formula>1</formula>
    </cfRule>
  </conditionalFormatting>
  <conditionalFormatting sqref="AU73">
    <cfRule type="cellIs" dxfId="9031" priority="6623" operator="equal">
      <formula>1</formula>
    </cfRule>
    <cfRule type="cellIs" dxfId="9030" priority="6624" operator="between">
      <formula>2</formula>
      <formula>3</formula>
    </cfRule>
    <cfRule type="cellIs" dxfId="9029" priority="6637" operator="equal">
      <formula>5</formula>
    </cfRule>
  </conditionalFormatting>
  <conditionalFormatting sqref="AX73">
    <cfRule type="cellIs" dxfId="9028" priority="6620" operator="equal">
      <formula>1</formula>
    </cfRule>
    <cfRule type="cellIs" dxfId="9027" priority="6621" operator="between">
      <formula>3</formula>
      <formula>2</formula>
    </cfRule>
    <cfRule type="cellIs" dxfId="9026" priority="6622" operator="equal">
      <formula>5</formula>
    </cfRule>
  </conditionalFormatting>
  <conditionalFormatting sqref="AY73">
    <cfRule type="cellIs" dxfId="9025" priority="6639" operator="equal">
      <formula>1</formula>
    </cfRule>
    <cfRule type="cellIs" dxfId="9024" priority="6640" operator="equal">
      <formula>5</formula>
    </cfRule>
  </conditionalFormatting>
  <conditionalFormatting sqref="U73">
    <cfRule type="cellIs" dxfId="9023" priority="6606" operator="equal">
      <formula>1</formula>
    </cfRule>
  </conditionalFormatting>
  <conditionalFormatting sqref="U73">
    <cfRule type="cellIs" dxfId="9022" priority="6604" operator="between">
      <formula>4</formula>
      <formula>5</formula>
    </cfRule>
    <cfRule type="cellIs" dxfId="9021" priority="6605" operator="between">
      <formula>2</formula>
      <formula>3</formula>
    </cfRule>
  </conditionalFormatting>
  <conditionalFormatting sqref="Z73">
    <cfRule type="cellIs" dxfId="9020" priority="6650" operator="equal">
      <formula>2</formula>
    </cfRule>
    <cfRule type="cellIs" dxfId="9019" priority="6651" operator="equal">
      <formula>3</formula>
    </cfRule>
    <cfRule type="cellIs" dxfId="9018" priority="6652" operator="equal">
      <formula>4</formula>
    </cfRule>
  </conditionalFormatting>
  <conditionalFormatting sqref="AK73">
    <cfRule type="cellIs" dxfId="9017" priority="6602" operator="equal">
      <formula>4</formula>
    </cfRule>
    <cfRule type="cellIs" dxfId="9016" priority="6603" operator="equal">
      <formula>2</formula>
    </cfRule>
  </conditionalFormatting>
  <conditionalFormatting sqref="BG73">
    <cfRule type="cellIs" dxfId="9015" priority="6601" operator="equal">
      <formula>5</formula>
    </cfRule>
    <cfRule type="cellIs" dxfId="9014" priority="6655" operator="equal">
      <formula>1</formula>
    </cfRule>
    <cfRule type="cellIs" dxfId="9013" priority="6656" operator="equal">
      <formula>2</formula>
    </cfRule>
    <cfRule type="cellIs" dxfId="9012" priority="6657" operator="equal">
      <formula>4</formula>
    </cfRule>
  </conditionalFormatting>
  <conditionalFormatting sqref="BM73">
    <cfRule type="cellIs" dxfId="9011" priority="6600" operator="between">
      <formula>4</formula>
      <formula>5</formula>
    </cfRule>
    <cfRule type="cellIs" dxfId="9010" priority="6618" operator="equal">
      <formula>2</formula>
    </cfRule>
    <cfRule type="cellIs" dxfId="9009" priority="6619" operator="equal">
      <formula>1</formula>
    </cfRule>
  </conditionalFormatting>
  <conditionalFormatting sqref="BS73">
    <cfRule type="cellIs" dxfId="9008" priority="6597" operator="equal">
      <formula>5</formula>
    </cfRule>
    <cfRule type="cellIs" dxfId="9007" priority="6598" operator="between">
      <formula>2</formula>
      <formula>4</formula>
    </cfRule>
    <cfRule type="cellIs" dxfId="9006" priority="6599" operator="equal">
      <formula>1</formula>
    </cfRule>
  </conditionalFormatting>
  <conditionalFormatting sqref="BT73 CG73 BY73:CB73 BV73:BW73 CE73">
    <cfRule type="cellIs" dxfId="9005" priority="6594" operator="between">
      <formula>4</formula>
      <formula>5</formula>
    </cfRule>
    <cfRule type="cellIs" dxfId="9004" priority="6595" operator="between">
      <formula>2</formula>
      <formula>3</formula>
    </cfRule>
    <cfRule type="cellIs" dxfId="9003" priority="6596" operator="equal">
      <formula>1</formula>
    </cfRule>
  </conditionalFormatting>
  <conditionalFormatting sqref="BU73">
    <cfRule type="cellIs" dxfId="9002" priority="6591" operator="between">
      <formula>4</formula>
      <formula>5</formula>
    </cfRule>
    <cfRule type="cellIs" dxfId="9001" priority="6592" operator="equal">
      <formula>3</formula>
    </cfRule>
    <cfRule type="cellIs" dxfId="9000" priority="6593" operator="between">
      <formula>1</formula>
      <formula>2</formula>
    </cfRule>
  </conditionalFormatting>
  <conditionalFormatting sqref="BC74 AH74 X74 P74">
    <cfRule type="cellIs" dxfId="8999" priority="6256" operator="between">
      <formula>1</formula>
      <formula>2</formula>
    </cfRule>
    <cfRule type="cellIs" dxfId="8998" priority="6261" operator="equal">
      <formula>3</formula>
    </cfRule>
    <cfRule type="cellIs" dxfId="8997" priority="6262" operator="between">
      <formula>5</formula>
      <formula>4</formula>
    </cfRule>
  </conditionalFormatting>
  <conditionalFormatting sqref="R74 AJ74 AF74 Y74 T74">
    <cfRule type="cellIs" dxfId="8996" priority="6253" operator="equal">
      <formula>1</formula>
    </cfRule>
    <cfRule type="cellIs" dxfId="8995" priority="6254" operator="equal">
      <formula>3</formula>
    </cfRule>
    <cfRule type="cellIs" dxfId="8994" priority="6255" operator="equal">
      <formula>5</formula>
    </cfRule>
  </conditionalFormatting>
  <conditionalFormatting sqref="G74">
    <cfRule type="cellIs" dxfId="8993" priority="6249" operator="lessThan">
      <formula>4</formula>
    </cfRule>
  </conditionalFormatting>
  <conditionalFormatting sqref="I74">
    <cfRule type="cellIs" dxfId="8992" priority="6248" operator="lessThan">
      <formula>0.25</formula>
    </cfRule>
  </conditionalFormatting>
  <conditionalFormatting sqref="AI74 W74">
    <cfRule type="cellIs" dxfId="8991" priority="6221" operator="equal">
      <formula>1</formula>
    </cfRule>
    <cfRule type="cellIs" dxfId="8990" priority="6222" operator="equal">
      <formula>3</formula>
    </cfRule>
    <cfRule type="cellIs" dxfId="8989" priority="6223" operator="between">
      <formula>4</formula>
      <formula>5</formula>
    </cfRule>
  </conditionalFormatting>
  <conditionalFormatting sqref="CK74 BJ74:BK74 AW74 AM74">
    <cfRule type="cellIs" dxfId="8988" priority="6215" operator="equal">
      <formula>5</formula>
    </cfRule>
    <cfRule type="cellIs" dxfId="8987" priority="6216" operator="equal">
      <formula>3</formula>
    </cfRule>
    <cfRule type="cellIs" dxfId="8986" priority="6217" operator="equal">
      <formula>1</formula>
    </cfRule>
  </conditionalFormatting>
  <conditionalFormatting sqref="BN74 BL74 BD74 AZ74 AV74">
    <cfRule type="cellIs" dxfId="8985" priority="6205" operator="equal">
      <formula>1</formula>
    </cfRule>
    <cfRule type="cellIs" dxfId="8984" priority="6206" operator="between">
      <formula>2</formula>
      <formula>3</formula>
    </cfRule>
    <cfRule type="cellIs" dxfId="8983" priority="6207" operator="between">
      <formula>5</formula>
      <formula>4</formula>
    </cfRule>
  </conditionalFormatting>
  <conditionalFormatting sqref="AB74">
    <cfRule type="cellIs" dxfId="8982" priority="6257" operator="equal">
      <formula>1</formula>
    </cfRule>
    <cfRule type="cellIs" dxfId="8981" priority="6258" operator="equal">
      <formula>2</formula>
    </cfRule>
    <cfRule type="cellIs" dxfId="8980" priority="6259" operator="equal">
      <formula>3</formula>
    </cfRule>
    <cfRule type="cellIs" dxfId="8979" priority="6260" operator="between">
      <formula>4</formula>
      <formula>5</formula>
    </cfRule>
  </conditionalFormatting>
  <conditionalFormatting sqref="S74 BQ74">
    <cfRule type="cellIs" dxfId="8978" priority="6224" operator="between">
      <formula>1</formula>
      <formula>2</formula>
    </cfRule>
    <cfRule type="cellIs" dxfId="8977" priority="6225" operator="equal">
      <formula>3</formula>
    </cfRule>
    <cfRule type="cellIs" dxfId="8976" priority="6226" operator="equal">
      <formula>5</formula>
    </cfRule>
  </conditionalFormatting>
  <conditionalFormatting sqref="AO74">
    <cfRule type="cellIs" dxfId="8975" priority="6234" operator="equal">
      <formula>1</formula>
    </cfRule>
    <cfRule type="cellIs" dxfId="8974" priority="6235" operator="between">
      <formula>2</formula>
      <formula>3</formula>
    </cfRule>
    <cfRule type="cellIs" dxfId="8973" priority="6236" operator="between">
      <formula>5</formula>
      <formula>4</formula>
    </cfRule>
  </conditionalFormatting>
  <conditionalFormatting sqref="AN74">
    <cfRule type="cellIs" dxfId="8972" priority="6237" operator="between">
      <formula>1</formula>
      <formula>2</formula>
    </cfRule>
    <cfRule type="cellIs" dxfId="8971" priority="6238" operator="between">
      <formula>3</formula>
      <formula>4</formula>
    </cfRule>
    <cfRule type="cellIs" dxfId="8970" priority="6239" operator="equal">
      <formula>5</formula>
    </cfRule>
  </conditionalFormatting>
  <conditionalFormatting sqref="AP74">
    <cfRule type="cellIs" dxfId="8969" priority="6218" operator="between">
      <formula>5</formula>
      <formula>4</formula>
    </cfRule>
    <cfRule type="cellIs" dxfId="8968" priority="6219" operator="between">
      <formula>3</formula>
      <formula>2</formula>
    </cfRule>
    <cfRule type="cellIs" dxfId="8967" priority="6220" operator="equal">
      <formula>1</formula>
    </cfRule>
  </conditionalFormatting>
  <conditionalFormatting sqref="BP74 BF74 O74 BA74 AQ74">
    <cfRule type="cellIs" dxfId="8966" priority="6231" operator="equal">
      <formula>1</formula>
    </cfRule>
    <cfRule type="cellIs" dxfId="8965" priority="6232" operator="between">
      <formula>2</formula>
      <formula>4</formula>
    </cfRule>
    <cfRule type="cellIs" dxfId="8964" priority="6233" operator="equal">
      <formula>5</formula>
    </cfRule>
  </conditionalFormatting>
  <conditionalFormatting sqref="AR74">
    <cfRule type="cellIs" dxfId="8963" priority="6201" operator="between">
      <formula>5</formula>
      <formula>4</formula>
    </cfRule>
    <cfRule type="cellIs" dxfId="8962" priority="6202" operator="equal">
      <formula>3</formula>
    </cfRule>
    <cfRule type="cellIs" dxfId="8961" priority="6203" operator="equal">
      <formula>2</formula>
    </cfRule>
    <cfRule type="cellIs" dxfId="8960" priority="6204" operator="equal">
      <formula>1</formula>
    </cfRule>
  </conditionalFormatting>
  <conditionalFormatting sqref="AT74">
    <cfRule type="cellIs" dxfId="8959" priority="6197" operator="equal">
      <formula>5</formula>
    </cfRule>
    <cfRule type="cellIs" dxfId="8958" priority="6198" operator="between">
      <formula>3</formula>
      <formula>4</formula>
    </cfRule>
    <cfRule type="cellIs" dxfId="8957" priority="6199" operator="equal">
      <formula>2</formula>
    </cfRule>
    <cfRule type="cellIs" dxfId="8956" priority="6200" operator="equal">
      <formula>1</formula>
    </cfRule>
  </conditionalFormatting>
  <conditionalFormatting sqref="AU74">
    <cfRule type="cellIs" dxfId="8955" priority="6213" operator="equal">
      <formula>1</formula>
    </cfRule>
    <cfRule type="cellIs" dxfId="8954" priority="6214" operator="between">
      <formula>2</formula>
      <formula>3</formula>
    </cfRule>
    <cfRule type="cellIs" dxfId="8953" priority="6227" operator="equal">
      <formula>5</formula>
    </cfRule>
  </conditionalFormatting>
  <conditionalFormatting sqref="AX74">
    <cfRule type="cellIs" dxfId="8952" priority="6210" operator="equal">
      <formula>1</formula>
    </cfRule>
    <cfRule type="cellIs" dxfId="8951" priority="6211" operator="between">
      <formula>3</formula>
      <formula>2</formula>
    </cfRule>
    <cfRule type="cellIs" dxfId="8950" priority="6212" operator="equal">
      <formula>5</formula>
    </cfRule>
  </conditionalFormatting>
  <conditionalFormatting sqref="AY74">
    <cfRule type="cellIs" dxfId="8949" priority="6229" operator="equal">
      <formula>1</formula>
    </cfRule>
    <cfRule type="cellIs" dxfId="8948" priority="6230" operator="equal">
      <formula>5</formula>
    </cfRule>
  </conditionalFormatting>
  <conditionalFormatting sqref="U74">
    <cfRule type="cellIs" dxfId="8947" priority="6196" operator="equal">
      <formula>1</formula>
    </cfRule>
  </conditionalFormatting>
  <conditionalFormatting sqref="U74">
    <cfRule type="cellIs" dxfId="8946" priority="6194" operator="between">
      <formula>4</formula>
      <formula>5</formula>
    </cfRule>
    <cfRule type="cellIs" dxfId="8945" priority="6195" operator="between">
      <formula>2</formula>
      <formula>3</formula>
    </cfRule>
  </conditionalFormatting>
  <conditionalFormatting sqref="Z74">
    <cfRule type="cellIs" dxfId="8944" priority="6240" operator="equal">
      <formula>2</formula>
    </cfRule>
    <cfRule type="cellIs" dxfId="8943" priority="6241" operator="equal">
      <formula>3</formula>
    </cfRule>
    <cfRule type="cellIs" dxfId="8942" priority="6242" operator="equal">
      <formula>4</formula>
    </cfRule>
  </conditionalFormatting>
  <conditionalFormatting sqref="AK74">
    <cfRule type="cellIs" dxfId="8941" priority="6192" operator="equal">
      <formula>4</formula>
    </cfRule>
    <cfRule type="cellIs" dxfId="8940" priority="6193" operator="equal">
      <formula>2</formula>
    </cfRule>
  </conditionalFormatting>
  <conditionalFormatting sqref="BG74">
    <cfRule type="cellIs" dxfId="8939" priority="6191" operator="equal">
      <formula>5</formula>
    </cfRule>
    <cfRule type="cellIs" dxfId="8938" priority="6245" operator="equal">
      <formula>1</formula>
    </cfRule>
    <cfRule type="cellIs" dxfId="8937" priority="6246" operator="equal">
      <formula>2</formula>
    </cfRule>
    <cfRule type="cellIs" dxfId="8936" priority="6247" operator="equal">
      <formula>4</formula>
    </cfRule>
  </conditionalFormatting>
  <conditionalFormatting sqref="BM74">
    <cfRule type="cellIs" dxfId="8935" priority="6190" operator="between">
      <formula>4</formula>
      <formula>5</formula>
    </cfRule>
    <cfRule type="cellIs" dxfId="8934" priority="6208" operator="equal">
      <formula>2</formula>
    </cfRule>
    <cfRule type="cellIs" dxfId="8933" priority="6209" operator="equal">
      <formula>1</formula>
    </cfRule>
  </conditionalFormatting>
  <conditionalFormatting sqref="BS74">
    <cfRule type="cellIs" dxfId="8932" priority="6187" operator="equal">
      <formula>5</formula>
    </cfRule>
    <cfRule type="cellIs" dxfId="8931" priority="6188" operator="between">
      <formula>2</formula>
      <formula>4</formula>
    </cfRule>
    <cfRule type="cellIs" dxfId="8930" priority="6189" operator="equal">
      <formula>1</formula>
    </cfRule>
  </conditionalFormatting>
  <conditionalFormatting sqref="CE74 BV74:BW74 BY74:CB74 CG74 BT74">
    <cfRule type="cellIs" dxfId="8929" priority="6184" operator="between">
      <formula>4</formula>
      <formula>5</formula>
    </cfRule>
    <cfRule type="cellIs" dxfId="8928" priority="6185" operator="between">
      <formula>2</formula>
      <formula>3</formula>
    </cfRule>
    <cfRule type="cellIs" dxfId="8927" priority="6186" operator="equal">
      <formula>1</formula>
    </cfRule>
  </conditionalFormatting>
  <conditionalFormatting sqref="BU74">
    <cfRule type="cellIs" dxfId="8926" priority="6181" operator="between">
      <formula>4</formula>
      <formula>5</formula>
    </cfRule>
    <cfRule type="cellIs" dxfId="8925" priority="6182" operator="equal">
      <formula>3</formula>
    </cfRule>
    <cfRule type="cellIs" dxfId="8924" priority="6183" operator="between">
      <formula>1</formula>
      <formula>2</formula>
    </cfRule>
  </conditionalFormatting>
  <conditionalFormatting sqref="P75:P76 X75:X76 AH75:AH76 BC75:BC76">
    <cfRule type="cellIs" dxfId="8923" priority="6174" operator="between">
      <formula>1</formula>
      <formula>2</formula>
    </cfRule>
    <cfRule type="cellIs" dxfId="8922" priority="6179" operator="equal">
      <formula>3</formula>
    </cfRule>
    <cfRule type="cellIs" dxfId="8921" priority="6180" operator="between">
      <formula>5</formula>
      <formula>4</formula>
    </cfRule>
  </conditionalFormatting>
  <conditionalFormatting sqref="T75:T76 Y75:Y76 AF75:AF76 AJ75:AJ76 R75:R76">
    <cfRule type="cellIs" dxfId="8920" priority="6171" operator="equal">
      <formula>1</formula>
    </cfRule>
    <cfRule type="cellIs" dxfId="8919" priority="6172" operator="equal">
      <formula>3</formula>
    </cfRule>
    <cfRule type="cellIs" dxfId="8918" priority="6173" operator="equal">
      <formula>5</formula>
    </cfRule>
  </conditionalFormatting>
  <conditionalFormatting sqref="G75:G76">
    <cfRule type="cellIs" dxfId="8917" priority="6167" operator="lessThan">
      <formula>4</formula>
    </cfRule>
  </conditionalFormatting>
  <conditionalFormatting sqref="I75:I76">
    <cfRule type="cellIs" dxfId="8916" priority="6166" operator="lessThan">
      <formula>0.25</formula>
    </cfRule>
  </conditionalFormatting>
  <conditionalFormatting sqref="W75:W76 AI75:AI76">
    <cfRule type="cellIs" dxfId="8915" priority="6139" operator="equal">
      <formula>1</formula>
    </cfRule>
    <cfRule type="cellIs" dxfId="8914" priority="6140" operator="equal">
      <formula>3</formula>
    </cfRule>
    <cfRule type="cellIs" dxfId="8913" priority="6141" operator="between">
      <formula>4</formula>
      <formula>5</formula>
    </cfRule>
  </conditionalFormatting>
  <conditionalFormatting sqref="AM75:AM76 AW75:AW76 BJ75:BK76 CK75:CK76">
    <cfRule type="cellIs" dxfId="8912" priority="6133" operator="equal">
      <formula>5</formula>
    </cfRule>
    <cfRule type="cellIs" dxfId="8911" priority="6134" operator="equal">
      <formula>3</formula>
    </cfRule>
    <cfRule type="cellIs" dxfId="8910" priority="6135" operator="equal">
      <formula>1</formula>
    </cfRule>
  </conditionalFormatting>
  <conditionalFormatting sqref="AV75:AV76 AZ75:AZ76 BD75:BD76 BL75:BL76 BN75:BN76">
    <cfRule type="cellIs" dxfId="8909" priority="6123" operator="equal">
      <formula>1</formula>
    </cfRule>
    <cfRule type="cellIs" dxfId="8908" priority="6124" operator="between">
      <formula>2</formula>
      <formula>3</formula>
    </cfRule>
    <cfRule type="cellIs" dxfId="8907" priority="6125" operator="between">
      <formula>5</formula>
      <formula>4</formula>
    </cfRule>
  </conditionalFormatting>
  <conditionalFormatting sqref="AB75:AB76">
    <cfRule type="cellIs" dxfId="8906" priority="6175" operator="equal">
      <formula>1</formula>
    </cfRule>
    <cfRule type="cellIs" dxfId="8905" priority="6176" operator="equal">
      <formula>2</formula>
    </cfRule>
    <cfRule type="cellIs" dxfId="8904" priority="6177" operator="equal">
      <formula>3</formula>
    </cfRule>
    <cfRule type="cellIs" dxfId="8903" priority="6178" operator="between">
      <formula>4</formula>
      <formula>5</formula>
    </cfRule>
  </conditionalFormatting>
  <conditionalFormatting sqref="BQ75:BQ76 S75:S76">
    <cfRule type="cellIs" dxfId="8902" priority="6142" operator="between">
      <formula>1</formula>
      <formula>2</formula>
    </cfRule>
    <cfRule type="cellIs" dxfId="8901" priority="6143" operator="equal">
      <formula>3</formula>
    </cfRule>
    <cfRule type="cellIs" dxfId="8900" priority="6144" operator="equal">
      <formula>5</formula>
    </cfRule>
  </conditionalFormatting>
  <conditionalFormatting sqref="AO75:AO76">
    <cfRule type="cellIs" dxfId="8899" priority="6152" operator="equal">
      <formula>1</formula>
    </cfRule>
    <cfRule type="cellIs" dxfId="8898" priority="6153" operator="between">
      <formula>2</formula>
      <formula>3</formula>
    </cfRule>
    <cfRule type="cellIs" dxfId="8897" priority="6154" operator="between">
      <formula>5</formula>
      <formula>4</formula>
    </cfRule>
  </conditionalFormatting>
  <conditionalFormatting sqref="AN75:AN76">
    <cfRule type="cellIs" dxfId="8896" priority="6155" operator="between">
      <formula>1</formula>
      <formula>2</formula>
    </cfRule>
    <cfRule type="cellIs" dxfId="8895" priority="6156" operator="between">
      <formula>3</formula>
      <formula>4</formula>
    </cfRule>
    <cfRule type="cellIs" dxfId="8894" priority="6157" operator="equal">
      <formula>5</formula>
    </cfRule>
  </conditionalFormatting>
  <conditionalFormatting sqref="AP75:AP76">
    <cfRule type="cellIs" dxfId="8893" priority="6136" operator="between">
      <formula>5</formula>
      <formula>4</formula>
    </cfRule>
    <cfRule type="cellIs" dxfId="8892" priority="6137" operator="between">
      <formula>3</formula>
      <formula>2</formula>
    </cfRule>
    <cfRule type="cellIs" dxfId="8891" priority="6138" operator="equal">
      <formula>1</formula>
    </cfRule>
  </conditionalFormatting>
  <conditionalFormatting sqref="AQ75:AQ76 BA75:BA76 O75:O76 BF75:BF76 BP75:BP76">
    <cfRule type="cellIs" dxfId="8890" priority="6149" operator="equal">
      <formula>1</formula>
    </cfRule>
    <cfRule type="cellIs" dxfId="8889" priority="6150" operator="between">
      <formula>2</formula>
      <formula>4</formula>
    </cfRule>
    <cfRule type="cellIs" dxfId="8888" priority="6151" operator="equal">
      <formula>5</formula>
    </cfRule>
  </conditionalFormatting>
  <conditionalFormatting sqref="AR75:AR76">
    <cfRule type="cellIs" dxfId="8887" priority="6119" operator="between">
      <formula>5</formula>
      <formula>4</formula>
    </cfRule>
    <cfRule type="cellIs" dxfId="8886" priority="6120" operator="equal">
      <formula>3</formula>
    </cfRule>
    <cfRule type="cellIs" dxfId="8885" priority="6121" operator="equal">
      <formula>2</formula>
    </cfRule>
    <cfRule type="cellIs" dxfId="8884" priority="6122" operator="equal">
      <formula>1</formula>
    </cfRule>
  </conditionalFormatting>
  <conditionalFormatting sqref="AT75:AT76">
    <cfRule type="cellIs" dxfId="8883" priority="6115" operator="equal">
      <formula>5</formula>
    </cfRule>
    <cfRule type="cellIs" dxfId="8882" priority="6116" operator="between">
      <formula>3</formula>
      <formula>4</formula>
    </cfRule>
    <cfRule type="cellIs" dxfId="8881" priority="6117" operator="equal">
      <formula>2</formula>
    </cfRule>
    <cfRule type="cellIs" dxfId="8880" priority="6118" operator="equal">
      <formula>1</formula>
    </cfRule>
  </conditionalFormatting>
  <conditionalFormatting sqref="AU75:AU76">
    <cfRule type="cellIs" dxfId="8879" priority="6131" operator="equal">
      <formula>1</formula>
    </cfRule>
    <cfRule type="cellIs" dxfId="8878" priority="6132" operator="between">
      <formula>2</formula>
      <formula>3</formula>
    </cfRule>
    <cfRule type="cellIs" dxfId="8877" priority="6145" operator="equal">
      <formula>5</formula>
    </cfRule>
  </conditionalFormatting>
  <conditionalFormatting sqref="AX75:AX76">
    <cfRule type="cellIs" dxfId="8876" priority="6128" operator="equal">
      <formula>1</formula>
    </cfRule>
    <cfRule type="cellIs" dxfId="8875" priority="6129" operator="between">
      <formula>3</formula>
      <formula>2</formula>
    </cfRule>
    <cfRule type="cellIs" dxfId="8874" priority="6130" operator="equal">
      <formula>5</formula>
    </cfRule>
  </conditionalFormatting>
  <conditionalFormatting sqref="AY75:AY76">
    <cfRule type="cellIs" dxfId="8873" priority="6147" operator="equal">
      <formula>1</formula>
    </cfRule>
    <cfRule type="cellIs" dxfId="8872" priority="6148" operator="equal">
      <formula>5</formula>
    </cfRule>
  </conditionalFormatting>
  <conditionalFormatting sqref="U75:U76">
    <cfRule type="cellIs" dxfId="8871" priority="6114" operator="equal">
      <formula>1</formula>
    </cfRule>
  </conditionalFormatting>
  <conditionalFormatting sqref="U75:U76">
    <cfRule type="cellIs" dxfId="8870" priority="6112" operator="between">
      <formula>4</formula>
      <formula>5</formula>
    </cfRule>
    <cfRule type="cellIs" dxfId="8869" priority="6113" operator="between">
      <formula>2</formula>
      <formula>3</formula>
    </cfRule>
  </conditionalFormatting>
  <conditionalFormatting sqref="Z75:Z76">
    <cfRule type="cellIs" dxfId="8868" priority="6158" operator="equal">
      <formula>2</formula>
    </cfRule>
    <cfRule type="cellIs" dxfId="8867" priority="6159" operator="equal">
      <formula>3</formula>
    </cfRule>
    <cfRule type="cellIs" dxfId="8866" priority="6160" operator="equal">
      <formula>4</formula>
    </cfRule>
  </conditionalFormatting>
  <conditionalFormatting sqref="AK75:AK76">
    <cfRule type="cellIs" dxfId="8865" priority="6110" operator="equal">
      <formula>4</formula>
    </cfRule>
    <cfRule type="cellIs" dxfId="8864" priority="6111" operator="equal">
      <formula>2</formula>
    </cfRule>
  </conditionalFormatting>
  <conditionalFormatting sqref="BG75:BG76">
    <cfRule type="cellIs" dxfId="8863" priority="6109" operator="equal">
      <formula>5</formula>
    </cfRule>
    <cfRule type="cellIs" dxfId="8862" priority="6163" operator="equal">
      <formula>1</formula>
    </cfRule>
    <cfRule type="cellIs" dxfId="8861" priority="6164" operator="equal">
      <formula>2</formula>
    </cfRule>
    <cfRule type="cellIs" dxfId="8860" priority="6165" operator="equal">
      <formula>4</formula>
    </cfRule>
  </conditionalFormatting>
  <conditionalFormatting sqref="BM75:BM76">
    <cfRule type="cellIs" dxfId="8859" priority="6108" operator="between">
      <formula>4</formula>
      <formula>5</formula>
    </cfRule>
    <cfRule type="cellIs" dxfId="8858" priority="6126" operator="equal">
      <formula>2</formula>
    </cfRule>
    <cfRule type="cellIs" dxfId="8857" priority="6127" operator="equal">
      <formula>1</formula>
    </cfRule>
  </conditionalFormatting>
  <conditionalFormatting sqref="BS75:BS76">
    <cfRule type="cellIs" dxfId="8856" priority="6105" operator="equal">
      <formula>5</formula>
    </cfRule>
    <cfRule type="cellIs" dxfId="8855" priority="6106" operator="between">
      <formula>2</formula>
      <formula>4</formula>
    </cfRule>
    <cfRule type="cellIs" dxfId="8854" priority="6107" operator="equal">
      <formula>1</formula>
    </cfRule>
  </conditionalFormatting>
  <conditionalFormatting sqref="BT75:BT76 CG75:CG76 BY75:CB76 BV75:BW76 CE75:CE76">
    <cfRule type="cellIs" dxfId="8853" priority="6102" operator="between">
      <formula>4</formula>
      <formula>5</formula>
    </cfRule>
    <cfRule type="cellIs" dxfId="8852" priority="6103" operator="between">
      <formula>2</formula>
      <formula>3</formula>
    </cfRule>
    <cfRule type="cellIs" dxfId="8851" priority="6104" operator="equal">
      <formula>1</formula>
    </cfRule>
  </conditionalFormatting>
  <conditionalFormatting sqref="BU75:BU76">
    <cfRule type="cellIs" dxfId="8850" priority="6099" operator="between">
      <formula>4</formula>
      <formula>5</formula>
    </cfRule>
    <cfRule type="cellIs" dxfId="8849" priority="6100" operator="equal">
      <formula>3</formula>
    </cfRule>
    <cfRule type="cellIs" dxfId="8848" priority="6101" operator="between">
      <formula>1</formula>
      <formula>2</formula>
    </cfRule>
  </conditionalFormatting>
  <conditionalFormatting sqref="BC23 AH23 X23 P23">
    <cfRule type="cellIs" dxfId="8847" priority="6092" operator="between">
      <formula>1</formula>
      <formula>2</formula>
    </cfRule>
    <cfRule type="cellIs" dxfId="8846" priority="6097" operator="equal">
      <formula>3</formula>
    </cfRule>
    <cfRule type="cellIs" dxfId="8845" priority="6098" operator="between">
      <formula>5</formula>
      <formula>4</formula>
    </cfRule>
  </conditionalFormatting>
  <conditionalFormatting sqref="R23 AJ23 AF23 Y23 T23">
    <cfRule type="cellIs" dxfId="8844" priority="6089" operator="equal">
      <formula>1</formula>
    </cfRule>
    <cfRule type="cellIs" dxfId="8843" priority="6090" operator="equal">
      <formula>3</formula>
    </cfRule>
    <cfRule type="cellIs" dxfId="8842" priority="6091" operator="equal">
      <formula>5</formula>
    </cfRule>
  </conditionalFormatting>
  <conditionalFormatting sqref="G23">
    <cfRule type="cellIs" dxfId="8841" priority="6085" operator="lessThan">
      <formula>4</formula>
    </cfRule>
  </conditionalFormatting>
  <conditionalFormatting sqref="I23">
    <cfRule type="cellIs" dxfId="8840" priority="6084" operator="lessThan">
      <formula>0.25</formula>
    </cfRule>
  </conditionalFormatting>
  <conditionalFormatting sqref="AI23 W23">
    <cfRule type="cellIs" dxfId="8839" priority="6057" operator="equal">
      <formula>1</formula>
    </cfRule>
    <cfRule type="cellIs" dxfId="8838" priority="6058" operator="equal">
      <formula>3</formula>
    </cfRule>
    <cfRule type="cellIs" dxfId="8837" priority="6059" operator="between">
      <formula>4</formula>
      <formula>5</formula>
    </cfRule>
  </conditionalFormatting>
  <conditionalFormatting sqref="CK23 BJ23:BK23 AW23 AM23">
    <cfRule type="cellIs" dxfId="8836" priority="6051" operator="equal">
      <formula>5</formula>
    </cfRule>
    <cfRule type="cellIs" dxfId="8835" priority="6052" operator="equal">
      <formula>3</formula>
    </cfRule>
    <cfRule type="cellIs" dxfId="8834" priority="6053" operator="equal">
      <formula>1</formula>
    </cfRule>
  </conditionalFormatting>
  <conditionalFormatting sqref="BN23 BL23 BD23 AZ23 AV23">
    <cfRule type="cellIs" dxfId="8833" priority="6041" operator="equal">
      <formula>1</formula>
    </cfRule>
    <cfRule type="cellIs" dxfId="8832" priority="6042" operator="between">
      <formula>2</formula>
      <formula>3</formula>
    </cfRule>
    <cfRule type="cellIs" dxfId="8831" priority="6043" operator="between">
      <formula>5</formula>
      <formula>4</formula>
    </cfRule>
  </conditionalFormatting>
  <conditionalFormatting sqref="AB23">
    <cfRule type="cellIs" dxfId="8830" priority="6093" operator="equal">
      <formula>1</formula>
    </cfRule>
    <cfRule type="cellIs" dxfId="8829" priority="6094" operator="equal">
      <formula>2</formula>
    </cfRule>
    <cfRule type="cellIs" dxfId="8828" priority="6095" operator="equal">
      <formula>3</formula>
    </cfRule>
    <cfRule type="cellIs" dxfId="8827" priority="6096" operator="between">
      <formula>4</formula>
      <formula>5</formula>
    </cfRule>
  </conditionalFormatting>
  <conditionalFormatting sqref="AC23 S23 BQ23">
    <cfRule type="cellIs" dxfId="8826" priority="6060" operator="between">
      <formula>1</formula>
      <formula>2</formula>
    </cfRule>
    <cfRule type="cellIs" dxfId="8825" priority="6061" operator="equal">
      <formula>3</formula>
    </cfRule>
    <cfRule type="cellIs" dxfId="8824" priority="6062" operator="equal">
      <formula>5</formula>
    </cfRule>
  </conditionalFormatting>
  <conditionalFormatting sqref="AO23">
    <cfRule type="cellIs" dxfId="8823" priority="6070" operator="equal">
      <formula>1</formula>
    </cfRule>
    <cfRule type="cellIs" dxfId="8822" priority="6071" operator="between">
      <formula>2</formula>
      <formula>3</formula>
    </cfRule>
    <cfRule type="cellIs" dxfId="8821" priority="6072" operator="between">
      <formula>5</formula>
      <formula>4</formula>
    </cfRule>
  </conditionalFormatting>
  <conditionalFormatting sqref="AN23">
    <cfRule type="cellIs" dxfId="8820" priority="6073" operator="between">
      <formula>1</formula>
      <formula>2</formula>
    </cfRule>
    <cfRule type="cellIs" dxfId="8819" priority="6074" operator="between">
      <formula>3</formula>
      <formula>4</formula>
    </cfRule>
    <cfRule type="cellIs" dxfId="8818" priority="6075" operator="equal">
      <formula>5</formula>
    </cfRule>
  </conditionalFormatting>
  <conditionalFormatting sqref="AP23">
    <cfRule type="cellIs" dxfId="8817" priority="6054" operator="between">
      <formula>5</formula>
      <formula>4</formula>
    </cfRule>
    <cfRule type="cellIs" dxfId="8816" priority="6055" operator="between">
      <formula>3</formula>
      <formula>2</formula>
    </cfRule>
    <cfRule type="cellIs" dxfId="8815" priority="6056" operator="equal">
      <formula>1</formula>
    </cfRule>
  </conditionalFormatting>
  <conditionalFormatting sqref="BP23 BF23 O23 BA23 AQ23">
    <cfRule type="cellIs" dxfId="8814" priority="6067" operator="equal">
      <formula>1</formula>
    </cfRule>
    <cfRule type="cellIs" dxfId="8813" priority="6068" operator="between">
      <formula>2</formula>
      <formula>4</formula>
    </cfRule>
    <cfRule type="cellIs" dxfId="8812" priority="6069" operator="equal">
      <formula>5</formula>
    </cfRule>
  </conditionalFormatting>
  <conditionalFormatting sqref="AR23">
    <cfRule type="cellIs" dxfId="8811" priority="6037" operator="between">
      <formula>5</formula>
      <formula>4</formula>
    </cfRule>
    <cfRule type="cellIs" dxfId="8810" priority="6038" operator="equal">
      <formula>3</formula>
    </cfRule>
    <cfRule type="cellIs" dxfId="8809" priority="6039" operator="equal">
      <formula>2</formula>
    </cfRule>
    <cfRule type="cellIs" dxfId="8808" priority="6040" operator="equal">
      <formula>1</formula>
    </cfRule>
  </conditionalFormatting>
  <conditionalFormatting sqref="AT23">
    <cfRule type="cellIs" dxfId="8807" priority="6033" operator="equal">
      <formula>5</formula>
    </cfRule>
    <cfRule type="cellIs" dxfId="8806" priority="6034" operator="between">
      <formula>3</formula>
      <formula>4</formula>
    </cfRule>
    <cfRule type="cellIs" dxfId="8805" priority="6035" operator="equal">
      <formula>2</formula>
    </cfRule>
    <cfRule type="cellIs" dxfId="8804" priority="6036" operator="equal">
      <formula>1</formula>
    </cfRule>
  </conditionalFormatting>
  <conditionalFormatting sqref="AU23">
    <cfRule type="cellIs" dxfId="8803" priority="6049" operator="equal">
      <formula>1</formula>
    </cfRule>
    <cfRule type="cellIs" dxfId="8802" priority="6050" operator="between">
      <formula>2</formula>
      <formula>3</formula>
    </cfRule>
    <cfRule type="cellIs" dxfId="8801" priority="6063" operator="equal">
      <formula>5</formula>
    </cfRule>
  </conditionalFormatting>
  <conditionalFormatting sqref="AX23">
    <cfRule type="cellIs" dxfId="8800" priority="6046" operator="equal">
      <formula>1</formula>
    </cfRule>
    <cfRule type="cellIs" dxfId="8799" priority="6047" operator="between">
      <formula>3</formula>
      <formula>2</formula>
    </cfRule>
    <cfRule type="cellIs" dxfId="8798" priority="6048" operator="equal">
      <formula>5</formula>
    </cfRule>
  </conditionalFormatting>
  <conditionalFormatting sqref="AY23">
    <cfRule type="cellIs" dxfId="8797" priority="6065" operator="equal">
      <formula>1</formula>
    </cfRule>
    <cfRule type="cellIs" dxfId="8796" priority="6066" operator="equal">
      <formula>5</formula>
    </cfRule>
  </conditionalFormatting>
  <conditionalFormatting sqref="U23">
    <cfRule type="cellIs" dxfId="8795" priority="6032" operator="equal">
      <formula>1</formula>
    </cfRule>
  </conditionalFormatting>
  <conditionalFormatting sqref="U23">
    <cfRule type="cellIs" dxfId="8794" priority="6030" operator="between">
      <formula>4</formula>
      <formula>5</formula>
    </cfRule>
    <cfRule type="cellIs" dxfId="8793" priority="6031" operator="between">
      <formula>2</formula>
      <formula>3</formula>
    </cfRule>
  </conditionalFormatting>
  <conditionalFormatting sqref="Z23">
    <cfRule type="cellIs" dxfId="8792" priority="6076" operator="equal">
      <formula>2</formula>
    </cfRule>
    <cfRule type="cellIs" dxfId="8791" priority="6077" operator="equal">
      <formula>3</formula>
    </cfRule>
    <cfRule type="cellIs" dxfId="8790" priority="6078" operator="equal">
      <formula>4</formula>
    </cfRule>
  </conditionalFormatting>
  <conditionalFormatting sqref="AK23">
    <cfRule type="cellIs" dxfId="8789" priority="6028" operator="equal">
      <formula>4</formula>
    </cfRule>
    <cfRule type="cellIs" dxfId="8788" priority="6029" operator="equal">
      <formula>2</formula>
    </cfRule>
  </conditionalFormatting>
  <conditionalFormatting sqref="BG23">
    <cfRule type="cellIs" dxfId="8787" priority="6027" operator="equal">
      <formula>5</formula>
    </cfRule>
    <cfRule type="cellIs" dxfId="8786" priority="6081" operator="equal">
      <formula>1</formula>
    </cfRule>
    <cfRule type="cellIs" dxfId="8785" priority="6082" operator="equal">
      <formula>2</formula>
    </cfRule>
    <cfRule type="cellIs" dxfId="8784" priority="6083" operator="equal">
      <formula>4</formula>
    </cfRule>
  </conditionalFormatting>
  <conditionalFormatting sqref="BM23">
    <cfRule type="cellIs" dxfId="8783" priority="6026" operator="between">
      <formula>4</formula>
      <formula>5</formula>
    </cfRule>
    <cfRule type="cellIs" dxfId="8782" priority="6044" operator="equal">
      <formula>2</formula>
    </cfRule>
    <cfRule type="cellIs" dxfId="8781" priority="6045" operator="equal">
      <formula>1</formula>
    </cfRule>
  </conditionalFormatting>
  <conditionalFormatting sqref="BS23">
    <cfRule type="cellIs" dxfId="8780" priority="6023" operator="equal">
      <formula>5</formula>
    </cfRule>
    <cfRule type="cellIs" dxfId="8779" priority="6024" operator="between">
      <formula>2</formula>
      <formula>4</formula>
    </cfRule>
    <cfRule type="cellIs" dxfId="8778" priority="6025" operator="equal">
      <formula>1</formula>
    </cfRule>
  </conditionalFormatting>
  <conditionalFormatting sqref="CE23 BV23:BW23 BY23:CB23 CG23 BT23">
    <cfRule type="cellIs" dxfId="8777" priority="6020" operator="between">
      <formula>4</formula>
      <formula>5</formula>
    </cfRule>
    <cfRule type="cellIs" dxfId="8776" priority="6021" operator="between">
      <formula>2</formula>
      <formula>3</formula>
    </cfRule>
    <cfRule type="cellIs" dxfId="8775" priority="6022" operator="equal">
      <formula>1</formula>
    </cfRule>
  </conditionalFormatting>
  <conditionalFormatting sqref="BU23">
    <cfRule type="cellIs" dxfId="8774" priority="6017" operator="between">
      <formula>4</formula>
      <formula>5</formula>
    </cfRule>
    <cfRule type="cellIs" dxfId="8773" priority="6018" operator="equal">
      <formula>3</formula>
    </cfRule>
    <cfRule type="cellIs" dxfId="8772" priority="6019" operator="between">
      <formula>1</formula>
      <formula>2</formula>
    </cfRule>
  </conditionalFormatting>
  <conditionalFormatting sqref="BC77 AH77 X77 P77">
    <cfRule type="cellIs" dxfId="8771" priority="6010" operator="between">
      <formula>1</formula>
      <formula>2</formula>
    </cfRule>
    <cfRule type="cellIs" dxfId="8770" priority="6015" operator="equal">
      <formula>3</formula>
    </cfRule>
    <cfRule type="cellIs" dxfId="8769" priority="6016" operator="between">
      <formula>5</formula>
      <formula>4</formula>
    </cfRule>
  </conditionalFormatting>
  <conditionalFormatting sqref="R77 AJ77 AF77 Y77 T77">
    <cfRule type="cellIs" dxfId="8768" priority="6007" operator="equal">
      <formula>1</formula>
    </cfRule>
    <cfRule type="cellIs" dxfId="8767" priority="6008" operator="equal">
      <formula>3</formula>
    </cfRule>
    <cfRule type="cellIs" dxfId="8766" priority="6009" operator="equal">
      <formula>5</formula>
    </cfRule>
  </conditionalFormatting>
  <conditionalFormatting sqref="G77">
    <cfRule type="cellIs" dxfId="8765" priority="6003" operator="lessThan">
      <formula>4</formula>
    </cfRule>
  </conditionalFormatting>
  <conditionalFormatting sqref="I77">
    <cfRule type="cellIs" dxfId="8764" priority="6002" operator="lessThan">
      <formula>0.25</formula>
    </cfRule>
  </conditionalFormatting>
  <conditionalFormatting sqref="AI77 W77">
    <cfRule type="cellIs" dxfId="8763" priority="5975" operator="equal">
      <formula>1</formula>
    </cfRule>
    <cfRule type="cellIs" dxfId="8762" priority="5976" operator="equal">
      <formula>3</formula>
    </cfRule>
    <cfRule type="cellIs" dxfId="8761" priority="5977" operator="between">
      <formula>4</formula>
      <formula>5</formula>
    </cfRule>
  </conditionalFormatting>
  <conditionalFormatting sqref="CK77 BJ77:BK77 AW77 AM77">
    <cfRule type="cellIs" dxfId="8760" priority="5969" operator="equal">
      <formula>5</formula>
    </cfRule>
    <cfRule type="cellIs" dxfId="8759" priority="5970" operator="equal">
      <formula>3</formula>
    </cfRule>
    <cfRule type="cellIs" dxfId="8758" priority="5971" operator="equal">
      <formula>1</formula>
    </cfRule>
  </conditionalFormatting>
  <conditionalFormatting sqref="BN77 BL77 BD77 AZ77 AV77">
    <cfRule type="cellIs" dxfId="8757" priority="5959" operator="equal">
      <formula>1</formula>
    </cfRule>
    <cfRule type="cellIs" dxfId="8756" priority="5960" operator="between">
      <formula>2</formula>
      <formula>3</formula>
    </cfRule>
    <cfRule type="cellIs" dxfId="8755" priority="5961" operator="between">
      <formula>5</formula>
      <formula>4</formula>
    </cfRule>
  </conditionalFormatting>
  <conditionalFormatting sqref="AB77">
    <cfRule type="cellIs" dxfId="8754" priority="6011" operator="equal">
      <formula>1</formula>
    </cfRule>
    <cfRule type="cellIs" dxfId="8753" priority="6012" operator="equal">
      <formula>2</formula>
    </cfRule>
    <cfRule type="cellIs" dxfId="8752" priority="6013" operator="equal">
      <formula>3</formula>
    </cfRule>
    <cfRule type="cellIs" dxfId="8751" priority="6014" operator="between">
      <formula>4</formula>
      <formula>5</formula>
    </cfRule>
  </conditionalFormatting>
  <conditionalFormatting sqref="AC77 S77 BQ77">
    <cfRule type="cellIs" dxfId="8750" priority="5978" operator="between">
      <formula>1</formula>
      <formula>2</formula>
    </cfRule>
    <cfRule type="cellIs" dxfId="8749" priority="5979" operator="equal">
      <formula>3</formula>
    </cfRule>
    <cfRule type="cellIs" dxfId="8748" priority="5980" operator="equal">
      <formula>5</formula>
    </cfRule>
  </conditionalFormatting>
  <conditionalFormatting sqref="AO77">
    <cfRule type="cellIs" dxfId="8747" priority="5988" operator="equal">
      <formula>1</formula>
    </cfRule>
    <cfRule type="cellIs" dxfId="8746" priority="5989" operator="between">
      <formula>2</formula>
      <formula>3</formula>
    </cfRule>
    <cfRule type="cellIs" dxfId="8745" priority="5990" operator="between">
      <formula>5</formula>
      <formula>4</formula>
    </cfRule>
  </conditionalFormatting>
  <conditionalFormatting sqref="AN77">
    <cfRule type="cellIs" dxfId="8744" priority="5991" operator="between">
      <formula>1</formula>
      <formula>2</formula>
    </cfRule>
    <cfRule type="cellIs" dxfId="8743" priority="5992" operator="between">
      <formula>3</formula>
      <formula>4</formula>
    </cfRule>
    <cfRule type="cellIs" dxfId="8742" priority="5993" operator="equal">
      <formula>5</formula>
    </cfRule>
  </conditionalFormatting>
  <conditionalFormatting sqref="AP77">
    <cfRule type="cellIs" dxfId="8741" priority="5972" operator="between">
      <formula>5</formula>
      <formula>4</formula>
    </cfRule>
    <cfRule type="cellIs" dxfId="8740" priority="5973" operator="between">
      <formula>3</formula>
      <formula>2</formula>
    </cfRule>
    <cfRule type="cellIs" dxfId="8739" priority="5974" operator="equal">
      <formula>1</formula>
    </cfRule>
  </conditionalFormatting>
  <conditionalFormatting sqref="BP77 BF77 O77 BA77 AQ77">
    <cfRule type="cellIs" dxfId="8738" priority="5985" operator="equal">
      <formula>1</formula>
    </cfRule>
    <cfRule type="cellIs" dxfId="8737" priority="5986" operator="between">
      <formula>2</formula>
      <formula>4</formula>
    </cfRule>
    <cfRule type="cellIs" dxfId="8736" priority="5987" operator="equal">
      <formula>5</formula>
    </cfRule>
  </conditionalFormatting>
  <conditionalFormatting sqref="AR77">
    <cfRule type="cellIs" dxfId="8735" priority="5955" operator="between">
      <formula>5</formula>
      <formula>4</formula>
    </cfRule>
    <cfRule type="cellIs" dxfId="8734" priority="5956" operator="equal">
      <formula>3</formula>
    </cfRule>
    <cfRule type="cellIs" dxfId="8733" priority="5957" operator="equal">
      <formula>2</formula>
    </cfRule>
    <cfRule type="cellIs" dxfId="8732" priority="5958" operator="equal">
      <formula>1</formula>
    </cfRule>
  </conditionalFormatting>
  <conditionalFormatting sqref="AT77">
    <cfRule type="cellIs" dxfId="8731" priority="5951" operator="equal">
      <formula>5</formula>
    </cfRule>
    <cfRule type="cellIs" dxfId="8730" priority="5952" operator="between">
      <formula>3</formula>
      <formula>4</formula>
    </cfRule>
    <cfRule type="cellIs" dxfId="8729" priority="5953" operator="equal">
      <formula>2</formula>
    </cfRule>
    <cfRule type="cellIs" dxfId="8728" priority="5954" operator="equal">
      <formula>1</formula>
    </cfRule>
  </conditionalFormatting>
  <conditionalFormatting sqref="AU77">
    <cfRule type="cellIs" dxfId="8727" priority="5967" operator="equal">
      <formula>1</formula>
    </cfRule>
    <cfRule type="cellIs" dxfId="8726" priority="5968" operator="between">
      <formula>2</formula>
      <formula>3</formula>
    </cfRule>
    <cfRule type="cellIs" dxfId="8725" priority="5981" operator="equal">
      <formula>5</formula>
    </cfRule>
  </conditionalFormatting>
  <conditionalFormatting sqref="AX77">
    <cfRule type="cellIs" dxfId="8724" priority="5964" operator="equal">
      <formula>1</formula>
    </cfRule>
    <cfRule type="cellIs" dxfId="8723" priority="5965" operator="between">
      <formula>3</formula>
      <formula>2</formula>
    </cfRule>
    <cfRule type="cellIs" dxfId="8722" priority="5966" operator="equal">
      <formula>5</formula>
    </cfRule>
  </conditionalFormatting>
  <conditionalFormatting sqref="AY77">
    <cfRule type="cellIs" dxfId="8721" priority="5983" operator="equal">
      <formula>1</formula>
    </cfRule>
    <cfRule type="cellIs" dxfId="8720" priority="5984" operator="equal">
      <formula>5</formula>
    </cfRule>
  </conditionalFormatting>
  <conditionalFormatting sqref="U77">
    <cfRule type="cellIs" dxfId="8719" priority="5950" operator="equal">
      <formula>1</formula>
    </cfRule>
  </conditionalFormatting>
  <conditionalFormatting sqref="U77">
    <cfRule type="cellIs" dxfId="8718" priority="5948" operator="between">
      <formula>4</formula>
      <formula>5</formula>
    </cfRule>
    <cfRule type="cellIs" dxfId="8717" priority="5949" operator="between">
      <formula>2</formula>
      <formula>3</formula>
    </cfRule>
  </conditionalFormatting>
  <conditionalFormatting sqref="Z77">
    <cfRule type="cellIs" dxfId="8716" priority="5994" operator="equal">
      <formula>2</formula>
    </cfRule>
    <cfRule type="cellIs" dxfId="8715" priority="5995" operator="equal">
      <formula>3</formula>
    </cfRule>
    <cfRule type="cellIs" dxfId="8714" priority="5996" operator="equal">
      <formula>4</formula>
    </cfRule>
  </conditionalFormatting>
  <conditionalFormatting sqref="AK77">
    <cfRule type="cellIs" dxfId="8713" priority="5946" operator="equal">
      <formula>4</formula>
    </cfRule>
    <cfRule type="cellIs" dxfId="8712" priority="5947" operator="equal">
      <formula>2</formula>
    </cfRule>
  </conditionalFormatting>
  <conditionalFormatting sqref="BG77">
    <cfRule type="cellIs" dxfId="8711" priority="5945" operator="equal">
      <formula>5</formula>
    </cfRule>
    <cfRule type="cellIs" dxfId="8710" priority="5999" operator="equal">
      <formula>1</formula>
    </cfRule>
    <cfRule type="cellIs" dxfId="8709" priority="6000" operator="equal">
      <formula>2</formula>
    </cfRule>
    <cfRule type="cellIs" dxfId="8708" priority="6001" operator="equal">
      <formula>4</formula>
    </cfRule>
  </conditionalFormatting>
  <conditionalFormatting sqref="BM77">
    <cfRule type="cellIs" dxfId="8707" priority="5944" operator="between">
      <formula>4</formula>
      <formula>5</formula>
    </cfRule>
    <cfRule type="cellIs" dxfId="8706" priority="5962" operator="equal">
      <formula>2</formula>
    </cfRule>
    <cfRule type="cellIs" dxfId="8705" priority="5963" operator="equal">
      <formula>1</formula>
    </cfRule>
  </conditionalFormatting>
  <conditionalFormatting sqref="BS77">
    <cfRule type="cellIs" dxfId="8704" priority="5941" operator="equal">
      <formula>5</formula>
    </cfRule>
    <cfRule type="cellIs" dxfId="8703" priority="5942" operator="between">
      <formula>2</formula>
      <formula>4</formula>
    </cfRule>
    <cfRule type="cellIs" dxfId="8702" priority="5943" operator="equal">
      <formula>1</formula>
    </cfRule>
  </conditionalFormatting>
  <conditionalFormatting sqref="CE77 BV77:BW77 BY77:CB77 CG77 BT77">
    <cfRule type="cellIs" dxfId="8701" priority="5938" operator="between">
      <formula>4</formula>
      <formula>5</formula>
    </cfRule>
    <cfRule type="cellIs" dxfId="8700" priority="5939" operator="between">
      <formula>2</formula>
      <formula>3</formula>
    </cfRule>
    <cfRule type="cellIs" dxfId="8699" priority="5940" operator="equal">
      <formula>1</formula>
    </cfRule>
  </conditionalFormatting>
  <conditionalFormatting sqref="BU77">
    <cfRule type="cellIs" dxfId="8698" priority="5935" operator="between">
      <formula>4</formula>
      <formula>5</formula>
    </cfRule>
    <cfRule type="cellIs" dxfId="8697" priority="5936" operator="equal">
      <formula>3</formula>
    </cfRule>
    <cfRule type="cellIs" dxfId="8696" priority="5937" operator="between">
      <formula>1</formula>
      <formula>2</formula>
    </cfRule>
  </conditionalFormatting>
  <conditionalFormatting sqref="P78:P80 X78:X80 AH78:AH80 BC78:BC80">
    <cfRule type="cellIs" dxfId="8695" priority="5928" operator="between">
      <formula>1</formula>
      <formula>2</formula>
    </cfRule>
    <cfRule type="cellIs" dxfId="8694" priority="5933" operator="equal">
      <formula>3</formula>
    </cfRule>
    <cfRule type="cellIs" dxfId="8693" priority="5934" operator="between">
      <formula>5</formula>
      <formula>4</formula>
    </cfRule>
  </conditionalFormatting>
  <conditionalFormatting sqref="T78:T80 Y78:Y80 AF78:AF80 AJ78:AJ80 R78:R80">
    <cfRule type="cellIs" dxfId="8692" priority="5925" operator="equal">
      <formula>1</formula>
    </cfRule>
    <cfRule type="cellIs" dxfId="8691" priority="5926" operator="equal">
      <formula>3</formula>
    </cfRule>
    <cfRule type="cellIs" dxfId="8690" priority="5927" operator="equal">
      <formula>5</formula>
    </cfRule>
  </conditionalFormatting>
  <conditionalFormatting sqref="G78:G80">
    <cfRule type="cellIs" dxfId="8689" priority="5921" operator="lessThan">
      <formula>4</formula>
    </cfRule>
  </conditionalFormatting>
  <conditionalFormatting sqref="I78:I80">
    <cfRule type="cellIs" dxfId="8688" priority="5920" operator="lessThan">
      <formula>0.25</formula>
    </cfRule>
  </conditionalFormatting>
  <conditionalFormatting sqref="W78:W80 AI78:AI80">
    <cfRule type="cellIs" dxfId="8687" priority="5893" operator="equal">
      <formula>1</formula>
    </cfRule>
    <cfRule type="cellIs" dxfId="8686" priority="5894" operator="equal">
      <formula>3</formula>
    </cfRule>
    <cfRule type="cellIs" dxfId="8685" priority="5895" operator="between">
      <formula>4</formula>
      <formula>5</formula>
    </cfRule>
  </conditionalFormatting>
  <conditionalFormatting sqref="AM78:AM80 AW78:AW80 BJ78:BK80 CK78:CK80">
    <cfRule type="cellIs" dxfId="8684" priority="5887" operator="equal">
      <formula>5</formula>
    </cfRule>
    <cfRule type="cellIs" dxfId="8683" priority="5888" operator="equal">
      <formula>3</formula>
    </cfRule>
    <cfRule type="cellIs" dxfId="8682" priority="5889" operator="equal">
      <formula>1</formula>
    </cfRule>
  </conditionalFormatting>
  <conditionalFormatting sqref="AV78:AV80 AZ78:AZ80 BD78:BD80 BL78:BL80 BN78:BN80">
    <cfRule type="cellIs" dxfId="8681" priority="5877" operator="equal">
      <formula>1</formula>
    </cfRule>
    <cfRule type="cellIs" dxfId="8680" priority="5878" operator="between">
      <formula>2</formula>
      <formula>3</formula>
    </cfRule>
    <cfRule type="cellIs" dxfId="8679" priority="5879" operator="between">
      <formula>5</formula>
      <formula>4</formula>
    </cfRule>
  </conditionalFormatting>
  <conditionalFormatting sqref="AB78:AB80">
    <cfRule type="cellIs" dxfId="8678" priority="5929" operator="equal">
      <formula>1</formula>
    </cfRule>
    <cfRule type="cellIs" dxfId="8677" priority="5930" operator="equal">
      <formula>2</formula>
    </cfRule>
    <cfRule type="cellIs" dxfId="8676" priority="5931" operator="equal">
      <formula>3</formula>
    </cfRule>
    <cfRule type="cellIs" dxfId="8675" priority="5932" operator="between">
      <formula>4</formula>
      <formula>5</formula>
    </cfRule>
  </conditionalFormatting>
  <conditionalFormatting sqref="AC79 BQ78:BQ80 S78:S80">
    <cfRule type="cellIs" dxfId="8674" priority="5896" operator="between">
      <formula>1</formula>
      <formula>2</formula>
    </cfRule>
    <cfRule type="cellIs" dxfId="8673" priority="5897" operator="equal">
      <formula>3</formula>
    </cfRule>
    <cfRule type="cellIs" dxfId="8672" priority="5898" operator="equal">
      <formula>5</formula>
    </cfRule>
  </conditionalFormatting>
  <conditionalFormatting sqref="AO78:AO80">
    <cfRule type="cellIs" dxfId="8671" priority="5906" operator="equal">
      <formula>1</formula>
    </cfRule>
    <cfRule type="cellIs" dxfId="8670" priority="5907" operator="between">
      <formula>2</formula>
      <formula>3</formula>
    </cfRule>
    <cfRule type="cellIs" dxfId="8669" priority="5908" operator="between">
      <formula>5</formula>
      <formula>4</formula>
    </cfRule>
  </conditionalFormatting>
  <conditionalFormatting sqref="AN78:AN80">
    <cfRule type="cellIs" dxfId="8668" priority="5909" operator="between">
      <formula>1</formula>
      <formula>2</formula>
    </cfRule>
    <cfRule type="cellIs" dxfId="8667" priority="5910" operator="between">
      <formula>3</formula>
      <formula>4</formula>
    </cfRule>
    <cfRule type="cellIs" dxfId="8666" priority="5911" operator="equal">
      <formula>5</formula>
    </cfRule>
  </conditionalFormatting>
  <conditionalFormatting sqref="AP78:AP80">
    <cfRule type="cellIs" dxfId="8665" priority="5890" operator="between">
      <formula>5</formula>
      <formula>4</formula>
    </cfRule>
    <cfRule type="cellIs" dxfId="8664" priority="5891" operator="between">
      <formula>3</formula>
      <formula>2</formula>
    </cfRule>
    <cfRule type="cellIs" dxfId="8663" priority="5892" operator="equal">
      <formula>1</formula>
    </cfRule>
  </conditionalFormatting>
  <conditionalFormatting sqref="AQ78:AQ80 BA78:BA80 O78:O80 BF78:BF80 BP78:BP80">
    <cfRule type="cellIs" dxfId="8662" priority="5903" operator="equal">
      <formula>1</formula>
    </cfRule>
    <cfRule type="cellIs" dxfId="8661" priority="5904" operator="between">
      <formula>2</formula>
      <formula>4</formula>
    </cfRule>
    <cfRule type="cellIs" dxfId="8660" priority="5905" operator="equal">
      <formula>5</formula>
    </cfRule>
  </conditionalFormatting>
  <conditionalFormatting sqref="AR78:AR80">
    <cfRule type="cellIs" dxfId="8659" priority="5873" operator="between">
      <formula>5</formula>
      <formula>4</formula>
    </cfRule>
    <cfRule type="cellIs" dxfId="8658" priority="5874" operator="equal">
      <formula>3</formula>
    </cfRule>
    <cfRule type="cellIs" dxfId="8657" priority="5875" operator="equal">
      <formula>2</formula>
    </cfRule>
    <cfRule type="cellIs" dxfId="8656" priority="5876" operator="equal">
      <formula>1</formula>
    </cfRule>
  </conditionalFormatting>
  <conditionalFormatting sqref="AT78:AT80">
    <cfRule type="cellIs" dxfId="8655" priority="5869" operator="equal">
      <formula>5</formula>
    </cfRule>
    <cfRule type="cellIs" dxfId="8654" priority="5870" operator="between">
      <formula>3</formula>
      <formula>4</formula>
    </cfRule>
    <cfRule type="cellIs" dxfId="8653" priority="5871" operator="equal">
      <formula>2</formula>
    </cfRule>
    <cfRule type="cellIs" dxfId="8652" priority="5872" operator="equal">
      <formula>1</formula>
    </cfRule>
  </conditionalFormatting>
  <conditionalFormatting sqref="AU78:AU80">
    <cfRule type="cellIs" dxfId="8651" priority="5885" operator="equal">
      <formula>1</formula>
    </cfRule>
    <cfRule type="cellIs" dxfId="8650" priority="5886" operator="between">
      <formula>2</formula>
      <formula>3</formula>
    </cfRule>
    <cfRule type="cellIs" dxfId="8649" priority="5899" operator="equal">
      <formula>5</formula>
    </cfRule>
  </conditionalFormatting>
  <conditionalFormatting sqref="AX78:AX80">
    <cfRule type="cellIs" dxfId="8648" priority="5882" operator="equal">
      <formula>1</formula>
    </cfRule>
    <cfRule type="cellIs" dxfId="8647" priority="5883" operator="between">
      <formula>3</formula>
      <formula>2</formula>
    </cfRule>
    <cfRule type="cellIs" dxfId="8646" priority="5884" operator="equal">
      <formula>5</formula>
    </cfRule>
  </conditionalFormatting>
  <conditionalFormatting sqref="AY78:AY80">
    <cfRule type="cellIs" dxfId="8645" priority="5901" operator="equal">
      <formula>1</formula>
    </cfRule>
    <cfRule type="cellIs" dxfId="8644" priority="5902" operator="equal">
      <formula>5</formula>
    </cfRule>
  </conditionalFormatting>
  <conditionalFormatting sqref="U78:U80">
    <cfRule type="cellIs" dxfId="8643" priority="5868" operator="equal">
      <formula>1</formula>
    </cfRule>
  </conditionalFormatting>
  <conditionalFormatting sqref="U78:U80">
    <cfRule type="cellIs" dxfId="8642" priority="5866" operator="between">
      <formula>4</formula>
      <formula>5</formula>
    </cfRule>
    <cfRule type="cellIs" dxfId="8641" priority="5867" operator="between">
      <formula>2</formula>
      <formula>3</formula>
    </cfRule>
  </conditionalFormatting>
  <conditionalFormatting sqref="Z78:Z80">
    <cfRule type="cellIs" dxfId="8640" priority="5912" operator="equal">
      <formula>2</formula>
    </cfRule>
    <cfRule type="cellIs" dxfId="8639" priority="5913" operator="equal">
      <formula>3</formula>
    </cfRule>
    <cfRule type="cellIs" dxfId="8638" priority="5914" operator="equal">
      <formula>4</formula>
    </cfRule>
  </conditionalFormatting>
  <conditionalFormatting sqref="AK78:AK80">
    <cfRule type="cellIs" dxfId="8637" priority="5864" operator="equal">
      <formula>4</formula>
    </cfRule>
    <cfRule type="cellIs" dxfId="8636" priority="5865" operator="equal">
      <formula>2</formula>
    </cfRule>
  </conditionalFormatting>
  <conditionalFormatting sqref="BG78:BG80">
    <cfRule type="cellIs" dxfId="8635" priority="5863" operator="equal">
      <formula>5</formula>
    </cfRule>
    <cfRule type="cellIs" dxfId="8634" priority="5917" operator="equal">
      <formula>1</formula>
    </cfRule>
    <cfRule type="cellIs" dxfId="8633" priority="5918" operator="equal">
      <formula>2</formula>
    </cfRule>
    <cfRule type="cellIs" dxfId="8632" priority="5919" operator="equal">
      <formula>4</formula>
    </cfRule>
  </conditionalFormatting>
  <conditionalFormatting sqref="BM78:BM80">
    <cfRule type="cellIs" dxfId="8631" priority="5862" operator="between">
      <formula>4</formula>
      <formula>5</formula>
    </cfRule>
    <cfRule type="cellIs" dxfId="8630" priority="5880" operator="equal">
      <formula>2</formula>
    </cfRule>
    <cfRule type="cellIs" dxfId="8629" priority="5881" operator="equal">
      <formula>1</formula>
    </cfRule>
  </conditionalFormatting>
  <conditionalFormatting sqref="BS78:BS80">
    <cfRule type="cellIs" dxfId="8628" priority="5859" operator="equal">
      <formula>5</formula>
    </cfRule>
    <cfRule type="cellIs" dxfId="8627" priority="5860" operator="between">
      <formula>2</formula>
      <formula>4</formula>
    </cfRule>
    <cfRule type="cellIs" dxfId="8626" priority="5861" operator="equal">
      <formula>1</formula>
    </cfRule>
  </conditionalFormatting>
  <conditionalFormatting sqref="BT78:BT80 CG78:CG80 BY78:CB80 BV78:BW80 CE78:CE80">
    <cfRule type="cellIs" dxfId="8625" priority="5856" operator="between">
      <formula>4</formula>
      <formula>5</formula>
    </cfRule>
    <cfRule type="cellIs" dxfId="8624" priority="5857" operator="between">
      <formula>2</formula>
      <formula>3</formula>
    </cfRule>
    <cfRule type="cellIs" dxfId="8623" priority="5858" operator="equal">
      <formula>1</formula>
    </cfRule>
  </conditionalFormatting>
  <conditionalFormatting sqref="BU78:BU80">
    <cfRule type="cellIs" dxfId="8622" priority="5853" operator="between">
      <formula>4</formula>
      <formula>5</formula>
    </cfRule>
    <cfRule type="cellIs" dxfId="8621" priority="5854" operator="equal">
      <formula>3</formula>
    </cfRule>
    <cfRule type="cellIs" dxfId="8620" priority="5855" operator="between">
      <formula>1</formula>
      <formula>2</formula>
    </cfRule>
  </conditionalFormatting>
  <conditionalFormatting sqref="BC81 AH81 X81 P81">
    <cfRule type="cellIs" dxfId="8619" priority="5846" operator="between">
      <formula>1</formula>
      <formula>2</formula>
    </cfRule>
    <cfRule type="cellIs" dxfId="8618" priority="5851" operator="equal">
      <formula>3</formula>
    </cfRule>
    <cfRule type="cellIs" dxfId="8617" priority="5852" operator="between">
      <formula>5</formula>
      <formula>4</formula>
    </cfRule>
  </conditionalFormatting>
  <conditionalFormatting sqref="R81 AJ81 AF81 Y81 T81">
    <cfRule type="cellIs" dxfId="8616" priority="5843" operator="equal">
      <formula>1</formula>
    </cfRule>
    <cfRule type="cellIs" dxfId="8615" priority="5844" operator="equal">
      <formula>3</formula>
    </cfRule>
    <cfRule type="cellIs" dxfId="8614" priority="5845" operator="equal">
      <formula>5</formula>
    </cfRule>
  </conditionalFormatting>
  <conditionalFormatting sqref="G81">
    <cfRule type="cellIs" dxfId="8613" priority="5839" operator="lessThan">
      <formula>4</formula>
    </cfRule>
  </conditionalFormatting>
  <conditionalFormatting sqref="I81">
    <cfRule type="cellIs" dxfId="8612" priority="5838" operator="lessThan">
      <formula>0.25</formula>
    </cfRule>
  </conditionalFormatting>
  <conditionalFormatting sqref="AI81 W81">
    <cfRule type="cellIs" dxfId="8611" priority="5811" operator="equal">
      <formula>1</formula>
    </cfRule>
    <cfRule type="cellIs" dxfId="8610" priority="5812" operator="equal">
      <formula>3</formula>
    </cfRule>
    <cfRule type="cellIs" dxfId="8609" priority="5813" operator="between">
      <formula>4</formula>
      <formula>5</formula>
    </cfRule>
  </conditionalFormatting>
  <conditionalFormatting sqref="CK81 BJ81:BK81 AW81 AM81">
    <cfRule type="cellIs" dxfId="8608" priority="5805" operator="equal">
      <formula>5</formula>
    </cfRule>
    <cfRule type="cellIs" dxfId="8607" priority="5806" operator="equal">
      <formula>3</formula>
    </cfRule>
    <cfRule type="cellIs" dxfId="8606" priority="5807" operator="equal">
      <formula>1</formula>
    </cfRule>
  </conditionalFormatting>
  <conditionalFormatting sqref="BN81 BL81 BD81 AZ81 AV81">
    <cfRule type="cellIs" dxfId="8605" priority="5795" operator="equal">
      <formula>1</formula>
    </cfRule>
    <cfRule type="cellIs" dxfId="8604" priority="5796" operator="between">
      <formula>2</formula>
      <formula>3</formula>
    </cfRule>
    <cfRule type="cellIs" dxfId="8603" priority="5797" operator="between">
      <formula>5</formula>
      <formula>4</formula>
    </cfRule>
  </conditionalFormatting>
  <conditionalFormatting sqref="AB81">
    <cfRule type="cellIs" dxfId="8602" priority="5847" operator="equal">
      <formula>1</formula>
    </cfRule>
    <cfRule type="cellIs" dxfId="8601" priority="5848" operator="equal">
      <formula>2</formula>
    </cfRule>
    <cfRule type="cellIs" dxfId="8600" priority="5849" operator="equal">
      <formula>3</formula>
    </cfRule>
    <cfRule type="cellIs" dxfId="8599" priority="5850" operator="between">
      <formula>4</formula>
      <formula>5</formula>
    </cfRule>
  </conditionalFormatting>
  <conditionalFormatting sqref="AC81 S81 BQ81">
    <cfRule type="cellIs" dxfId="8598" priority="5814" operator="between">
      <formula>1</formula>
      <formula>2</formula>
    </cfRule>
    <cfRule type="cellIs" dxfId="8597" priority="5815" operator="equal">
      <formula>3</formula>
    </cfRule>
    <cfRule type="cellIs" dxfId="8596" priority="5816" operator="equal">
      <formula>5</formula>
    </cfRule>
  </conditionalFormatting>
  <conditionalFormatting sqref="AO81">
    <cfRule type="cellIs" dxfId="8595" priority="5824" operator="equal">
      <formula>1</formula>
    </cfRule>
    <cfRule type="cellIs" dxfId="8594" priority="5825" operator="between">
      <formula>2</formula>
      <formula>3</formula>
    </cfRule>
    <cfRule type="cellIs" dxfId="8593" priority="5826" operator="between">
      <formula>5</formula>
      <formula>4</formula>
    </cfRule>
  </conditionalFormatting>
  <conditionalFormatting sqref="AN81">
    <cfRule type="cellIs" dxfId="8592" priority="5827" operator="between">
      <formula>1</formula>
      <formula>2</formula>
    </cfRule>
    <cfRule type="cellIs" dxfId="8591" priority="5828" operator="between">
      <formula>3</formula>
      <formula>4</formula>
    </cfRule>
    <cfRule type="cellIs" dxfId="8590" priority="5829" operator="equal">
      <formula>5</formula>
    </cfRule>
  </conditionalFormatting>
  <conditionalFormatting sqref="AP81">
    <cfRule type="cellIs" dxfId="8589" priority="5808" operator="between">
      <formula>5</formula>
      <formula>4</formula>
    </cfRule>
    <cfRule type="cellIs" dxfId="8588" priority="5809" operator="between">
      <formula>3</formula>
      <formula>2</formula>
    </cfRule>
    <cfRule type="cellIs" dxfId="8587" priority="5810" operator="equal">
      <formula>1</formula>
    </cfRule>
  </conditionalFormatting>
  <conditionalFormatting sqref="BP81 BF81 O81 BA81 AQ81">
    <cfRule type="cellIs" dxfId="8586" priority="5821" operator="equal">
      <formula>1</formula>
    </cfRule>
    <cfRule type="cellIs" dxfId="8585" priority="5822" operator="between">
      <formula>2</formula>
      <formula>4</formula>
    </cfRule>
    <cfRule type="cellIs" dxfId="8584" priority="5823" operator="equal">
      <formula>5</formula>
    </cfRule>
  </conditionalFormatting>
  <conditionalFormatting sqref="AR81">
    <cfRule type="cellIs" dxfId="8583" priority="5791" operator="between">
      <formula>5</formula>
      <formula>4</formula>
    </cfRule>
    <cfRule type="cellIs" dxfId="8582" priority="5792" operator="equal">
      <formula>3</formula>
    </cfRule>
    <cfRule type="cellIs" dxfId="8581" priority="5793" operator="equal">
      <formula>2</formula>
    </cfRule>
    <cfRule type="cellIs" dxfId="8580" priority="5794" operator="equal">
      <formula>1</formula>
    </cfRule>
  </conditionalFormatting>
  <conditionalFormatting sqref="AT81">
    <cfRule type="cellIs" dxfId="8579" priority="5787" operator="equal">
      <formula>5</formula>
    </cfRule>
    <cfRule type="cellIs" dxfId="8578" priority="5788" operator="between">
      <formula>3</formula>
      <formula>4</formula>
    </cfRule>
    <cfRule type="cellIs" dxfId="8577" priority="5789" operator="equal">
      <formula>2</formula>
    </cfRule>
    <cfRule type="cellIs" dxfId="8576" priority="5790" operator="equal">
      <formula>1</formula>
    </cfRule>
  </conditionalFormatting>
  <conditionalFormatting sqref="AU81">
    <cfRule type="cellIs" dxfId="8575" priority="5803" operator="equal">
      <formula>1</formula>
    </cfRule>
    <cfRule type="cellIs" dxfId="8574" priority="5804" operator="between">
      <formula>2</formula>
      <formula>3</formula>
    </cfRule>
    <cfRule type="cellIs" dxfId="8573" priority="5817" operator="equal">
      <formula>5</formula>
    </cfRule>
  </conditionalFormatting>
  <conditionalFormatting sqref="AX81">
    <cfRule type="cellIs" dxfId="8572" priority="5800" operator="equal">
      <formula>1</formula>
    </cfRule>
    <cfRule type="cellIs" dxfId="8571" priority="5801" operator="between">
      <formula>3</formula>
      <formula>2</formula>
    </cfRule>
    <cfRule type="cellIs" dxfId="8570" priority="5802" operator="equal">
      <formula>5</formula>
    </cfRule>
  </conditionalFormatting>
  <conditionalFormatting sqref="AY81">
    <cfRule type="cellIs" dxfId="8569" priority="5819" operator="equal">
      <formula>1</formula>
    </cfRule>
    <cfRule type="cellIs" dxfId="8568" priority="5820" operator="equal">
      <formula>5</formula>
    </cfRule>
  </conditionalFormatting>
  <conditionalFormatting sqref="U81">
    <cfRule type="cellIs" dxfId="8567" priority="5786" operator="equal">
      <formula>1</formula>
    </cfRule>
  </conditionalFormatting>
  <conditionalFormatting sqref="U81">
    <cfRule type="cellIs" dxfId="8566" priority="5784" operator="between">
      <formula>4</formula>
      <formula>5</formula>
    </cfRule>
    <cfRule type="cellIs" dxfId="8565" priority="5785" operator="between">
      <formula>2</formula>
      <formula>3</formula>
    </cfRule>
  </conditionalFormatting>
  <conditionalFormatting sqref="Z81">
    <cfRule type="cellIs" dxfId="8564" priority="5830" operator="equal">
      <formula>2</formula>
    </cfRule>
    <cfRule type="cellIs" dxfId="8563" priority="5831" operator="equal">
      <formula>3</formula>
    </cfRule>
    <cfRule type="cellIs" dxfId="8562" priority="5832" operator="equal">
      <formula>4</formula>
    </cfRule>
  </conditionalFormatting>
  <conditionalFormatting sqref="AK81">
    <cfRule type="cellIs" dxfId="8561" priority="5782" operator="equal">
      <formula>4</formula>
    </cfRule>
    <cfRule type="cellIs" dxfId="8560" priority="5783" operator="equal">
      <formula>2</formula>
    </cfRule>
  </conditionalFormatting>
  <conditionalFormatting sqref="BG81">
    <cfRule type="cellIs" dxfId="8559" priority="5781" operator="equal">
      <formula>5</formula>
    </cfRule>
    <cfRule type="cellIs" dxfId="8558" priority="5835" operator="equal">
      <formula>1</formula>
    </cfRule>
    <cfRule type="cellIs" dxfId="8557" priority="5836" operator="equal">
      <formula>2</formula>
    </cfRule>
    <cfRule type="cellIs" dxfId="8556" priority="5837" operator="equal">
      <formula>4</formula>
    </cfRule>
  </conditionalFormatting>
  <conditionalFormatting sqref="BM81">
    <cfRule type="cellIs" dxfId="8555" priority="5780" operator="between">
      <formula>4</formula>
      <formula>5</formula>
    </cfRule>
    <cfRule type="cellIs" dxfId="8554" priority="5798" operator="equal">
      <formula>2</formula>
    </cfRule>
    <cfRule type="cellIs" dxfId="8553" priority="5799" operator="equal">
      <formula>1</formula>
    </cfRule>
  </conditionalFormatting>
  <conditionalFormatting sqref="BS81">
    <cfRule type="cellIs" dxfId="8552" priority="5777" operator="equal">
      <formula>5</formula>
    </cfRule>
    <cfRule type="cellIs" dxfId="8551" priority="5778" operator="between">
      <formula>2</formula>
      <formula>4</formula>
    </cfRule>
    <cfRule type="cellIs" dxfId="8550" priority="5779" operator="equal">
      <formula>1</formula>
    </cfRule>
  </conditionalFormatting>
  <conditionalFormatting sqref="CE81 BV81:BW81 BY81:CB81 CG81 BT81">
    <cfRule type="cellIs" dxfId="8549" priority="5774" operator="between">
      <formula>4</formula>
      <formula>5</formula>
    </cfRule>
    <cfRule type="cellIs" dxfId="8548" priority="5775" operator="between">
      <formula>2</formula>
      <formula>3</formula>
    </cfRule>
    <cfRule type="cellIs" dxfId="8547" priority="5776" operator="equal">
      <formula>1</formula>
    </cfRule>
  </conditionalFormatting>
  <conditionalFormatting sqref="BU81">
    <cfRule type="cellIs" dxfId="8546" priority="5771" operator="between">
      <formula>4</formula>
      <formula>5</formula>
    </cfRule>
    <cfRule type="cellIs" dxfId="8545" priority="5772" operator="equal">
      <formula>3</formula>
    </cfRule>
    <cfRule type="cellIs" dxfId="8544" priority="5773" operator="between">
      <formula>1</formula>
      <formula>2</formula>
    </cfRule>
  </conditionalFormatting>
  <conditionalFormatting sqref="P82 X82 AH82 BC82">
    <cfRule type="cellIs" dxfId="8543" priority="5764" operator="between">
      <formula>1</formula>
      <formula>2</formula>
    </cfRule>
    <cfRule type="cellIs" dxfId="8542" priority="5769" operator="equal">
      <formula>3</formula>
    </cfRule>
    <cfRule type="cellIs" dxfId="8541" priority="5770" operator="between">
      <formula>5</formula>
      <formula>4</formula>
    </cfRule>
  </conditionalFormatting>
  <conditionalFormatting sqref="T82 Y82 AF82 AJ82 R82">
    <cfRule type="cellIs" dxfId="8540" priority="5761" operator="equal">
      <formula>1</formula>
    </cfRule>
    <cfRule type="cellIs" dxfId="8539" priority="5762" operator="equal">
      <formula>3</formula>
    </cfRule>
    <cfRule type="cellIs" dxfId="8538" priority="5763" operator="equal">
      <formula>5</formula>
    </cfRule>
  </conditionalFormatting>
  <conditionalFormatting sqref="G82">
    <cfRule type="cellIs" dxfId="8537" priority="5757" operator="lessThan">
      <formula>4</formula>
    </cfRule>
  </conditionalFormatting>
  <conditionalFormatting sqref="I82">
    <cfRule type="cellIs" dxfId="8536" priority="5756" operator="lessThan">
      <formula>0.25</formula>
    </cfRule>
  </conditionalFormatting>
  <conditionalFormatting sqref="W82 AI82">
    <cfRule type="cellIs" dxfId="8535" priority="5729" operator="equal">
      <formula>1</formula>
    </cfRule>
    <cfRule type="cellIs" dxfId="8534" priority="5730" operator="equal">
      <formula>3</formula>
    </cfRule>
    <cfRule type="cellIs" dxfId="8533" priority="5731" operator="between">
      <formula>4</formula>
      <formula>5</formula>
    </cfRule>
  </conditionalFormatting>
  <conditionalFormatting sqref="AM82 AW82 BJ82:BK82 CK82">
    <cfRule type="cellIs" dxfId="8532" priority="5723" operator="equal">
      <formula>5</formula>
    </cfRule>
    <cfRule type="cellIs" dxfId="8531" priority="5724" operator="equal">
      <formula>3</formula>
    </cfRule>
    <cfRule type="cellIs" dxfId="8530" priority="5725" operator="equal">
      <formula>1</formula>
    </cfRule>
  </conditionalFormatting>
  <conditionalFormatting sqref="AV82 AZ82 BD82 BL82 BN82">
    <cfRule type="cellIs" dxfId="8529" priority="5713" operator="equal">
      <formula>1</formula>
    </cfRule>
    <cfRule type="cellIs" dxfId="8528" priority="5714" operator="between">
      <formula>2</formula>
      <formula>3</formula>
    </cfRule>
    <cfRule type="cellIs" dxfId="8527" priority="5715" operator="between">
      <formula>5</formula>
      <formula>4</formula>
    </cfRule>
  </conditionalFormatting>
  <conditionalFormatting sqref="AB82">
    <cfRule type="cellIs" dxfId="8526" priority="5765" operator="equal">
      <formula>1</formula>
    </cfRule>
    <cfRule type="cellIs" dxfId="8525" priority="5766" operator="equal">
      <formula>2</formula>
    </cfRule>
    <cfRule type="cellIs" dxfId="8524" priority="5767" operator="equal">
      <formula>3</formula>
    </cfRule>
    <cfRule type="cellIs" dxfId="8523" priority="5768" operator="between">
      <formula>4</formula>
      <formula>5</formula>
    </cfRule>
  </conditionalFormatting>
  <conditionalFormatting sqref="BQ82 S82">
    <cfRule type="cellIs" dxfId="8522" priority="5732" operator="between">
      <formula>1</formula>
      <formula>2</formula>
    </cfRule>
    <cfRule type="cellIs" dxfId="8521" priority="5733" operator="equal">
      <formula>3</formula>
    </cfRule>
    <cfRule type="cellIs" dxfId="8520" priority="5734" operator="equal">
      <formula>5</formula>
    </cfRule>
  </conditionalFormatting>
  <conditionalFormatting sqref="AO82">
    <cfRule type="cellIs" dxfId="8519" priority="5742" operator="equal">
      <formula>1</formula>
    </cfRule>
    <cfRule type="cellIs" dxfId="8518" priority="5743" operator="between">
      <formula>2</formula>
      <formula>3</formula>
    </cfRule>
    <cfRule type="cellIs" dxfId="8517" priority="5744" operator="between">
      <formula>5</formula>
      <formula>4</formula>
    </cfRule>
  </conditionalFormatting>
  <conditionalFormatting sqref="AN82">
    <cfRule type="cellIs" dxfId="8516" priority="5745" operator="between">
      <formula>1</formula>
      <formula>2</formula>
    </cfRule>
    <cfRule type="cellIs" dxfId="8515" priority="5746" operator="between">
      <formula>3</formula>
      <formula>4</formula>
    </cfRule>
    <cfRule type="cellIs" dxfId="8514" priority="5747" operator="equal">
      <formula>5</formula>
    </cfRule>
  </conditionalFormatting>
  <conditionalFormatting sqref="AP82">
    <cfRule type="cellIs" dxfId="8513" priority="5726" operator="between">
      <formula>5</formula>
      <formula>4</formula>
    </cfRule>
    <cfRule type="cellIs" dxfId="8512" priority="5727" operator="between">
      <formula>3</formula>
      <formula>2</formula>
    </cfRule>
    <cfRule type="cellIs" dxfId="8511" priority="5728" operator="equal">
      <formula>1</formula>
    </cfRule>
  </conditionalFormatting>
  <conditionalFormatting sqref="AQ82 BA82 O82 BF82 BP82">
    <cfRule type="cellIs" dxfId="8510" priority="5739" operator="equal">
      <formula>1</formula>
    </cfRule>
    <cfRule type="cellIs" dxfId="8509" priority="5740" operator="between">
      <formula>2</formula>
      <formula>4</formula>
    </cfRule>
    <cfRule type="cellIs" dxfId="8508" priority="5741" operator="equal">
      <formula>5</formula>
    </cfRule>
  </conditionalFormatting>
  <conditionalFormatting sqref="AR82">
    <cfRule type="cellIs" dxfId="8507" priority="5709" operator="between">
      <formula>5</formula>
      <formula>4</formula>
    </cfRule>
    <cfRule type="cellIs" dxfId="8506" priority="5710" operator="equal">
      <formula>3</formula>
    </cfRule>
    <cfRule type="cellIs" dxfId="8505" priority="5711" operator="equal">
      <formula>2</formula>
    </cfRule>
    <cfRule type="cellIs" dxfId="8504" priority="5712" operator="equal">
      <formula>1</formula>
    </cfRule>
  </conditionalFormatting>
  <conditionalFormatting sqref="AT82">
    <cfRule type="cellIs" dxfId="8503" priority="5705" operator="equal">
      <formula>5</formula>
    </cfRule>
    <cfRule type="cellIs" dxfId="8502" priority="5706" operator="between">
      <formula>3</formula>
      <formula>4</formula>
    </cfRule>
    <cfRule type="cellIs" dxfId="8501" priority="5707" operator="equal">
      <formula>2</formula>
    </cfRule>
    <cfRule type="cellIs" dxfId="8500" priority="5708" operator="equal">
      <formula>1</formula>
    </cfRule>
  </conditionalFormatting>
  <conditionalFormatting sqref="AU82">
    <cfRule type="cellIs" dxfId="8499" priority="5721" operator="equal">
      <formula>1</formula>
    </cfRule>
    <cfRule type="cellIs" dxfId="8498" priority="5722" operator="between">
      <formula>2</formula>
      <formula>3</formula>
    </cfRule>
    <cfRule type="cellIs" dxfId="8497" priority="5735" operator="equal">
      <formula>5</formula>
    </cfRule>
  </conditionalFormatting>
  <conditionalFormatting sqref="AX82">
    <cfRule type="cellIs" dxfId="8496" priority="5718" operator="equal">
      <formula>1</formula>
    </cfRule>
    <cfRule type="cellIs" dxfId="8495" priority="5719" operator="between">
      <formula>3</formula>
      <formula>2</formula>
    </cfRule>
    <cfRule type="cellIs" dxfId="8494" priority="5720" operator="equal">
      <formula>5</formula>
    </cfRule>
  </conditionalFormatting>
  <conditionalFormatting sqref="AY82">
    <cfRule type="cellIs" dxfId="8493" priority="5737" operator="equal">
      <formula>1</formula>
    </cfRule>
    <cfRule type="cellIs" dxfId="8492" priority="5738" operator="equal">
      <formula>5</formula>
    </cfRule>
  </conditionalFormatting>
  <conditionalFormatting sqref="U82">
    <cfRule type="cellIs" dxfId="8491" priority="5704" operator="equal">
      <formula>1</formula>
    </cfRule>
  </conditionalFormatting>
  <conditionalFormatting sqref="U82">
    <cfRule type="cellIs" dxfId="8490" priority="5702" operator="between">
      <formula>4</formula>
      <formula>5</formula>
    </cfRule>
    <cfRule type="cellIs" dxfId="8489" priority="5703" operator="between">
      <formula>2</formula>
      <formula>3</formula>
    </cfRule>
  </conditionalFormatting>
  <conditionalFormatting sqref="Z82">
    <cfRule type="cellIs" dxfId="8488" priority="5748" operator="equal">
      <formula>2</formula>
    </cfRule>
    <cfRule type="cellIs" dxfId="8487" priority="5749" operator="equal">
      <formula>3</formula>
    </cfRule>
    <cfRule type="cellIs" dxfId="8486" priority="5750" operator="equal">
      <formula>4</formula>
    </cfRule>
  </conditionalFormatting>
  <conditionalFormatting sqref="AK82">
    <cfRule type="cellIs" dxfId="8485" priority="5700" operator="equal">
      <formula>4</formula>
    </cfRule>
    <cfRule type="cellIs" dxfId="8484" priority="5701" operator="equal">
      <formula>2</formula>
    </cfRule>
  </conditionalFormatting>
  <conditionalFormatting sqref="BG82">
    <cfRule type="cellIs" dxfId="8483" priority="5699" operator="equal">
      <formula>5</formula>
    </cfRule>
    <cfRule type="cellIs" dxfId="8482" priority="5753" operator="equal">
      <formula>1</formula>
    </cfRule>
    <cfRule type="cellIs" dxfId="8481" priority="5754" operator="equal">
      <formula>2</formula>
    </cfRule>
    <cfRule type="cellIs" dxfId="8480" priority="5755" operator="equal">
      <formula>4</formula>
    </cfRule>
  </conditionalFormatting>
  <conditionalFormatting sqref="BM82">
    <cfRule type="cellIs" dxfId="8479" priority="5698" operator="between">
      <formula>4</formula>
      <formula>5</formula>
    </cfRule>
    <cfRule type="cellIs" dxfId="8478" priority="5716" operator="equal">
      <formula>2</formula>
    </cfRule>
    <cfRule type="cellIs" dxfId="8477" priority="5717" operator="equal">
      <formula>1</formula>
    </cfRule>
  </conditionalFormatting>
  <conditionalFormatting sqref="BS82">
    <cfRule type="cellIs" dxfId="8476" priority="5695" operator="equal">
      <formula>5</formula>
    </cfRule>
    <cfRule type="cellIs" dxfId="8475" priority="5696" operator="between">
      <formula>2</formula>
      <formula>4</formula>
    </cfRule>
    <cfRule type="cellIs" dxfId="8474" priority="5697" operator="equal">
      <formula>1</formula>
    </cfRule>
  </conditionalFormatting>
  <conditionalFormatting sqref="BT82 CG82 BY82:CB82 BV82:BW82 CE82">
    <cfRule type="cellIs" dxfId="8473" priority="5692" operator="between">
      <formula>4</formula>
      <formula>5</formula>
    </cfRule>
    <cfRule type="cellIs" dxfId="8472" priority="5693" operator="between">
      <formula>2</formula>
      <formula>3</formula>
    </cfRule>
    <cfRule type="cellIs" dxfId="8471" priority="5694" operator="equal">
      <formula>1</formula>
    </cfRule>
  </conditionalFormatting>
  <conditionalFormatting sqref="BU82">
    <cfRule type="cellIs" dxfId="8470" priority="5689" operator="between">
      <formula>4</formula>
      <formula>5</formula>
    </cfRule>
    <cfRule type="cellIs" dxfId="8469" priority="5690" operator="equal">
      <formula>3</formula>
    </cfRule>
    <cfRule type="cellIs" dxfId="8468" priority="5691" operator="between">
      <formula>1</formula>
      <formula>2</formula>
    </cfRule>
  </conditionalFormatting>
  <conditionalFormatting sqref="P83 X83 AH83 BC83">
    <cfRule type="cellIs" dxfId="8467" priority="5600" operator="between">
      <formula>1</formula>
      <formula>2</formula>
    </cfRule>
    <cfRule type="cellIs" dxfId="8466" priority="5605" operator="equal">
      <formula>3</formula>
    </cfRule>
    <cfRule type="cellIs" dxfId="8465" priority="5606" operator="between">
      <formula>5</formula>
      <formula>4</formula>
    </cfRule>
  </conditionalFormatting>
  <conditionalFormatting sqref="T83 Y83 AF83 AJ83 R83">
    <cfRule type="cellIs" dxfId="8464" priority="5597" operator="equal">
      <formula>1</formula>
    </cfRule>
    <cfRule type="cellIs" dxfId="8463" priority="5598" operator="equal">
      <formula>3</formula>
    </cfRule>
    <cfRule type="cellIs" dxfId="8462" priority="5599" operator="equal">
      <formula>5</formula>
    </cfRule>
  </conditionalFormatting>
  <conditionalFormatting sqref="G83">
    <cfRule type="cellIs" dxfId="8461" priority="5593" operator="lessThan">
      <formula>4</formula>
    </cfRule>
  </conditionalFormatting>
  <conditionalFormatting sqref="I83">
    <cfRule type="cellIs" dxfId="8460" priority="5592" operator="lessThan">
      <formula>0.25</formula>
    </cfRule>
  </conditionalFormatting>
  <conditionalFormatting sqref="W83 AI83">
    <cfRule type="cellIs" dxfId="8459" priority="5565" operator="equal">
      <formula>1</formula>
    </cfRule>
    <cfRule type="cellIs" dxfId="8458" priority="5566" operator="equal">
      <formula>3</formula>
    </cfRule>
    <cfRule type="cellIs" dxfId="8457" priority="5567" operator="between">
      <formula>4</formula>
      <formula>5</formula>
    </cfRule>
  </conditionalFormatting>
  <conditionalFormatting sqref="AM83 AW83 BJ83:BK83 CK83">
    <cfRule type="cellIs" dxfId="8456" priority="5559" operator="equal">
      <formula>5</formula>
    </cfRule>
    <cfRule type="cellIs" dxfId="8455" priority="5560" operator="equal">
      <formula>3</formula>
    </cfRule>
    <cfRule type="cellIs" dxfId="8454" priority="5561" operator="equal">
      <formula>1</formula>
    </cfRule>
  </conditionalFormatting>
  <conditionalFormatting sqref="AV83 AZ83 BD83 BL83 BN83">
    <cfRule type="cellIs" dxfId="8453" priority="5549" operator="equal">
      <formula>1</formula>
    </cfRule>
    <cfRule type="cellIs" dxfId="8452" priority="5550" operator="between">
      <formula>2</formula>
      <formula>3</formula>
    </cfRule>
    <cfRule type="cellIs" dxfId="8451" priority="5551" operator="between">
      <formula>5</formula>
      <formula>4</formula>
    </cfRule>
  </conditionalFormatting>
  <conditionalFormatting sqref="AB83">
    <cfRule type="cellIs" dxfId="8450" priority="5601" operator="equal">
      <formula>1</formula>
    </cfRule>
    <cfRule type="cellIs" dxfId="8449" priority="5602" operator="equal">
      <formula>2</formula>
    </cfRule>
    <cfRule type="cellIs" dxfId="8448" priority="5603" operator="equal">
      <formula>3</formula>
    </cfRule>
    <cfRule type="cellIs" dxfId="8447" priority="5604" operator="between">
      <formula>4</formula>
      <formula>5</formula>
    </cfRule>
  </conditionalFormatting>
  <conditionalFormatting sqref="AC83 BQ83 S83">
    <cfRule type="cellIs" dxfId="8446" priority="5568" operator="between">
      <formula>1</formula>
      <formula>2</formula>
    </cfRule>
    <cfRule type="cellIs" dxfId="8445" priority="5569" operator="equal">
      <formula>3</formula>
    </cfRule>
    <cfRule type="cellIs" dxfId="8444" priority="5570" operator="equal">
      <formula>5</formula>
    </cfRule>
  </conditionalFormatting>
  <conditionalFormatting sqref="AO83">
    <cfRule type="cellIs" dxfId="8443" priority="5578" operator="equal">
      <formula>1</formula>
    </cfRule>
    <cfRule type="cellIs" dxfId="8442" priority="5579" operator="between">
      <formula>2</formula>
      <formula>3</formula>
    </cfRule>
    <cfRule type="cellIs" dxfId="8441" priority="5580" operator="between">
      <formula>5</formula>
      <formula>4</formula>
    </cfRule>
  </conditionalFormatting>
  <conditionalFormatting sqref="AN83">
    <cfRule type="cellIs" dxfId="8440" priority="5581" operator="between">
      <formula>1</formula>
      <formula>2</formula>
    </cfRule>
    <cfRule type="cellIs" dxfId="8439" priority="5582" operator="between">
      <formula>3</formula>
      <formula>4</formula>
    </cfRule>
    <cfRule type="cellIs" dxfId="8438" priority="5583" operator="equal">
      <formula>5</formula>
    </cfRule>
  </conditionalFormatting>
  <conditionalFormatting sqref="AP83">
    <cfRule type="cellIs" dxfId="8437" priority="5562" operator="between">
      <formula>5</formula>
      <formula>4</formula>
    </cfRule>
    <cfRule type="cellIs" dxfId="8436" priority="5563" operator="between">
      <formula>3</formula>
      <formula>2</formula>
    </cfRule>
    <cfRule type="cellIs" dxfId="8435" priority="5564" operator="equal">
      <formula>1</formula>
    </cfRule>
  </conditionalFormatting>
  <conditionalFormatting sqref="AQ83 BA83 O83 BF83 BP83">
    <cfRule type="cellIs" dxfId="8434" priority="5575" operator="equal">
      <formula>1</formula>
    </cfRule>
    <cfRule type="cellIs" dxfId="8433" priority="5576" operator="between">
      <formula>2</formula>
      <formula>4</formula>
    </cfRule>
    <cfRule type="cellIs" dxfId="8432" priority="5577" operator="equal">
      <formula>5</formula>
    </cfRule>
  </conditionalFormatting>
  <conditionalFormatting sqref="AR83">
    <cfRule type="cellIs" dxfId="8431" priority="5545" operator="between">
      <formula>5</formula>
      <formula>4</formula>
    </cfRule>
    <cfRule type="cellIs" dxfId="8430" priority="5546" operator="equal">
      <formula>3</formula>
    </cfRule>
    <cfRule type="cellIs" dxfId="8429" priority="5547" operator="equal">
      <formula>2</formula>
    </cfRule>
    <cfRule type="cellIs" dxfId="8428" priority="5548" operator="equal">
      <formula>1</formula>
    </cfRule>
  </conditionalFormatting>
  <conditionalFormatting sqref="AT83">
    <cfRule type="cellIs" dxfId="8427" priority="5541" operator="equal">
      <formula>5</formula>
    </cfRule>
    <cfRule type="cellIs" dxfId="8426" priority="5542" operator="between">
      <formula>3</formula>
      <formula>4</formula>
    </cfRule>
    <cfRule type="cellIs" dxfId="8425" priority="5543" operator="equal">
      <formula>2</formula>
    </cfRule>
    <cfRule type="cellIs" dxfId="8424" priority="5544" operator="equal">
      <formula>1</formula>
    </cfRule>
  </conditionalFormatting>
  <conditionalFormatting sqref="AU83">
    <cfRule type="cellIs" dxfId="8423" priority="5557" operator="equal">
      <formula>1</formula>
    </cfRule>
    <cfRule type="cellIs" dxfId="8422" priority="5558" operator="between">
      <formula>2</formula>
      <formula>3</formula>
    </cfRule>
    <cfRule type="cellIs" dxfId="8421" priority="5571" operator="equal">
      <formula>5</formula>
    </cfRule>
  </conditionalFormatting>
  <conditionalFormatting sqref="AX83">
    <cfRule type="cellIs" dxfId="8420" priority="5554" operator="equal">
      <formula>1</formula>
    </cfRule>
    <cfRule type="cellIs" dxfId="8419" priority="5555" operator="between">
      <formula>3</formula>
      <formula>2</formula>
    </cfRule>
    <cfRule type="cellIs" dxfId="8418" priority="5556" operator="equal">
      <formula>5</formula>
    </cfRule>
  </conditionalFormatting>
  <conditionalFormatting sqref="AY83">
    <cfRule type="cellIs" dxfId="8417" priority="5573" operator="equal">
      <formula>1</formula>
    </cfRule>
    <cfRule type="cellIs" dxfId="8416" priority="5574" operator="equal">
      <formula>5</formula>
    </cfRule>
  </conditionalFormatting>
  <conditionalFormatting sqref="U83">
    <cfRule type="cellIs" dxfId="8415" priority="5540" operator="equal">
      <formula>1</formula>
    </cfRule>
  </conditionalFormatting>
  <conditionalFormatting sqref="U83">
    <cfRule type="cellIs" dxfId="8414" priority="5538" operator="between">
      <formula>4</formula>
      <formula>5</formula>
    </cfRule>
    <cfRule type="cellIs" dxfId="8413" priority="5539" operator="between">
      <formula>2</formula>
      <formula>3</formula>
    </cfRule>
  </conditionalFormatting>
  <conditionalFormatting sqref="Z83">
    <cfRule type="cellIs" dxfId="8412" priority="5584" operator="equal">
      <formula>2</formula>
    </cfRule>
    <cfRule type="cellIs" dxfId="8411" priority="5585" operator="equal">
      <formula>3</formula>
    </cfRule>
    <cfRule type="cellIs" dxfId="8410" priority="5586" operator="equal">
      <formula>4</formula>
    </cfRule>
  </conditionalFormatting>
  <conditionalFormatting sqref="AK83">
    <cfRule type="cellIs" dxfId="8409" priority="5536" operator="equal">
      <formula>4</formula>
    </cfRule>
    <cfRule type="cellIs" dxfId="8408" priority="5537" operator="equal">
      <formula>2</formula>
    </cfRule>
  </conditionalFormatting>
  <conditionalFormatting sqref="BG83">
    <cfRule type="cellIs" dxfId="8407" priority="5535" operator="equal">
      <formula>5</formula>
    </cfRule>
    <cfRule type="cellIs" dxfId="8406" priority="5589" operator="equal">
      <formula>1</formula>
    </cfRule>
    <cfRule type="cellIs" dxfId="8405" priority="5590" operator="equal">
      <formula>2</formula>
    </cfRule>
    <cfRule type="cellIs" dxfId="8404" priority="5591" operator="equal">
      <formula>4</formula>
    </cfRule>
  </conditionalFormatting>
  <conditionalFormatting sqref="BM83">
    <cfRule type="cellIs" dxfId="8403" priority="5534" operator="between">
      <formula>4</formula>
      <formula>5</formula>
    </cfRule>
    <cfRule type="cellIs" dxfId="8402" priority="5552" operator="equal">
      <formula>2</formula>
    </cfRule>
    <cfRule type="cellIs" dxfId="8401" priority="5553" operator="equal">
      <formula>1</formula>
    </cfRule>
  </conditionalFormatting>
  <conditionalFormatting sqref="BS83">
    <cfRule type="cellIs" dxfId="8400" priority="5531" operator="equal">
      <formula>5</formula>
    </cfRule>
    <cfRule type="cellIs" dxfId="8399" priority="5532" operator="between">
      <formula>2</formula>
      <formula>4</formula>
    </cfRule>
    <cfRule type="cellIs" dxfId="8398" priority="5533" operator="equal">
      <formula>1</formula>
    </cfRule>
  </conditionalFormatting>
  <conditionalFormatting sqref="BT83 CG83 BY83:CB83 BV83:BW83 CE83">
    <cfRule type="cellIs" dxfId="8397" priority="5528" operator="between">
      <formula>4</formula>
      <formula>5</formula>
    </cfRule>
    <cfRule type="cellIs" dxfId="8396" priority="5529" operator="between">
      <formula>2</formula>
      <formula>3</formula>
    </cfRule>
    <cfRule type="cellIs" dxfId="8395" priority="5530" operator="equal">
      <formula>1</formula>
    </cfRule>
  </conditionalFormatting>
  <conditionalFormatting sqref="BU83">
    <cfRule type="cellIs" dxfId="8394" priority="5525" operator="between">
      <formula>4</formula>
      <formula>5</formula>
    </cfRule>
    <cfRule type="cellIs" dxfId="8393" priority="5526" operator="equal">
      <formula>3</formula>
    </cfRule>
    <cfRule type="cellIs" dxfId="8392" priority="5527" operator="between">
      <formula>1</formula>
      <formula>2</formula>
    </cfRule>
  </conditionalFormatting>
  <conditionalFormatting sqref="BC84:BC85 AH84:AH85 X84:X85 P84:P85">
    <cfRule type="cellIs" dxfId="8391" priority="5518" operator="between">
      <formula>1</formula>
      <formula>2</formula>
    </cfRule>
    <cfRule type="cellIs" dxfId="8390" priority="5523" operator="equal">
      <formula>3</formula>
    </cfRule>
    <cfRule type="cellIs" dxfId="8389" priority="5524" operator="between">
      <formula>5</formula>
      <formula>4</formula>
    </cfRule>
  </conditionalFormatting>
  <conditionalFormatting sqref="R84:R85 AJ84:AJ85 AF84:AF85 Y84:Y85 T84:T85">
    <cfRule type="cellIs" dxfId="8388" priority="5515" operator="equal">
      <formula>1</formula>
    </cfRule>
    <cfRule type="cellIs" dxfId="8387" priority="5516" operator="equal">
      <formula>3</formula>
    </cfRule>
    <cfRule type="cellIs" dxfId="8386" priority="5517" operator="equal">
      <formula>5</formula>
    </cfRule>
  </conditionalFormatting>
  <conditionalFormatting sqref="G84:G85">
    <cfRule type="cellIs" dxfId="8385" priority="5511" operator="lessThan">
      <formula>4</formula>
    </cfRule>
  </conditionalFormatting>
  <conditionalFormatting sqref="I84:I85">
    <cfRule type="cellIs" dxfId="8384" priority="5510" operator="lessThan">
      <formula>0.25</formula>
    </cfRule>
  </conditionalFormatting>
  <conditionalFormatting sqref="AI84:AI85 W84:W85">
    <cfRule type="cellIs" dxfId="8383" priority="5483" operator="equal">
      <formula>1</formula>
    </cfRule>
    <cfRule type="cellIs" dxfId="8382" priority="5484" operator="equal">
      <formula>3</formula>
    </cfRule>
    <cfRule type="cellIs" dxfId="8381" priority="5485" operator="between">
      <formula>4</formula>
      <formula>5</formula>
    </cfRule>
  </conditionalFormatting>
  <conditionalFormatting sqref="CK84:CK85 BJ84:BK85 AW84:AW85 AM84:AM85">
    <cfRule type="cellIs" dxfId="8380" priority="5477" operator="equal">
      <formula>5</formula>
    </cfRule>
    <cfRule type="cellIs" dxfId="8379" priority="5478" operator="equal">
      <formula>3</formula>
    </cfRule>
    <cfRule type="cellIs" dxfId="8378" priority="5479" operator="equal">
      <formula>1</formula>
    </cfRule>
  </conditionalFormatting>
  <conditionalFormatting sqref="BN84:BN85 BL84:BL85 BD84:BD85 AZ84:AZ85 AV84:AV85">
    <cfRule type="cellIs" dxfId="8377" priority="5467" operator="equal">
      <formula>1</formula>
    </cfRule>
    <cfRule type="cellIs" dxfId="8376" priority="5468" operator="between">
      <formula>2</formula>
      <formula>3</formula>
    </cfRule>
    <cfRule type="cellIs" dxfId="8375" priority="5469" operator="between">
      <formula>5</formula>
      <formula>4</formula>
    </cfRule>
  </conditionalFormatting>
  <conditionalFormatting sqref="AB84:AB85">
    <cfRule type="cellIs" dxfId="8374" priority="5519" operator="equal">
      <formula>1</formula>
    </cfRule>
    <cfRule type="cellIs" dxfId="8373" priority="5520" operator="equal">
      <formula>2</formula>
    </cfRule>
    <cfRule type="cellIs" dxfId="8372" priority="5521" operator="equal">
      <formula>3</formula>
    </cfRule>
    <cfRule type="cellIs" dxfId="8371" priority="5522" operator="between">
      <formula>4</formula>
      <formula>5</formula>
    </cfRule>
  </conditionalFormatting>
  <conditionalFormatting sqref="S84:S85 BQ84:BQ85">
    <cfRule type="cellIs" dxfId="8370" priority="5486" operator="between">
      <formula>1</formula>
      <formula>2</formula>
    </cfRule>
    <cfRule type="cellIs" dxfId="8369" priority="5487" operator="equal">
      <formula>3</formula>
    </cfRule>
    <cfRule type="cellIs" dxfId="8368" priority="5488" operator="equal">
      <formula>5</formula>
    </cfRule>
  </conditionalFormatting>
  <conditionalFormatting sqref="AO84:AO85">
    <cfRule type="cellIs" dxfId="8367" priority="5496" operator="equal">
      <formula>1</formula>
    </cfRule>
    <cfRule type="cellIs" dxfId="8366" priority="5497" operator="between">
      <formula>2</formula>
      <formula>3</formula>
    </cfRule>
    <cfRule type="cellIs" dxfId="8365" priority="5498" operator="between">
      <formula>5</formula>
      <formula>4</formula>
    </cfRule>
  </conditionalFormatting>
  <conditionalFormatting sqref="AN84:AN85">
    <cfRule type="cellIs" dxfId="8364" priority="5499" operator="between">
      <formula>1</formula>
      <formula>2</formula>
    </cfRule>
    <cfRule type="cellIs" dxfId="8363" priority="5500" operator="between">
      <formula>3</formula>
      <formula>4</formula>
    </cfRule>
    <cfRule type="cellIs" dxfId="8362" priority="5501" operator="equal">
      <formula>5</formula>
    </cfRule>
  </conditionalFormatting>
  <conditionalFormatting sqref="AP84:AP85">
    <cfRule type="cellIs" dxfId="8361" priority="5480" operator="between">
      <formula>5</formula>
      <formula>4</formula>
    </cfRule>
    <cfRule type="cellIs" dxfId="8360" priority="5481" operator="between">
      <formula>3</formula>
      <formula>2</formula>
    </cfRule>
    <cfRule type="cellIs" dxfId="8359" priority="5482" operator="equal">
      <formula>1</formula>
    </cfRule>
  </conditionalFormatting>
  <conditionalFormatting sqref="BP84:BP85 BF84:BF85 O84:O85 BA84:BA85 AQ84:AQ85">
    <cfRule type="cellIs" dxfId="8358" priority="5493" operator="equal">
      <formula>1</formula>
    </cfRule>
    <cfRule type="cellIs" dxfId="8357" priority="5494" operator="between">
      <formula>2</formula>
      <formula>4</formula>
    </cfRule>
    <cfRule type="cellIs" dxfId="8356" priority="5495" operator="equal">
      <formula>5</formula>
    </cfRule>
  </conditionalFormatting>
  <conditionalFormatting sqref="AR84:AR85">
    <cfRule type="cellIs" dxfId="8355" priority="5463" operator="between">
      <formula>5</formula>
      <formula>4</formula>
    </cfRule>
    <cfRule type="cellIs" dxfId="8354" priority="5464" operator="equal">
      <formula>3</formula>
    </cfRule>
    <cfRule type="cellIs" dxfId="8353" priority="5465" operator="equal">
      <formula>2</formula>
    </cfRule>
    <cfRule type="cellIs" dxfId="8352" priority="5466" operator="equal">
      <formula>1</formula>
    </cfRule>
  </conditionalFormatting>
  <conditionalFormatting sqref="AT84:AT85">
    <cfRule type="cellIs" dxfId="8351" priority="5459" operator="equal">
      <formula>5</formula>
    </cfRule>
    <cfRule type="cellIs" dxfId="8350" priority="5460" operator="between">
      <formula>3</formula>
      <formula>4</formula>
    </cfRule>
    <cfRule type="cellIs" dxfId="8349" priority="5461" operator="equal">
      <formula>2</formula>
    </cfRule>
    <cfRule type="cellIs" dxfId="8348" priority="5462" operator="equal">
      <formula>1</formula>
    </cfRule>
  </conditionalFormatting>
  <conditionalFormatting sqref="AU84:AU85">
    <cfRule type="cellIs" dxfId="8347" priority="5475" operator="equal">
      <formula>1</formula>
    </cfRule>
    <cfRule type="cellIs" dxfId="8346" priority="5476" operator="between">
      <formula>2</formula>
      <formula>3</formula>
    </cfRule>
    <cfRule type="cellIs" dxfId="8345" priority="5489" operator="equal">
      <formula>5</formula>
    </cfRule>
  </conditionalFormatting>
  <conditionalFormatting sqref="AX84:AX85">
    <cfRule type="cellIs" dxfId="8344" priority="5472" operator="equal">
      <formula>1</formula>
    </cfRule>
    <cfRule type="cellIs" dxfId="8343" priority="5473" operator="between">
      <formula>3</formula>
      <formula>2</formula>
    </cfRule>
    <cfRule type="cellIs" dxfId="8342" priority="5474" operator="equal">
      <formula>5</formula>
    </cfRule>
  </conditionalFormatting>
  <conditionalFormatting sqref="AY84:AY85">
    <cfRule type="cellIs" dxfId="8341" priority="5491" operator="equal">
      <formula>1</formula>
    </cfRule>
    <cfRule type="cellIs" dxfId="8340" priority="5492" operator="equal">
      <formula>5</formula>
    </cfRule>
  </conditionalFormatting>
  <conditionalFormatting sqref="U84:U85">
    <cfRule type="cellIs" dxfId="8339" priority="5458" operator="equal">
      <formula>1</formula>
    </cfRule>
  </conditionalFormatting>
  <conditionalFormatting sqref="U84:U85">
    <cfRule type="cellIs" dxfId="8338" priority="5456" operator="between">
      <formula>4</formula>
      <formula>5</formula>
    </cfRule>
    <cfRule type="cellIs" dxfId="8337" priority="5457" operator="between">
      <formula>2</formula>
      <formula>3</formula>
    </cfRule>
  </conditionalFormatting>
  <conditionalFormatting sqref="Z84:Z85">
    <cfRule type="cellIs" dxfId="8336" priority="5502" operator="equal">
      <formula>2</formula>
    </cfRule>
    <cfRule type="cellIs" dxfId="8335" priority="5503" operator="equal">
      <formula>3</formula>
    </cfRule>
    <cfRule type="cellIs" dxfId="8334" priority="5504" operator="equal">
      <formula>4</formula>
    </cfRule>
  </conditionalFormatting>
  <conditionalFormatting sqref="AK84:AK85">
    <cfRule type="cellIs" dxfId="8333" priority="5454" operator="equal">
      <formula>4</formula>
    </cfRule>
    <cfRule type="cellIs" dxfId="8332" priority="5455" operator="equal">
      <formula>2</formula>
    </cfRule>
  </conditionalFormatting>
  <conditionalFormatting sqref="BG84:BG85">
    <cfRule type="cellIs" dxfId="8331" priority="5453" operator="equal">
      <formula>5</formula>
    </cfRule>
    <cfRule type="cellIs" dxfId="8330" priority="5507" operator="equal">
      <formula>1</formula>
    </cfRule>
    <cfRule type="cellIs" dxfId="8329" priority="5508" operator="equal">
      <formula>2</formula>
    </cfRule>
    <cfRule type="cellIs" dxfId="8328" priority="5509" operator="equal">
      <formula>4</formula>
    </cfRule>
  </conditionalFormatting>
  <conditionalFormatting sqref="BM84:BM85">
    <cfRule type="cellIs" dxfId="8327" priority="5452" operator="between">
      <formula>4</formula>
      <formula>5</formula>
    </cfRule>
    <cfRule type="cellIs" dxfId="8326" priority="5470" operator="equal">
      <formula>2</formula>
    </cfRule>
    <cfRule type="cellIs" dxfId="8325" priority="5471" operator="equal">
      <formula>1</formula>
    </cfRule>
  </conditionalFormatting>
  <conditionalFormatting sqref="BS84:BS85">
    <cfRule type="cellIs" dxfId="8324" priority="5449" operator="equal">
      <formula>5</formula>
    </cfRule>
    <cfRule type="cellIs" dxfId="8323" priority="5450" operator="between">
      <formula>2</formula>
      <formula>4</formula>
    </cfRule>
    <cfRule type="cellIs" dxfId="8322" priority="5451" operator="equal">
      <formula>1</formula>
    </cfRule>
  </conditionalFormatting>
  <conditionalFormatting sqref="CE84:CE85 BV84:BW85 BY84:CB85 CG84:CG85 BT84:BT85">
    <cfRule type="cellIs" dxfId="8321" priority="5446" operator="between">
      <formula>4</formula>
      <formula>5</formula>
    </cfRule>
    <cfRule type="cellIs" dxfId="8320" priority="5447" operator="between">
      <formula>2</formula>
      <formula>3</formula>
    </cfRule>
    <cfRule type="cellIs" dxfId="8319" priority="5448" operator="equal">
      <formula>1</formula>
    </cfRule>
  </conditionalFormatting>
  <conditionalFormatting sqref="BU84:BU85">
    <cfRule type="cellIs" dxfId="8318" priority="5443" operator="between">
      <formula>4</formula>
      <formula>5</formula>
    </cfRule>
    <cfRule type="cellIs" dxfId="8317" priority="5444" operator="equal">
      <formula>3</formula>
    </cfRule>
    <cfRule type="cellIs" dxfId="8316" priority="5445" operator="between">
      <formula>1</formula>
      <formula>2</formula>
    </cfRule>
  </conditionalFormatting>
  <conditionalFormatting sqref="P24 X24 AH24 BC24">
    <cfRule type="cellIs" dxfId="8315" priority="5436" operator="between">
      <formula>1</formula>
      <formula>2</formula>
    </cfRule>
    <cfRule type="cellIs" dxfId="8314" priority="5441" operator="equal">
      <formula>3</formula>
    </cfRule>
    <cfRule type="cellIs" dxfId="8313" priority="5442" operator="between">
      <formula>5</formula>
      <formula>4</formula>
    </cfRule>
  </conditionalFormatting>
  <conditionalFormatting sqref="T24 Y24 AF24 AJ24 R24">
    <cfRule type="cellIs" dxfId="8312" priority="5433" operator="equal">
      <formula>1</formula>
    </cfRule>
    <cfRule type="cellIs" dxfId="8311" priority="5434" operator="equal">
      <formula>3</formula>
    </cfRule>
    <cfRule type="cellIs" dxfId="8310" priority="5435" operator="equal">
      <formula>5</formula>
    </cfRule>
  </conditionalFormatting>
  <conditionalFormatting sqref="G24">
    <cfRule type="cellIs" dxfId="8309" priority="5429" operator="lessThan">
      <formula>4</formula>
    </cfRule>
  </conditionalFormatting>
  <conditionalFormatting sqref="I24">
    <cfRule type="cellIs" dxfId="8308" priority="5428" operator="lessThan">
      <formula>0.25</formula>
    </cfRule>
  </conditionalFormatting>
  <conditionalFormatting sqref="W24 AI24">
    <cfRule type="cellIs" dxfId="8307" priority="5401" operator="equal">
      <formula>1</formula>
    </cfRule>
    <cfRule type="cellIs" dxfId="8306" priority="5402" operator="equal">
      <formula>3</formula>
    </cfRule>
    <cfRule type="cellIs" dxfId="8305" priority="5403" operator="between">
      <formula>4</formula>
      <formula>5</formula>
    </cfRule>
  </conditionalFormatting>
  <conditionalFormatting sqref="AM24 AW24 BJ24:BK24 CK24">
    <cfRule type="cellIs" dxfId="8304" priority="5395" operator="equal">
      <formula>5</formula>
    </cfRule>
    <cfRule type="cellIs" dxfId="8303" priority="5396" operator="equal">
      <formula>3</formula>
    </cfRule>
    <cfRule type="cellIs" dxfId="8302" priority="5397" operator="equal">
      <formula>1</formula>
    </cfRule>
  </conditionalFormatting>
  <conditionalFormatting sqref="AV24 AZ24 BD24 BL24 BN24">
    <cfRule type="cellIs" dxfId="8301" priority="5385" operator="equal">
      <formula>1</formula>
    </cfRule>
    <cfRule type="cellIs" dxfId="8300" priority="5386" operator="between">
      <formula>2</formula>
      <formula>3</formula>
    </cfRule>
    <cfRule type="cellIs" dxfId="8299" priority="5387" operator="between">
      <formula>5</formula>
      <formula>4</formula>
    </cfRule>
  </conditionalFormatting>
  <conditionalFormatting sqref="AB24">
    <cfRule type="cellIs" dxfId="8298" priority="5437" operator="equal">
      <formula>1</formula>
    </cfRule>
    <cfRule type="cellIs" dxfId="8297" priority="5438" operator="equal">
      <formula>2</formula>
    </cfRule>
    <cfRule type="cellIs" dxfId="8296" priority="5439" operator="equal">
      <formula>3</formula>
    </cfRule>
    <cfRule type="cellIs" dxfId="8295" priority="5440" operator="between">
      <formula>4</formula>
      <formula>5</formula>
    </cfRule>
  </conditionalFormatting>
  <conditionalFormatting sqref="BQ24 S24">
    <cfRule type="cellIs" dxfId="8294" priority="5404" operator="between">
      <formula>1</formula>
      <formula>2</formula>
    </cfRule>
    <cfRule type="cellIs" dxfId="8293" priority="5405" operator="equal">
      <formula>3</formula>
    </cfRule>
    <cfRule type="cellIs" dxfId="8292" priority="5406" operator="equal">
      <formula>5</formula>
    </cfRule>
  </conditionalFormatting>
  <conditionalFormatting sqref="AO24">
    <cfRule type="cellIs" dxfId="8291" priority="5414" operator="equal">
      <formula>1</formula>
    </cfRule>
    <cfRule type="cellIs" dxfId="8290" priority="5415" operator="between">
      <formula>2</formula>
      <formula>3</formula>
    </cfRule>
    <cfRule type="cellIs" dxfId="8289" priority="5416" operator="between">
      <formula>5</formula>
      <formula>4</formula>
    </cfRule>
  </conditionalFormatting>
  <conditionalFormatting sqref="AN24">
    <cfRule type="cellIs" dxfId="8288" priority="5417" operator="between">
      <formula>1</formula>
      <formula>2</formula>
    </cfRule>
    <cfRule type="cellIs" dxfId="8287" priority="5418" operator="between">
      <formula>3</formula>
      <formula>4</formula>
    </cfRule>
    <cfRule type="cellIs" dxfId="8286" priority="5419" operator="equal">
      <formula>5</formula>
    </cfRule>
  </conditionalFormatting>
  <conditionalFormatting sqref="AP24">
    <cfRule type="cellIs" dxfId="8285" priority="5398" operator="between">
      <formula>5</formula>
      <formula>4</formula>
    </cfRule>
    <cfRule type="cellIs" dxfId="8284" priority="5399" operator="between">
      <formula>3</formula>
      <formula>2</formula>
    </cfRule>
    <cfRule type="cellIs" dxfId="8283" priority="5400" operator="equal">
      <formula>1</formula>
    </cfRule>
  </conditionalFormatting>
  <conditionalFormatting sqref="AQ24 BA24 O24 BF24 BP24">
    <cfRule type="cellIs" dxfId="8282" priority="5411" operator="equal">
      <formula>1</formula>
    </cfRule>
    <cfRule type="cellIs" dxfId="8281" priority="5412" operator="between">
      <formula>2</formula>
      <formula>4</formula>
    </cfRule>
    <cfRule type="cellIs" dxfId="8280" priority="5413" operator="equal">
      <formula>5</formula>
    </cfRule>
  </conditionalFormatting>
  <conditionalFormatting sqref="AR24">
    <cfRule type="cellIs" dxfId="8279" priority="5381" operator="between">
      <formula>5</formula>
      <formula>4</formula>
    </cfRule>
    <cfRule type="cellIs" dxfId="8278" priority="5382" operator="equal">
      <formula>3</formula>
    </cfRule>
    <cfRule type="cellIs" dxfId="8277" priority="5383" operator="equal">
      <formula>2</formula>
    </cfRule>
    <cfRule type="cellIs" dxfId="8276" priority="5384" operator="equal">
      <formula>1</formula>
    </cfRule>
  </conditionalFormatting>
  <conditionalFormatting sqref="AT24">
    <cfRule type="cellIs" dxfId="8275" priority="5377" operator="equal">
      <formula>5</formula>
    </cfRule>
    <cfRule type="cellIs" dxfId="8274" priority="5378" operator="between">
      <formula>3</formula>
      <formula>4</formula>
    </cfRule>
    <cfRule type="cellIs" dxfId="8273" priority="5379" operator="equal">
      <formula>2</formula>
    </cfRule>
    <cfRule type="cellIs" dxfId="8272" priority="5380" operator="equal">
      <formula>1</formula>
    </cfRule>
  </conditionalFormatting>
  <conditionalFormatting sqref="AU24">
    <cfRule type="cellIs" dxfId="8271" priority="5393" operator="equal">
      <formula>1</formula>
    </cfRule>
    <cfRule type="cellIs" dxfId="8270" priority="5394" operator="between">
      <formula>2</formula>
      <formula>3</formula>
    </cfRule>
    <cfRule type="cellIs" dxfId="8269" priority="5407" operator="equal">
      <formula>5</formula>
    </cfRule>
  </conditionalFormatting>
  <conditionalFormatting sqref="AX24">
    <cfRule type="cellIs" dxfId="8268" priority="5390" operator="equal">
      <formula>1</formula>
    </cfRule>
    <cfRule type="cellIs" dxfId="8267" priority="5391" operator="between">
      <formula>3</formula>
      <formula>2</formula>
    </cfRule>
    <cfRule type="cellIs" dxfId="8266" priority="5392" operator="equal">
      <formula>5</formula>
    </cfRule>
  </conditionalFormatting>
  <conditionalFormatting sqref="AY24">
    <cfRule type="cellIs" dxfId="8265" priority="5409" operator="equal">
      <formula>1</formula>
    </cfRule>
    <cfRule type="cellIs" dxfId="8264" priority="5410" operator="equal">
      <formula>5</formula>
    </cfRule>
  </conditionalFormatting>
  <conditionalFormatting sqref="U24">
    <cfRule type="cellIs" dxfId="8263" priority="5376" operator="equal">
      <formula>1</formula>
    </cfRule>
  </conditionalFormatting>
  <conditionalFormatting sqref="U24">
    <cfRule type="cellIs" dxfId="8262" priority="5374" operator="between">
      <formula>4</formula>
      <formula>5</formula>
    </cfRule>
    <cfRule type="cellIs" dxfId="8261" priority="5375" operator="between">
      <formula>2</formula>
      <formula>3</formula>
    </cfRule>
  </conditionalFormatting>
  <conditionalFormatting sqref="Z24">
    <cfRule type="cellIs" dxfId="8260" priority="5420" operator="equal">
      <formula>2</formula>
    </cfRule>
    <cfRule type="cellIs" dxfId="8259" priority="5421" operator="equal">
      <formula>3</formula>
    </cfRule>
    <cfRule type="cellIs" dxfId="8258" priority="5422" operator="equal">
      <formula>4</formula>
    </cfRule>
  </conditionalFormatting>
  <conditionalFormatting sqref="AK24">
    <cfRule type="cellIs" dxfId="8257" priority="5372" operator="equal">
      <formula>4</formula>
    </cfRule>
    <cfRule type="cellIs" dxfId="8256" priority="5373" operator="equal">
      <formula>2</formula>
    </cfRule>
  </conditionalFormatting>
  <conditionalFormatting sqref="BG24">
    <cfRule type="cellIs" dxfId="8255" priority="5371" operator="equal">
      <formula>5</formula>
    </cfRule>
    <cfRule type="cellIs" dxfId="8254" priority="5425" operator="equal">
      <formula>1</formula>
    </cfRule>
    <cfRule type="cellIs" dxfId="8253" priority="5426" operator="equal">
      <formula>2</formula>
    </cfRule>
    <cfRule type="cellIs" dxfId="8252" priority="5427" operator="equal">
      <formula>4</formula>
    </cfRule>
  </conditionalFormatting>
  <conditionalFormatting sqref="BM24">
    <cfRule type="cellIs" dxfId="8251" priority="5370" operator="between">
      <formula>4</formula>
      <formula>5</formula>
    </cfRule>
    <cfRule type="cellIs" dxfId="8250" priority="5388" operator="equal">
      <formula>2</formula>
    </cfRule>
    <cfRule type="cellIs" dxfId="8249" priority="5389" operator="equal">
      <formula>1</formula>
    </cfRule>
  </conditionalFormatting>
  <conditionalFormatting sqref="BS24">
    <cfRule type="cellIs" dxfId="8248" priority="5367" operator="equal">
      <formula>5</formula>
    </cfRule>
    <cfRule type="cellIs" dxfId="8247" priority="5368" operator="between">
      <formula>2</formula>
      <formula>4</formula>
    </cfRule>
    <cfRule type="cellIs" dxfId="8246" priority="5369" operator="equal">
      <formula>1</formula>
    </cfRule>
  </conditionalFormatting>
  <conditionalFormatting sqref="BT24 CG24 BY24:CB24 BV24:BW24 CE24">
    <cfRule type="cellIs" dxfId="8245" priority="5364" operator="between">
      <formula>4</formula>
      <formula>5</formula>
    </cfRule>
    <cfRule type="cellIs" dxfId="8244" priority="5365" operator="between">
      <formula>2</formula>
      <formula>3</formula>
    </cfRule>
    <cfRule type="cellIs" dxfId="8243" priority="5366" operator="equal">
      <formula>1</formula>
    </cfRule>
  </conditionalFormatting>
  <conditionalFormatting sqref="BU24">
    <cfRule type="cellIs" dxfId="8242" priority="5361" operator="between">
      <formula>4</formula>
      <formula>5</formula>
    </cfRule>
    <cfRule type="cellIs" dxfId="8241" priority="5362" operator="equal">
      <formula>3</formula>
    </cfRule>
    <cfRule type="cellIs" dxfId="8240" priority="5363" operator="between">
      <formula>1</formula>
      <formula>2</formula>
    </cfRule>
  </conditionalFormatting>
  <conditionalFormatting sqref="P86:P88 X86:X88 AH86:AH88 BC86:BC88">
    <cfRule type="cellIs" dxfId="8239" priority="5108" operator="between">
      <formula>1</formula>
      <formula>2</formula>
    </cfRule>
    <cfRule type="cellIs" dxfId="8238" priority="5113" operator="equal">
      <formula>3</formula>
    </cfRule>
    <cfRule type="cellIs" dxfId="8237" priority="5114" operator="between">
      <formula>5</formula>
      <formula>4</formula>
    </cfRule>
  </conditionalFormatting>
  <conditionalFormatting sqref="T86:T88 Y86:Y88 AF86:AF88 AJ86:AJ88 R86:R88">
    <cfRule type="cellIs" dxfId="8236" priority="5105" operator="equal">
      <formula>1</formula>
    </cfRule>
    <cfRule type="cellIs" dxfId="8235" priority="5106" operator="equal">
      <formula>3</formula>
    </cfRule>
    <cfRule type="cellIs" dxfId="8234" priority="5107" operator="equal">
      <formula>5</formula>
    </cfRule>
  </conditionalFormatting>
  <conditionalFormatting sqref="G86:G88">
    <cfRule type="cellIs" dxfId="8233" priority="5101" operator="lessThan">
      <formula>4</formula>
    </cfRule>
  </conditionalFormatting>
  <conditionalFormatting sqref="I86:I88">
    <cfRule type="cellIs" dxfId="8232" priority="5100" operator="lessThan">
      <formula>0.25</formula>
    </cfRule>
  </conditionalFormatting>
  <conditionalFormatting sqref="W86:W88 AI86:AI88">
    <cfRule type="cellIs" dxfId="8231" priority="5073" operator="equal">
      <formula>1</formula>
    </cfRule>
    <cfRule type="cellIs" dxfId="8230" priority="5074" operator="equal">
      <formula>3</formula>
    </cfRule>
    <cfRule type="cellIs" dxfId="8229" priority="5075" operator="between">
      <formula>4</formula>
      <formula>5</formula>
    </cfRule>
  </conditionalFormatting>
  <conditionalFormatting sqref="AM86:AM88 AW86:AW88 BJ86:BK88 CK86:CK88">
    <cfRule type="cellIs" dxfId="8228" priority="5067" operator="equal">
      <formula>5</formula>
    </cfRule>
    <cfRule type="cellIs" dxfId="8227" priority="5068" operator="equal">
      <formula>3</formula>
    </cfRule>
    <cfRule type="cellIs" dxfId="8226" priority="5069" operator="equal">
      <formula>1</formula>
    </cfRule>
  </conditionalFormatting>
  <conditionalFormatting sqref="AV86:AV88 AZ86:AZ88 BD86:BD88 BL86:BL88 BN86:BN88">
    <cfRule type="cellIs" dxfId="8225" priority="5057" operator="equal">
      <formula>1</formula>
    </cfRule>
    <cfRule type="cellIs" dxfId="8224" priority="5058" operator="between">
      <formula>2</formula>
      <formula>3</formula>
    </cfRule>
    <cfRule type="cellIs" dxfId="8223" priority="5059" operator="between">
      <formula>5</formula>
      <formula>4</formula>
    </cfRule>
  </conditionalFormatting>
  <conditionalFormatting sqref="AB86:AB88">
    <cfRule type="cellIs" dxfId="8222" priority="5109" operator="equal">
      <formula>1</formula>
    </cfRule>
    <cfRule type="cellIs" dxfId="8221" priority="5110" operator="equal">
      <formula>2</formula>
    </cfRule>
    <cfRule type="cellIs" dxfId="8220" priority="5111" operator="equal">
      <formula>3</formula>
    </cfRule>
    <cfRule type="cellIs" dxfId="8219" priority="5112" operator="between">
      <formula>4</formula>
      <formula>5</formula>
    </cfRule>
  </conditionalFormatting>
  <conditionalFormatting sqref="AC86:AC88 BQ86:BQ88 S86:S88">
    <cfRule type="cellIs" dxfId="8218" priority="5076" operator="between">
      <formula>1</formula>
      <formula>2</formula>
    </cfRule>
    <cfRule type="cellIs" dxfId="8217" priority="5077" operator="equal">
      <formula>3</formula>
    </cfRule>
    <cfRule type="cellIs" dxfId="8216" priority="5078" operator="equal">
      <formula>5</formula>
    </cfRule>
  </conditionalFormatting>
  <conditionalFormatting sqref="AO86:AO88">
    <cfRule type="cellIs" dxfId="8215" priority="5086" operator="equal">
      <formula>1</formula>
    </cfRule>
    <cfRule type="cellIs" dxfId="8214" priority="5087" operator="between">
      <formula>2</formula>
      <formula>3</formula>
    </cfRule>
    <cfRule type="cellIs" dxfId="8213" priority="5088" operator="between">
      <formula>5</formula>
      <formula>4</formula>
    </cfRule>
  </conditionalFormatting>
  <conditionalFormatting sqref="AN86:AN88">
    <cfRule type="cellIs" dxfId="8212" priority="5089" operator="between">
      <formula>1</formula>
      <formula>2</formula>
    </cfRule>
    <cfRule type="cellIs" dxfId="8211" priority="5090" operator="between">
      <formula>3</formula>
      <formula>4</formula>
    </cfRule>
    <cfRule type="cellIs" dxfId="8210" priority="5091" operator="equal">
      <formula>5</formula>
    </cfRule>
  </conditionalFormatting>
  <conditionalFormatting sqref="AP86:AP88">
    <cfRule type="cellIs" dxfId="8209" priority="5070" operator="between">
      <formula>5</formula>
      <formula>4</formula>
    </cfRule>
    <cfRule type="cellIs" dxfId="8208" priority="5071" operator="between">
      <formula>3</formula>
      <formula>2</formula>
    </cfRule>
    <cfRule type="cellIs" dxfId="8207" priority="5072" operator="equal">
      <formula>1</formula>
    </cfRule>
  </conditionalFormatting>
  <conditionalFormatting sqref="AQ86:AQ88 BA86:BA88 O86:O88 BF86:BF88 BP86:BP88">
    <cfRule type="cellIs" dxfId="8206" priority="5083" operator="equal">
      <formula>1</formula>
    </cfRule>
    <cfRule type="cellIs" dxfId="8205" priority="5084" operator="between">
      <formula>2</formula>
      <formula>4</formula>
    </cfRule>
    <cfRule type="cellIs" dxfId="8204" priority="5085" operator="equal">
      <formula>5</formula>
    </cfRule>
  </conditionalFormatting>
  <conditionalFormatting sqref="AR86:AR88">
    <cfRule type="cellIs" dxfId="8203" priority="5053" operator="between">
      <formula>5</formula>
      <formula>4</formula>
    </cfRule>
    <cfRule type="cellIs" dxfId="8202" priority="5054" operator="equal">
      <formula>3</formula>
    </cfRule>
    <cfRule type="cellIs" dxfId="8201" priority="5055" operator="equal">
      <formula>2</formula>
    </cfRule>
    <cfRule type="cellIs" dxfId="8200" priority="5056" operator="equal">
      <formula>1</formula>
    </cfRule>
  </conditionalFormatting>
  <conditionalFormatting sqref="AT86:AT88">
    <cfRule type="cellIs" dxfId="8199" priority="5049" operator="equal">
      <formula>5</formula>
    </cfRule>
    <cfRule type="cellIs" dxfId="8198" priority="5050" operator="between">
      <formula>3</formula>
      <formula>4</formula>
    </cfRule>
    <cfRule type="cellIs" dxfId="8197" priority="5051" operator="equal">
      <formula>2</formula>
    </cfRule>
    <cfRule type="cellIs" dxfId="8196" priority="5052" operator="equal">
      <formula>1</formula>
    </cfRule>
  </conditionalFormatting>
  <conditionalFormatting sqref="AU86:AU88">
    <cfRule type="cellIs" dxfId="8195" priority="5065" operator="equal">
      <formula>1</formula>
    </cfRule>
    <cfRule type="cellIs" dxfId="8194" priority="5066" operator="between">
      <formula>2</formula>
      <formula>3</formula>
    </cfRule>
    <cfRule type="cellIs" dxfId="8193" priority="5079" operator="equal">
      <formula>5</formula>
    </cfRule>
  </conditionalFormatting>
  <conditionalFormatting sqref="AX86:AX88">
    <cfRule type="cellIs" dxfId="8192" priority="5062" operator="equal">
      <formula>1</formula>
    </cfRule>
    <cfRule type="cellIs" dxfId="8191" priority="5063" operator="between">
      <formula>3</formula>
      <formula>2</formula>
    </cfRule>
    <cfRule type="cellIs" dxfId="8190" priority="5064" operator="equal">
      <formula>5</formula>
    </cfRule>
  </conditionalFormatting>
  <conditionalFormatting sqref="AY86:AY88">
    <cfRule type="cellIs" dxfId="8189" priority="5081" operator="equal">
      <formula>1</formula>
    </cfRule>
    <cfRule type="cellIs" dxfId="8188" priority="5082" operator="equal">
      <formula>5</formula>
    </cfRule>
  </conditionalFormatting>
  <conditionalFormatting sqref="U86:U88">
    <cfRule type="cellIs" dxfId="8187" priority="5048" operator="equal">
      <formula>1</formula>
    </cfRule>
  </conditionalFormatting>
  <conditionalFormatting sqref="U86:U88">
    <cfRule type="cellIs" dxfId="8186" priority="5046" operator="between">
      <formula>4</formula>
      <formula>5</formula>
    </cfRule>
    <cfRule type="cellIs" dxfId="8185" priority="5047" operator="between">
      <formula>2</formula>
      <formula>3</formula>
    </cfRule>
  </conditionalFormatting>
  <conditionalFormatting sqref="Z86:Z88">
    <cfRule type="cellIs" dxfId="8184" priority="5092" operator="equal">
      <formula>2</formula>
    </cfRule>
    <cfRule type="cellIs" dxfId="8183" priority="5093" operator="equal">
      <formula>3</formula>
    </cfRule>
    <cfRule type="cellIs" dxfId="8182" priority="5094" operator="equal">
      <formula>4</formula>
    </cfRule>
  </conditionalFormatting>
  <conditionalFormatting sqref="AK86:AK88">
    <cfRule type="cellIs" dxfId="8181" priority="5044" operator="equal">
      <formula>4</formula>
    </cfRule>
    <cfRule type="cellIs" dxfId="8180" priority="5045" operator="equal">
      <formula>2</formula>
    </cfRule>
  </conditionalFormatting>
  <conditionalFormatting sqref="BG86:BG88">
    <cfRule type="cellIs" dxfId="8179" priority="5043" operator="equal">
      <formula>5</formula>
    </cfRule>
    <cfRule type="cellIs" dxfId="8178" priority="5097" operator="equal">
      <formula>1</formula>
    </cfRule>
    <cfRule type="cellIs" dxfId="8177" priority="5098" operator="equal">
      <formula>2</formula>
    </cfRule>
    <cfRule type="cellIs" dxfId="8176" priority="5099" operator="equal">
      <formula>4</formula>
    </cfRule>
  </conditionalFormatting>
  <conditionalFormatting sqref="BM86:BM88">
    <cfRule type="cellIs" dxfId="8175" priority="5042" operator="between">
      <formula>4</formula>
      <formula>5</formula>
    </cfRule>
    <cfRule type="cellIs" dxfId="8174" priority="5060" operator="equal">
      <formula>2</formula>
    </cfRule>
    <cfRule type="cellIs" dxfId="8173" priority="5061" operator="equal">
      <formula>1</formula>
    </cfRule>
  </conditionalFormatting>
  <conditionalFormatting sqref="BS86:BS88">
    <cfRule type="cellIs" dxfId="8172" priority="5039" operator="equal">
      <formula>5</formula>
    </cfRule>
    <cfRule type="cellIs" dxfId="8171" priority="5040" operator="between">
      <formula>2</formula>
      <formula>4</formula>
    </cfRule>
    <cfRule type="cellIs" dxfId="8170" priority="5041" operator="equal">
      <formula>1</formula>
    </cfRule>
  </conditionalFormatting>
  <conditionalFormatting sqref="BT86:BT88 CG86:CG88 BY86:CB88 BV86:BW88 CE86:CE88">
    <cfRule type="cellIs" dxfId="8169" priority="5036" operator="between">
      <formula>4</formula>
      <formula>5</formula>
    </cfRule>
    <cfRule type="cellIs" dxfId="8168" priority="5037" operator="between">
      <formula>2</formula>
      <formula>3</formula>
    </cfRule>
    <cfRule type="cellIs" dxfId="8167" priority="5038" operator="equal">
      <formula>1</formula>
    </cfRule>
  </conditionalFormatting>
  <conditionalFormatting sqref="BU86:BU88">
    <cfRule type="cellIs" dxfId="8166" priority="5033" operator="between">
      <formula>4</formula>
      <formula>5</formula>
    </cfRule>
    <cfRule type="cellIs" dxfId="8165" priority="5034" operator="equal">
      <formula>3</formula>
    </cfRule>
    <cfRule type="cellIs" dxfId="8164" priority="5035" operator="between">
      <formula>1</formula>
      <formula>2</formula>
    </cfRule>
  </conditionalFormatting>
  <conditionalFormatting sqref="BC25 AH25 X25 P25">
    <cfRule type="cellIs" dxfId="8163" priority="5026" operator="between">
      <formula>1</formula>
      <formula>2</formula>
    </cfRule>
    <cfRule type="cellIs" dxfId="8162" priority="5031" operator="equal">
      <formula>3</formula>
    </cfRule>
    <cfRule type="cellIs" dxfId="8161" priority="5032" operator="between">
      <formula>5</formula>
      <formula>4</formula>
    </cfRule>
  </conditionalFormatting>
  <conditionalFormatting sqref="R25 AJ25 AF25 Y25 T25">
    <cfRule type="cellIs" dxfId="8160" priority="5023" operator="equal">
      <formula>1</formula>
    </cfRule>
    <cfRule type="cellIs" dxfId="8159" priority="5024" operator="equal">
      <formula>3</formula>
    </cfRule>
    <cfRule type="cellIs" dxfId="8158" priority="5025" operator="equal">
      <formula>5</formula>
    </cfRule>
  </conditionalFormatting>
  <conditionalFormatting sqref="G25">
    <cfRule type="cellIs" dxfId="8157" priority="5019" operator="lessThan">
      <formula>4</formula>
    </cfRule>
  </conditionalFormatting>
  <conditionalFormatting sqref="I25">
    <cfRule type="cellIs" dxfId="8156" priority="5018" operator="lessThan">
      <formula>0.25</formula>
    </cfRule>
  </conditionalFormatting>
  <conditionalFormatting sqref="AI25 W25">
    <cfRule type="cellIs" dxfId="8155" priority="4991" operator="equal">
      <formula>1</formula>
    </cfRule>
    <cfRule type="cellIs" dxfId="8154" priority="4992" operator="equal">
      <formula>3</formula>
    </cfRule>
    <cfRule type="cellIs" dxfId="8153" priority="4993" operator="between">
      <formula>4</formula>
      <formula>5</formula>
    </cfRule>
  </conditionalFormatting>
  <conditionalFormatting sqref="CK25 BJ25:BK25 AW25 AM25">
    <cfRule type="cellIs" dxfId="8152" priority="4985" operator="equal">
      <formula>5</formula>
    </cfRule>
    <cfRule type="cellIs" dxfId="8151" priority="4986" operator="equal">
      <formula>3</formula>
    </cfRule>
    <cfRule type="cellIs" dxfId="8150" priority="4987" operator="equal">
      <formula>1</formula>
    </cfRule>
  </conditionalFormatting>
  <conditionalFormatting sqref="BN25 BL25 BD25 AZ25 AV25">
    <cfRule type="cellIs" dxfId="8149" priority="4975" operator="equal">
      <formula>1</formula>
    </cfRule>
    <cfRule type="cellIs" dxfId="8148" priority="4976" operator="between">
      <formula>2</formula>
      <formula>3</formula>
    </cfRule>
    <cfRule type="cellIs" dxfId="8147" priority="4977" operator="between">
      <formula>5</formula>
      <formula>4</formula>
    </cfRule>
  </conditionalFormatting>
  <conditionalFormatting sqref="AB25">
    <cfRule type="cellIs" dxfId="8146" priority="5027" operator="equal">
      <formula>1</formula>
    </cfRule>
    <cfRule type="cellIs" dxfId="8145" priority="5028" operator="equal">
      <formula>2</formula>
    </cfRule>
    <cfRule type="cellIs" dxfId="8144" priority="5029" operator="equal">
      <formula>3</formula>
    </cfRule>
    <cfRule type="cellIs" dxfId="8143" priority="5030" operator="between">
      <formula>4</formula>
      <formula>5</formula>
    </cfRule>
  </conditionalFormatting>
  <conditionalFormatting sqref="AC25 S25 BQ25">
    <cfRule type="cellIs" dxfId="8142" priority="4994" operator="between">
      <formula>1</formula>
      <formula>2</formula>
    </cfRule>
    <cfRule type="cellIs" dxfId="8141" priority="4995" operator="equal">
      <formula>3</formula>
    </cfRule>
    <cfRule type="cellIs" dxfId="8140" priority="4996" operator="equal">
      <formula>5</formula>
    </cfRule>
  </conditionalFormatting>
  <conditionalFormatting sqref="AO25">
    <cfRule type="cellIs" dxfId="8139" priority="5004" operator="equal">
      <formula>1</formula>
    </cfRule>
    <cfRule type="cellIs" dxfId="8138" priority="5005" operator="between">
      <formula>2</formula>
      <formula>3</formula>
    </cfRule>
    <cfRule type="cellIs" dxfId="8137" priority="5006" operator="between">
      <formula>5</formula>
      <formula>4</formula>
    </cfRule>
  </conditionalFormatting>
  <conditionalFormatting sqref="AN25">
    <cfRule type="cellIs" dxfId="8136" priority="5007" operator="between">
      <formula>1</formula>
      <formula>2</formula>
    </cfRule>
    <cfRule type="cellIs" dxfId="8135" priority="5008" operator="between">
      <formula>3</formula>
      <formula>4</formula>
    </cfRule>
    <cfRule type="cellIs" dxfId="8134" priority="5009" operator="equal">
      <formula>5</formula>
    </cfRule>
  </conditionalFormatting>
  <conditionalFormatting sqref="AP25">
    <cfRule type="cellIs" dxfId="8133" priority="4988" operator="between">
      <formula>5</formula>
      <formula>4</formula>
    </cfRule>
    <cfRule type="cellIs" dxfId="8132" priority="4989" operator="between">
      <formula>3</formula>
      <formula>2</formula>
    </cfRule>
    <cfRule type="cellIs" dxfId="8131" priority="4990" operator="equal">
      <formula>1</formula>
    </cfRule>
  </conditionalFormatting>
  <conditionalFormatting sqref="BP25 BF25 O25 BA25 AQ25">
    <cfRule type="cellIs" dxfId="8130" priority="5001" operator="equal">
      <formula>1</formula>
    </cfRule>
    <cfRule type="cellIs" dxfId="8129" priority="5002" operator="between">
      <formula>2</formula>
      <formula>4</formula>
    </cfRule>
    <cfRule type="cellIs" dxfId="8128" priority="5003" operator="equal">
      <formula>5</formula>
    </cfRule>
  </conditionalFormatting>
  <conditionalFormatting sqref="AR25">
    <cfRule type="cellIs" dxfId="8127" priority="4971" operator="between">
      <formula>5</formula>
      <formula>4</formula>
    </cfRule>
    <cfRule type="cellIs" dxfId="8126" priority="4972" operator="equal">
      <formula>3</formula>
    </cfRule>
    <cfRule type="cellIs" dxfId="8125" priority="4973" operator="equal">
      <formula>2</formula>
    </cfRule>
    <cfRule type="cellIs" dxfId="8124" priority="4974" operator="equal">
      <formula>1</formula>
    </cfRule>
  </conditionalFormatting>
  <conditionalFormatting sqref="AT25">
    <cfRule type="cellIs" dxfId="8123" priority="4967" operator="equal">
      <formula>5</formula>
    </cfRule>
    <cfRule type="cellIs" dxfId="8122" priority="4968" operator="between">
      <formula>3</formula>
      <formula>4</formula>
    </cfRule>
    <cfRule type="cellIs" dxfId="8121" priority="4969" operator="equal">
      <formula>2</formula>
    </cfRule>
    <cfRule type="cellIs" dxfId="8120" priority="4970" operator="equal">
      <formula>1</formula>
    </cfRule>
  </conditionalFormatting>
  <conditionalFormatting sqref="AU25">
    <cfRule type="cellIs" dxfId="8119" priority="4983" operator="equal">
      <formula>1</formula>
    </cfRule>
    <cfRule type="cellIs" dxfId="8118" priority="4984" operator="between">
      <formula>2</formula>
      <formula>3</formula>
    </cfRule>
    <cfRule type="cellIs" dxfId="8117" priority="4997" operator="equal">
      <formula>5</formula>
    </cfRule>
  </conditionalFormatting>
  <conditionalFormatting sqref="AX25">
    <cfRule type="cellIs" dxfId="8116" priority="4980" operator="equal">
      <formula>1</formula>
    </cfRule>
    <cfRule type="cellIs" dxfId="8115" priority="4981" operator="between">
      <formula>3</formula>
      <formula>2</formula>
    </cfRule>
    <cfRule type="cellIs" dxfId="8114" priority="4982" operator="equal">
      <formula>5</formula>
    </cfRule>
  </conditionalFormatting>
  <conditionalFormatting sqref="AY25">
    <cfRule type="cellIs" dxfId="8113" priority="4999" operator="equal">
      <formula>1</formula>
    </cfRule>
    <cfRule type="cellIs" dxfId="8112" priority="5000" operator="equal">
      <formula>5</formula>
    </cfRule>
  </conditionalFormatting>
  <conditionalFormatting sqref="U25">
    <cfRule type="cellIs" dxfId="8111" priority="4966" operator="equal">
      <formula>1</formula>
    </cfRule>
  </conditionalFormatting>
  <conditionalFormatting sqref="U25">
    <cfRule type="cellIs" dxfId="8110" priority="4964" operator="between">
      <formula>4</formula>
      <formula>5</formula>
    </cfRule>
    <cfRule type="cellIs" dxfId="8109" priority="4965" operator="between">
      <formula>2</formula>
      <formula>3</formula>
    </cfRule>
  </conditionalFormatting>
  <conditionalFormatting sqref="Z25">
    <cfRule type="cellIs" dxfId="8108" priority="5010" operator="equal">
      <formula>2</formula>
    </cfRule>
    <cfRule type="cellIs" dxfId="8107" priority="5011" operator="equal">
      <formula>3</formula>
    </cfRule>
    <cfRule type="cellIs" dxfId="8106" priority="5012" operator="equal">
      <formula>4</formula>
    </cfRule>
  </conditionalFormatting>
  <conditionalFormatting sqref="AK25">
    <cfRule type="cellIs" dxfId="8105" priority="4962" operator="equal">
      <formula>4</formula>
    </cfRule>
    <cfRule type="cellIs" dxfId="8104" priority="4963" operator="equal">
      <formula>2</formula>
    </cfRule>
  </conditionalFormatting>
  <conditionalFormatting sqref="BG25">
    <cfRule type="cellIs" dxfId="8103" priority="4961" operator="equal">
      <formula>5</formula>
    </cfRule>
    <cfRule type="cellIs" dxfId="8102" priority="5015" operator="equal">
      <formula>1</formula>
    </cfRule>
    <cfRule type="cellIs" dxfId="8101" priority="5016" operator="equal">
      <formula>2</formula>
    </cfRule>
    <cfRule type="cellIs" dxfId="8100" priority="5017" operator="equal">
      <formula>4</formula>
    </cfRule>
  </conditionalFormatting>
  <conditionalFormatting sqref="BM25">
    <cfRule type="cellIs" dxfId="8099" priority="4960" operator="between">
      <formula>4</formula>
      <formula>5</formula>
    </cfRule>
    <cfRule type="cellIs" dxfId="8098" priority="4978" operator="equal">
      <formula>2</formula>
    </cfRule>
    <cfRule type="cellIs" dxfId="8097" priority="4979" operator="equal">
      <formula>1</formula>
    </cfRule>
  </conditionalFormatting>
  <conditionalFormatting sqref="BS25">
    <cfRule type="cellIs" dxfId="8096" priority="4957" operator="equal">
      <formula>5</formula>
    </cfRule>
    <cfRule type="cellIs" dxfId="8095" priority="4958" operator="between">
      <formula>2</formula>
      <formula>4</formula>
    </cfRule>
    <cfRule type="cellIs" dxfId="8094" priority="4959" operator="equal">
      <formula>1</formula>
    </cfRule>
  </conditionalFormatting>
  <conditionalFormatting sqref="BT25">
    <cfRule type="cellIs" dxfId="8093" priority="4954" operator="between">
      <formula>4</formula>
      <formula>5</formula>
    </cfRule>
    <cfRule type="cellIs" dxfId="8092" priority="4955" operator="between">
      <formula>2</formula>
      <formula>3</formula>
    </cfRule>
    <cfRule type="cellIs" dxfId="8091" priority="4956" operator="equal">
      <formula>1</formula>
    </cfRule>
  </conditionalFormatting>
  <conditionalFormatting sqref="BU25">
    <cfRule type="cellIs" dxfId="8090" priority="4951" operator="between">
      <formula>4</formula>
      <formula>5</formula>
    </cfRule>
    <cfRule type="cellIs" dxfId="8089" priority="4952" operator="equal">
      <formula>3</formula>
    </cfRule>
    <cfRule type="cellIs" dxfId="8088" priority="4953" operator="between">
      <formula>1</formula>
      <formula>2</formula>
    </cfRule>
  </conditionalFormatting>
  <conditionalFormatting sqref="P17 X17 AH17 BC17">
    <cfRule type="cellIs" dxfId="8087" priority="4780" operator="between">
      <formula>1</formula>
      <formula>2</formula>
    </cfRule>
    <cfRule type="cellIs" dxfId="8086" priority="4785" operator="equal">
      <formula>3</formula>
    </cfRule>
    <cfRule type="cellIs" dxfId="8085" priority="4786" operator="between">
      <formula>5</formula>
      <formula>4</formula>
    </cfRule>
  </conditionalFormatting>
  <conditionalFormatting sqref="T17 Y17 AF17 AJ17 R17">
    <cfRule type="cellIs" dxfId="8084" priority="4777" operator="equal">
      <formula>1</formula>
    </cfRule>
    <cfRule type="cellIs" dxfId="8083" priority="4778" operator="equal">
      <formula>3</formula>
    </cfRule>
    <cfRule type="cellIs" dxfId="8082" priority="4779" operator="equal">
      <formula>5</formula>
    </cfRule>
  </conditionalFormatting>
  <conditionalFormatting sqref="G17">
    <cfRule type="cellIs" dxfId="8081" priority="4773" operator="lessThan">
      <formula>4</formula>
    </cfRule>
  </conditionalFormatting>
  <conditionalFormatting sqref="I17">
    <cfRule type="cellIs" dxfId="8080" priority="4772" operator="lessThan">
      <formula>0.25</formula>
    </cfRule>
  </conditionalFormatting>
  <conditionalFormatting sqref="W17 AI17">
    <cfRule type="cellIs" dxfId="8079" priority="4745" operator="equal">
      <formula>1</formula>
    </cfRule>
    <cfRule type="cellIs" dxfId="8078" priority="4746" operator="equal">
      <formula>3</formula>
    </cfRule>
    <cfRule type="cellIs" dxfId="8077" priority="4747" operator="between">
      <formula>4</formula>
      <formula>5</formula>
    </cfRule>
  </conditionalFormatting>
  <conditionalFormatting sqref="AM17 AW17 BJ17:BK17 CK17">
    <cfRule type="cellIs" dxfId="8076" priority="4739" operator="equal">
      <formula>5</formula>
    </cfRule>
    <cfRule type="cellIs" dxfId="8075" priority="4740" operator="equal">
      <formula>3</formula>
    </cfRule>
    <cfRule type="cellIs" dxfId="8074" priority="4741" operator="equal">
      <formula>1</formula>
    </cfRule>
  </conditionalFormatting>
  <conditionalFormatting sqref="AV17 AZ17 BD17 BL17 BN17">
    <cfRule type="cellIs" dxfId="8073" priority="4729" operator="equal">
      <formula>1</formula>
    </cfRule>
    <cfRule type="cellIs" dxfId="8072" priority="4730" operator="between">
      <formula>2</formula>
      <formula>3</formula>
    </cfRule>
    <cfRule type="cellIs" dxfId="8071" priority="4731" operator="between">
      <formula>5</formula>
      <formula>4</formula>
    </cfRule>
  </conditionalFormatting>
  <conditionalFormatting sqref="AB17">
    <cfRule type="cellIs" dxfId="8070" priority="4781" operator="equal">
      <formula>1</formula>
    </cfRule>
    <cfRule type="cellIs" dxfId="8069" priority="4782" operator="equal">
      <formula>2</formula>
    </cfRule>
    <cfRule type="cellIs" dxfId="8068" priority="4783" operator="equal">
      <formula>3</formula>
    </cfRule>
    <cfRule type="cellIs" dxfId="8067" priority="4784" operator="between">
      <formula>4</formula>
      <formula>5</formula>
    </cfRule>
  </conditionalFormatting>
  <conditionalFormatting sqref="AC17 BQ17 S17">
    <cfRule type="cellIs" dxfId="8066" priority="4748" operator="between">
      <formula>1</formula>
      <formula>2</formula>
    </cfRule>
    <cfRule type="cellIs" dxfId="8065" priority="4749" operator="equal">
      <formula>3</formula>
    </cfRule>
    <cfRule type="cellIs" dxfId="8064" priority="4750" operator="equal">
      <formula>5</formula>
    </cfRule>
  </conditionalFormatting>
  <conditionalFormatting sqref="AO17">
    <cfRule type="cellIs" dxfId="8063" priority="4758" operator="equal">
      <formula>1</formula>
    </cfRule>
    <cfRule type="cellIs" dxfId="8062" priority="4759" operator="between">
      <formula>2</formula>
      <formula>3</formula>
    </cfRule>
    <cfRule type="cellIs" dxfId="8061" priority="4760" operator="between">
      <formula>5</formula>
      <formula>4</formula>
    </cfRule>
  </conditionalFormatting>
  <conditionalFormatting sqref="AN17">
    <cfRule type="cellIs" dxfId="8060" priority="4761" operator="between">
      <formula>1</formula>
      <formula>2</formula>
    </cfRule>
    <cfRule type="cellIs" dxfId="8059" priority="4762" operator="between">
      <formula>3</formula>
      <formula>4</formula>
    </cfRule>
    <cfRule type="cellIs" dxfId="8058" priority="4763" operator="equal">
      <formula>5</formula>
    </cfRule>
  </conditionalFormatting>
  <conditionalFormatting sqref="AP17">
    <cfRule type="cellIs" dxfId="8057" priority="4742" operator="between">
      <formula>5</formula>
      <formula>4</formula>
    </cfRule>
    <cfRule type="cellIs" dxfId="8056" priority="4743" operator="between">
      <formula>3</formula>
      <formula>2</formula>
    </cfRule>
    <cfRule type="cellIs" dxfId="8055" priority="4744" operator="equal">
      <formula>1</formula>
    </cfRule>
  </conditionalFormatting>
  <conditionalFormatting sqref="AQ17 BA17 O17 BF17 BP17">
    <cfRule type="cellIs" dxfId="8054" priority="4755" operator="equal">
      <formula>1</formula>
    </cfRule>
    <cfRule type="cellIs" dxfId="8053" priority="4756" operator="between">
      <formula>2</formula>
      <formula>4</formula>
    </cfRule>
    <cfRule type="cellIs" dxfId="8052" priority="4757" operator="equal">
      <formula>5</formula>
    </cfRule>
  </conditionalFormatting>
  <conditionalFormatting sqref="AR17">
    <cfRule type="cellIs" dxfId="8051" priority="4725" operator="between">
      <formula>5</formula>
      <formula>4</formula>
    </cfRule>
    <cfRule type="cellIs" dxfId="8050" priority="4726" operator="equal">
      <formula>3</formula>
    </cfRule>
    <cfRule type="cellIs" dxfId="8049" priority="4727" operator="equal">
      <formula>2</formula>
    </cfRule>
    <cfRule type="cellIs" dxfId="8048" priority="4728" operator="equal">
      <formula>1</formula>
    </cfRule>
  </conditionalFormatting>
  <conditionalFormatting sqref="AT17">
    <cfRule type="cellIs" dxfId="8047" priority="4721" operator="equal">
      <formula>5</formula>
    </cfRule>
    <cfRule type="cellIs" dxfId="8046" priority="4722" operator="between">
      <formula>3</formula>
      <formula>4</formula>
    </cfRule>
    <cfRule type="cellIs" dxfId="8045" priority="4723" operator="equal">
      <formula>2</formula>
    </cfRule>
    <cfRule type="cellIs" dxfId="8044" priority="4724" operator="equal">
      <formula>1</formula>
    </cfRule>
  </conditionalFormatting>
  <conditionalFormatting sqref="AU17">
    <cfRule type="cellIs" dxfId="8043" priority="4737" operator="equal">
      <formula>1</formula>
    </cfRule>
    <cfRule type="cellIs" dxfId="8042" priority="4738" operator="between">
      <formula>2</formula>
      <formula>3</formula>
    </cfRule>
    <cfRule type="cellIs" dxfId="8041" priority="4751" operator="equal">
      <formula>5</formula>
    </cfRule>
  </conditionalFormatting>
  <conditionalFormatting sqref="AX17">
    <cfRule type="cellIs" dxfId="8040" priority="4734" operator="equal">
      <formula>1</formula>
    </cfRule>
    <cfRule type="cellIs" dxfId="8039" priority="4735" operator="between">
      <formula>3</formula>
      <formula>2</formula>
    </cfRule>
    <cfRule type="cellIs" dxfId="8038" priority="4736" operator="equal">
      <formula>5</formula>
    </cfRule>
  </conditionalFormatting>
  <conditionalFormatting sqref="AY17">
    <cfRule type="cellIs" dxfId="8037" priority="4753" operator="equal">
      <formula>1</formula>
    </cfRule>
    <cfRule type="cellIs" dxfId="8036" priority="4754" operator="equal">
      <formula>5</formula>
    </cfRule>
  </conditionalFormatting>
  <conditionalFormatting sqref="U17">
    <cfRule type="cellIs" dxfId="8035" priority="4720" operator="equal">
      <formula>1</formula>
    </cfRule>
  </conditionalFormatting>
  <conditionalFormatting sqref="U17">
    <cfRule type="cellIs" dxfId="8034" priority="4718" operator="between">
      <formula>4</formula>
      <formula>5</formula>
    </cfRule>
    <cfRule type="cellIs" dxfId="8033" priority="4719" operator="between">
      <formula>2</formula>
      <formula>3</formula>
    </cfRule>
  </conditionalFormatting>
  <conditionalFormatting sqref="Z17">
    <cfRule type="cellIs" dxfId="8032" priority="4764" operator="equal">
      <formula>2</formula>
    </cfRule>
    <cfRule type="cellIs" dxfId="8031" priority="4765" operator="equal">
      <formula>3</formula>
    </cfRule>
    <cfRule type="cellIs" dxfId="8030" priority="4766" operator="equal">
      <formula>4</formula>
    </cfRule>
  </conditionalFormatting>
  <conditionalFormatting sqref="AK17">
    <cfRule type="cellIs" dxfId="8029" priority="4716" operator="equal">
      <formula>4</formula>
    </cfRule>
    <cfRule type="cellIs" dxfId="8028" priority="4717" operator="equal">
      <formula>2</formula>
    </cfRule>
  </conditionalFormatting>
  <conditionalFormatting sqref="BG17">
    <cfRule type="cellIs" dxfId="8027" priority="4715" operator="equal">
      <formula>5</formula>
    </cfRule>
    <cfRule type="cellIs" dxfId="8026" priority="4769" operator="equal">
      <formula>1</formula>
    </cfRule>
    <cfRule type="cellIs" dxfId="8025" priority="4770" operator="equal">
      <formula>2</formula>
    </cfRule>
    <cfRule type="cellIs" dxfId="8024" priority="4771" operator="equal">
      <formula>4</formula>
    </cfRule>
  </conditionalFormatting>
  <conditionalFormatting sqref="BM17">
    <cfRule type="cellIs" dxfId="8023" priority="4714" operator="between">
      <formula>4</formula>
      <formula>5</formula>
    </cfRule>
    <cfRule type="cellIs" dxfId="8022" priority="4732" operator="equal">
      <formula>2</formula>
    </cfRule>
    <cfRule type="cellIs" dxfId="8021" priority="4733" operator="equal">
      <formula>1</formula>
    </cfRule>
  </conditionalFormatting>
  <conditionalFormatting sqref="BS17">
    <cfRule type="cellIs" dxfId="8020" priority="4711" operator="equal">
      <formula>5</formula>
    </cfRule>
    <cfRule type="cellIs" dxfId="8019" priority="4712" operator="between">
      <formula>2</formula>
      <formula>4</formula>
    </cfRule>
    <cfRule type="cellIs" dxfId="8018" priority="4713" operator="equal">
      <formula>1</formula>
    </cfRule>
  </conditionalFormatting>
  <conditionalFormatting sqref="BT17">
    <cfRule type="cellIs" dxfId="8017" priority="4708" operator="between">
      <formula>4</formula>
      <formula>5</formula>
    </cfRule>
    <cfRule type="cellIs" dxfId="8016" priority="4709" operator="between">
      <formula>2</formula>
      <formula>3</formula>
    </cfRule>
    <cfRule type="cellIs" dxfId="8015" priority="4710" operator="equal">
      <formula>1</formula>
    </cfRule>
  </conditionalFormatting>
  <conditionalFormatting sqref="BU17">
    <cfRule type="cellIs" dxfId="8014" priority="4705" operator="between">
      <formula>4</formula>
      <formula>5</formula>
    </cfRule>
    <cfRule type="cellIs" dxfId="8013" priority="4706" operator="equal">
      <formula>3</formula>
    </cfRule>
    <cfRule type="cellIs" dxfId="8012" priority="4707" operator="between">
      <formula>1</formula>
      <formula>2</formula>
    </cfRule>
  </conditionalFormatting>
  <conditionalFormatting sqref="BC18 AH18 X18 P18">
    <cfRule type="cellIs" dxfId="8011" priority="4534" operator="between">
      <formula>1</formula>
      <formula>2</formula>
    </cfRule>
    <cfRule type="cellIs" dxfId="8010" priority="4539" operator="equal">
      <formula>3</formula>
    </cfRule>
    <cfRule type="cellIs" dxfId="8009" priority="4540" operator="between">
      <formula>5</formula>
      <formula>4</formula>
    </cfRule>
  </conditionalFormatting>
  <conditionalFormatting sqref="R18 AJ18 AF18 Y18 T18">
    <cfRule type="cellIs" dxfId="8008" priority="4531" operator="equal">
      <formula>1</formula>
    </cfRule>
    <cfRule type="cellIs" dxfId="8007" priority="4532" operator="equal">
      <formula>3</formula>
    </cfRule>
    <cfRule type="cellIs" dxfId="8006" priority="4533" operator="equal">
      <formula>5</formula>
    </cfRule>
  </conditionalFormatting>
  <conditionalFormatting sqref="G18">
    <cfRule type="cellIs" dxfId="8005" priority="4527" operator="lessThan">
      <formula>4</formula>
    </cfRule>
  </conditionalFormatting>
  <conditionalFormatting sqref="I18">
    <cfRule type="cellIs" dxfId="8004" priority="4526" operator="lessThan">
      <formula>0.25</formula>
    </cfRule>
  </conditionalFormatting>
  <conditionalFormatting sqref="AI18 W18">
    <cfRule type="cellIs" dxfId="8003" priority="4499" operator="equal">
      <formula>1</formula>
    </cfRule>
    <cfRule type="cellIs" dxfId="8002" priority="4500" operator="equal">
      <formula>3</formula>
    </cfRule>
    <cfRule type="cellIs" dxfId="8001" priority="4501" operator="between">
      <formula>4</formula>
      <formula>5</formula>
    </cfRule>
  </conditionalFormatting>
  <conditionalFormatting sqref="CK18 BJ18:BK18 AW18 AM18">
    <cfRule type="cellIs" dxfId="8000" priority="4493" operator="equal">
      <formula>5</formula>
    </cfRule>
    <cfRule type="cellIs" dxfId="7999" priority="4494" operator="equal">
      <formula>3</formula>
    </cfRule>
    <cfRule type="cellIs" dxfId="7998" priority="4495" operator="equal">
      <formula>1</formula>
    </cfRule>
  </conditionalFormatting>
  <conditionalFormatting sqref="BN18 BL18 BD18 AZ18 AV18">
    <cfRule type="cellIs" dxfId="7997" priority="4483" operator="equal">
      <formula>1</formula>
    </cfRule>
    <cfRule type="cellIs" dxfId="7996" priority="4484" operator="between">
      <formula>2</formula>
      <formula>3</formula>
    </cfRule>
    <cfRule type="cellIs" dxfId="7995" priority="4485" operator="between">
      <formula>5</formula>
      <formula>4</formula>
    </cfRule>
  </conditionalFormatting>
  <conditionalFormatting sqref="AB18">
    <cfRule type="cellIs" dxfId="7994" priority="4535" operator="equal">
      <formula>1</formula>
    </cfRule>
    <cfRule type="cellIs" dxfId="7993" priority="4536" operator="equal">
      <formula>2</formula>
    </cfRule>
    <cfRule type="cellIs" dxfId="7992" priority="4537" operator="equal">
      <formula>3</formula>
    </cfRule>
    <cfRule type="cellIs" dxfId="7991" priority="4538" operator="between">
      <formula>4</formula>
      <formula>5</formula>
    </cfRule>
  </conditionalFormatting>
  <conditionalFormatting sqref="S18 BQ18">
    <cfRule type="cellIs" dxfId="7990" priority="4502" operator="between">
      <formula>1</formula>
      <formula>2</formula>
    </cfRule>
    <cfRule type="cellIs" dxfId="7989" priority="4503" operator="equal">
      <formula>3</formula>
    </cfRule>
    <cfRule type="cellIs" dxfId="7988" priority="4504" operator="equal">
      <formula>5</formula>
    </cfRule>
  </conditionalFormatting>
  <conditionalFormatting sqref="AO18">
    <cfRule type="cellIs" dxfId="7987" priority="4512" operator="equal">
      <formula>1</formula>
    </cfRule>
    <cfRule type="cellIs" dxfId="7986" priority="4513" operator="between">
      <formula>2</formula>
      <formula>3</formula>
    </cfRule>
    <cfRule type="cellIs" dxfId="7985" priority="4514" operator="between">
      <formula>5</formula>
      <formula>4</formula>
    </cfRule>
  </conditionalFormatting>
  <conditionalFormatting sqref="AN18">
    <cfRule type="cellIs" dxfId="7984" priority="4515" operator="between">
      <formula>1</formula>
      <formula>2</formula>
    </cfRule>
    <cfRule type="cellIs" dxfId="7983" priority="4516" operator="between">
      <formula>3</formula>
      <formula>4</formula>
    </cfRule>
    <cfRule type="cellIs" dxfId="7982" priority="4517" operator="equal">
      <formula>5</formula>
    </cfRule>
  </conditionalFormatting>
  <conditionalFormatting sqref="AP18">
    <cfRule type="cellIs" dxfId="7981" priority="4496" operator="between">
      <formula>5</formula>
      <formula>4</formula>
    </cfRule>
    <cfRule type="cellIs" dxfId="7980" priority="4497" operator="between">
      <formula>3</formula>
      <formula>2</formula>
    </cfRule>
    <cfRule type="cellIs" dxfId="7979" priority="4498" operator="equal">
      <formula>1</formula>
    </cfRule>
  </conditionalFormatting>
  <conditionalFormatting sqref="BP18 BF18 O18 BA18 AQ18">
    <cfRule type="cellIs" dxfId="7978" priority="4509" operator="equal">
      <formula>1</formula>
    </cfRule>
    <cfRule type="cellIs" dxfId="7977" priority="4510" operator="between">
      <formula>2</formula>
      <formula>4</formula>
    </cfRule>
    <cfRule type="cellIs" dxfId="7976" priority="4511" operator="equal">
      <formula>5</formula>
    </cfRule>
  </conditionalFormatting>
  <conditionalFormatting sqref="AR18">
    <cfRule type="cellIs" dxfId="7975" priority="4479" operator="between">
      <formula>5</formula>
      <formula>4</formula>
    </cfRule>
    <cfRule type="cellIs" dxfId="7974" priority="4480" operator="equal">
      <formula>3</formula>
    </cfRule>
    <cfRule type="cellIs" dxfId="7973" priority="4481" operator="equal">
      <formula>2</formula>
    </cfRule>
    <cfRule type="cellIs" dxfId="7972" priority="4482" operator="equal">
      <formula>1</formula>
    </cfRule>
  </conditionalFormatting>
  <conditionalFormatting sqref="AT18">
    <cfRule type="cellIs" dxfId="7971" priority="4475" operator="equal">
      <formula>5</formula>
    </cfRule>
    <cfRule type="cellIs" dxfId="7970" priority="4476" operator="between">
      <formula>3</formula>
      <formula>4</formula>
    </cfRule>
    <cfRule type="cellIs" dxfId="7969" priority="4477" operator="equal">
      <formula>2</formula>
    </cfRule>
    <cfRule type="cellIs" dxfId="7968" priority="4478" operator="equal">
      <formula>1</formula>
    </cfRule>
  </conditionalFormatting>
  <conditionalFormatting sqref="AU18">
    <cfRule type="cellIs" dxfId="7967" priority="4491" operator="equal">
      <formula>1</formula>
    </cfRule>
    <cfRule type="cellIs" dxfId="7966" priority="4492" operator="between">
      <formula>2</formula>
      <formula>3</formula>
    </cfRule>
    <cfRule type="cellIs" dxfId="7965" priority="4505" operator="equal">
      <formula>5</formula>
    </cfRule>
  </conditionalFormatting>
  <conditionalFormatting sqref="AX18">
    <cfRule type="cellIs" dxfId="7964" priority="4488" operator="equal">
      <formula>1</formula>
    </cfRule>
    <cfRule type="cellIs" dxfId="7963" priority="4489" operator="between">
      <formula>3</formula>
      <formula>2</formula>
    </cfRule>
    <cfRule type="cellIs" dxfId="7962" priority="4490" operator="equal">
      <formula>5</formula>
    </cfRule>
  </conditionalFormatting>
  <conditionalFormatting sqref="AY18">
    <cfRule type="cellIs" dxfId="7961" priority="4507" operator="equal">
      <formula>1</formula>
    </cfRule>
    <cfRule type="cellIs" dxfId="7960" priority="4508" operator="equal">
      <formula>5</formula>
    </cfRule>
  </conditionalFormatting>
  <conditionalFormatting sqref="U18">
    <cfRule type="cellIs" dxfId="7959" priority="4474" operator="equal">
      <formula>1</formula>
    </cfRule>
  </conditionalFormatting>
  <conditionalFormatting sqref="U18">
    <cfRule type="cellIs" dxfId="7958" priority="4472" operator="between">
      <formula>4</formula>
      <formula>5</formula>
    </cfRule>
    <cfRule type="cellIs" dxfId="7957" priority="4473" operator="between">
      <formula>2</formula>
      <formula>3</formula>
    </cfRule>
  </conditionalFormatting>
  <conditionalFormatting sqref="Z18">
    <cfRule type="cellIs" dxfId="7956" priority="4518" operator="equal">
      <formula>2</formula>
    </cfRule>
    <cfRule type="cellIs" dxfId="7955" priority="4519" operator="equal">
      <formula>3</formula>
    </cfRule>
    <cfRule type="cellIs" dxfId="7954" priority="4520" operator="equal">
      <formula>4</formula>
    </cfRule>
  </conditionalFormatting>
  <conditionalFormatting sqref="AK18">
    <cfRule type="cellIs" dxfId="7953" priority="4470" operator="equal">
      <formula>4</formula>
    </cfRule>
    <cfRule type="cellIs" dxfId="7952" priority="4471" operator="equal">
      <formula>2</formula>
    </cfRule>
  </conditionalFormatting>
  <conditionalFormatting sqref="BG18">
    <cfRule type="cellIs" dxfId="7951" priority="4469" operator="equal">
      <formula>5</formula>
    </cfRule>
    <cfRule type="cellIs" dxfId="7950" priority="4523" operator="equal">
      <formula>1</formula>
    </cfRule>
    <cfRule type="cellIs" dxfId="7949" priority="4524" operator="equal">
      <formula>2</formula>
    </cfRule>
    <cfRule type="cellIs" dxfId="7948" priority="4525" operator="equal">
      <formula>4</formula>
    </cfRule>
  </conditionalFormatting>
  <conditionalFormatting sqref="BM18">
    <cfRule type="cellIs" dxfId="7947" priority="4468" operator="between">
      <formula>4</formula>
      <formula>5</formula>
    </cfRule>
    <cfRule type="cellIs" dxfId="7946" priority="4486" operator="equal">
      <formula>2</formula>
    </cfRule>
    <cfRule type="cellIs" dxfId="7945" priority="4487" operator="equal">
      <formula>1</formula>
    </cfRule>
  </conditionalFormatting>
  <conditionalFormatting sqref="BS18">
    <cfRule type="cellIs" dxfId="7944" priority="4465" operator="equal">
      <formula>5</formula>
    </cfRule>
    <cfRule type="cellIs" dxfId="7943" priority="4466" operator="between">
      <formula>2</formula>
      <formula>4</formula>
    </cfRule>
    <cfRule type="cellIs" dxfId="7942" priority="4467" operator="equal">
      <formula>1</formula>
    </cfRule>
  </conditionalFormatting>
  <conditionalFormatting sqref="CE18 BV18:BW18 BY18:CB18 CG18 BT18">
    <cfRule type="cellIs" dxfId="7941" priority="4462" operator="between">
      <formula>4</formula>
      <formula>5</formula>
    </cfRule>
    <cfRule type="cellIs" dxfId="7940" priority="4463" operator="between">
      <formula>2</formula>
      <formula>3</formula>
    </cfRule>
    <cfRule type="cellIs" dxfId="7939" priority="4464" operator="equal">
      <formula>1</formula>
    </cfRule>
  </conditionalFormatting>
  <conditionalFormatting sqref="BU18">
    <cfRule type="cellIs" dxfId="7938" priority="4459" operator="between">
      <formula>4</formula>
      <formula>5</formula>
    </cfRule>
    <cfRule type="cellIs" dxfId="7937" priority="4460" operator="equal">
      <formula>3</formula>
    </cfRule>
    <cfRule type="cellIs" dxfId="7936" priority="4461" operator="between">
      <formula>1</formula>
      <formula>2</formula>
    </cfRule>
  </conditionalFormatting>
  <conditionalFormatting sqref="P19 X19 AH19 BC19">
    <cfRule type="cellIs" dxfId="7935" priority="4452" operator="between">
      <formula>1</formula>
      <formula>2</formula>
    </cfRule>
    <cfRule type="cellIs" dxfId="7934" priority="4457" operator="equal">
      <formula>3</formula>
    </cfRule>
    <cfRule type="cellIs" dxfId="7933" priority="4458" operator="between">
      <formula>5</formula>
      <formula>4</formula>
    </cfRule>
  </conditionalFormatting>
  <conditionalFormatting sqref="T19 Y19 AF19 AJ19 R19">
    <cfRule type="cellIs" dxfId="7932" priority="4449" operator="equal">
      <formula>1</formula>
    </cfRule>
    <cfRule type="cellIs" dxfId="7931" priority="4450" operator="equal">
      <formula>3</formula>
    </cfRule>
    <cfRule type="cellIs" dxfId="7930" priority="4451" operator="equal">
      <formula>5</formula>
    </cfRule>
  </conditionalFormatting>
  <conditionalFormatting sqref="G19">
    <cfRule type="cellIs" dxfId="7929" priority="4445" operator="lessThan">
      <formula>4</formula>
    </cfRule>
  </conditionalFormatting>
  <conditionalFormatting sqref="I19">
    <cfRule type="cellIs" dxfId="7928" priority="4444" operator="lessThan">
      <formula>0.25</formula>
    </cfRule>
  </conditionalFormatting>
  <conditionalFormatting sqref="W19 AI19">
    <cfRule type="cellIs" dxfId="7927" priority="4417" operator="equal">
      <formula>1</formula>
    </cfRule>
    <cfRule type="cellIs" dxfId="7926" priority="4418" operator="equal">
      <formula>3</formula>
    </cfRule>
    <cfRule type="cellIs" dxfId="7925" priority="4419" operator="between">
      <formula>4</formula>
      <formula>5</formula>
    </cfRule>
  </conditionalFormatting>
  <conditionalFormatting sqref="AM19 AW19 BJ19:BK19 CK19">
    <cfRule type="cellIs" dxfId="7924" priority="4411" operator="equal">
      <formula>5</formula>
    </cfRule>
    <cfRule type="cellIs" dxfId="7923" priority="4412" operator="equal">
      <formula>3</formula>
    </cfRule>
    <cfRule type="cellIs" dxfId="7922" priority="4413" operator="equal">
      <formula>1</formula>
    </cfRule>
  </conditionalFormatting>
  <conditionalFormatting sqref="AV19 AZ19 BD19 BL19 BN19">
    <cfRule type="cellIs" dxfId="7921" priority="4401" operator="equal">
      <formula>1</formula>
    </cfRule>
    <cfRule type="cellIs" dxfId="7920" priority="4402" operator="between">
      <formula>2</formula>
      <formula>3</formula>
    </cfRule>
    <cfRule type="cellIs" dxfId="7919" priority="4403" operator="between">
      <formula>5</formula>
      <formula>4</formula>
    </cfRule>
  </conditionalFormatting>
  <conditionalFormatting sqref="AB19">
    <cfRule type="cellIs" dxfId="7918" priority="4453" operator="equal">
      <formula>1</formula>
    </cfRule>
    <cfRule type="cellIs" dxfId="7917" priority="4454" operator="equal">
      <formula>2</formula>
    </cfRule>
    <cfRule type="cellIs" dxfId="7916" priority="4455" operator="equal">
      <formula>3</formula>
    </cfRule>
    <cfRule type="cellIs" dxfId="7915" priority="4456" operator="between">
      <formula>4</formula>
      <formula>5</formula>
    </cfRule>
  </conditionalFormatting>
  <conditionalFormatting sqref="BQ19 S19">
    <cfRule type="cellIs" dxfId="7914" priority="4420" operator="between">
      <formula>1</formula>
      <formula>2</formula>
    </cfRule>
    <cfRule type="cellIs" dxfId="7913" priority="4421" operator="equal">
      <formula>3</formula>
    </cfRule>
    <cfRule type="cellIs" dxfId="7912" priority="4422" operator="equal">
      <formula>5</formula>
    </cfRule>
  </conditionalFormatting>
  <conditionalFormatting sqref="AO19">
    <cfRule type="cellIs" dxfId="7911" priority="4430" operator="equal">
      <formula>1</formula>
    </cfRule>
    <cfRule type="cellIs" dxfId="7910" priority="4431" operator="between">
      <formula>2</formula>
      <formula>3</formula>
    </cfRule>
    <cfRule type="cellIs" dxfId="7909" priority="4432" operator="between">
      <formula>5</formula>
      <formula>4</formula>
    </cfRule>
  </conditionalFormatting>
  <conditionalFormatting sqref="AN19">
    <cfRule type="cellIs" dxfId="7908" priority="4433" operator="between">
      <formula>1</formula>
      <formula>2</formula>
    </cfRule>
    <cfRule type="cellIs" dxfId="7907" priority="4434" operator="between">
      <formula>3</formula>
      <formula>4</formula>
    </cfRule>
    <cfRule type="cellIs" dxfId="7906" priority="4435" operator="equal">
      <formula>5</formula>
    </cfRule>
  </conditionalFormatting>
  <conditionalFormatting sqref="AP19">
    <cfRule type="cellIs" dxfId="7905" priority="4414" operator="between">
      <formula>5</formula>
      <formula>4</formula>
    </cfRule>
    <cfRule type="cellIs" dxfId="7904" priority="4415" operator="between">
      <formula>3</formula>
      <formula>2</formula>
    </cfRule>
    <cfRule type="cellIs" dxfId="7903" priority="4416" operator="equal">
      <formula>1</formula>
    </cfRule>
  </conditionalFormatting>
  <conditionalFormatting sqref="AQ19 BA19 O19 BF19 BP19">
    <cfRule type="cellIs" dxfId="7902" priority="4427" operator="equal">
      <formula>1</formula>
    </cfRule>
    <cfRule type="cellIs" dxfId="7901" priority="4428" operator="between">
      <formula>2</formula>
      <formula>4</formula>
    </cfRule>
    <cfRule type="cellIs" dxfId="7900" priority="4429" operator="equal">
      <formula>5</formula>
    </cfRule>
  </conditionalFormatting>
  <conditionalFormatting sqref="AR19">
    <cfRule type="cellIs" dxfId="7899" priority="4397" operator="between">
      <formula>5</formula>
      <formula>4</formula>
    </cfRule>
    <cfRule type="cellIs" dxfId="7898" priority="4398" operator="equal">
      <formula>3</formula>
    </cfRule>
    <cfRule type="cellIs" dxfId="7897" priority="4399" operator="equal">
      <formula>2</formula>
    </cfRule>
    <cfRule type="cellIs" dxfId="7896" priority="4400" operator="equal">
      <formula>1</formula>
    </cfRule>
  </conditionalFormatting>
  <conditionalFormatting sqref="AT19">
    <cfRule type="cellIs" dxfId="7895" priority="4393" operator="equal">
      <formula>5</formula>
    </cfRule>
    <cfRule type="cellIs" dxfId="7894" priority="4394" operator="between">
      <formula>3</formula>
      <formula>4</formula>
    </cfRule>
    <cfRule type="cellIs" dxfId="7893" priority="4395" operator="equal">
      <formula>2</formula>
    </cfRule>
    <cfRule type="cellIs" dxfId="7892" priority="4396" operator="equal">
      <formula>1</formula>
    </cfRule>
  </conditionalFormatting>
  <conditionalFormatting sqref="AU19">
    <cfRule type="cellIs" dxfId="7891" priority="4409" operator="equal">
      <formula>1</formula>
    </cfRule>
    <cfRule type="cellIs" dxfId="7890" priority="4410" operator="between">
      <formula>2</formula>
      <formula>3</formula>
    </cfRule>
    <cfRule type="cellIs" dxfId="7889" priority="4423" operator="equal">
      <formula>5</formula>
    </cfRule>
  </conditionalFormatting>
  <conditionalFormatting sqref="AX19">
    <cfRule type="cellIs" dxfId="7888" priority="4406" operator="equal">
      <formula>1</formula>
    </cfRule>
    <cfRule type="cellIs" dxfId="7887" priority="4407" operator="between">
      <formula>3</formula>
      <formula>2</formula>
    </cfRule>
    <cfRule type="cellIs" dxfId="7886" priority="4408" operator="equal">
      <formula>5</formula>
    </cfRule>
  </conditionalFormatting>
  <conditionalFormatting sqref="AY19">
    <cfRule type="cellIs" dxfId="7885" priority="4425" operator="equal">
      <formula>1</formula>
    </cfRule>
    <cfRule type="cellIs" dxfId="7884" priority="4426" operator="equal">
      <formula>5</formula>
    </cfRule>
  </conditionalFormatting>
  <conditionalFormatting sqref="U19">
    <cfRule type="cellIs" dxfId="7883" priority="4392" operator="equal">
      <formula>1</formula>
    </cfRule>
  </conditionalFormatting>
  <conditionalFormatting sqref="U19">
    <cfRule type="cellIs" dxfId="7882" priority="4390" operator="between">
      <formula>4</formula>
      <formula>5</formula>
    </cfRule>
    <cfRule type="cellIs" dxfId="7881" priority="4391" operator="between">
      <formula>2</formula>
      <formula>3</formula>
    </cfRule>
  </conditionalFormatting>
  <conditionalFormatting sqref="Z19">
    <cfRule type="cellIs" dxfId="7880" priority="4436" operator="equal">
      <formula>2</formula>
    </cfRule>
    <cfRule type="cellIs" dxfId="7879" priority="4437" operator="equal">
      <formula>3</formula>
    </cfRule>
    <cfRule type="cellIs" dxfId="7878" priority="4438" operator="equal">
      <formula>4</formula>
    </cfRule>
  </conditionalFormatting>
  <conditionalFormatting sqref="AK19">
    <cfRule type="cellIs" dxfId="7877" priority="4388" operator="equal">
      <formula>4</formula>
    </cfRule>
    <cfRule type="cellIs" dxfId="7876" priority="4389" operator="equal">
      <formula>2</formula>
    </cfRule>
  </conditionalFormatting>
  <conditionalFormatting sqref="BG19">
    <cfRule type="cellIs" dxfId="7875" priority="4387" operator="equal">
      <formula>5</formula>
    </cfRule>
    <cfRule type="cellIs" dxfId="7874" priority="4441" operator="equal">
      <formula>1</formula>
    </cfRule>
    <cfRule type="cellIs" dxfId="7873" priority="4442" operator="equal">
      <formula>2</formula>
    </cfRule>
    <cfRule type="cellIs" dxfId="7872" priority="4443" operator="equal">
      <formula>4</formula>
    </cfRule>
  </conditionalFormatting>
  <conditionalFormatting sqref="BM19">
    <cfRule type="cellIs" dxfId="7871" priority="4386" operator="between">
      <formula>4</formula>
      <formula>5</formula>
    </cfRule>
    <cfRule type="cellIs" dxfId="7870" priority="4404" operator="equal">
      <formula>2</formula>
    </cfRule>
    <cfRule type="cellIs" dxfId="7869" priority="4405" operator="equal">
      <formula>1</formula>
    </cfRule>
  </conditionalFormatting>
  <conditionalFormatting sqref="BS19">
    <cfRule type="cellIs" dxfId="7868" priority="4383" operator="equal">
      <formula>5</formula>
    </cfRule>
    <cfRule type="cellIs" dxfId="7867" priority="4384" operator="between">
      <formula>2</formula>
      <formula>4</formula>
    </cfRule>
    <cfRule type="cellIs" dxfId="7866" priority="4385" operator="equal">
      <formula>1</formula>
    </cfRule>
  </conditionalFormatting>
  <conditionalFormatting sqref="BT19 CG19 BY19:CB19 BV19:BW19 CE19">
    <cfRule type="cellIs" dxfId="7865" priority="4380" operator="between">
      <formula>4</formula>
      <formula>5</formula>
    </cfRule>
    <cfRule type="cellIs" dxfId="7864" priority="4381" operator="between">
      <formula>2</formula>
      <formula>3</formula>
    </cfRule>
    <cfRule type="cellIs" dxfId="7863" priority="4382" operator="equal">
      <formula>1</formula>
    </cfRule>
  </conditionalFormatting>
  <conditionalFormatting sqref="BU19">
    <cfRule type="cellIs" dxfId="7862" priority="4377" operator="between">
      <formula>4</formula>
      <formula>5</formula>
    </cfRule>
    <cfRule type="cellIs" dxfId="7861" priority="4378" operator="equal">
      <formula>3</formula>
    </cfRule>
    <cfRule type="cellIs" dxfId="7860" priority="4379" operator="between">
      <formula>1</formula>
      <formula>2</formula>
    </cfRule>
  </conditionalFormatting>
  <conditionalFormatting sqref="AC96">
    <cfRule type="cellIs" dxfId="7859" priority="4338" operator="between">
      <formula>1</formula>
      <formula>2</formula>
    </cfRule>
    <cfRule type="cellIs" dxfId="7858" priority="4339" operator="equal">
      <formula>3</formula>
    </cfRule>
    <cfRule type="cellIs" dxfId="7857" priority="4340" operator="equal">
      <formula>5</formula>
    </cfRule>
  </conditionalFormatting>
  <conditionalFormatting sqref="P98:P104 X98:X104 AH98:AH104 BC98:BC104">
    <cfRule type="cellIs" dxfId="7856" priority="4288" operator="between">
      <formula>1</formula>
      <formula>2</formula>
    </cfRule>
    <cfRule type="cellIs" dxfId="7855" priority="4293" operator="equal">
      <formula>3</formula>
    </cfRule>
    <cfRule type="cellIs" dxfId="7854" priority="4294" operator="between">
      <formula>5</formula>
      <formula>4</formula>
    </cfRule>
  </conditionalFormatting>
  <conditionalFormatting sqref="T98:T104 Y98:Y104 AF98:AF104 AJ98:AJ104 R98:R104">
    <cfRule type="cellIs" dxfId="7853" priority="4285" operator="equal">
      <formula>1</formula>
    </cfRule>
    <cfRule type="cellIs" dxfId="7852" priority="4286" operator="equal">
      <formula>3</formula>
    </cfRule>
    <cfRule type="cellIs" dxfId="7851" priority="4287" operator="equal">
      <formula>5</formula>
    </cfRule>
  </conditionalFormatting>
  <conditionalFormatting sqref="G98:G104">
    <cfRule type="cellIs" dxfId="7850" priority="4281" operator="lessThan">
      <formula>4</formula>
    </cfRule>
  </conditionalFormatting>
  <conditionalFormatting sqref="I98:I104">
    <cfRule type="cellIs" dxfId="7849" priority="4280" operator="lessThan">
      <formula>0.25</formula>
    </cfRule>
  </conditionalFormatting>
  <conditionalFormatting sqref="W98:W104 AI98:AI104">
    <cfRule type="cellIs" dxfId="7848" priority="4253" operator="equal">
      <formula>1</formula>
    </cfRule>
    <cfRule type="cellIs" dxfId="7847" priority="4254" operator="equal">
      <formula>3</formula>
    </cfRule>
    <cfRule type="cellIs" dxfId="7846" priority="4255" operator="between">
      <formula>4</formula>
      <formula>5</formula>
    </cfRule>
  </conditionalFormatting>
  <conditionalFormatting sqref="AM98:AM104 AW98:AW104 BJ98:BK104 CK98:CK104">
    <cfRule type="cellIs" dxfId="7845" priority="4247" operator="equal">
      <formula>5</formula>
    </cfRule>
    <cfRule type="cellIs" dxfId="7844" priority="4248" operator="equal">
      <formula>3</formula>
    </cfRule>
    <cfRule type="cellIs" dxfId="7843" priority="4249" operator="equal">
      <formula>1</formula>
    </cfRule>
  </conditionalFormatting>
  <conditionalFormatting sqref="AV98:AV104 AZ98:AZ104 BD98:BD104 BL98:BL104 BN98:BN104">
    <cfRule type="cellIs" dxfId="7842" priority="4237" operator="equal">
      <formula>1</formula>
    </cfRule>
    <cfRule type="cellIs" dxfId="7841" priority="4238" operator="between">
      <formula>2</formula>
      <formula>3</formula>
    </cfRule>
    <cfRule type="cellIs" dxfId="7840" priority="4239" operator="between">
      <formula>5</formula>
      <formula>4</formula>
    </cfRule>
  </conditionalFormatting>
  <conditionalFormatting sqref="AB98:AB104">
    <cfRule type="cellIs" dxfId="7839" priority="4289" operator="equal">
      <formula>1</formula>
    </cfRule>
    <cfRule type="cellIs" dxfId="7838" priority="4290" operator="equal">
      <formula>2</formula>
    </cfRule>
    <cfRule type="cellIs" dxfId="7837" priority="4291" operator="equal">
      <formula>3</formula>
    </cfRule>
    <cfRule type="cellIs" dxfId="7836" priority="4292" operator="between">
      <formula>4</formula>
      <formula>5</formula>
    </cfRule>
  </conditionalFormatting>
  <conditionalFormatting sqref="AC98:AC101 AC104 BQ98:BQ104 S98:S104">
    <cfRule type="cellIs" dxfId="7835" priority="4256" operator="between">
      <formula>1</formula>
      <formula>2</formula>
    </cfRule>
    <cfRule type="cellIs" dxfId="7834" priority="4257" operator="equal">
      <formula>3</formula>
    </cfRule>
    <cfRule type="cellIs" dxfId="7833" priority="4258" operator="equal">
      <formula>5</formula>
    </cfRule>
  </conditionalFormatting>
  <conditionalFormatting sqref="AO98:AO104">
    <cfRule type="cellIs" dxfId="7832" priority="4266" operator="equal">
      <formula>1</formula>
    </cfRule>
    <cfRule type="cellIs" dxfId="7831" priority="4267" operator="between">
      <formula>2</formula>
      <formula>3</formula>
    </cfRule>
    <cfRule type="cellIs" dxfId="7830" priority="4268" operator="between">
      <formula>5</formula>
      <formula>4</formula>
    </cfRule>
  </conditionalFormatting>
  <conditionalFormatting sqref="AN98:AN104">
    <cfRule type="cellIs" dxfId="7829" priority="4269" operator="between">
      <formula>1</formula>
      <formula>2</formula>
    </cfRule>
    <cfRule type="cellIs" dxfId="7828" priority="4270" operator="between">
      <formula>3</formula>
      <formula>4</formula>
    </cfRule>
    <cfRule type="cellIs" dxfId="7827" priority="4271" operator="equal">
      <formula>5</formula>
    </cfRule>
  </conditionalFormatting>
  <conditionalFormatting sqref="AP98:AP104">
    <cfRule type="cellIs" dxfId="7826" priority="4250" operator="between">
      <formula>5</formula>
      <formula>4</formula>
    </cfRule>
    <cfRule type="cellIs" dxfId="7825" priority="4251" operator="between">
      <formula>3</formula>
      <formula>2</formula>
    </cfRule>
    <cfRule type="cellIs" dxfId="7824" priority="4252" operator="equal">
      <formula>1</formula>
    </cfRule>
  </conditionalFormatting>
  <conditionalFormatting sqref="AQ98:AQ104 BA98:BA104 O98:O104 BF98:BF104 BP98:BP104">
    <cfRule type="cellIs" dxfId="7823" priority="4263" operator="equal">
      <formula>1</formula>
    </cfRule>
    <cfRule type="cellIs" dxfId="7822" priority="4264" operator="between">
      <formula>2</formula>
      <formula>4</formula>
    </cfRule>
    <cfRule type="cellIs" dxfId="7821" priority="4265" operator="equal">
      <formula>5</formula>
    </cfRule>
  </conditionalFormatting>
  <conditionalFormatting sqref="AR98:AR104">
    <cfRule type="cellIs" dxfId="7820" priority="4233" operator="between">
      <formula>5</formula>
      <formula>4</formula>
    </cfRule>
    <cfRule type="cellIs" dxfId="7819" priority="4234" operator="equal">
      <formula>3</formula>
    </cfRule>
    <cfRule type="cellIs" dxfId="7818" priority="4235" operator="equal">
      <formula>2</formula>
    </cfRule>
    <cfRule type="cellIs" dxfId="7817" priority="4236" operator="equal">
      <formula>1</formula>
    </cfRule>
  </conditionalFormatting>
  <conditionalFormatting sqref="AT98:AT104">
    <cfRule type="cellIs" dxfId="7816" priority="4229" operator="equal">
      <formula>5</formula>
    </cfRule>
    <cfRule type="cellIs" dxfId="7815" priority="4230" operator="between">
      <formula>3</formula>
      <formula>4</formula>
    </cfRule>
    <cfRule type="cellIs" dxfId="7814" priority="4231" operator="equal">
      <formula>2</formula>
    </cfRule>
    <cfRule type="cellIs" dxfId="7813" priority="4232" operator="equal">
      <formula>1</formula>
    </cfRule>
  </conditionalFormatting>
  <conditionalFormatting sqref="AU98:AU104">
    <cfRule type="cellIs" dxfId="7812" priority="4245" operator="equal">
      <formula>1</formula>
    </cfRule>
    <cfRule type="cellIs" dxfId="7811" priority="4246" operator="between">
      <formula>2</formula>
      <formula>3</formula>
    </cfRule>
    <cfRule type="cellIs" dxfId="7810" priority="4259" operator="equal">
      <formula>5</formula>
    </cfRule>
  </conditionalFormatting>
  <conditionalFormatting sqref="AX98:AX104">
    <cfRule type="cellIs" dxfId="7809" priority="4242" operator="equal">
      <formula>1</formula>
    </cfRule>
    <cfRule type="cellIs" dxfId="7808" priority="4243" operator="between">
      <formula>3</formula>
      <formula>2</formula>
    </cfRule>
    <cfRule type="cellIs" dxfId="7807" priority="4244" operator="equal">
      <formula>5</formula>
    </cfRule>
  </conditionalFormatting>
  <conditionalFormatting sqref="AY98:AY104">
    <cfRule type="cellIs" dxfId="7806" priority="4261" operator="equal">
      <formula>1</formula>
    </cfRule>
    <cfRule type="cellIs" dxfId="7805" priority="4262" operator="equal">
      <formula>5</formula>
    </cfRule>
  </conditionalFormatting>
  <conditionalFormatting sqref="U98:U104">
    <cfRule type="cellIs" dxfId="7804" priority="4228" operator="equal">
      <formula>1</formula>
    </cfRule>
  </conditionalFormatting>
  <conditionalFormatting sqref="U98:U104">
    <cfRule type="cellIs" dxfId="7803" priority="4226" operator="between">
      <formula>4</formula>
      <formula>5</formula>
    </cfRule>
    <cfRule type="cellIs" dxfId="7802" priority="4227" operator="between">
      <formula>2</formula>
      <formula>3</formula>
    </cfRule>
  </conditionalFormatting>
  <conditionalFormatting sqref="Z98:Z104">
    <cfRule type="cellIs" dxfId="7801" priority="4272" operator="equal">
      <formula>2</formula>
    </cfRule>
    <cfRule type="cellIs" dxfId="7800" priority="4273" operator="equal">
      <formula>3</formula>
    </cfRule>
    <cfRule type="cellIs" dxfId="7799" priority="4274" operator="equal">
      <formula>4</formula>
    </cfRule>
  </conditionalFormatting>
  <conditionalFormatting sqref="AK98:AK104">
    <cfRule type="cellIs" dxfId="7798" priority="4224" operator="equal">
      <formula>4</formula>
    </cfRule>
    <cfRule type="cellIs" dxfId="7797" priority="4225" operator="equal">
      <formula>2</formula>
    </cfRule>
  </conditionalFormatting>
  <conditionalFormatting sqref="BG98:BG104">
    <cfRule type="cellIs" dxfId="7796" priority="4223" operator="equal">
      <formula>5</formula>
    </cfRule>
    <cfRule type="cellIs" dxfId="7795" priority="4277" operator="equal">
      <formula>1</formula>
    </cfRule>
    <cfRule type="cellIs" dxfId="7794" priority="4278" operator="equal">
      <formula>2</formula>
    </cfRule>
    <cfRule type="cellIs" dxfId="7793" priority="4279" operator="equal">
      <formula>4</formula>
    </cfRule>
  </conditionalFormatting>
  <conditionalFormatting sqref="BM98:BM104">
    <cfRule type="cellIs" dxfId="7792" priority="4222" operator="between">
      <formula>4</formula>
      <formula>5</formula>
    </cfRule>
    <cfRule type="cellIs" dxfId="7791" priority="4240" operator="equal">
      <formula>2</formula>
    </cfRule>
    <cfRule type="cellIs" dxfId="7790" priority="4241" operator="equal">
      <formula>1</formula>
    </cfRule>
  </conditionalFormatting>
  <conditionalFormatting sqref="BS98:BS104">
    <cfRule type="cellIs" dxfId="7789" priority="4219" operator="equal">
      <formula>5</formula>
    </cfRule>
    <cfRule type="cellIs" dxfId="7788" priority="4220" operator="between">
      <formula>2</formula>
      <formula>4</formula>
    </cfRule>
    <cfRule type="cellIs" dxfId="7787" priority="4221" operator="equal">
      <formula>1</formula>
    </cfRule>
  </conditionalFormatting>
  <conditionalFormatting sqref="BT98:BT104 CG98:CG104 BY98:CB104 BV98:BW104 CE98:CE104">
    <cfRule type="cellIs" dxfId="7786" priority="4216" operator="between">
      <formula>4</formula>
      <formula>5</formula>
    </cfRule>
    <cfRule type="cellIs" dxfId="7785" priority="4217" operator="between">
      <formula>2</formula>
      <formula>3</formula>
    </cfRule>
    <cfRule type="cellIs" dxfId="7784" priority="4218" operator="equal">
      <formula>1</formula>
    </cfRule>
  </conditionalFormatting>
  <conditionalFormatting sqref="BU98:BU104">
    <cfRule type="cellIs" dxfId="7783" priority="4213" operator="between">
      <formula>4</formula>
      <formula>5</formula>
    </cfRule>
    <cfRule type="cellIs" dxfId="7782" priority="4214" operator="equal">
      <formula>3</formula>
    </cfRule>
    <cfRule type="cellIs" dxfId="7781" priority="4215" operator="between">
      <formula>1</formula>
      <formula>2</formula>
    </cfRule>
  </conditionalFormatting>
  <conditionalFormatting sqref="BC105:BC107 AH105:AH107 X105:X107 P105:P107">
    <cfRule type="cellIs" dxfId="7780" priority="4206" operator="between">
      <formula>1</formula>
      <formula>2</formula>
    </cfRule>
    <cfRule type="cellIs" dxfId="7779" priority="4211" operator="equal">
      <formula>3</formula>
    </cfRule>
    <cfRule type="cellIs" dxfId="7778" priority="4212" operator="between">
      <formula>5</formula>
      <formula>4</formula>
    </cfRule>
  </conditionalFormatting>
  <conditionalFormatting sqref="R105:R107 AJ105:AJ107 AF105:AF107 Y105:Y107 T105:T107">
    <cfRule type="cellIs" dxfId="7777" priority="4203" operator="equal">
      <formula>1</formula>
    </cfRule>
    <cfRule type="cellIs" dxfId="7776" priority="4204" operator="equal">
      <formula>3</formula>
    </cfRule>
    <cfRule type="cellIs" dxfId="7775" priority="4205" operator="equal">
      <formula>5</formula>
    </cfRule>
  </conditionalFormatting>
  <conditionalFormatting sqref="G105:G107">
    <cfRule type="cellIs" dxfId="7774" priority="4199" operator="lessThan">
      <formula>4</formula>
    </cfRule>
  </conditionalFormatting>
  <conditionalFormatting sqref="I105:I107">
    <cfRule type="cellIs" dxfId="7773" priority="4198" operator="lessThan">
      <formula>0.25</formula>
    </cfRule>
  </conditionalFormatting>
  <conditionalFormatting sqref="AI105:AI107 W105:W107">
    <cfRule type="cellIs" dxfId="7772" priority="4171" operator="equal">
      <formula>1</formula>
    </cfRule>
    <cfRule type="cellIs" dxfId="7771" priority="4172" operator="equal">
      <formula>3</formula>
    </cfRule>
    <cfRule type="cellIs" dxfId="7770" priority="4173" operator="between">
      <formula>4</formula>
      <formula>5</formula>
    </cfRule>
  </conditionalFormatting>
  <conditionalFormatting sqref="CK105:CK107 BJ105:BK107 AW105:AW107 AM105:AM107">
    <cfRule type="cellIs" dxfId="7769" priority="4165" operator="equal">
      <formula>5</formula>
    </cfRule>
    <cfRule type="cellIs" dxfId="7768" priority="4166" operator="equal">
      <formula>3</formula>
    </cfRule>
    <cfRule type="cellIs" dxfId="7767" priority="4167" operator="equal">
      <formula>1</formula>
    </cfRule>
  </conditionalFormatting>
  <conditionalFormatting sqref="BN105:BN107 BL105:BL107 BD105:BD107 AZ105:AZ107 AV105:AV107">
    <cfRule type="cellIs" dxfId="7766" priority="4155" operator="equal">
      <formula>1</formula>
    </cfRule>
    <cfRule type="cellIs" dxfId="7765" priority="4156" operator="between">
      <formula>2</formula>
      <formula>3</formula>
    </cfRule>
    <cfRule type="cellIs" dxfId="7764" priority="4157" operator="between">
      <formula>5</formula>
      <formula>4</formula>
    </cfRule>
  </conditionalFormatting>
  <conditionalFormatting sqref="AB105:AB107">
    <cfRule type="cellIs" dxfId="7763" priority="4207" operator="equal">
      <formula>1</formula>
    </cfRule>
    <cfRule type="cellIs" dxfId="7762" priority="4208" operator="equal">
      <formula>2</formula>
    </cfRule>
    <cfRule type="cellIs" dxfId="7761" priority="4209" operator="equal">
      <formula>3</formula>
    </cfRule>
    <cfRule type="cellIs" dxfId="7760" priority="4210" operator="between">
      <formula>4</formula>
      <formula>5</formula>
    </cfRule>
  </conditionalFormatting>
  <conditionalFormatting sqref="AC105:AC107 S105:S107 BQ105:BQ107">
    <cfRule type="cellIs" dxfId="7759" priority="4174" operator="between">
      <formula>1</formula>
      <formula>2</formula>
    </cfRule>
    <cfRule type="cellIs" dxfId="7758" priority="4175" operator="equal">
      <formula>3</formula>
    </cfRule>
    <cfRule type="cellIs" dxfId="7757" priority="4176" operator="equal">
      <formula>5</formula>
    </cfRule>
  </conditionalFormatting>
  <conditionalFormatting sqref="AO105:AO107">
    <cfRule type="cellIs" dxfId="7756" priority="4184" operator="equal">
      <formula>1</formula>
    </cfRule>
    <cfRule type="cellIs" dxfId="7755" priority="4185" operator="between">
      <formula>2</formula>
      <formula>3</formula>
    </cfRule>
    <cfRule type="cellIs" dxfId="7754" priority="4186" operator="between">
      <formula>5</formula>
      <formula>4</formula>
    </cfRule>
  </conditionalFormatting>
  <conditionalFormatting sqref="AN105:AN107">
    <cfRule type="cellIs" dxfId="7753" priority="4187" operator="between">
      <formula>1</formula>
      <formula>2</formula>
    </cfRule>
    <cfRule type="cellIs" dxfId="7752" priority="4188" operator="between">
      <formula>3</formula>
      <formula>4</formula>
    </cfRule>
    <cfRule type="cellIs" dxfId="7751" priority="4189" operator="equal">
      <formula>5</formula>
    </cfRule>
  </conditionalFormatting>
  <conditionalFormatting sqref="AP105:AP107">
    <cfRule type="cellIs" dxfId="7750" priority="4168" operator="between">
      <formula>5</formula>
      <formula>4</formula>
    </cfRule>
    <cfRule type="cellIs" dxfId="7749" priority="4169" operator="between">
      <formula>3</formula>
      <formula>2</formula>
    </cfRule>
    <cfRule type="cellIs" dxfId="7748" priority="4170" operator="equal">
      <formula>1</formula>
    </cfRule>
  </conditionalFormatting>
  <conditionalFormatting sqref="BP105:BP107 BF105:BF107 O105:O107 BA105:BA107 AQ105:AQ107">
    <cfRule type="cellIs" dxfId="7747" priority="4181" operator="equal">
      <formula>1</formula>
    </cfRule>
    <cfRule type="cellIs" dxfId="7746" priority="4182" operator="between">
      <formula>2</formula>
      <formula>4</formula>
    </cfRule>
    <cfRule type="cellIs" dxfId="7745" priority="4183" operator="equal">
      <formula>5</formula>
    </cfRule>
  </conditionalFormatting>
  <conditionalFormatting sqref="AR105:AR107">
    <cfRule type="cellIs" dxfId="7744" priority="4151" operator="between">
      <formula>5</formula>
      <formula>4</formula>
    </cfRule>
    <cfRule type="cellIs" dxfId="7743" priority="4152" operator="equal">
      <formula>3</formula>
    </cfRule>
    <cfRule type="cellIs" dxfId="7742" priority="4153" operator="equal">
      <formula>2</formula>
    </cfRule>
    <cfRule type="cellIs" dxfId="7741" priority="4154" operator="equal">
      <formula>1</formula>
    </cfRule>
  </conditionalFormatting>
  <conditionalFormatting sqref="AT105:AT107">
    <cfRule type="cellIs" dxfId="7740" priority="4147" operator="equal">
      <formula>5</formula>
    </cfRule>
    <cfRule type="cellIs" dxfId="7739" priority="4148" operator="between">
      <formula>3</formula>
      <formula>4</formula>
    </cfRule>
    <cfRule type="cellIs" dxfId="7738" priority="4149" operator="equal">
      <formula>2</formula>
    </cfRule>
    <cfRule type="cellIs" dxfId="7737" priority="4150" operator="equal">
      <formula>1</formula>
    </cfRule>
  </conditionalFormatting>
  <conditionalFormatting sqref="AU105:AU107">
    <cfRule type="cellIs" dxfId="7736" priority="4163" operator="equal">
      <formula>1</formula>
    </cfRule>
    <cfRule type="cellIs" dxfId="7735" priority="4164" operator="between">
      <formula>2</formula>
      <formula>3</formula>
    </cfRule>
    <cfRule type="cellIs" dxfId="7734" priority="4177" operator="equal">
      <formula>5</formula>
    </cfRule>
  </conditionalFormatting>
  <conditionalFormatting sqref="AX105:AX107">
    <cfRule type="cellIs" dxfId="7733" priority="4160" operator="equal">
      <formula>1</formula>
    </cfRule>
    <cfRule type="cellIs" dxfId="7732" priority="4161" operator="between">
      <formula>3</formula>
      <formula>2</formula>
    </cfRule>
    <cfRule type="cellIs" dxfId="7731" priority="4162" operator="equal">
      <formula>5</formula>
    </cfRule>
  </conditionalFormatting>
  <conditionalFormatting sqref="AY105:AY107">
    <cfRule type="cellIs" dxfId="7730" priority="4179" operator="equal">
      <formula>1</formula>
    </cfRule>
    <cfRule type="cellIs" dxfId="7729" priority="4180" operator="equal">
      <formula>5</formula>
    </cfRule>
  </conditionalFormatting>
  <conditionalFormatting sqref="U105:U107">
    <cfRule type="cellIs" dxfId="7728" priority="4146" operator="equal">
      <formula>1</formula>
    </cfRule>
  </conditionalFormatting>
  <conditionalFormatting sqref="U105:U107">
    <cfRule type="cellIs" dxfId="7727" priority="4144" operator="between">
      <formula>4</formula>
      <formula>5</formula>
    </cfRule>
    <cfRule type="cellIs" dxfId="7726" priority="4145" operator="between">
      <formula>2</formula>
      <formula>3</formula>
    </cfRule>
  </conditionalFormatting>
  <conditionalFormatting sqref="Z105:Z107">
    <cfRule type="cellIs" dxfId="7725" priority="4190" operator="equal">
      <formula>2</formula>
    </cfRule>
    <cfRule type="cellIs" dxfId="7724" priority="4191" operator="equal">
      <formula>3</formula>
    </cfRule>
    <cfRule type="cellIs" dxfId="7723" priority="4192" operator="equal">
      <formula>4</formula>
    </cfRule>
  </conditionalFormatting>
  <conditionalFormatting sqref="AK105:AK107">
    <cfRule type="cellIs" dxfId="7722" priority="4142" operator="equal">
      <formula>4</formula>
    </cfRule>
    <cfRule type="cellIs" dxfId="7721" priority="4143" operator="equal">
      <formula>2</formula>
    </cfRule>
  </conditionalFormatting>
  <conditionalFormatting sqref="BG105:BG107">
    <cfRule type="cellIs" dxfId="7720" priority="4141" operator="equal">
      <formula>5</formula>
    </cfRule>
    <cfRule type="cellIs" dxfId="7719" priority="4195" operator="equal">
      <formula>1</formula>
    </cfRule>
    <cfRule type="cellIs" dxfId="7718" priority="4196" operator="equal">
      <formula>2</formula>
    </cfRule>
    <cfRule type="cellIs" dxfId="7717" priority="4197" operator="equal">
      <formula>4</formula>
    </cfRule>
  </conditionalFormatting>
  <conditionalFormatting sqref="BM105:BM107">
    <cfRule type="cellIs" dxfId="7716" priority="4140" operator="between">
      <formula>4</formula>
      <formula>5</formula>
    </cfRule>
    <cfRule type="cellIs" dxfId="7715" priority="4158" operator="equal">
      <formula>2</formula>
    </cfRule>
    <cfRule type="cellIs" dxfId="7714" priority="4159" operator="equal">
      <formula>1</formula>
    </cfRule>
  </conditionalFormatting>
  <conditionalFormatting sqref="BS105:BS107">
    <cfRule type="cellIs" dxfId="7713" priority="4137" operator="equal">
      <formula>5</formula>
    </cfRule>
    <cfRule type="cellIs" dxfId="7712" priority="4138" operator="between">
      <formula>2</formula>
      <formula>4</formula>
    </cfRule>
    <cfRule type="cellIs" dxfId="7711" priority="4139" operator="equal">
      <formula>1</formula>
    </cfRule>
  </conditionalFormatting>
  <conditionalFormatting sqref="CE105:CE107 BV105:BW107 BY105:CB107 CG105:CG107 BT105:BT107">
    <cfRule type="cellIs" dxfId="7710" priority="4134" operator="between">
      <formula>4</formula>
      <formula>5</formula>
    </cfRule>
    <cfRule type="cellIs" dxfId="7709" priority="4135" operator="between">
      <formula>2</formula>
      <formula>3</formula>
    </cfRule>
    <cfRule type="cellIs" dxfId="7708" priority="4136" operator="equal">
      <formula>1</formula>
    </cfRule>
  </conditionalFormatting>
  <conditionalFormatting sqref="BU105:BU107">
    <cfRule type="cellIs" dxfId="7707" priority="4131" operator="between">
      <formula>4</formula>
      <formula>5</formula>
    </cfRule>
    <cfRule type="cellIs" dxfId="7706" priority="4132" operator="equal">
      <formula>3</formula>
    </cfRule>
    <cfRule type="cellIs" dxfId="7705" priority="4133" operator="between">
      <formula>1</formula>
      <formula>2</formula>
    </cfRule>
  </conditionalFormatting>
  <conditionalFormatting sqref="P108 X108 AH108 BC108">
    <cfRule type="cellIs" dxfId="7704" priority="4124" operator="between">
      <formula>1</formula>
      <formula>2</formula>
    </cfRule>
    <cfRule type="cellIs" dxfId="7703" priority="4129" operator="equal">
      <formula>3</formula>
    </cfRule>
    <cfRule type="cellIs" dxfId="7702" priority="4130" operator="between">
      <formula>5</formula>
      <formula>4</formula>
    </cfRule>
  </conditionalFormatting>
  <conditionalFormatting sqref="T108 Y108 AF108 AJ108 R108">
    <cfRule type="cellIs" dxfId="7701" priority="4121" operator="equal">
      <formula>1</formula>
    </cfRule>
    <cfRule type="cellIs" dxfId="7700" priority="4122" operator="equal">
      <formula>3</formula>
    </cfRule>
    <cfRule type="cellIs" dxfId="7699" priority="4123" operator="equal">
      <formula>5</formula>
    </cfRule>
  </conditionalFormatting>
  <conditionalFormatting sqref="G108">
    <cfRule type="cellIs" dxfId="7698" priority="4117" operator="lessThan">
      <formula>4</formula>
    </cfRule>
  </conditionalFormatting>
  <conditionalFormatting sqref="I108">
    <cfRule type="cellIs" dxfId="7697" priority="4116" operator="lessThan">
      <formula>0.25</formula>
    </cfRule>
  </conditionalFormatting>
  <conditionalFormatting sqref="W108 AI108">
    <cfRule type="cellIs" dxfId="7696" priority="4089" operator="equal">
      <formula>1</formula>
    </cfRule>
    <cfRule type="cellIs" dxfId="7695" priority="4090" operator="equal">
      <formula>3</formula>
    </cfRule>
    <cfRule type="cellIs" dxfId="7694" priority="4091" operator="between">
      <formula>4</formula>
      <formula>5</formula>
    </cfRule>
  </conditionalFormatting>
  <conditionalFormatting sqref="AM108 AW108 BJ108:BK108 CK108">
    <cfRule type="cellIs" dxfId="7693" priority="4083" operator="equal">
      <formula>5</formula>
    </cfRule>
    <cfRule type="cellIs" dxfId="7692" priority="4084" operator="equal">
      <formula>3</formula>
    </cfRule>
    <cfRule type="cellIs" dxfId="7691" priority="4085" operator="equal">
      <formula>1</formula>
    </cfRule>
  </conditionalFormatting>
  <conditionalFormatting sqref="AV108 AZ108 BD108 BL108 BN108">
    <cfRule type="cellIs" dxfId="7690" priority="4073" operator="equal">
      <formula>1</formula>
    </cfRule>
    <cfRule type="cellIs" dxfId="7689" priority="4074" operator="between">
      <formula>2</formula>
      <formula>3</formula>
    </cfRule>
    <cfRule type="cellIs" dxfId="7688" priority="4075" operator="between">
      <formula>5</formula>
      <formula>4</formula>
    </cfRule>
  </conditionalFormatting>
  <conditionalFormatting sqref="AB108">
    <cfRule type="cellIs" dxfId="7687" priority="4125" operator="equal">
      <formula>1</formula>
    </cfRule>
    <cfRule type="cellIs" dxfId="7686" priority="4126" operator="equal">
      <formula>2</formula>
    </cfRule>
    <cfRule type="cellIs" dxfId="7685" priority="4127" operator="equal">
      <formula>3</formula>
    </cfRule>
    <cfRule type="cellIs" dxfId="7684" priority="4128" operator="between">
      <formula>4</formula>
      <formula>5</formula>
    </cfRule>
  </conditionalFormatting>
  <conditionalFormatting sqref="BQ108 S108">
    <cfRule type="cellIs" dxfId="7683" priority="4092" operator="between">
      <formula>1</formula>
      <formula>2</formula>
    </cfRule>
    <cfRule type="cellIs" dxfId="7682" priority="4093" operator="equal">
      <formula>3</formula>
    </cfRule>
    <cfRule type="cellIs" dxfId="7681" priority="4094" operator="equal">
      <formula>5</formula>
    </cfRule>
  </conditionalFormatting>
  <conditionalFormatting sqref="AO108">
    <cfRule type="cellIs" dxfId="7680" priority="4102" operator="equal">
      <formula>1</formula>
    </cfRule>
    <cfRule type="cellIs" dxfId="7679" priority="4103" operator="between">
      <formula>2</formula>
      <formula>3</formula>
    </cfRule>
    <cfRule type="cellIs" dxfId="7678" priority="4104" operator="between">
      <formula>5</formula>
      <formula>4</formula>
    </cfRule>
  </conditionalFormatting>
  <conditionalFormatting sqref="AN108">
    <cfRule type="cellIs" dxfId="7677" priority="4105" operator="between">
      <formula>1</formula>
      <formula>2</formula>
    </cfRule>
    <cfRule type="cellIs" dxfId="7676" priority="4106" operator="between">
      <formula>3</formula>
      <formula>4</formula>
    </cfRule>
    <cfRule type="cellIs" dxfId="7675" priority="4107" operator="equal">
      <formula>5</formula>
    </cfRule>
  </conditionalFormatting>
  <conditionalFormatting sqref="AP108">
    <cfRule type="cellIs" dxfId="7674" priority="4086" operator="between">
      <formula>5</formula>
      <formula>4</formula>
    </cfRule>
    <cfRule type="cellIs" dxfId="7673" priority="4087" operator="between">
      <formula>3</formula>
      <formula>2</formula>
    </cfRule>
    <cfRule type="cellIs" dxfId="7672" priority="4088" operator="equal">
      <formula>1</formula>
    </cfRule>
  </conditionalFormatting>
  <conditionalFormatting sqref="AQ108 BA108 O108 BF108 BP108">
    <cfRule type="cellIs" dxfId="7671" priority="4099" operator="equal">
      <formula>1</formula>
    </cfRule>
    <cfRule type="cellIs" dxfId="7670" priority="4100" operator="between">
      <formula>2</formula>
      <formula>4</formula>
    </cfRule>
    <cfRule type="cellIs" dxfId="7669" priority="4101" operator="equal">
      <formula>5</formula>
    </cfRule>
  </conditionalFormatting>
  <conditionalFormatting sqref="AR108">
    <cfRule type="cellIs" dxfId="7668" priority="4069" operator="between">
      <formula>5</formula>
      <formula>4</formula>
    </cfRule>
    <cfRule type="cellIs" dxfId="7667" priority="4070" operator="equal">
      <formula>3</formula>
    </cfRule>
    <cfRule type="cellIs" dxfId="7666" priority="4071" operator="equal">
      <formula>2</formula>
    </cfRule>
    <cfRule type="cellIs" dxfId="7665" priority="4072" operator="equal">
      <formula>1</formula>
    </cfRule>
  </conditionalFormatting>
  <conditionalFormatting sqref="AT108">
    <cfRule type="cellIs" dxfId="7664" priority="4065" operator="equal">
      <formula>5</formula>
    </cfRule>
    <cfRule type="cellIs" dxfId="7663" priority="4066" operator="between">
      <formula>3</formula>
      <formula>4</formula>
    </cfRule>
    <cfRule type="cellIs" dxfId="7662" priority="4067" operator="equal">
      <formula>2</formula>
    </cfRule>
    <cfRule type="cellIs" dxfId="7661" priority="4068" operator="equal">
      <formula>1</formula>
    </cfRule>
  </conditionalFormatting>
  <conditionalFormatting sqref="AU108">
    <cfRule type="cellIs" dxfId="7660" priority="4081" operator="equal">
      <formula>1</formula>
    </cfRule>
    <cfRule type="cellIs" dxfId="7659" priority="4082" operator="between">
      <formula>2</formula>
      <formula>3</formula>
    </cfRule>
    <cfRule type="cellIs" dxfId="7658" priority="4095" operator="equal">
      <formula>5</formula>
    </cfRule>
  </conditionalFormatting>
  <conditionalFormatting sqref="AX108">
    <cfRule type="cellIs" dxfId="7657" priority="4078" operator="equal">
      <formula>1</formula>
    </cfRule>
    <cfRule type="cellIs" dxfId="7656" priority="4079" operator="between">
      <formula>3</formula>
      <formula>2</formula>
    </cfRule>
    <cfRule type="cellIs" dxfId="7655" priority="4080" operator="equal">
      <formula>5</formula>
    </cfRule>
  </conditionalFormatting>
  <conditionalFormatting sqref="AY108">
    <cfRule type="cellIs" dxfId="7654" priority="4097" operator="equal">
      <formula>1</formula>
    </cfRule>
    <cfRule type="cellIs" dxfId="7653" priority="4098" operator="equal">
      <formula>5</formula>
    </cfRule>
  </conditionalFormatting>
  <conditionalFormatting sqref="U108">
    <cfRule type="cellIs" dxfId="7652" priority="4064" operator="equal">
      <formula>1</formula>
    </cfRule>
  </conditionalFormatting>
  <conditionalFormatting sqref="U108">
    <cfRule type="cellIs" dxfId="7651" priority="4062" operator="between">
      <formula>4</formula>
      <formula>5</formula>
    </cfRule>
    <cfRule type="cellIs" dxfId="7650" priority="4063" operator="between">
      <formula>2</formula>
      <formula>3</formula>
    </cfRule>
  </conditionalFormatting>
  <conditionalFormatting sqref="Z108">
    <cfRule type="cellIs" dxfId="7649" priority="4108" operator="equal">
      <formula>2</formula>
    </cfRule>
    <cfRule type="cellIs" dxfId="7648" priority="4109" operator="equal">
      <formula>3</formula>
    </cfRule>
    <cfRule type="cellIs" dxfId="7647" priority="4110" operator="equal">
      <formula>4</formula>
    </cfRule>
  </conditionalFormatting>
  <conditionalFormatting sqref="AK108">
    <cfRule type="cellIs" dxfId="7646" priority="4060" operator="equal">
      <formula>4</formula>
    </cfRule>
    <cfRule type="cellIs" dxfId="7645" priority="4061" operator="equal">
      <formula>2</formula>
    </cfRule>
  </conditionalFormatting>
  <conditionalFormatting sqref="BG108">
    <cfRule type="cellIs" dxfId="7644" priority="4059" operator="equal">
      <formula>5</formula>
    </cfRule>
    <cfRule type="cellIs" dxfId="7643" priority="4113" operator="equal">
      <formula>1</formula>
    </cfRule>
    <cfRule type="cellIs" dxfId="7642" priority="4114" operator="equal">
      <formula>2</formula>
    </cfRule>
    <cfRule type="cellIs" dxfId="7641" priority="4115" operator="equal">
      <formula>4</formula>
    </cfRule>
  </conditionalFormatting>
  <conditionalFormatting sqref="BM108">
    <cfRule type="cellIs" dxfId="7640" priority="4058" operator="between">
      <formula>4</formula>
      <formula>5</formula>
    </cfRule>
    <cfRule type="cellIs" dxfId="7639" priority="4076" operator="equal">
      <formula>2</formula>
    </cfRule>
    <cfRule type="cellIs" dxfId="7638" priority="4077" operator="equal">
      <formula>1</formula>
    </cfRule>
  </conditionalFormatting>
  <conditionalFormatting sqref="BS108">
    <cfRule type="cellIs" dxfId="7637" priority="4055" operator="equal">
      <formula>5</formula>
    </cfRule>
    <cfRule type="cellIs" dxfId="7636" priority="4056" operator="between">
      <formula>2</formula>
      <formula>4</formula>
    </cfRule>
    <cfRule type="cellIs" dxfId="7635" priority="4057" operator="equal">
      <formula>1</formula>
    </cfRule>
  </conditionalFormatting>
  <conditionalFormatting sqref="BT108 CG108 BY108:CB108 BV108:BW108 CE108">
    <cfRule type="cellIs" dxfId="7634" priority="4052" operator="between">
      <formula>4</formula>
      <formula>5</formula>
    </cfRule>
    <cfRule type="cellIs" dxfId="7633" priority="4053" operator="between">
      <formula>2</formula>
      <formula>3</formula>
    </cfRule>
    <cfRule type="cellIs" dxfId="7632" priority="4054" operator="equal">
      <formula>1</formula>
    </cfRule>
  </conditionalFormatting>
  <conditionalFormatting sqref="BU108">
    <cfRule type="cellIs" dxfId="7631" priority="4049" operator="between">
      <formula>4</formula>
      <formula>5</formula>
    </cfRule>
    <cfRule type="cellIs" dxfId="7630" priority="4050" operator="equal">
      <formula>3</formula>
    </cfRule>
    <cfRule type="cellIs" dxfId="7629" priority="4051" operator="between">
      <formula>1</formula>
      <formula>2</formula>
    </cfRule>
  </conditionalFormatting>
  <conditionalFormatting sqref="BC109:BC115 AH109:AH115 X109:X115 P109:P115">
    <cfRule type="cellIs" dxfId="7628" priority="4042" operator="between">
      <formula>1</formula>
      <formula>2</formula>
    </cfRule>
    <cfRule type="cellIs" dxfId="7627" priority="4047" operator="equal">
      <formula>3</formula>
    </cfRule>
    <cfRule type="cellIs" dxfId="7626" priority="4048" operator="between">
      <formula>5</formula>
      <formula>4</formula>
    </cfRule>
  </conditionalFormatting>
  <conditionalFormatting sqref="R109:R115 AJ109:AJ115 AF109:AF115 Y109:Y115 T109:T115">
    <cfRule type="cellIs" dxfId="7625" priority="4039" operator="equal">
      <formula>1</formula>
    </cfRule>
    <cfRule type="cellIs" dxfId="7624" priority="4040" operator="equal">
      <formula>3</formula>
    </cfRule>
    <cfRule type="cellIs" dxfId="7623" priority="4041" operator="equal">
      <formula>5</formula>
    </cfRule>
  </conditionalFormatting>
  <conditionalFormatting sqref="G109:G115">
    <cfRule type="cellIs" dxfId="7622" priority="4035" operator="lessThan">
      <formula>4</formula>
    </cfRule>
  </conditionalFormatting>
  <conditionalFormatting sqref="I109:I115">
    <cfRule type="cellIs" dxfId="7621" priority="4034" operator="lessThan">
      <formula>0.25</formula>
    </cfRule>
  </conditionalFormatting>
  <conditionalFormatting sqref="AI109:AI115 W109:W115">
    <cfRule type="cellIs" dxfId="7620" priority="4007" operator="equal">
      <formula>1</formula>
    </cfRule>
    <cfRule type="cellIs" dxfId="7619" priority="4008" operator="equal">
      <formula>3</formula>
    </cfRule>
    <cfRule type="cellIs" dxfId="7618" priority="4009" operator="between">
      <formula>4</formula>
      <formula>5</formula>
    </cfRule>
  </conditionalFormatting>
  <conditionalFormatting sqref="CK109:CK115 BJ109:BK115 AW109:AW115 AM109:AM115">
    <cfRule type="cellIs" dxfId="7617" priority="4001" operator="equal">
      <formula>5</formula>
    </cfRule>
    <cfRule type="cellIs" dxfId="7616" priority="4002" operator="equal">
      <formula>3</formula>
    </cfRule>
    <cfRule type="cellIs" dxfId="7615" priority="4003" operator="equal">
      <formula>1</formula>
    </cfRule>
  </conditionalFormatting>
  <conditionalFormatting sqref="BN109:BN115 BL109:BL115 BD109:BD115 AZ109:AZ115 AV109:AV115">
    <cfRule type="cellIs" dxfId="7614" priority="3991" operator="equal">
      <formula>1</formula>
    </cfRule>
    <cfRule type="cellIs" dxfId="7613" priority="3992" operator="between">
      <formula>2</formula>
      <formula>3</formula>
    </cfRule>
    <cfRule type="cellIs" dxfId="7612" priority="3993" operator="between">
      <formula>5</formula>
      <formula>4</formula>
    </cfRule>
  </conditionalFormatting>
  <conditionalFormatting sqref="AB109:AB115">
    <cfRule type="cellIs" dxfId="7611" priority="4043" operator="equal">
      <formula>1</formula>
    </cfRule>
    <cfRule type="cellIs" dxfId="7610" priority="4044" operator="equal">
      <formula>2</formula>
    </cfRule>
    <cfRule type="cellIs" dxfId="7609" priority="4045" operator="equal">
      <formula>3</formula>
    </cfRule>
    <cfRule type="cellIs" dxfId="7608" priority="4046" operator="between">
      <formula>4</formula>
      <formula>5</formula>
    </cfRule>
  </conditionalFormatting>
  <conditionalFormatting sqref="AC109:AC111 AC115 S109:S115 BQ109:BQ115">
    <cfRule type="cellIs" dxfId="7607" priority="4010" operator="between">
      <formula>1</formula>
      <formula>2</formula>
    </cfRule>
    <cfRule type="cellIs" dxfId="7606" priority="4011" operator="equal">
      <formula>3</formula>
    </cfRule>
    <cfRule type="cellIs" dxfId="7605" priority="4012" operator="equal">
      <formula>5</formula>
    </cfRule>
  </conditionalFormatting>
  <conditionalFormatting sqref="AO109:AO115">
    <cfRule type="cellIs" dxfId="7604" priority="4020" operator="equal">
      <formula>1</formula>
    </cfRule>
    <cfRule type="cellIs" dxfId="7603" priority="4021" operator="between">
      <formula>2</formula>
      <formula>3</formula>
    </cfRule>
    <cfRule type="cellIs" dxfId="7602" priority="4022" operator="between">
      <formula>5</formula>
      <formula>4</formula>
    </cfRule>
  </conditionalFormatting>
  <conditionalFormatting sqref="AN109:AN115">
    <cfRule type="cellIs" dxfId="7601" priority="4023" operator="between">
      <formula>1</formula>
      <formula>2</formula>
    </cfRule>
    <cfRule type="cellIs" dxfId="7600" priority="4024" operator="between">
      <formula>3</formula>
      <formula>4</formula>
    </cfRule>
    <cfRule type="cellIs" dxfId="7599" priority="4025" operator="equal">
      <formula>5</formula>
    </cfRule>
  </conditionalFormatting>
  <conditionalFormatting sqref="AP109:AP115">
    <cfRule type="cellIs" dxfId="7598" priority="4004" operator="between">
      <formula>5</formula>
      <formula>4</formula>
    </cfRule>
    <cfRule type="cellIs" dxfId="7597" priority="4005" operator="between">
      <formula>3</formula>
      <formula>2</formula>
    </cfRule>
    <cfRule type="cellIs" dxfId="7596" priority="4006" operator="equal">
      <formula>1</formula>
    </cfRule>
  </conditionalFormatting>
  <conditionalFormatting sqref="BP109:BP115 BF109:BF115 O109:O115 BA109:BA115 AQ109:AQ115">
    <cfRule type="cellIs" dxfId="7595" priority="4017" operator="equal">
      <formula>1</formula>
    </cfRule>
    <cfRule type="cellIs" dxfId="7594" priority="4018" operator="between">
      <formula>2</formula>
      <formula>4</formula>
    </cfRule>
    <cfRule type="cellIs" dxfId="7593" priority="4019" operator="equal">
      <formula>5</formula>
    </cfRule>
  </conditionalFormatting>
  <conditionalFormatting sqref="AR109:AR115">
    <cfRule type="cellIs" dxfId="7592" priority="3987" operator="between">
      <formula>5</formula>
      <formula>4</formula>
    </cfRule>
    <cfRule type="cellIs" dxfId="7591" priority="3988" operator="equal">
      <formula>3</formula>
    </cfRule>
    <cfRule type="cellIs" dxfId="7590" priority="3989" operator="equal">
      <formula>2</formula>
    </cfRule>
    <cfRule type="cellIs" dxfId="7589" priority="3990" operator="equal">
      <formula>1</formula>
    </cfRule>
  </conditionalFormatting>
  <conditionalFormatting sqref="AT109:AT115">
    <cfRule type="cellIs" dxfId="7588" priority="3983" operator="equal">
      <formula>5</formula>
    </cfRule>
    <cfRule type="cellIs" dxfId="7587" priority="3984" operator="between">
      <formula>3</formula>
      <formula>4</formula>
    </cfRule>
    <cfRule type="cellIs" dxfId="7586" priority="3985" operator="equal">
      <formula>2</formula>
    </cfRule>
    <cfRule type="cellIs" dxfId="7585" priority="3986" operator="equal">
      <formula>1</formula>
    </cfRule>
  </conditionalFormatting>
  <conditionalFormatting sqref="AU109:AU115">
    <cfRule type="cellIs" dxfId="7584" priority="3999" operator="equal">
      <formula>1</formula>
    </cfRule>
    <cfRule type="cellIs" dxfId="7583" priority="4000" operator="between">
      <formula>2</formula>
      <formula>3</formula>
    </cfRule>
    <cfRule type="cellIs" dxfId="7582" priority="4013" operator="equal">
      <formula>5</formula>
    </cfRule>
  </conditionalFormatting>
  <conditionalFormatting sqref="AX109:AX115">
    <cfRule type="cellIs" dxfId="7581" priority="3996" operator="equal">
      <formula>1</formula>
    </cfRule>
    <cfRule type="cellIs" dxfId="7580" priority="3997" operator="between">
      <formula>3</formula>
      <formula>2</formula>
    </cfRule>
    <cfRule type="cellIs" dxfId="7579" priority="3998" operator="equal">
      <formula>5</formula>
    </cfRule>
  </conditionalFormatting>
  <conditionalFormatting sqref="AY109:AY115">
    <cfRule type="cellIs" dxfId="7578" priority="4015" operator="equal">
      <formula>1</formula>
    </cfRule>
    <cfRule type="cellIs" dxfId="7577" priority="4016" operator="equal">
      <formula>5</formula>
    </cfRule>
  </conditionalFormatting>
  <conditionalFormatting sqref="U109:U115">
    <cfRule type="cellIs" dxfId="7576" priority="3982" operator="equal">
      <formula>1</formula>
    </cfRule>
  </conditionalFormatting>
  <conditionalFormatting sqref="U109:U115">
    <cfRule type="cellIs" dxfId="7575" priority="3980" operator="between">
      <formula>4</formula>
      <formula>5</formula>
    </cfRule>
    <cfRule type="cellIs" dxfId="7574" priority="3981" operator="between">
      <formula>2</formula>
      <formula>3</formula>
    </cfRule>
  </conditionalFormatting>
  <conditionalFormatting sqref="Z109:Z115">
    <cfRule type="cellIs" dxfId="7573" priority="4026" operator="equal">
      <formula>2</formula>
    </cfRule>
    <cfRule type="cellIs" dxfId="7572" priority="4027" operator="equal">
      <formula>3</formula>
    </cfRule>
    <cfRule type="cellIs" dxfId="7571" priority="4028" operator="equal">
      <formula>4</formula>
    </cfRule>
  </conditionalFormatting>
  <conditionalFormatting sqref="AK109:AK115">
    <cfRule type="cellIs" dxfId="7570" priority="3978" operator="equal">
      <formula>4</formula>
    </cfRule>
    <cfRule type="cellIs" dxfId="7569" priority="3979" operator="equal">
      <formula>2</formula>
    </cfRule>
  </conditionalFormatting>
  <conditionalFormatting sqref="BG109:BG115">
    <cfRule type="cellIs" dxfId="7568" priority="3977" operator="equal">
      <formula>5</formula>
    </cfRule>
    <cfRule type="cellIs" dxfId="7567" priority="4031" operator="equal">
      <formula>1</formula>
    </cfRule>
    <cfRule type="cellIs" dxfId="7566" priority="4032" operator="equal">
      <formula>2</formula>
    </cfRule>
    <cfRule type="cellIs" dxfId="7565" priority="4033" operator="equal">
      <formula>4</formula>
    </cfRule>
  </conditionalFormatting>
  <conditionalFormatting sqref="BM109:BM115">
    <cfRule type="cellIs" dxfId="7564" priority="3976" operator="between">
      <formula>4</formula>
      <formula>5</formula>
    </cfRule>
    <cfRule type="cellIs" dxfId="7563" priority="3994" operator="equal">
      <formula>2</formula>
    </cfRule>
    <cfRule type="cellIs" dxfId="7562" priority="3995" operator="equal">
      <formula>1</formula>
    </cfRule>
  </conditionalFormatting>
  <conditionalFormatting sqref="BS109:BS115">
    <cfRule type="cellIs" dxfId="7561" priority="3973" operator="equal">
      <formula>5</formula>
    </cfRule>
    <cfRule type="cellIs" dxfId="7560" priority="3974" operator="between">
      <formula>2</formula>
      <formula>4</formula>
    </cfRule>
    <cfRule type="cellIs" dxfId="7559" priority="3975" operator="equal">
      <formula>1</formula>
    </cfRule>
  </conditionalFormatting>
  <conditionalFormatting sqref="CE109:CE115 BV109:BW115 BY109:CB115 CG109:CG115 BT109:BT115">
    <cfRule type="cellIs" dxfId="7558" priority="3970" operator="between">
      <formula>4</formula>
      <formula>5</formula>
    </cfRule>
    <cfRule type="cellIs" dxfId="7557" priority="3971" operator="between">
      <formula>2</formula>
      <formula>3</formula>
    </cfRule>
    <cfRule type="cellIs" dxfId="7556" priority="3972" operator="equal">
      <formula>1</formula>
    </cfRule>
  </conditionalFormatting>
  <conditionalFormatting sqref="BU109:BU115">
    <cfRule type="cellIs" dxfId="7555" priority="3967" operator="between">
      <formula>4</formula>
      <formula>5</formula>
    </cfRule>
    <cfRule type="cellIs" dxfId="7554" priority="3968" operator="equal">
      <formula>3</formula>
    </cfRule>
    <cfRule type="cellIs" dxfId="7553" priority="3969" operator="between">
      <formula>1</formula>
      <formula>2</formula>
    </cfRule>
  </conditionalFormatting>
  <conditionalFormatting sqref="P116:P121 X116:X121 AH116:AH121 BC116:BC121">
    <cfRule type="cellIs" dxfId="7552" priority="3960" operator="between">
      <formula>1</formula>
      <formula>2</formula>
    </cfRule>
    <cfRule type="cellIs" dxfId="7551" priority="3965" operator="equal">
      <formula>3</formula>
    </cfRule>
    <cfRule type="cellIs" dxfId="7550" priority="3966" operator="between">
      <formula>5</formula>
      <formula>4</formula>
    </cfRule>
  </conditionalFormatting>
  <conditionalFormatting sqref="T116:T121 Y116:Y121 AF116:AF121 AJ116:AJ121 R116:R121">
    <cfRule type="cellIs" dxfId="7549" priority="3957" operator="equal">
      <formula>1</formula>
    </cfRule>
    <cfRule type="cellIs" dxfId="7548" priority="3958" operator="equal">
      <formula>3</formula>
    </cfRule>
    <cfRule type="cellIs" dxfId="7547" priority="3959" operator="equal">
      <formula>5</formula>
    </cfRule>
  </conditionalFormatting>
  <conditionalFormatting sqref="G116:G121">
    <cfRule type="cellIs" dxfId="7546" priority="3953" operator="lessThan">
      <formula>4</formula>
    </cfRule>
  </conditionalFormatting>
  <conditionalFormatting sqref="I116:I121">
    <cfRule type="cellIs" dxfId="7545" priority="3952" operator="lessThan">
      <formula>0.25</formula>
    </cfRule>
  </conditionalFormatting>
  <conditionalFormatting sqref="W116:W121 AI116:AI121">
    <cfRule type="cellIs" dxfId="7544" priority="3925" operator="equal">
      <formula>1</formula>
    </cfRule>
    <cfRule type="cellIs" dxfId="7543" priority="3926" operator="equal">
      <formula>3</formula>
    </cfRule>
    <cfRule type="cellIs" dxfId="7542" priority="3927" operator="between">
      <formula>4</formula>
      <formula>5</formula>
    </cfRule>
  </conditionalFormatting>
  <conditionalFormatting sqref="AM116:AM121 AW116:AW121 BJ116:BK121 CK116:CK121">
    <cfRule type="cellIs" dxfId="7541" priority="3919" operator="equal">
      <formula>5</formula>
    </cfRule>
    <cfRule type="cellIs" dxfId="7540" priority="3920" operator="equal">
      <formula>3</formula>
    </cfRule>
    <cfRule type="cellIs" dxfId="7539" priority="3921" operator="equal">
      <formula>1</formula>
    </cfRule>
  </conditionalFormatting>
  <conditionalFormatting sqref="AV116:AV121 AZ116:AZ121 BD116:BD121 BL116:BL121 BN116:BN121">
    <cfRule type="cellIs" dxfId="7538" priority="3909" operator="equal">
      <formula>1</formula>
    </cfRule>
    <cfRule type="cellIs" dxfId="7537" priority="3910" operator="between">
      <formula>2</formula>
      <formula>3</formula>
    </cfRule>
    <cfRule type="cellIs" dxfId="7536" priority="3911" operator="between">
      <formula>5</formula>
      <formula>4</formula>
    </cfRule>
  </conditionalFormatting>
  <conditionalFormatting sqref="AB116:AB121">
    <cfRule type="cellIs" dxfId="7535" priority="3961" operator="equal">
      <formula>1</formula>
    </cfRule>
    <cfRule type="cellIs" dxfId="7534" priority="3962" operator="equal">
      <formula>2</formula>
    </cfRule>
    <cfRule type="cellIs" dxfId="7533" priority="3963" operator="equal">
      <formula>3</formula>
    </cfRule>
    <cfRule type="cellIs" dxfId="7532" priority="3964" operator="between">
      <formula>4</formula>
      <formula>5</formula>
    </cfRule>
  </conditionalFormatting>
  <conditionalFormatting sqref="AC118:AC121 BQ116:BQ121 S116:S121">
    <cfRule type="cellIs" dxfId="7531" priority="3928" operator="between">
      <formula>1</formula>
      <formula>2</formula>
    </cfRule>
    <cfRule type="cellIs" dxfId="7530" priority="3929" operator="equal">
      <formula>3</formula>
    </cfRule>
    <cfRule type="cellIs" dxfId="7529" priority="3930" operator="equal">
      <formula>5</formula>
    </cfRule>
  </conditionalFormatting>
  <conditionalFormatting sqref="AO116:AO121">
    <cfRule type="cellIs" dxfId="7528" priority="3938" operator="equal">
      <formula>1</formula>
    </cfRule>
    <cfRule type="cellIs" dxfId="7527" priority="3939" operator="between">
      <formula>2</formula>
      <formula>3</formula>
    </cfRule>
    <cfRule type="cellIs" dxfId="7526" priority="3940" operator="between">
      <formula>5</formula>
      <formula>4</formula>
    </cfRule>
  </conditionalFormatting>
  <conditionalFormatting sqref="AN116:AN121">
    <cfRule type="cellIs" dxfId="7525" priority="3941" operator="between">
      <formula>1</formula>
      <formula>2</formula>
    </cfRule>
    <cfRule type="cellIs" dxfId="7524" priority="3942" operator="between">
      <formula>3</formula>
      <formula>4</formula>
    </cfRule>
    <cfRule type="cellIs" dxfId="7523" priority="3943" operator="equal">
      <formula>5</formula>
    </cfRule>
  </conditionalFormatting>
  <conditionalFormatting sqref="AP116:AP121">
    <cfRule type="cellIs" dxfId="7522" priority="3922" operator="between">
      <formula>5</formula>
      <formula>4</formula>
    </cfRule>
    <cfRule type="cellIs" dxfId="7521" priority="3923" operator="between">
      <formula>3</formula>
      <formula>2</formula>
    </cfRule>
    <cfRule type="cellIs" dxfId="7520" priority="3924" operator="equal">
      <formula>1</formula>
    </cfRule>
  </conditionalFormatting>
  <conditionalFormatting sqref="AQ116:AQ121 BA116:BA121 O116:O121 BF116:BF121 BP116:BP121">
    <cfRule type="cellIs" dxfId="7519" priority="3935" operator="equal">
      <formula>1</formula>
    </cfRule>
    <cfRule type="cellIs" dxfId="7518" priority="3936" operator="between">
      <formula>2</formula>
      <formula>4</formula>
    </cfRule>
    <cfRule type="cellIs" dxfId="7517" priority="3937" operator="equal">
      <formula>5</formula>
    </cfRule>
  </conditionalFormatting>
  <conditionalFormatting sqref="AR116:AR121">
    <cfRule type="cellIs" dxfId="7516" priority="3905" operator="between">
      <formula>5</formula>
      <formula>4</formula>
    </cfRule>
    <cfRule type="cellIs" dxfId="7515" priority="3906" operator="equal">
      <formula>3</formula>
    </cfRule>
    <cfRule type="cellIs" dxfId="7514" priority="3907" operator="equal">
      <formula>2</formula>
    </cfRule>
    <cfRule type="cellIs" dxfId="7513" priority="3908" operator="equal">
      <formula>1</formula>
    </cfRule>
  </conditionalFormatting>
  <conditionalFormatting sqref="AT116:AT121">
    <cfRule type="cellIs" dxfId="7512" priority="3901" operator="equal">
      <formula>5</formula>
    </cfRule>
    <cfRule type="cellIs" dxfId="7511" priority="3902" operator="between">
      <formula>3</formula>
      <formula>4</formula>
    </cfRule>
    <cfRule type="cellIs" dxfId="7510" priority="3903" operator="equal">
      <formula>2</formula>
    </cfRule>
    <cfRule type="cellIs" dxfId="7509" priority="3904" operator="equal">
      <formula>1</formula>
    </cfRule>
  </conditionalFormatting>
  <conditionalFormatting sqref="AU116:AU121">
    <cfRule type="cellIs" dxfId="7508" priority="3917" operator="equal">
      <formula>1</formula>
    </cfRule>
    <cfRule type="cellIs" dxfId="7507" priority="3918" operator="between">
      <formula>2</formula>
      <formula>3</formula>
    </cfRule>
    <cfRule type="cellIs" dxfId="7506" priority="3931" operator="equal">
      <formula>5</formula>
    </cfRule>
  </conditionalFormatting>
  <conditionalFormatting sqref="AX116:AX121">
    <cfRule type="cellIs" dxfId="7505" priority="3914" operator="equal">
      <formula>1</formula>
    </cfRule>
    <cfRule type="cellIs" dxfId="7504" priority="3915" operator="between">
      <formula>3</formula>
      <formula>2</formula>
    </cfRule>
    <cfRule type="cellIs" dxfId="7503" priority="3916" operator="equal">
      <formula>5</formula>
    </cfRule>
  </conditionalFormatting>
  <conditionalFormatting sqref="AY116:AY121">
    <cfRule type="cellIs" dxfId="7502" priority="3933" operator="equal">
      <formula>1</formula>
    </cfRule>
    <cfRule type="cellIs" dxfId="7501" priority="3934" operator="equal">
      <formula>5</formula>
    </cfRule>
  </conditionalFormatting>
  <conditionalFormatting sqref="U116:U121">
    <cfRule type="cellIs" dxfId="7500" priority="3900" operator="equal">
      <formula>1</formula>
    </cfRule>
  </conditionalFormatting>
  <conditionalFormatting sqref="U116:U121">
    <cfRule type="cellIs" dxfId="7499" priority="3898" operator="between">
      <formula>4</formula>
      <formula>5</formula>
    </cfRule>
    <cfRule type="cellIs" dxfId="7498" priority="3899" operator="between">
      <formula>2</formula>
      <formula>3</formula>
    </cfRule>
  </conditionalFormatting>
  <conditionalFormatting sqref="Z116:Z121">
    <cfRule type="cellIs" dxfId="7497" priority="3944" operator="equal">
      <formula>2</formula>
    </cfRule>
    <cfRule type="cellIs" dxfId="7496" priority="3945" operator="equal">
      <formula>3</formula>
    </cfRule>
    <cfRule type="cellIs" dxfId="7495" priority="3946" operator="equal">
      <formula>4</formula>
    </cfRule>
  </conditionalFormatting>
  <conditionalFormatting sqref="AK116:AK121">
    <cfRule type="cellIs" dxfId="7494" priority="3896" operator="equal">
      <formula>4</formula>
    </cfRule>
    <cfRule type="cellIs" dxfId="7493" priority="3897" operator="equal">
      <formula>2</formula>
    </cfRule>
  </conditionalFormatting>
  <conditionalFormatting sqref="BG116:BG121">
    <cfRule type="cellIs" dxfId="7492" priority="3895" operator="equal">
      <formula>5</formula>
    </cfRule>
    <cfRule type="cellIs" dxfId="7491" priority="3949" operator="equal">
      <formula>1</formula>
    </cfRule>
    <cfRule type="cellIs" dxfId="7490" priority="3950" operator="equal">
      <formula>2</formula>
    </cfRule>
    <cfRule type="cellIs" dxfId="7489" priority="3951" operator="equal">
      <formula>4</formula>
    </cfRule>
  </conditionalFormatting>
  <conditionalFormatting sqref="BM116:BM121">
    <cfRule type="cellIs" dxfId="7488" priority="3894" operator="between">
      <formula>4</formula>
      <formula>5</formula>
    </cfRule>
    <cfRule type="cellIs" dxfId="7487" priority="3912" operator="equal">
      <formula>2</formula>
    </cfRule>
    <cfRule type="cellIs" dxfId="7486" priority="3913" operator="equal">
      <formula>1</formula>
    </cfRule>
  </conditionalFormatting>
  <conditionalFormatting sqref="BS116:BS121">
    <cfRule type="cellIs" dxfId="7485" priority="3891" operator="equal">
      <formula>5</formula>
    </cfRule>
    <cfRule type="cellIs" dxfId="7484" priority="3892" operator="between">
      <formula>2</formula>
      <formula>4</formula>
    </cfRule>
    <cfRule type="cellIs" dxfId="7483" priority="3893" operator="equal">
      <formula>1</formula>
    </cfRule>
  </conditionalFormatting>
  <conditionalFormatting sqref="BT116:BT121 CG116:CG121 BY116:CB121 BV116:BW121 CE116:CE121">
    <cfRule type="cellIs" dxfId="7482" priority="3888" operator="between">
      <formula>4</formula>
      <formula>5</formula>
    </cfRule>
    <cfRule type="cellIs" dxfId="7481" priority="3889" operator="between">
      <formula>2</formula>
      <formula>3</formula>
    </cfRule>
    <cfRule type="cellIs" dxfId="7480" priority="3890" operator="equal">
      <formula>1</formula>
    </cfRule>
  </conditionalFormatting>
  <conditionalFormatting sqref="BU116:BU121">
    <cfRule type="cellIs" dxfId="7479" priority="3885" operator="between">
      <formula>4</formula>
      <formula>5</formula>
    </cfRule>
    <cfRule type="cellIs" dxfId="7478" priority="3886" operator="equal">
      <formula>3</formula>
    </cfRule>
    <cfRule type="cellIs" dxfId="7477" priority="3887" operator="between">
      <formula>1</formula>
      <formula>2</formula>
    </cfRule>
  </conditionalFormatting>
  <conditionalFormatting sqref="BC122:BC124 AH122:AH124 X122:X124 P122:P124">
    <cfRule type="cellIs" dxfId="7476" priority="3878" operator="between">
      <formula>1</formula>
      <formula>2</formula>
    </cfRule>
    <cfRule type="cellIs" dxfId="7475" priority="3883" operator="equal">
      <formula>3</formula>
    </cfRule>
    <cfRule type="cellIs" dxfId="7474" priority="3884" operator="between">
      <formula>5</formula>
      <formula>4</formula>
    </cfRule>
  </conditionalFormatting>
  <conditionalFormatting sqref="R122:R124 AJ122:AJ124 AF122:AF124 Y122:Y124 T122:T124">
    <cfRule type="cellIs" dxfId="7473" priority="3875" operator="equal">
      <formula>1</formula>
    </cfRule>
    <cfRule type="cellIs" dxfId="7472" priority="3876" operator="equal">
      <formula>3</formula>
    </cfRule>
    <cfRule type="cellIs" dxfId="7471" priority="3877" operator="equal">
      <formula>5</formula>
    </cfRule>
  </conditionalFormatting>
  <conditionalFormatting sqref="G122:G124">
    <cfRule type="cellIs" dxfId="7470" priority="3871" operator="lessThan">
      <formula>4</formula>
    </cfRule>
  </conditionalFormatting>
  <conditionalFormatting sqref="I122:I124">
    <cfRule type="cellIs" dxfId="7469" priority="3870" operator="lessThan">
      <formula>0.25</formula>
    </cfRule>
  </conditionalFormatting>
  <conditionalFormatting sqref="AI122:AI124 W122:W124">
    <cfRule type="cellIs" dxfId="7468" priority="3843" operator="equal">
      <formula>1</formula>
    </cfRule>
    <cfRule type="cellIs" dxfId="7467" priority="3844" operator="equal">
      <formula>3</formula>
    </cfRule>
    <cfRule type="cellIs" dxfId="7466" priority="3845" operator="between">
      <formula>4</formula>
      <formula>5</formula>
    </cfRule>
  </conditionalFormatting>
  <conditionalFormatting sqref="CK122:CK124 BJ122:BK124 AW122:AW124 AM122:AM124">
    <cfRule type="cellIs" dxfId="7465" priority="3837" operator="equal">
      <formula>5</formula>
    </cfRule>
    <cfRule type="cellIs" dxfId="7464" priority="3838" operator="equal">
      <formula>3</formula>
    </cfRule>
    <cfRule type="cellIs" dxfId="7463" priority="3839" operator="equal">
      <formula>1</formula>
    </cfRule>
  </conditionalFormatting>
  <conditionalFormatting sqref="BN122:BN124 BL122:BL124 BD122:BD124 AZ122:AZ124 AV122:AV124">
    <cfRule type="cellIs" dxfId="7462" priority="3827" operator="equal">
      <formula>1</formula>
    </cfRule>
    <cfRule type="cellIs" dxfId="7461" priority="3828" operator="between">
      <formula>2</formula>
      <formula>3</formula>
    </cfRule>
    <cfRule type="cellIs" dxfId="7460" priority="3829" operator="between">
      <formula>5</formula>
      <formula>4</formula>
    </cfRule>
  </conditionalFormatting>
  <conditionalFormatting sqref="AB122:AB124">
    <cfRule type="cellIs" dxfId="7459" priority="3879" operator="equal">
      <formula>1</formula>
    </cfRule>
    <cfRule type="cellIs" dxfId="7458" priority="3880" operator="equal">
      <formula>2</formula>
    </cfRule>
    <cfRule type="cellIs" dxfId="7457" priority="3881" operator="equal">
      <formula>3</formula>
    </cfRule>
    <cfRule type="cellIs" dxfId="7456" priority="3882" operator="between">
      <formula>4</formula>
      <formula>5</formula>
    </cfRule>
  </conditionalFormatting>
  <conditionalFormatting sqref="AC122 S122:S124 BQ122:BQ124">
    <cfRule type="cellIs" dxfId="7455" priority="3846" operator="between">
      <formula>1</formula>
      <formula>2</formula>
    </cfRule>
    <cfRule type="cellIs" dxfId="7454" priority="3847" operator="equal">
      <formula>3</formula>
    </cfRule>
    <cfRule type="cellIs" dxfId="7453" priority="3848" operator="equal">
      <formula>5</formula>
    </cfRule>
  </conditionalFormatting>
  <conditionalFormatting sqref="AO122:AO124">
    <cfRule type="cellIs" dxfId="7452" priority="3856" operator="equal">
      <formula>1</formula>
    </cfRule>
    <cfRule type="cellIs" dxfId="7451" priority="3857" operator="between">
      <formula>2</formula>
      <formula>3</formula>
    </cfRule>
    <cfRule type="cellIs" dxfId="7450" priority="3858" operator="between">
      <formula>5</formula>
      <formula>4</formula>
    </cfRule>
  </conditionalFormatting>
  <conditionalFormatting sqref="AN122:AN124">
    <cfRule type="cellIs" dxfId="7449" priority="3859" operator="between">
      <formula>1</formula>
      <formula>2</formula>
    </cfRule>
    <cfRule type="cellIs" dxfId="7448" priority="3860" operator="between">
      <formula>3</formula>
      <formula>4</formula>
    </cfRule>
    <cfRule type="cellIs" dxfId="7447" priority="3861" operator="equal">
      <formula>5</formula>
    </cfRule>
  </conditionalFormatting>
  <conditionalFormatting sqref="AP122:AP124">
    <cfRule type="cellIs" dxfId="7446" priority="3840" operator="between">
      <formula>5</formula>
      <formula>4</formula>
    </cfRule>
    <cfRule type="cellIs" dxfId="7445" priority="3841" operator="between">
      <formula>3</formula>
      <formula>2</formula>
    </cfRule>
    <cfRule type="cellIs" dxfId="7444" priority="3842" operator="equal">
      <formula>1</formula>
    </cfRule>
  </conditionalFormatting>
  <conditionalFormatting sqref="BP122:BP124 BF122:BF124 O122:O124 BA122:BA124 AQ122:AQ124">
    <cfRule type="cellIs" dxfId="7443" priority="3853" operator="equal">
      <formula>1</formula>
    </cfRule>
    <cfRule type="cellIs" dxfId="7442" priority="3854" operator="between">
      <formula>2</formula>
      <formula>4</formula>
    </cfRule>
    <cfRule type="cellIs" dxfId="7441" priority="3855" operator="equal">
      <formula>5</formula>
    </cfRule>
  </conditionalFormatting>
  <conditionalFormatting sqref="AR122:AR124">
    <cfRule type="cellIs" dxfId="7440" priority="3823" operator="between">
      <formula>5</formula>
      <formula>4</formula>
    </cfRule>
    <cfRule type="cellIs" dxfId="7439" priority="3824" operator="equal">
      <formula>3</formula>
    </cfRule>
    <cfRule type="cellIs" dxfId="7438" priority="3825" operator="equal">
      <formula>2</formula>
    </cfRule>
    <cfRule type="cellIs" dxfId="7437" priority="3826" operator="equal">
      <formula>1</formula>
    </cfRule>
  </conditionalFormatting>
  <conditionalFormatting sqref="AT122:AT124">
    <cfRule type="cellIs" dxfId="7436" priority="3819" operator="equal">
      <formula>5</formula>
    </cfRule>
    <cfRule type="cellIs" dxfId="7435" priority="3820" operator="between">
      <formula>3</formula>
      <formula>4</formula>
    </cfRule>
    <cfRule type="cellIs" dxfId="7434" priority="3821" operator="equal">
      <formula>2</formula>
    </cfRule>
    <cfRule type="cellIs" dxfId="7433" priority="3822" operator="equal">
      <formula>1</formula>
    </cfRule>
  </conditionalFormatting>
  <conditionalFormatting sqref="AU122:AU124">
    <cfRule type="cellIs" dxfId="7432" priority="3835" operator="equal">
      <formula>1</formula>
    </cfRule>
    <cfRule type="cellIs" dxfId="7431" priority="3836" operator="between">
      <formula>2</formula>
      <formula>3</formula>
    </cfRule>
    <cfRule type="cellIs" dxfId="7430" priority="3849" operator="equal">
      <formula>5</formula>
    </cfRule>
  </conditionalFormatting>
  <conditionalFormatting sqref="AX122:AX124">
    <cfRule type="cellIs" dxfId="7429" priority="3832" operator="equal">
      <formula>1</formula>
    </cfRule>
    <cfRule type="cellIs" dxfId="7428" priority="3833" operator="between">
      <formula>3</formula>
      <formula>2</formula>
    </cfRule>
    <cfRule type="cellIs" dxfId="7427" priority="3834" operator="equal">
      <formula>5</formula>
    </cfRule>
  </conditionalFormatting>
  <conditionalFormatting sqref="AY122:AY124">
    <cfRule type="cellIs" dxfId="7426" priority="3851" operator="equal">
      <formula>1</formula>
    </cfRule>
    <cfRule type="cellIs" dxfId="7425" priority="3852" operator="equal">
      <formula>5</formula>
    </cfRule>
  </conditionalFormatting>
  <conditionalFormatting sqref="U122:U124">
    <cfRule type="cellIs" dxfId="7424" priority="3818" operator="equal">
      <formula>1</formula>
    </cfRule>
  </conditionalFormatting>
  <conditionalFormatting sqref="U122:U124">
    <cfRule type="cellIs" dxfId="7423" priority="3816" operator="between">
      <formula>4</formula>
      <formula>5</formula>
    </cfRule>
    <cfRule type="cellIs" dxfId="7422" priority="3817" operator="between">
      <formula>2</formula>
      <formula>3</formula>
    </cfRule>
  </conditionalFormatting>
  <conditionalFormatting sqref="Z122:Z124">
    <cfRule type="cellIs" dxfId="7421" priority="3862" operator="equal">
      <formula>2</formula>
    </cfRule>
    <cfRule type="cellIs" dxfId="7420" priority="3863" operator="equal">
      <formula>3</formula>
    </cfRule>
    <cfRule type="cellIs" dxfId="7419" priority="3864" operator="equal">
      <formula>4</formula>
    </cfRule>
  </conditionalFormatting>
  <conditionalFormatting sqref="AK122:AK124">
    <cfRule type="cellIs" dxfId="7418" priority="3814" operator="equal">
      <formula>4</formula>
    </cfRule>
    <cfRule type="cellIs" dxfId="7417" priority="3815" operator="equal">
      <formula>2</formula>
    </cfRule>
  </conditionalFormatting>
  <conditionalFormatting sqref="BG122:BG124">
    <cfRule type="cellIs" dxfId="7416" priority="3813" operator="equal">
      <formula>5</formula>
    </cfRule>
    <cfRule type="cellIs" dxfId="7415" priority="3867" operator="equal">
      <formula>1</formula>
    </cfRule>
    <cfRule type="cellIs" dxfId="7414" priority="3868" operator="equal">
      <formula>2</formula>
    </cfRule>
    <cfRule type="cellIs" dxfId="7413" priority="3869" operator="equal">
      <formula>4</formula>
    </cfRule>
  </conditionalFormatting>
  <conditionalFormatting sqref="BM122:BM124">
    <cfRule type="cellIs" dxfId="7412" priority="3812" operator="between">
      <formula>4</formula>
      <formula>5</formula>
    </cfRule>
    <cfRule type="cellIs" dxfId="7411" priority="3830" operator="equal">
      <formula>2</formula>
    </cfRule>
    <cfRule type="cellIs" dxfId="7410" priority="3831" operator="equal">
      <formula>1</formula>
    </cfRule>
  </conditionalFormatting>
  <conditionalFormatting sqref="BS122:BS124">
    <cfRule type="cellIs" dxfId="7409" priority="3809" operator="equal">
      <formula>5</formula>
    </cfRule>
    <cfRule type="cellIs" dxfId="7408" priority="3810" operator="between">
      <formula>2</formula>
      <formula>4</formula>
    </cfRule>
    <cfRule type="cellIs" dxfId="7407" priority="3811" operator="equal">
      <formula>1</formula>
    </cfRule>
  </conditionalFormatting>
  <conditionalFormatting sqref="CE122:CE124 BV122:BW124 BY122:CB124 CG122:CG124 BT122:BT124">
    <cfRule type="cellIs" dxfId="7406" priority="3806" operator="between">
      <formula>4</formula>
      <formula>5</formula>
    </cfRule>
    <cfRule type="cellIs" dxfId="7405" priority="3807" operator="between">
      <formula>2</formula>
      <formula>3</formula>
    </cfRule>
    <cfRule type="cellIs" dxfId="7404" priority="3808" operator="equal">
      <formula>1</formula>
    </cfRule>
  </conditionalFormatting>
  <conditionalFormatting sqref="BU122:BU124">
    <cfRule type="cellIs" dxfId="7403" priority="3803" operator="between">
      <formula>4</formula>
      <formula>5</formula>
    </cfRule>
    <cfRule type="cellIs" dxfId="7402" priority="3804" operator="equal">
      <formula>3</formula>
    </cfRule>
    <cfRule type="cellIs" dxfId="7401" priority="3805" operator="between">
      <formula>1</formula>
      <formula>2</formula>
    </cfRule>
  </conditionalFormatting>
  <conditionalFormatting sqref="P125:P133 X125:X133 AH125:AH133 BC125:BC133">
    <cfRule type="cellIs" dxfId="7400" priority="3796" operator="between">
      <formula>1</formula>
      <formula>2</formula>
    </cfRule>
    <cfRule type="cellIs" dxfId="7399" priority="3801" operator="equal">
      <formula>3</formula>
    </cfRule>
    <cfRule type="cellIs" dxfId="7398" priority="3802" operator="between">
      <formula>5</formula>
      <formula>4</formula>
    </cfRule>
  </conditionalFormatting>
  <conditionalFormatting sqref="T125:T133 Y125:Y133 AF125:AF133 AJ125:AJ133 R125:R133">
    <cfRule type="cellIs" dxfId="7397" priority="3793" operator="equal">
      <formula>1</formula>
    </cfRule>
    <cfRule type="cellIs" dxfId="7396" priority="3794" operator="equal">
      <formula>3</formula>
    </cfRule>
    <cfRule type="cellIs" dxfId="7395" priority="3795" operator="equal">
      <formula>5</formula>
    </cfRule>
  </conditionalFormatting>
  <conditionalFormatting sqref="G125:G133">
    <cfRule type="cellIs" dxfId="7394" priority="3789" operator="lessThan">
      <formula>4</formula>
    </cfRule>
  </conditionalFormatting>
  <conditionalFormatting sqref="I125:I133">
    <cfRule type="cellIs" dxfId="7393" priority="3788" operator="lessThan">
      <formula>0.25</formula>
    </cfRule>
  </conditionalFormatting>
  <conditionalFormatting sqref="W125:W133 AI125:AI133">
    <cfRule type="cellIs" dxfId="7392" priority="3761" operator="equal">
      <formula>1</formula>
    </cfRule>
    <cfRule type="cellIs" dxfId="7391" priority="3762" operator="equal">
      <formula>3</formula>
    </cfRule>
    <cfRule type="cellIs" dxfId="7390" priority="3763" operator="between">
      <formula>4</formula>
      <formula>5</formula>
    </cfRule>
  </conditionalFormatting>
  <conditionalFormatting sqref="AM125:AM133 AW125:AW133 BJ125:BK133 CK125:CK133">
    <cfRule type="cellIs" dxfId="7389" priority="3755" operator="equal">
      <formula>5</formula>
    </cfRule>
    <cfRule type="cellIs" dxfId="7388" priority="3756" operator="equal">
      <formula>3</formula>
    </cfRule>
    <cfRule type="cellIs" dxfId="7387" priority="3757" operator="equal">
      <formula>1</formula>
    </cfRule>
  </conditionalFormatting>
  <conditionalFormatting sqref="AV125:AV133 AZ125:AZ133 BD125:BD133 BL125:BL133 BN125:BN133">
    <cfRule type="cellIs" dxfId="7386" priority="3745" operator="equal">
      <formula>1</formula>
    </cfRule>
    <cfRule type="cellIs" dxfId="7385" priority="3746" operator="between">
      <formula>2</formula>
      <formula>3</formula>
    </cfRule>
    <cfRule type="cellIs" dxfId="7384" priority="3747" operator="between">
      <formula>5</formula>
      <formula>4</formula>
    </cfRule>
  </conditionalFormatting>
  <conditionalFormatting sqref="AB125:AB133">
    <cfRule type="cellIs" dxfId="7383" priority="3797" operator="equal">
      <formula>1</formula>
    </cfRule>
    <cfRule type="cellIs" dxfId="7382" priority="3798" operator="equal">
      <formula>2</formula>
    </cfRule>
    <cfRule type="cellIs" dxfId="7381" priority="3799" operator="equal">
      <formula>3</formula>
    </cfRule>
    <cfRule type="cellIs" dxfId="7380" priority="3800" operator="between">
      <formula>4</formula>
      <formula>5</formula>
    </cfRule>
  </conditionalFormatting>
  <conditionalFormatting sqref="AC125:AC130 AC132 BQ125:BQ133 S125:S133">
    <cfRule type="cellIs" dxfId="7379" priority="3764" operator="between">
      <formula>1</formula>
      <formula>2</formula>
    </cfRule>
    <cfRule type="cellIs" dxfId="7378" priority="3765" operator="equal">
      <formula>3</formula>
    </cfRule>
    <cfRule type="cellIs" dxfId="7377" priority="3766" operator="equal">
      <formula>5</formula>
    </cfRule>
  </conditionalFormatting>
  <conditionalFormatting sqref="AO125:AO133">
    <cfRule type="cellIs" dxfId="7376" priority="3774" operator="equal">
      <formula>1</formula>
    </cfRule>
    <cfRule type="cellIs" dxfId="7375" priority="3775" operator="between">
      <formula>2</formula>
      <formula>3</formula>
    </cfRule>
    <cfRule type="cellIs" dxfId="7374" priority="3776" operator="between">
      <formula>5</formula>
      <formula>4</formula>
    </cfRule>
  </conditionalFormatting>
  <conditionalFormatting sqref="AN125:AN133">
    <cfRule type="cellIs" dxfId="7373" priority="3777" operator="between">
      <formula>1</formula>
      <formula>2</formula>
    </cfRule>
    <cfRule type="cellIs" dxfId="7372" priority="3778" operator="between">
      <formula>3</formula>
      <formula>4</formula>
    </cfRule>
    <cfRule type="cellIs" dxfId="7371" priority="3779" operator="equal">
      <formula>5</formula>
    </cfRule>
  </conditionalFormatting>
  <conditionalFormatting sqref="AP125:AP133">
    <cfRule type="cellIs" dxfId="7370" priority="3758" operator="between">
      <formula>5</formula>
      <formula>4</formula>
    </cfRule>
    <cfRule type="cellIs" dxfId="7369" priority="3759" operator="between">
      <formula>3</formula>
      <formula>2</formula>
    </cfRule>
    <cfRule type="cellIs" dxfId="7368" priority="3760" operator="equal">
      <formula>1</formula>
    </cfRule>
  </conditionalFormatting>
  <conditionalFormatting sqref="AQ125:AQ133 BA125:BA133 O125:O133 BF125:BF133 BP125:BP133">
    <cfRule type="cellIs" dxfId="7367" priority="3771" operator="equal">
      <formula>1</formula>
    </cfRule>
    <cfRule type="cellIs" dxfId="7366" priority="3772" operator="between">
      <formula>2</formula>
      <formula>4</formula>
    </cfRule>
    <cfRule type="cellIs" dxfId="7365" priority="3773" operator="equal">
      <formula>5</formula>
    </cfRule>
  </conditionalFormatting>
  <conditionalFormatting sqref="AR125:AR133">
    <cfRule type="cellIs" dxfId="7364" priority="3741" operator="between">
      <formula>5</formula>
      <formula>4</formula>
    </cfRule>
    <cfRule type="cellIs" dxfId="7363" priority="3742" operator="equal">
      <formula>3</formula>
    </cfRule>
    <cfRule type="cellIs" dxfId="7362" priority="3743" operator="equal">
      <formula>2</formula>
    </cfRule>
    <cfRule type="cellIs" dxfId="7361" priority="3744" operator="equal">
      <formula>1</formula>
    </cfRule>
  </conditionalFormatting>
  <conditionalFormatting sqref="AT125:AT133">
    <cfRule type="cellIs" dxfId="7360" priority="3737" operator="equal">
      <formula>5</formula>
    </cfRule>
    <cfRule type="cellIs" dxfId="7359" priority="3738" operator="between">
      <formula>3</formula>
      <formula>4</formula>
    </cfRule>
    <cfRule type="cellIs" dxfId="7358" priority="3739" operator="equal">
      <formula>2</formula>
    </cfRule>
    <cfRule type="cellIs" dxfId="7357" priority="3740" operator="equal">
      <formula>1</formula>
    </cfRule>
  </conditionalFormatting>
  <conditionalFormatting sqref="AU125:AU133">
    <cfRule type="cellIs" dxfId="7356" priority="3753" operator="equal">
      <formula>1</formula>
    </cfRule>
    <cfRule type="cellIs" dxfId="7355" priority="3754" operator="between">
      <formula>2</formula>
      <formula>3</formula>
    </cfRule>
    <cfRule type="cellIs" dxfId="7354" priority="3767" operator="equal">
      <formula>5</formula>
    </cfRule>
  </conditionalFormatting>
  <conditionalFormatting sqref="AX125:AX133">
    <cfRule type="cellIs" dxfId="7353" priority="3750" operator="equal">
      <formula>1</formula>
    </cfRule>
    <cfRule type="cellIs" dxfId="7352" priority="3751" operator="between">
      <formula>3</formula>
      <formula>2</formula>
    </cfRule>
    <cfRule type="cellIs" dxfId="7351" priority="3752" operator="equal">
      <formula>5</formula>
    </cfRule>
  </conditionalFormatting>
  <conditionalFormatting sqref="AY125:AY133">
    <cfRule type="cellIs" dxfId="7350" priority="3769" operator="equal">
      <formula>1</formula>
    </cfRule>
    <cfRule type="cellIs" dxfId="7349" priority="3770" operator="equal">
      <formula>5</formula>
    </cfRule>
  </conditionalFormatting>
  <conditionalFormatting sqref="U125:U133">
    <cfRule type="cellIs" dxfId="7348" priority="3736" operator="equal">
      <formula>1</formula>
    </cfRule>
  </conditionalFormatting>
  <conditionalFormatting sqref="U125:U133">
    <cfRule type="cellIs" dxfId="7347" priority="3734" operator="between">
      <formula>4</formula>
      <formula>5</formula>
    </cfRule>
    <cfRule type="cellIs" dxfId="7346" priority="3735" operator="between">
      <formula>2</formula>
      <formula>3</formula>
    </cfRule>
  </conditionalFormatting>
  <conditionalFormatting sqref="Z125:Z133">
    <cfRule type="cellIs" dxfId="7345" priority="3780" operator="equal">
      <formula>2</formula>
    </cfRule>
    <cfRule type="cellIs" dxfId="7344" priority="3781" operator="equal">
      <formula>3</formula>
    </cfRule>
    <cfRule type="cellIs" dxfId="7343" priority="3782" operator="equal">
      <formula>4</formula>
    </cfRule>
  </conditionalFormatting>
  <conditionalFormatting sqref="AK125:AK133">
    <cfRule type="cellIs" dxfId="7342" priority="3732" operator="equal">
      <formula>4</formula>
    </cfRule>
    <cfRule type="cellIs" dxfId="7341" priority="3733" operator="equal">
      <formula>2</formula>
    </cfRule>
  </conditionalFormatting>
  <conditionalFormatting sqref="BG125:BG133">
    <cfRule type="cellIs" dxfId="7340" priority="3731" operator="equal">
      <formula>5</formula>
    </cfRule>
    <cfRule type="cellIs" dxfId="7339" priority="3785" operator="equal">
      <formula>1</formula>
    </cfRule>
    <cfRule type="cellIs" dxfId="7338" priority="3786" operator="equal">
      <formula>2</formula>
    </cfRule>
    <cfRule type="cellIs" dxfId="7337" priority="3787" operator="equal">
      <formula>4</formula>
    </cfRule>
  </conditionalFormatting>
  <conditionalFormatting sqref="BM125:BM133">
    <cfRule type="cellIs" dxfId="7336" priority="3730" operator="between">
      <formula>4</formula>
      <formula>5</formula>
    </cfRule>
    <cfRule type="cellIs" dxfId="7335" priority="3748" operator="equal">
      <formula>2</formula>
    </cfRule>
    <cfRule type="cellIs" dxfId="7334" priority="3749" operator="equal">
      <formula>1</formula>
    </cfRule>
  </conditionalFormatting>
  <conditionalFormatting sqref="BS125:BS133">
    <cfRule type="cellIs" dxfId="7333" priority="3727" operator="equal">
      <formula>5</formula>
    </cfRule>
    <cfRule type="cellIs" dxfId="7332" priority="3728" operator="between">
      <formula>2</formula>
      <formula>4</formula>
    </cfRule>
    <cfRule type="cellIs" dxfId="7331" priority="3729" operator="equal">
      <formula>1</formula>
    </cfRule>
  </conditionalFormatting>
  <conditionalFormatting sqref="BT125:BT133 CG125:CG133 BY125:CB133 BV125:BW133 CE125:CE133">
    <cfRule type="cellIs" dxfId="7330" priority="3724" operator="between">
      <formula>4</formula>
      <formula>5</formula>
    </cfRule>
    <cfRule type="cellIs" dxfId="7329" priority="3725" operator="between">
      <formula>2</formula>
      <formula>3</formula>
    </cfRule>
    <cfRule type="cellIs" dxfId="7328" priority="3726" operator="equal">
      <formula>1</formula>
    </cfRule>
  </conditionalFormatting>
  <conditionalFormatting sqref="BU125:BU133">
    <cfRule type="cellIs" dxfId="7327" priority="3721" operator="between">
      <formula>4</formula>
      <formula>5</formula>
    </cfRule>
    <cfRule type="cellIs" dxfId="7326" priority="3722" operator="equal">
      <formula>3</formula>
    </cfRule>
    <cfRule type="cellIs" dxfId="7325" priority="3723" operator="between">
      <formula>1</formula>
      <formula>2</formula>
    </cfRule>
  </conditionalFormatting>
  <conditionalFormatting sqref="BC26 AH26 X26 P26">
    <cfRule type="cellIs" dxfId="7324" priority="3714" operator="between">
      <formula>1</formula>
      <formula>2</formula>
    </cfRule>
    <cfRule type="cellIs" dxfId="7323" priority="3719" operator="equal">
      <formula>3</formula>
    </cfRule>
    <cfRule type="cellIs" dxfId="7322" priority="3720" operator="between">
      <formula>5</formula>
      <formula>4</formula>
    </cfRule>
  </conditionalFormatting>
  <conditionalFormatting sqref="R26 AJ26 AF26 Y26 T26">
    <cfRule type="cellIs" dxfId="7321" priority="3711" operator="equal">
      <formula>1</formula>
    </cfRule>
    <cfRule type="cellIs" dxfId="7320" priority="3712" operator="equal">
      <formula>3</formula>
    </cfRule>
    <cfRule type="cellIs" dxfId="7319" priority="3713" operator="equal">
      <formula>5</formula>
    </cfRule>
  </conditionalFormatting>
  <conditionalFormatting sqref="G26">
    <cfRule type="cellIs" dxfId="7318" priority="3707" operator="lessThan">
      <formula>4</formula>
    </cfRule>
  </conditionalFormatting>
  <conditionalFormatting sqref="I26">
    <cfRule type="cellIs" dxfId="7317" priority="3706" operator="lessThan">
      <formula>0.25</formula>
    </cfRule>
  </conditionalFormatting>
  <conditionalFormatting sqref="AI26 W26">
    <cfRule type="cellIs" dxfId="7316" priority="3679" operator="equal">
      <formula>1</formula>
    </cfRule>
    <cfRule type="cellIs" dxfId="7315" priority="3680" operator="equal">
      <formula>3</formula>
    </cfRule>
    <cfRule type="cellIs" dxfId="7314" priority="3681" operator="between">
      <formula>4</formula>
      <formula>5</formula>
    </cfRule>
  </conditionalFormatting>
  <conditionalFormatting sqref="CK26 BJ26:BK26 AW26 AM26">
    <cfRule type="cellIs" dxfId="7313" priority="3673" operator="equal">
      <formula>5</formula>
    </cfRule>
    <cfRule type="cellIs" dxfId="7312" priority="3674" operator="equal">
      <formula>3</formula>
    </cfRule>
    <cfRule type="cellIs" dxfId="7311" priority="3675" operator="equal">
      <formula>1</formula>
    </cfRule>
  </conditionalFormatting>
  <conditionalFormatting sqref="BN26 BL26 BD26 AZ26 AV26">
    <cfRule type="cellIs" dxfId="7310" priority="3663" operator="equal">
      <formula>1</formula>
    </cfRule>
    <cfRule type="cellIs" dxfId="7309" priority="3664" operator="between">
      <formula>2</formula>
      <formula>3</formula>
    </cfRule>
    <cfRule type="cellIs" dxfId="7308" priority="3665" operator="between">
      <formula>5</formula>
      <formula>4</formula>
    </cfRule>
  </conditionalFormatting>
  <conditionalFormatting sqref="AB26">
    <cfRule type="cellIs" dxfId="7307" priority="3715" operator="equal">
      <formula>1</formula>
    </cfRule>
    <cfRule type="cellIs" dxfId="7306" priority="3716" operator="equal">
      <formula>2</formula>
    </cfRule>
    <cfRule type="cellIs" dxfId="7305" priority="3717" operator="equal">
      <formula>3</formula>
    </cfRule>
    <cfRule type="cellIs" dxfId="7304" priority="3718" operator="between">
      <formula>4</formula>
      <formula>5</formula>
    </cfRule>
  </conditionalFormatting>
  <conditionalFormatting sqref="AC26 S26 BQ26">
    <cfRule type="cellIs" dxfId="7303" priority="3682" operator="between">
      <formula>1</formula>
      <formula>2</formula>
    </cfRule>
    <cfRule type="cellIs" dxfId="7302" priority="3683" operator="equal">
      <formula>3</formula>
    </cfRule>
    <cfRule type="cellIs" dxfId="7301" priority="3684" operator="equal">
      <formula>5</formula>
    </cfRule>
  </conditionalFormatting>
  <conditionalFormatting sqref="AO26">
    <cfRule type="cellIs" dxfId="7300" priority="3692" operator="equal">
      <formula>1</formula>
    </cfRule>
    <cfRule type="cellIs" dxfId="7299" priority="3693" operator="between">
      <formula>2</formula>
      <formula>3</formula>
    </cfRule>
    <cfRule type="cellIs" dxfId="7298" priority="3694" operator="between">
      <formula>5</formula>
      <formula>4</formula>
    </cfRule>
  </conditionalFormatting>
  <conditionalFormatting sqref="AN26">
    <cfRule type="cellIs" dxfId="7297" priority="3695" operator="between">
      <formula>1</formula>
      <formula>2</formula>
    </cfRule>
    <cfRule type="cellIs" dxfId="7296" priority="3696" operator="between">
      <formula>3</formula>
      <formula>4</formula>
    </cfRule>
    <cfRule type="cellIs" dxfId="7295" priority="3697" operator="equal">
      <formula>5</formula>
    </cfRule>
  </conditionalFormatting>
  <conditionalFormatting sqref="AP26">
    <cfRule type="cellIs" dxfId="7294" priority="3676" operator="between">
      <formula>5</formula>
      <formula>4</formula>
    </cfRule>
    <cfRule type="cellIs" dxfId="7293" priority="3677" operator="between">
      <formula>3</formula>
      <formula>2</formula>
    </cfRule>
    <cfRule type="cellIs" dxfId="7292" priority="3678" operator="equal">
      <formula>1</formula>
    </cfRule>
  </conditionalFormatting>
  <conditionalFormatting sqref="BP26 BF26 O26 BA26 AQ26">
    <cfRule type="cellIs" dxfId="7291" priority="3689" operator="equal">
      <formula>1</formula>
    </cfRule>
    <cfRule type="cellIs" dxfId="7290" priority="3690" operator="between">
      <formula>2</formula>
      <formula>4</formula>
    </cfRule>
    <cfRule type="cellIs" dxfId="7289" priority="3691" operator="equal">
      <formula>5</formula>
    </cfRule>
  </conditionalFormatting>
  <conditionalFormatting sqref="AR26">
    <cfRule type="cellIs" dxfId="7288" priority="3659" operator="between">
      <formula>5</formula>
      <formula>4</formula>
    </cfRule>
    <cfRule type="cellIs" dxfId="7287" priority="3660" operator="equal">
      <formula>3</formula>
    </cfRule>
    <cfRule type="cellIs" dxfId="7286" priority="3661" operator="equal">
      <formula>2</formula>
    </cfRule>
    <cfRule type="cellIs" dxfId="7285" priority="3662" operator="equal">
      <formula>1</formula>
    </cfRule>
  </conditionalFormatting>
  <conditionalFormatting sqref="AT26">
    <cfRule type="cellIs" dxfId="7284" priority="3655" operator="equal">
      <formula>5</formula>
    </cfRule>
    <cfRule type="cellIs" dxfId="7283" priority="3656" operator="between">
      <formula>3</formula>
      <formula>4</formula>
    </cfRule>
    <cfRule type="cellIs" dxfId="7282" priority="3657" operator="equal">
      <formula>2</formula>
    </cfRule>
    <cfRule type="cellIs" dxfId="7281" priority="3658" operator="equal">
      <formula>1</formula>
    </cfRule>
  </conditionalFormatting>
  <conditionalFormatting sqref="AU26">
    <cfRule type="cellIs" dxfId="7280" priority="3671" operator="equal">
      <formula>1</formula>
    </cfRule>
    <cfRule type="cellIs" dxfId="7279" priority="3672" operator="between">
      <formula>2</formula>
      <formula>3</formula>
    </cfRule>
    <cfRule type="cellIs" dxfId="7278" priority="3685" operator="equal">
      <formula>5</formula>
    </cfRule>
  </conditionalFormatting>
  <conditionalFormatting sqref="AX26">
    <cfRule type="cellIs" dxfId="7277" priority="3668" operator="equal">
      <formula>1</formula>
    </cfRule>
    <cfRule type="cellIs" dxfId="7276" priority="3669" operator="between">
      <formula>3</formula>
      <formula>2</formula>
    </cfRule>
    <cfRule type="cellIs" dxfId="7275" priority="3670" operator="equal">
      <formula>5</formula>
    </cfRule>
  </conditionalFormatting>
  <conditionalFormatting sqref="AY26">
    <cfRule type="cellIs" dxfId="7274" priority="3687" operator="equal">
      <formula>1</formula>
    </cfRule>
    <cfRule type="cellIs" dxfId="7273" priority="3688" operator="equal">
      <formula>5</formula>
    </cfRule>
  </conditionalFormatting>
  <conditionalFormatting sqref="U26">
    <cfRule type="cellIs" dxfId="7272" priority="3654" operator="equal">
      <formula>1</formula>
    </cfRule>
  </conditionalFormatting>
  <conditionalFormatting sqref="U26">
    <cfRule type="cellIs" dxfId="7271" priority="3652" operator="between">
      <formula>4</formula>
      <formula>5</formula>
    </cfRule>
    <cfRule type="cellIs" dxfId="7270" priority="3653" operator="between">
      <formula>2</formula>
      <formula>3</formula>
    </cfRule>
  </conditionalFormatting>
  <conditionalFormatting sqref="Z26">
    <cfRule type="cellIs" dxfId="7269" priority="3698" operator="equal">
      <formula>2</formula>
    </cfRule>
    <cfRule type="cellIs" dxfId="7268" priority="3699" operator="equal">
      <formula>3</formula>
    </cfRule>
    <cfRule type="cellIs" dxfId="7267" priority="3700" operator="equal">
      <formula>4</formula>
    </cfRule>
  </conditionalFormatting>
  <conditionalFormatting sqref="AK26">
    <cfRule type="cellIs" dxfId="7266" priority="3650" operator="equal">
      <formula>4</formula>
    </cfRule>
    <cfRule type="cellIs" dxfId="7265" priority="3651" operator="equal">
      <formula>2</formula>
    </cfRule>
  </conditionalFormatting>
  <conditionalFormatting sqref="BG26">
    <cfRule type="cellIs" dxfId="7264" priority="3649" operator="equal">
      <formula>5</formula>
    </cfRule>
    <cfRule type="cellIs" dxfId="7263" priority="3703" operator="equal">
      <formula>1</formula>
    </cfRule>
    <cfRule type="cellIs" dxfId="7262" priority="3704" operator="equal">
      <formula>2</formula>
    </cfRule>
    <cfRule type="cellIs" dxfId="7261" priority="3705" operator="equal">
      <formula>4</formula>
    </cfRule>
  </conditionalFormatting>
  <conditionalFormatting sqref="BM26">
    <cfRule type="cellIs" dxfId="7260" priority="3648" operator="between">
      <formula>4</formula>
      <formula>5</formula>
    </cfRule>
    <cfRule type="cellIs" dxfId="7259" priority="3666" operator="equal">
      <formula>2</formula>
    </cfRule>
    <cfRule type="cellIs" dxfId="7258" priority="3667" operator="equal">
      <formula>1</formula>
    </cfRule>
  </conditionalFormatting>
  <conditionalFormatting sqref="BS26">
    <cfRule type="cellIs" dxfId="7257" priority="3645" operator="equal">
      <formula>5</formula>
    </cfRule>
    <cfRule type="cellIs" dxfId="7256" priority="3646" operator="between">
      <formula>2</formula>
      <formula>4</formula>
    </cfRule>
    <cfRule type="cellIs" dxfId="7255" priority="3647" operator="equal">
      <formula>1</formula>
    </cfRule>
  </conditionalFormatting>
  <conditionalFormatting sqref="CE26 BV26:BW26 BY26:CB26 CG26 BT26">
    <cfRule type="cellIs" dxfId="7254" priority="3642" operator="between">
      <formula>4</formula>
      <formula>5</formula>
    </cfRule>
    <cfRule type="cellIs" dxfId="7253" priority="3643" operator="between">
      <formula>2</formula>
      <formula>3</formula>
    </cfRule>
    <cfRule type="cellIs" dxfId="7252" priority="3644" operator="equal">
      <formula>1</formula>
    </cfRule>
  </conditionalFormatting>
  <conditionalFormatting sqref="BU26">
    <cfRule type="cellIs" dxfId="7251" priority="3639" operator="between">
      <formula>4</formula>
      <formula>5</formula>
    </cfRule>
    <cfRule type="cellIs" dxfId="7250" priority="3640" operator="equal">
      <formula>3</formula>
    </cfRule>
    <cfRule type="cellIs" dxfId="7249" priority="3641" operator="between">
      <formula>1</formula>
      <formula>2</formula>
    </cfRule>
  </conditionalFormatting>
  <conditionalFormatting sqref="BC27:BC28 AH27:AH28 X27:X28 P27:P28">
    <cfRule type="cellIs" dxfId="7248" priority="3632" operator="between">
      <formula>1</formula>
      <formula>2</formula>
    </cfRule>
    <cfRule type="cellIs" dxfId="7247" priority="3637" operator="equal">
      <formula>3</formula>
    </cfRule>
    <cfRule type="cellIs" dxfId="7246" priority="3638" operator="between">
      <formula>5</formula>
      <formula>4</formula>
    </cfRule>
  </conditionalFormatting>
  <conditionalFormatting sqref="R27:R28 AJ27:AJ28 AF27:AF28 Y27:Y28 T27:T28">
    <cfRule type="cellIs" dxfId="7245" priority="3629" operator="equal">
      <formula>1</formula>
    </cfRule>
    <cfRule type="cellIs" dxfId="7244" priority="3630" operator="equal">
      <formula>3</formula>
    </cfRule>
    <cfRule type="cellIs" dxfId="7243" priority="3631" operator="equal">
      <formula>5</formula>
    </cfRule>
  </conditionalFormatting>
  <conditionalFormatting sqref="G27:G28">
    <cfRule type="cellIs" dxfId="7242" priority="3625" operator="lessThan">
      <formula>4</formula>
    </cfRule>
  </conditionalFormatting>
  <conditionalFormatting sqref="I27:I28">
    <cfRule type="cellIs" dxfId="7241" priority="3624" operator="lessThan">
      <formula>0.25</formula>
    </cfRule>
  </conditionalFormatting>
  <conditionalFormatting sqref="AI27:AI28 W27:W28">
    <cfRule type="cellIs" dxfId="7240" priority="3597" operator="equal">
      <formula>1</formula>
    </cfRule>
    <cfRule type="cellIs" dxfId="7239" priority="3598" operator="equal">
      <formula>3</formula>
    </cfRule>
    <cfRule type="cellIs" dxfId="7238" priority="3599" operator="between">
      <formula>4</formula>
      <formula>5</formula>
    </cfRule>
  </conditionalFormatting>
  <conditionalFormatting sqref="CK27:CK28 BJ27:BK28 AW27:AW28 AM27:AM28">
    <cfRule type="cellIs" dxfId="7237" priority="3591" operator="equal">
      <formula>5</formula>
    </cfRule>
    <cfRule type="cellIs" dxfId="7236" priority="3592" operator="equal">
      <formula>3</formula>
    </cfRule>
    <cfRule type="cellIs" dxfId="7235" priority="3593" operator="equal">
      <formula>1</formula>
    </cfRule>
  </conditionalFormatting>
  <conditionalFormatting sqref="BN27:BN28 BL27:BL28 BD27:BD28 AZ27:AZ28 AV27:AV28">
    <cfRule type="cellIs" dxfId="7234" priority="3581" operator="equal">
      <formula>1</formula>
    </cfRule>
    <cfRule type="cellIs" dxfId="7233" priority="3582" operator="between">
      <formula>2</formula>
      <formula>3</formula>
    </cfRule>
    <cfRule type="cellIs" dxfId="7232" priority="3583" operator="between">
      <formula>5</formula>
      <formula>4</formula>
    </cfRule>
  </conditionalFormatting>
  <conditionalFormatting sqref="AB27:AB28">
    <cfRule type="cellIs" dxfId="7231" priority="3633" operator="equal">
      <formula>1</formula>
    </cfRule>
    <cfRule type="cellIs" dxfId="7230" priority="3634" operator="equal">
      <formula>2</formula>
    </cfRule>
    <cfRule type="cellIs" dxfId="7229" priority="3635" operator="equal">
      <formula>3</formula>
    </cfRule>
    <cfRule type="cellIs" dxfId="7228" priority="3636" operator="between">
      <formula>4</formula>
      <formula>5</formula>
    </cfRule>
  </conditionalFormatting>
  <conditionalFormatting sqref="AC28 S27:S28 BQ27:BQ28">
    <cfRule type="cellIs" dxfId="7227" priority="3600" operator="between">
      <formula>1</formula>
      <formula>2</formula>
    </cfRule>
    <cfRule type="cellIs" dxfId="7226" priority="3601" operator="equal">
      <formula>3</formula>
    </cfRule>
    <cfRule type="cellIs" dxfId="7225" priority="3602" operator="equal">
      <formula>5</formula>
    </cfRule>
  </conditionalFormatting>
  <conditionalFormatting sqref="AO27:AO28">
    <cfRule type="cellIs" dxfId="7224" priority="3610" operator="equal">
      <formula>1</formula>
    </cfRule>
    <cfRule type="cellIs" dxfId="7223" priority="3611" operator="between">
      <formula>2</formula>
      <formula>3</formula>
    </cfRule>
    <cfRule type="cellIs" dxfId="7222" priority="3612" operator="between">
      <formula>5</formula>
      <formula>4</formula>
    </cfRule>
  </conditionalFormatting>
  <conditionalFormatting sqref="AN27:AN28">
    <cfRule type="cellIs" dxfId="7221" priority="3613" operator="between">
      <formula>1</formula>
      <formula>2</formula>
    </cfRule>
    <cfRule type="cellIs" dxfId="7220" priority="3614" operator="between">
      <formula>3</formula>
      <formula>4</formula>
    </cfRule>
    <cfRule type="cellIs" dxfId="7219" priority="3615" operator="equal">
      <formula>5</formula>
    </cfRule>
  </conditionalFormatting>
  <conditionalFormatting sqref="AP27:AP28">
    <cfRule type="cellIs" dxfId="7218" priority="3594" operator="between">
      <formula>5</formula>
      <formula>4</formula>
    </cfRule>
    <cfRule type="cellIs" dxfId="7217" priority="3595" operator="between">
      <formula>3</formula>
      <formula>2</formula>
    </cfRule>
    <cfRule type="cellIs" dxfId="7216" priority="3596" operator="equal">
      <formula>1</formula>
    </cfRule>
  </conditionalFormatting>
  <conditionalFormatting sqref="BP27:BP28 BF27:BF28 O27:O28 BA27:BA28 AQ27:AQ28">
    <cfRule type="cellIs" dxfId="7215" priority="3607" operator="equal">
      <formula>1</formula>
    </cfRule>
    <cfRule type="cellIs" dxfId="7214" priority="3608" operator="between">
      <formula>2</formula>
      <formula>4</formula>
    </cfRule>
    <cfRule type="cellIs" dxfId="7213" priority="3609" operator="equal">
      <formula>5</formula>
    </cfRule>
  </conditionalFormatting>
  <conditionalFormatting sqref="AR27:AR28">
    <cfRule type="cellIs" dxfId="7212" priority="3577" operator="between">
      <formula>5</formula>
      <formula>4</formula>
    </cfRule>
    <cfRule type="cellIs" dxfId="7211" priority="3578" operator="equal">
      <formula>3</formula>
    </cfRule>
    <cfRule type="cellIs" dxfId="7210" priority="3579" operator="equal">
      <formula>2</formula>
    </cfRule>
    <cfRule type="cellIs" dxfId="7209" priority="3580" operator="equal">
      <formula>1</formula>
    </cfRule>
  </conditionalFormatting>
  <conditionalFormatting sqref="AT27:AT28">
    <cfRule type="cellIs" dxfId="7208" priority="3573" operator="equal">
      <formula>5</formula>
    </cfRule>
    <cfRule type="cellIs" dxfId="7207" priority="3574" operator="between">
      <formula>3</formula>
      <formula>4</formula>
    </cfRule>
    <cfRule type="cellIs" dxfId="7206" priority="3575" operator="equal">
      <formula>2</formula>
    </cfRule>
    <cfRule type="cellIs" dxfId="7205" priority="3576" operator="equal">
      <formula>1</formula>
    </cfRule>
  </conditionalFormatting>
  <conditionalFormatting sqref="AU27:AU28">
    <cfRule type="cellIs" dxfId="7204" priority="3589" operator="equal">
      <formula>1</formula>
    </cfRule>
    <cfRule type="cellIs" dxfId="7203" priority="3590" operator="between">
      <formula>2</formula>
      <formula>3</formula>
    </cfRule>
    <cfRule type="cellIs" dxfId="7202" priority="3603" operator="equal">
      <formula>5</formula>
    </cfRule>
  </conditionalFormatting>
  <conditionalFormatting sqref="AX27:AX28">
    <cfRule type="cellIs" dxfId="7201" priority="3586" operator="equal">
      <formula>1</formula>
    </cfRule>
    <cfRule type="cellIs" dxfId="7200" priority="3587" operator="between">
      <formula>3</formula>
      <formula>2</formula>
    </cfRule>
    <cfRule type="cellIs" dxfId="7199" priority="3588" operator="equal">
      <formula>5</formula>
    </cfRule>
  </conditionalFormatting>
  <conditionalFormatting sqref="AY27:AY28">
    <cfRule type="cellIs" dxfId="7198" priority="3605" operator="equal">
      <formula>1</formula>
    </cfRule>
    <cfRule type="cellIs" dxfId="7197" priority="3606" operator="equal">
      <formula>5</formula>
    </cfRule>
  </conditionalFormatting>
  <conditionalFormatting sqref="U27:U28">
    <cfRule type="cellIs" dxfId="7196" priority="3572" operator="equal">
      <formula>1</formula>
    </cfRule>
  </conditionalFormatting>
  <conditionalFormatting sqref="U27:U28">
    <cfRule type="cellIs" dxfId="7195" priority="3570" operator="between">
      <formula>4</formula>
      <formula>5</formula>
    </cfRule>
    <cfRule type="cellIs" dxfId="7194" priority="3571" operator="between">
      <formula>2</formula>
      <formula>3</formula>
    </cfRule>
  </conditionalFormatting>
  <conditionalFormatting sqref="Z27:Z28">
    <cfRule type="cellIs" dxfId="7193" priority="3616" operator="equal">
      <formula>2</formula>
    </cfRule>
    <cfRule type="cellIs" dxfId="7192" priority="3617" operator="equal">
      <formula>3</formula>
    </cfRule>
    <cfRule type="cellIs" dxfId="7191" priority="3618" operator="equal">
      <formula>4</formula>
    </cfRule>
  </conditionalFormatting>
  <conditionalFormatting sqref="AK27:AK28">
    <cfRule type="cellIs" dxfId="7190" priority="3568" operator="equal">
      <formula>4</formula>
    </cfRule>
    <cfRule type="cellIs" dxfId="7189" priority="3569" operator="equal">
      <formula>2</formula>
    </cfRule>
  </conditionalFormatting>
  <conditionalFormatting sqref="BG27:BG28">
    <cfRule type="cellIs" dxfId="7188" priority="3567" operator="equal">
      <formula>5</formula>
    </cfRule>
    <cfRule type="cellIs" dxfId="7187" priority="3621" operator="equal">
      <formula>1</formula>
    </cfRule>
    <cfRule type="cellIs" dxfId="7186" priority="3622" operator="equal">
      <formula>2</formula>
    </cfRule>
    <cfRule type="cellIs" dxfId="7185" priority="3623" operator="equal">
      <formula>4</formula>
    </cfRule>
  </conditionalFormatting>
  <conditionalFormatting sqref="BM27:BM28">
    <cfRule type="cellIs" dxfId="7184" priority="3566" operator="between">
      <formula>4</formula>
      <formula>5</formula>
    </cfRule>
    <cfRule type="cellIs" dxfId="7183" priority="3584" operator="equal">
      <formula>2</formula>
    </cfRule>
    <cfRule type="cellIs" dxfId="7182" priority="3585" operator="equal">
      <formula>1</formula>
    </cfRule>
  </conditionalFormatting>
  <conditionalFormatting sqref="BS27:BS28">
    <cfRule type="cellIs" dxfId="7181" priority="3563" operator="equal">
      <formula>5</formula>
    </cfRule>
    <cfRule type="cellIs" dxfId="7180" priority="3564" operator="between">
      <formula>2</formula>
      <formula>4</formula>
    </cfRule>
    <cfRule type="cellIs" dxfId="7179" priority="3565" operator="equal">
      <formula>1</formula>
    </cfRule>
  </conditionalFormatting>
  <conditionalFormatting sqref="CE27:CE28 BV27:BW28 BY27:CB28 CG27:CG28 BT27:BT28">
    <cfRule type="cellIs" dxfId="7178" priority="3560" operator="between">
      <formula>4</formula>
      <formula>5</formula>
    </cfRule>
    <cfRule type="cellIs" dxfId="7177" priority="3561" operator="between">
      <formula>2</formula>
      <formula>3</formula>
    </cfRule>
    <cfRule type="cellIs" dxfId="7176" priority="3562" operator="equal">
      <formula>1</formula>
    </cfRule>
  </conditionalFormatting>
  <conditionalFormatting sqref="BU27:BU28">
    <cfRule type="cellIs" dxfId="7175" priority="3557" operator="between">
      <formula>4</formula>
      <formula>5</formula>
    </cfRule>
    <cfRule type="cellIs" dxfId="7174" priority="3558" operator="equal">
      <formula>3</formula>
    </cfRule>
    <cfRule type="cellIs" dxfId="7173" priority="3559" operator="between">
      <formula>1</formula>
      <formula>2</formula>
    </cfRule>
  </conditionalFormatting>
  <conditionalFormatting sqref="P134 X134 AH134 BC134">
    <cfRule type="cellIs" dxfId="7172" priority="3058" operator="between">
      <formula>1</formula>
      <formula>2</formula>
    </cfRule>
    <cfRule type="cellIs" dxfId="7171" priority="3063" operator="equal">
      <formula>3</formula>
    </cfRule>
    <cfRule type="cellIs" dxfId="7170" priority="3064" operator="between">
      <formula>5</formula>
      <formula>4</formula>
    </cfRule>
  </conditionalFormatting>
  <conditionalFormatting sqref="T134 Y134 AF134 AJ134 R134">
    <cfRule type="cellIs" dxfId="7169" priority="3055" operator="equal">
      <formula>1</formula>
    </cfRule>
    <cfRule type="cellIs" dxfId="7168" priority="3056" operator="equal">
      <formula>3</formula>
    </cfRule>
    <cfRule type="cellIs" dxfId="7167" priority="3057" operator="equal">
      <formula>5</formula>
    </cfRule>
  </conditionalFormatting>
  <conditionalFormatting sqref="G134">
    <cfRule type="cellIs" dxfId="7166" priority="3051" operator="lessThan">
      <formula>4</formula>
    </cfRule>
  </conditionalFormatting>
  <conditionalFormatting sqref="I134">
    <cfRule type="cellIs" dxfId="7165" priority="3050" operator="lessThan">
      <formula>0.25</formula>
    </cfRule>
  </conditionalFormatting>
  <conditionalFormatting sqref="W134 AI134">
    <cfRule type="cellIs" dxfId="7164" priority="3023" operator="equal">
      <formula>1</formula>
    </cfRule>
    <cfRule type="cellIs" dxfId="7163" priority="3024" operator="equal">
      <formula>3</formula>
    </cfRule>
    <cfRule type="cellIs" dxfId="7162" priority="3025" operator="between">
      <formula>4</formula>
      <formula>5</formula>
    </cfRule>
  </conditionalFormatting>
  <conditionalFormatting sqref="AM134 AW134 BJ134:BK134 CK134">
    <cfRule type="cellIs" dxfId="7161" priority="3017" operator="equal">
      <formula>5</formula>
    </cfRule>
    <cfRule type="cellIs" dxfId="7160" priority="3018" operator="equal">
      <formula>3</formula>
    </cfRule>
    <cfRule type="cellIs" dxfId="7159" priority="3019" operator="equal">
      <formula>1</formula>
    </cfRule>
  </conditionalFormatting>
  <conditionalFormatting sqref="AV134 AZ134 BD134 BL134 BN134">
    <cfRule type="cellIs" dxfId="7158" priority="3007" operator="equal">
      <formula>1</formula>
    </cfRule>
    <cfRule type="cellIs" dxfId="7157" priority="3008" operator="between">
      <formula>2</formula>
      <formula>3</formula>
    </cfRule>
    <cfRule type="cellIs" dxfId="7156" priority="3009" operator="between">
      <formula>5</formula>
      <formula>4</formula>
    </cfRule>
  </conditionalFormatting>
  <conditionalFormatting sqref="AB134">
    <cfRule type="cellIs" dxfId="7155" priority="3059" operator="equal">
      <formula>1</formula>
    </cfRule>
    <cfRule type="cellIs" dxfId="7154" priority="3060" operator="equal">
      <formula>2</formula>
    </cfRule>
    <cfRule type="cellIs" dxfId="7153" priority="3061" operator="equal">
      <formula>3</formula>
    </cfRule>
    <cfRule type="cellIs" dxfId="7152" priority="3062" operator="between">
      <formula>4</formula>
      <formula>5</formula>
    </cfRule>
  </conditionalFormatting>
  <conditionalFormatting sqref="AC134 BQ134 S134">
    <cfRule type="cellIs" dxfId="7151" priority="3026" operator="between">
      <formula>1</formula>
      <formula>2</formula>
    </cfRule>
    <cfRule type="cellIs" dxfId="7150" priority="3027" operator="equal">
      <formula>3</formula>
    </cfRule>
    <cfRule type="cellIs" dxfId="7149" priority="3028" operator="equal">
      <formula>5</formula>
    </cfRule>
  </conditionalFormatting>
  <conditionalFormatting sqref="AO134">
    <cfRule type="cellIs" dxfId="7148" priority="3036" operator="equal">
      <formula>1</formula>
    </cfRule>
    <cfRule type="cellIs" dxfId="7147" priority="3037" operator="between">
      <formula>2</formula>
      <formula>3</formula>
    </cfRule>
    <cfRule type="cellIs" dxfId="7146" priority="3038" operator="between">
      <formula>5</formula>
      <formula>4</formula>
    </cfRule>
  </conditionalFormatting>
  <conditionalFormatting sqref="AN134">
    <cfRule type="cellIs" dxfId="7145" priority="3039" operator="between">
      <formula>1</formula>
      <formula>2</formula>
    </cfRule>
    <cfRule type="cellIs" dxfId="7144" priority="3040" operator="between">
      <formula>3</formula>
      <formula>4</formula>
    </cfRule>
    <cfRule type="cellIs" dxfId="7143" priority="3041" operator="equal">
      <formula>5</formula>
    </cfRule>
  </conditionalFormatting>
  <conditionalFormatting sqref="AP134">
    <cfRule type="cellIs" dxfId="7142" priority="3020" operator="between">
      <formula>5</formula>
      <formula>4</formula>
    </cfRule>
    <cfRule type="cellIs" dxfId="7141" priority="3021" operator="between">
      <formula>3</formula>
      <formula>2</formula>
    </cfRule>
    <cfRule type="cellIs" dxfId="7140" priority="3022" operator="equal">
      <formula>1</formula>
    </cfRule>
  </conditionalFormatting>
  <conditionalFormatting sqref="AQ134 BA134 O134 BF134 BP134">
    <cfRule type="cellIs" dxfId="7139" priority="3033" operator="equal">
      <formula>1</formula>
    </cfRule>
    <cfRule type="cellIs" dxfId="7138" priority="3034" operator="between">
      <formula>2</formula>
      <formula>4</formula>
    </cfRule>
    <cfRule type="cellIs" dxfId="7137" priority="3035" operator="equal">
      <formula>5</formula>
    </cfRule>
  </conditionalFormatting>
  <conditionalFormatting sqref="AR134">
    <cfRule type="cellIs" dxfId="7136" priority="3003" operator="between">
      <formula>5</formula>
      <formula>4</formula>
    </cfRule>
    <cfRule type="cellIs" dxfId="7135" priority="3004" operator="equal">
      <formula>3</formula>
    </cfRule>
    <cfRule type="cellIs" dxfId="7134" priority="3005" operator="equal">
      <formula>2</formula>
    </cfRule>
    <cfRule type="cellIs" dxfId="7133" priority="3006" operator="equal">
      <formula>1</formula>
    </cfRule>
  </conditionalFormatting>
  <conditionalFormatting sqref="AT134">
    <cfRule type="cellIs" dxfId="7132" priority="2999" operator="equal">
      <formula>5</formula>
    </cfRule>
    <cfRule type="cellIs" dxfId="7131" priority="3000" operator="between">
      <formula>3</formula>
      <formula>4</formula>
    </cfRule>
    <cfRule type="cellIs" dxfId="7130" priority="3001" operator="equal">
      <formula>2</formula>
    </cfRule>
    <cfRule type="cellIs" dxfId="7129" priority="3002" operator="equal">
      <formula>1</formula>
    </cfRule>
  </conditionalFormatting>
  <conditionalFormatting sqref="AU134">
    <cfRule type="cellIs" dxfId="7128" priority="3015" operator="equal">
      <formula>1</formula>
    </cfRule>
    <cfRule type="cellIs" dxfId="7127" priority="3016" operator="between">
      <formula>2</formula>
      <formula>3</formula>
    </cfRule>
    <cfRule type="cellIs" dxfId="7126" priority="3029" operator="equal">
      <formula>5</formula>
    </cfRule>
  </conditionalFormatting>
  <conditionalFormatting sqref="AX134">
    <cfRule type="cellIs" dxfId="7125" priority="3012" operator="equal">
      <formula>1</formula>
    </cfRule>
    <cfRule type="cellIs" dxfId="7124" priority="3013" operator="between">
      <formula>3</formula>
      <formula>2</formula>
    </cfRule>
    <cfRule type="cellIs" dxfId="7123" priority="3014" operator="equal">
      <formula>5</formula>
    </cfRule>
  </conditionalFormatting>
  <conditionalFormatting sqref="AY134">
    <cfRule type="cellIs" dxfId="7122" priority="3031" operator="equal">
      <formula>1</formula>
    </cfRule>
    <cfRule type="cellIs" dxfId="7121" priority="3032" operator="equal">
      <formula>5</formula>
    </cfRule>
  </conditionalFormatting>
  <conditionalFormatting sqref="U134">
    <cfRule type="cellIs" dxfId="7120" priority="2998" operator="equal">
      <formula>1</formula>
    </cfRule>
  </conditionalFormatting>
  <conditionalFormatting sqref="U134">
    <cfRule type="cellIs" dxfId="7119" priority="2996" operator="between">
      <formula>4</formula>
      <formula>5</formula>
    </cfRule>
    <cfRule type="cellIs" dxfId="7118" priority="2997" operator="between">
      <formula>2</formula>
      <formula>3</formula>
    </cfRule>
  </conditionalFormatting>
  <conditionalFormatting sqref="Z134">
    <cfRule type="cellIs" dxfId="7117" priority="3042" operator="equal">
      <formula>2</formula>
    </cfRule>
    <cfRule type="cellIs" dxfId="7116" priority="3043" operator="equal">
      <formula>3</formula>
    </cfRule>
    <cfRule type="cellIs" dxfId="7115" priority="3044" operator="equal">
      <formula>4</formula>
    </cfRule>
  </conditionalFormatting>
  <conditionalFormatting sqref="AK134">
    <cfRule type="cellIs" dxfId="7114" priority="2994" operator="equal">
      <formula>4</formula>
    </cfRule>
    <cfRule type="cellIs" dxfId="7113" priority="2995" operator="equal">
      <formula>2</formula>
    </cfRule>
  </conditionalFormatting>
  <conditionalFormatting sqref="BG134">
    <cfRule type="cellIs" dxfId="7112" priority="2993" operator="equal">
      <formula>5</formula>
    </cfRule>
    <cfRule type="cellIs" dxfId="7111" priority="3047" operator="equal">
      <formula>1</formula>
    </cfRule>
    <cfRule type="cellIs" dxfId="7110" priority="3048" operator="equal">
      <formula>2</formula>
    </cfRule>
    <cfRule type="cellIs" dxfId="7109" priority="3049" operator="equal">
      <formula>4</formula>
    </cfRule>
  </conditionalFormatting>
  <conditionalFormatting sqref="BM134">
    <cfRule type="cellIs" dxfId="7108" priority="2992" operator="between">
      <formula>4</formula>
      <formula>5</formula>
    </cfRule>
    <cfRule type="cellIs" dxfId="7107" priority="3010" operator="equal">
      <formula>2</formula>
    </cfRule>
    <cfRule type="cellIs" dxfId="7106" priority="3011" operator="equal">
      <formula>1</formula>
    </cfRule>
  </conditionalFormatting>
  <conditionalFormatting sqref="BS134">
    <cfRule type="cellIs" dxfId="7105" priority="2989" operator="equal">
      <formula>5</formula>
    </cfRule>
    <cfRule type="cellIs" dxfId="7104" priority="2990" operator="between">
      <formula>2</formula>
      <formula>4</formula>
    </cfRule>
    <cfRule type="cellIs" dxfId="7103" priority="2991" operator="equal">
      <formula>1</formula>
    </cfRule>
  </conditionalFormatting>
  <conditionalFormatting sqref="BT134 CG134 BY134:CB134 BV134:BW134 CE134">
    <cfRule type="cellIs" dxfId="7102" priority="2986" operator="between">
      <formula>4</formula>
      <formula>5</formula>
    </cfRule>
    <cfRule type="cellIs" dxfId="7101" priority="2987" operator="between">
      <formula>2</formula>
      <formula>3</formula>
    </cfRule>
    <cfRule type="cellIs" dxfId="7100" priority="2988" operator="equal">
      <formula>1</formula>
    </cfRule>
  </conditionalFormatting>
  <conditionalFormatting sqref="BU134">
    <cfRule type="cellIs" dxfId="7099" priority="2983" operator="between">
      <formula>4</formula>
      <formula>5</formula>
    </cfRule>
    <cfRule type="cellIs" dxfId="7098" priority="2984" operator="equal">
      <formula>3</formula>
    </cfRule>
    <cfRule type="cellIs" dxfId="7097" priority="2985" operator="between">
      <formula>1</formula>
      <formula>2</formula>
    </cfRule>
  </conditionalFormatting>
  <conditionalFormatting sqref="BC31 AH31 X31 P31">
    <cfRule type="cellIs" dxfId="7096" priority="2976" operator="between">
      <formula>1</formula>
      <formula>2</formula>
    </cfRule>
    <cfRule type="cellIs" dxfId="7095" priority="2981" operator="equal">
      <formula>3</formula>
    </cfRule>
    <cfRule type="cellIs" dxfId="7094" priority="2982" operator="between">
      <formula>5</formula>
      <formula>4</formula>
    </cfRule>
  </conditionalFormatting>
  <conditionalFormatting sqref="R31 AJ31 AF31 Y31 T31">
    <cfRule type="cellIs" dxfId="7093" priority="2973" operator="equal">
      <formula>1</formula>
    </cfRule>
    <cfRule type="cellIs" dxfId="7092" priority="2974" operator="equal">
      <formula>3</formula>
    </cfRule>
    <cfRule type="cellIs" dxfId="7091" priority="2975" operator="equal">
      <formula>5</formula>
    </cfRule>
  </conditionalFormatting>
  <conditionalFormatting sqref="G31">
    <cfRule type="cellIs" dxfId="7090" priority="2969" operator="lessThan">
      <formula>4</formula>
    </cfRule>
  </conditionalFormatting>
  <conditionalFormatting sqref="I31">
    <cfRule type="cellIs" dxfId="7089" priority="2968" operator="lessThan">
      <formula>0.25</formula>
    </cfRule>
  </conditionalFormatting>
  <conditionalFormatting sqref="AI31 W31">
    <cfRule type="cellIs" dxfId="7088" priority="2941" operator="equal">
      <formula>1</formula>
    </cfRule>
    <cfRule type="cellIs" dxfId="7087" priority="2942" operator="equal">
      <formula>3</formula>
    </cfRule>
    <cfRule type="cellIs" dxfId="7086" priority="2943" operator="between">
      <formula>4</formula>
      <formula>5</formula>
    </cfRule>
  </conditionalFormatting>
  <conditionalFormatting sqref="CK31 BJ31:BK31 AW31 AM31">
    <cfRule type="cellIs" dxfId="7085" priority="2935" operator="equal">
      <formula>5</formula>
    </cfRule>
    <cfRule type="cellIs" dxfId="7084" priority="2936" operator="equal">
      <formula>3</formula>
    </cfRule>
    <cfRule type="cellIs" dxfId="7083" priority="2937" operator="equal">
      <formula>1</formula>
    </cfRule>
  </conditionalFormatting>
  <conditionalFormatting sqref="BN31 BL31 BD31 AZ31 AV31">
    <cfRule type="cellIs" dxfId="7082" priority="2925" operator="equal">
      <formula>1</formula>
    </cfRule>
    <cfRule type="cellIs" dxfId="7081" priority="2926" operator="between">
      <formula>2</formula>
      <formula>3</formula>
    </cfRule>
    <cfRule type="cellIs" dxfId="7080" priority="2927" operator="between">
      <formula>5</formula>
      <formula>4</formula>
    </cfRule>
  </conditionalFormatting>
  <conditionalFormatting sqref="AB31">
    <cfRule type="cellIs" dxfId="7079" priority="2977" operator="equal">
      <formula>1</formula>
    </cfRule>
    <cfRule type="cellIs" dxfId="7078" priority="2978" operator="equal">
      <formula>2</formula>
    </cfRule>
    <cfRule type="cellIs" dxfId="7077" priority="2979" operator="equal">
      <formula>3</formula>
    </cfRule>
    <cfRule type="cellIs" dxfId="7076" priority="2980" operator="between">
      <formula>4</formula>
      <formula>5</formula>
    </cfRule>
  </conditionalFormatting>
  <conditionalFormatting sqref="S31 BQ31 AC31">
    <cfRule type="cellIs" dxfId="7075" priority="2944" operator="between">
      <formula>1</formula>
      <formula>2</formula>
    </cfRule>
    <cfRule type="cellIs" dxfId="7074" priority="2945" operator="equal">
      <formula>3</formula>
    </cfRule>
    <cfRule type="cellIs" dxfId="7073" priority="2946" operator="equal">
      <formula>5</formula>
    </cfRule>
  </conditionalFormatting>
  <conditionalFormatting sqref="AO31">
    <cfRule type="cellIs" dxfId="7072" priority="2954" operator="equal">
      <formula>1</formula>
    </cfRule>
    <cfRule type="cellIs" dxfId="7071" priority="2955" operator="between">
      <formula>2</formula>
      <formula>3</formula>
    </cfRule>
    <cfRule type="cellIs" dxfId="7070" priority="2956" operator="between">
      <formula>5</formula>
      <formula>4</formula>
    </cfRule>
  </conditionalFormatting>
  <conditionalFormatting sqref="AN31">
    <cfRule type="cellIs" dxfId="7069" priority="2957" operator="between">
      <formula>1</formula>
      <formula>2</formula>
    </cfRule>
    <cfRule type="cellIs" dxfId="7068" priority="2958" operator="between">
      <formula>3</formula>
      <formula>4</formula>
    </cfRule>
    <cfRule type="cellIs" dxfId="7067" priority="2959" operator="equal">
      <formula>5</formula>
    </cfRule>
  </conditionalFormatting>
  <conditionalFormatting sqref="AP31">
    <cfRule type="cellIs" dxfId="7066" priority="2938" operator="between">
      <formula>5</formula>
      <formula>4</formula>
    </cfRule>
    <cfRule type="cellIs" dxfId="7065" priority="2939" operator="between">
      <formula>3</formula>
      <formula>2</formula>
    </cfRule>
    <cfRule type="cellIs" dxfId="7064" priority="2940" operator="equal">
      <formula>1</formula>
    </cfRule>
  </conditionalFormatting>
  <conditionalFormatting sqref="BP31 BF31 O31 BA31 AQ31">
    <cfRule type="cellIs" dxfId="7063" priority="2951" operator="equal">
      <formula>1</formula>
    </cfRule>
    <cfRule type="cellIs" dxfId="7062" priority="2952" operator="between">
      <formula>2</formula>
      <formula>4</formula>
    </cfRule>
    <cfRule type="cellIs" dxfId="7061" priority="2953" operator="equal">
      <formula>5</formula>
    </cfRule>
  </conditionalFormatting>
  <conditionalFormatting sqref="AR31">
    <cfRule type="cellIs" dxfId="7060" priority="2921" operator="between">
      <formula>5</formula>
      <formula>4</formula>
    </cfRule>
    <cfRule type="cellIs" dxfId="7059" priority="2922" operator="equal">
      <formula>3</formula>
    </cfRule>
    <cfRule type="cellIs" dxfId="7058" priority="2923" operator="equal">
      <formula>2</formula>
    </cfRule>
    <cfRule type="cellIs" dxfId="7057" priority="2924" operator="equal">
      <formula>1</formula>
    </cfRule>
  </conditionalFormatting>
  <conditionalFormatting sqref="AT31">
    <cfRule type="cellIs" dxfId="7056" priority="2917" operator="equal">
      <formula>5</formula>
    </cfRule>
    <cfRule type="cellIs" dxfId="7055" priority="2918" operator="between">
      <formula>3</formula>
      <formula>4</formula>
    </cfRule>
    <cfRule type="cellIs" dxfId="7054" priority="2919" operator="equal">
      <formula>2</formula>
    </cfRule>
    <cfRule type="cellIs" dxfId="7053" priority="2920" operator="equal">
      <formula>1</formula>
    </cfRule>
  </conditionalFormatting>
  <conditionalFormatting sqref="AU31">
    <cfRule type="cellIs" dxfId="7052" priority="2933" operator="equal">
      <formula>1</formula>
    </cfRule>
    <cfRule type="cellIs" dxfId="7051" priority="2934" operator="between">
      <formula>2</formula>
      <formula>3</formula>
    </cfRule>
    <cfRule type="cellIs" dxfId="7050" priority="2947" operator="equal">
      <formula>5</formula>
    </cfRule>
  </conditionalFormatting>
  <conditionalFormatting sqref="AX31">
    <cfRule type="cellIs" dxfId="7049" priority="2930" operator="equal">
      <formula>1</formula>
    </cfRule>
    <cfRule type="cellIs" dxfId="7048" priority="2931" operator="between">
      <formula>3</formula>
      <formula>2</formula>
    </cfRule>
    <cfRule type="cellIs" dxfId="7047" priority="2932" operator="equal">
      <formula>5</formula>
    </cfRule>
  </conditionalFormatting>
  <conditionalFormatting sqref="AY31">
    <cfRule type="cellIs" dxfId="7046" priority="2949" operator="equal">
      <formula>1</formula>
    </cfRule>
    <cfRule type="cellIs" dxfId="7045" priority="2950" operator="equal">
      <formula>5</formula>
    </cfRule>
  </conditionalFormatting>
  <conditionalFormatting sqref="U31">
    <cfRule type="cellIs" dxfId="7044" priority="2916" operator="equal">
      <formula>1</formula>
    </cfRule>
  </conditionalFormatting>
  <conditionalFormatting sqref="U31">
    <cfRule type="cellIs" dxfId="7043" priority="2914" operator="between">
      <formula>4</formula>
      <formula>5</formula>
    </cfRule>
    <cfRule type="cellIs" dxfId="7042" priority="2915" operator="between">
      <formula>2</formula>
      <formula>3</formula>
    </cfRule>
  </conditionalFormatting>
  <conditionalFormatting sqref="Z31">
    <cfRule type="cellIs" dxfId="7041" priority="2960" operator="equal">
      <formula>2</formula>
    </cfRule>
    <cfRule type="cellIs" dxfId="7040" priority="2961" operator="equal">
      <formula>3</formula>
    </cfRule>
    <cfRule type="cellIs" dxfId="7039" priority="2962" operator="equal">
      <formula>4</formula>
    </cfRule>
  </conditionalFormatting>
  <conditionalFormatting sqref="AK31">
    <cfRule type="cellIs" dxfId="7038" priority="2912" operator="equal">
      <formula>4</formula>
    </cfRule>
    <cfRule type="cellIs" dxfId="7037" priority="2913" operator="equal">
      <formula>2</formula>
    </cfRule>
  </conditionalFormatting>
  <conditionalFormatting sqref="BG31">
    <cfRule type="cellIs" dxfId="7036" priority="2911" operator="equal">
      <formula>5</formula>
    </cfRule>
    <cfRule type="cellIs" dxfId="7035" priority="2965" operator="equal">
      <formula>1</formula>
    </cfRule>
    <cfRule type="cellIs" dxfId="7034" priority="2966" operator="equal">
      <formula>2</formula>
    </cfRule>
    <cfRule type="cellIs" dxfId="7033" priority="2967" operator="equal">
      <formula>4</formula>
    </cfRule>
  </conditionalFormatting>
  <conditionalFormatting sqref="BM31">
    <cfRule type="cellIs" dxfId="7032" priority="2910" operator="between">
      <formula>4</formula>
      <formula>5</formula>
    </cfRule>
    <cfRule type="cellIs" dxfId="7031" priority="2928" operator="equal">
      <formula>2</formula>
    </cfRule>
    <cfRule type="cellIs" dxfId="7030" priority="2929" operator="equal">
      <formula>1</formula>
    </cfRule>
  </conditionalFormatting>
  <conditionalFormatting sqref="BS31">
    <cfRule type="cellIs" dxfId="7029" priority="2907" operator="equal">
      <formula>5</formula>
    </cfRule>
    <cfRule type="cellIs" dxfId="7028" priority="2908" operator="between">
      <formula>2</formula>
      <formula>4</formula>
    </cfRule>
    <cfRule type="cellIs" dxfId="7027" priority="2909" operator="equal">
      <formula>1</formula>
    </cfRule>
  </conditionalFormatting>
  <conditionalFormatting sqref="CE31 BV31:BW31 BY31:CB31 CG31 BT31">
    <cfRule type="cellIs" dxfId="7026" priority="2904" operator="between">
      <formula>4</formula>
      <formula>5</formula>
    </cfRule>
    <cfRule type="cellIs" dxfId="7025" priority="2905" operator="between">
      <formula>2</formula>
      <formula>3</formula>
    </cfRule>
    <cfRule type="cellIs" dxfId="7024" priority="2906" operator="equal">
      <formula>1</formula>
    </cfRule>
  </conditionalFormatting>
  <conditionalFormatting sqref="BU31">
    <cfRule type="cellIs" dxfId="7023" priority="2901" operator="between">
      <formula>4</formula>
      <formula>5</formula>
    </cfRule>
    <cfRule type="cellIs" dxfId="7022" priority="2902" operator="equal">
      <formula>3</formula>
    </cfRule>
    <cfRule type="cellIs" dxfId="7021" priority="2903" operator="between">
      <formula>1</formula>
      <formula>2</formula>
    </cfRule>
  </conditionalFormatting>
  <conditionalFormatting sqref="BC33 AH33 X33 P33">
    <cfRule type="cellIs" dxfId="7020" priority="2812" operator="between">
      <formula>1</formula>
      <formula>2</formula>
    </cfRule>
    <cfRule type="cellIs" dxfId="7019" priority="2817" operator="equal">
      <formula>3</formula>
    </cfRule>
    <cfRule type="cellIs" dxfId="7018" priority="2818" operator="between">
      <formula>5</formula>
      <formula>4</formula>
    </cfRule>
  </conditionalFormatting>
  <conditionalFormatting sqref="R33 AJ33 AF33 Y33 T33">
    <cfRule type="cellIs" dxfId="7017" priority="2809" operator="equal">
      <formula>1</formula>
    </cfRule>
    <cfRule type="cellIs" dxfId="7016" priority="2810" operator="equal">
      <formula>3</formula>
    </cfRule>
    <cfRule type="cellIs" dxfId="7015" priority="2811" operator="equal">
      <formula>5</formula>
    </cfRule>
  </conditionalFormatting>
  <conditionalFormatting sqref="G33">
    <cfRule type="cellIs" dxfId="7014" priority="2805" operator="lessThan">
      <formula>4</formula>
    </cfRule>
  </conditionalFormatting>
  <conditionalFormatting sqref="I33">
    <cfRule type="cellIs" dxfId="7013" priority="2804" operator="lessThan">
      <formula>0.25</formula>
    </cfRule>
  </conditionalFormatting>
  <conditionalFormatting sqref="AI33 W33">
    <cfRule type="cellIs" dxfId="7012" priority="2777" operator="equal">
      <formula>1</formula>
    </cfRule>
    <cfRule type="cellIs" dxfId="7011" priority="2778" operator="equal">
      <formula>3</formula>
    </cfRule>
    <cfRule type="cellIs" dxfId="7010" priority="2779" operator="between">
      <formula>4</formula>
      <formula>5</formula>
    </cfRule>
  </conditionalFormatting>
  <conditionalFormatting sqref="CK33 BJ33:BK33 AW33 AM33">
    <cfRule type="cellIs" dxfId="7009" priority="2771" operator="equal">
      <formula>5</formula>
    </cfRule>
    <cfRule type="cellIs" dxfId="7008" priority="2772" operator="equal">
      <formula>3</formula>
    </cfRule>
    <cfRule type="cellIs" dxfId="7007" priority="2773" operator="equal">
      <formula>1</formula>
    </cfRule>
  </conditionalFormatting>
  <conditionalFormatting sqref="BN33 BL33 BD33 AZ33 AV33">
    <cfRule type="cellIs" dxfId="7006" priority="2761" operator="equal">
      <formula>1</formula>
    </cfRule>
    <cfRule type="cellIs" dxfId="7005" priority="2762" operator="between">
      <formula>2</formula>
      <formula>3</formula>
    </cfRule>
    <cfRule type="cellIs" dxfId="7004" priority="2763" operator="between">
      <formula>5</formula>
      <formula>4</formula>
    </cfRule>
  </conditionalFormatting>
  <conditionalFormatting sqref="AB33">
    <cfRule type="cellIs" dxfId="7003" priority="2813" operator="equal">
      <formula>1</formula>
    </cfRule>
    <cfRule type="cellIs" dxfId="7002" priority="2814" operator="equal">
      <formula>2</formula>
    </cfRule>
    <cfRule type="cellIs" dxfId="7001" priority="2815" operator="equal">
      <formula>3</formula>
    </cfRule>
    <cfRule type="cellIs" dxfId="7000" priority="2816" operator="between">
      <formula>4</formula>
      <formula>5</formula>
    </cfRule>
  </conditionalFormatting>
  <conditionalFormatting sqref="S33 BQ33">
    <cfRule type="cellIs" dxfId="6999" priority="2780" operator="between">
      <formula>1</formula>
      <formula>2</formula>
    </cfRule>
    <cfRule type="cellIs" dxfId="6998" priority="2781" operator="equal">
      <formula>3</formula>
    </cfRule>
    <cfRule type="cellIs" dxfId="6997" priority="2782" operator="equal">
      <formula>5</formula>
    </cfRule>
  </conditionalFormatting>
  <conditionalFormatting sqref="AO33">
    <cfRule type="cellIs" dxfId="6996" priority="2790" operator="equal">
      <formula>1</formula>
    </cfRule>
    <cfRule type="cellIs" dxfId="6995" priority="2791" operator="between">
      <formula>2</formula>
      <formula>3</formula>
    </cfRule>
    <cfRule type="cellIs" dxfId="6994" priority="2792" operator="between">
      <formula>5</formula>
      <formula>4</formula>
    </cfRule>
  </conditionalFormatting>
  <conditionalFormatting sqref="AN33">
    <cfRule type="cellIs" dxfId="6993" priority="2793" operator="between">
      <formula>1</formula>
      <formula>2</formula>
    </cfRule>
    <cfRule type="cellIs" dxfId="6992" priority="2794" operator="between">
      <formula>3</formula>
      <formula>4</formula>
    </cfRule>
    <cfRule type="cellIs" dxfId="6991" priority="2795" operator="equal">
      <formula>5</formula>
    </cfRule>
  </conditionalFormatting>
  <conditionalFormatting sqref="AP33">
    <cfRule type="cellIs" dxfId="6990" priority="2774" operator="between">
      <formula>5</formula>
      <formula>4</formula>
    </cfRule>
    <cfRule type="cellIs" dxfId="6989" priority="2775" operator="between">
      <formula>3</formula>
      <formula>2</formula>
    </cfRule>
    <cfRule type="cellIs" dxfId="6988" priority="2776" operator="equal">
      <formula>1</formula>
    </cfRule>
  </conditionalFormatting>
  <conditionalFormatting sqref="BP33 BF33 O33 BA33 AQ33">
    <cfRule type="cellIs" dxfId="6987" priority="2787" operator="equal">
      <formula>1</formula>
    </cfRule>
    <cfRule type="cellIs" dxfId="6986" priority="2788" operator="between">
      <formula>2</formula>
      <formula>4</formula>
    </cfRule>
    <cfRule type="cellIs" dxfId="6985" priority="2789" operator="equal">
      <formula>5</formula>
    </cfRule>
  </conditionalFormatting>
  <conditionalFormatting sqref="AR33">
    <cfRule type="cellIs" dxfId="6984" priority="2757" operator="between">
      <formula>5</formula>
      <formula>4</formula>
    </cfRule>
    <cfRule type="cellIs" dxfId="6983" priority="2758" operator="equal">
      <formula>3</formula>
    </cfRule>
    <cfRule type="cellIs" dxfId="6982" priority="2759" operator="equal">
      <formula>2</formula>
    </cfRule>
    <cfRule type="cellIs" dxfId="6981" priority="2760" operator="equal">
      <formula>1</formula>
    </cfRule>
  </conditionalFormatting>
  <conditionalFormatting sqref="AT33">
    <cfRule type="cellIs" dxfId="6980" priority="2753" operator="equal">
      <formula>5</formula>
    </cfRule>
    <cfRule type="cellIs" dxfId="6979" priority="2754" operator="between">
      <formula>3</formula>
      <formula>4</formula>
    </cfRule>
    <cfRule type="cellIs" dxfId="6978" priority="2755" operator="equal">
      <formula>2</formula>
    </cfRule>
    <cfRule type="cellIs" dxfId="6977" priority="2756" operator="equal">
      <formula>1</formula>
    </cfRule>
  </conditionalFormatting>
  <conditionalFormatting sqref="AU33">
    <cfRule type="cellIs" dxfId="6976" priority="2769" operator="equal">
      <formula>1</formula>
    </cfRule>
    <cfRule type="cellIs" dxfId="6975" priority="2770" operator="between">
      <formula>2</formula>
      <formula>3</formula>
    </cfRule>
    <cfRule type="cellIs" dxfId="6974" priority="2783" operator="equal">
      <formula>5</formula>
    </cfRule>
  </conditionalFormatting>
  <conditionalFormatting sqref="AX33">
    <cfRule type="cellIs" dxfId="6973" priority="2766" operator="equal">
      <formula>1</formula>
    </cfRule>
    <cfRule type="cellIs" dxfId="6972" priority="2767" operator="between">
      <formula>3</formula>
      <formula>2</formula>
    </cfRule>
    <cfRule type="cellIs" dxfId="6971" priority="2768" operator="equal">
      <formula>5</formula>
    </cfRule>
  </conditionalFormatting>
  <conditionalFormatting sqref="AY33">
    <cfRule type="cellIs" dxfId="6970" priority="2785" operator="equal">
      <formula>1</formula>
    </cfRule>
    <cfRule type="cellIs" dxfId="6969" priority="2786" operator="equal">
      <formula>5</formula>
    </cfRule>
  </conditionalFormatting>
  <conditionalFormatting sqref="U33">
    <cfRule type="cellIs" dxfId="6968" priority="2752" operator="equal">
      <formula>1</formula>
    </cfRule>
  </conditionalFormatting>
  <conditionalFormatting sqref="U33">
    <cfRule type="cellIs" dxfId="6967" priority="2750" operator="between">
      <formula>4</formula>
      <formula>5</formula>
    </cfRule>
    <cfRule type="cellIs" dxfId="6966" priority="2751" operator="between">
      <formula>2</formula>
      <formula>3</formula>
    </cfRule>
  </conditionalFormatting>
  <conditionalFormatting sqref="Z33">
    <cfRule type="cellIs" dxfId="6965" priority="2796" operator="equal">
      <formula>2</formula>
    </cfRule>
    <cfRule type="cellIs" dxfId="6964" priority="2797" operator="equal">
      <formula>3</formula>
    </cfRule>
    <cfRule type="cellIs" dxfId="6963" priority="2798" operator="equal">
      <formula>4</formula>
    </cfRule>
  </conditionalFormatting>
  <conditionalFormatting sqref="AK33">
    <cfRule type="cellIs" dxfId="6962" priority="2748" operator="equal">
      <formula>4</formula>
    </cfRule>
    <cfRule type="cellIs" dxfId="6961" priority="2749" operator="equal">
      <formula>2</formula>
    </cfRule>
  </conditionalFormatting>
  <conditionalFormatting sqref="BG33">
    <cfRule type="cellIs" dxfId="6960" priority="2747" operator="equal">
      <formula>5</formula>
    </cfRule>
    <cfRule type="cellIs" dxfId="6959" priority="2801" operator="equal">
      <formula>1</formula>
    </cfRule>
    <cfRule type="cellIs" dxfId="6958" priority="2802" operator="equal">
      <formula>2</formula>
    </cfRule>
    <cfRule type="cellIs" dxfId="6957" priority="2803" operator="equal">
      <formula>4</formula>
    </cfRule>
  </conditionalFormatting>
  <conditionalFormatting sqref="BM33">
    <cfRule type="cellIs" dxfId="6956" priority="2746" operator="between">
      <formula>4</formula>
      <formula>5</formula>
    </cfRule>
    <cfRule type="cellIs" dxfId="6955" priority="2764" operator="equal">
      <formula>2</formula>
    </cfRule>
    <cfRule type="cellIs" dxfId="6954" priority="2765" operator="equal">
      <formula>1</formula>
    </cfRule>
  </conditionalFormatting>
  <conditionalFormatting sqref="BS33">
    <cfRule type="cellIs" dxfId="6953" priority="2743" operator="equal">
      <formula>5</formula>
    </cfRule>
    <cfRule type="cellIs" dxfId="6952" priority="2744" operator="between">
      <formula>2</formula>
      <formula>4</formula>
    </cfRule>
    <cfRule type="cellIs" dxfId="6951" priority="2745" operator="equal">
      <formula>1</formula>
    </cfRule>
  </conditionalFormatting>
  <conditionalFormatting sqref="CE33 BV33:BW33 BY33:CB33 CG33 BT33">
    <cfRule type="cellIs" dxfId="6950" priority="2740" operator="between">
      <formula>4</formula>
      <formula>5</formula>
    </cfRule>
    <cfRule type="cellIs" dxfId="6949" priority="2741" operator="between">
      <formula>2</formula>
      <formula>3</formula>
    </cfRule>
    <cfRule type="cellIs" dxfId="6948" priority="2742" operator="equal">
      <formula>1</formula>
    </cfRule>
  </conditionalFormatting>
  <conditionalFormatting sqref="BU33">
    <cfRule type="cellIs" dxfId="6947" priority="2737" operator="between">
      <formula>4</formula>
      <formula>5</formula>
    </cfRule>
    <cfRule type="cellIs" dxfId="6946" priority="2738" operator="equal">
      <formula>3</formula>
    </cfRule>
    <cfRule type="cellIs" dxfId="6945" priority="2739" operator="between">
      <formula>1</formula>
      <formula>2</formula>
    </cfRule>
  </conditionalFormatting>
  <conditionalFormatting sqref="BC34 AH34 X34 P34">
    <cfRule type="cellIs" dxfId="6944" priority="2648" operator="between">
      <formula>1</formula>
      <formula>2</formula>
    </cfRule>
    <cfRule type="cellIs" dxfId="6943" priority="2653" operator="equal">
      <formula>3</formula>
    </cfRule>
    <cfRule type="cellIs" dxfId="6942" priority="2654" operator="between">
      <formula>5</formula>
      <formula>4</formula>
    </cfRule>
  </conditionalFormatting>
  <conditionalFormatting sqref="R34 AJ34 AF34 Y34 T34">
    <cfRule type="cellIs" dxfId="6941" priority="2645" operator="equal">
      <formula>1</formula>
    </cfRule>
    <cfRule type="cellIs" dxfId="6940" priority="2646" operator="equal">
      <formula>3</formula>
    </cfRule>
    <cfRule type="cellIs" dxfId="6939" priority="2647" operator="equal">
      <formula>5</formula>
    </cfRule>
  </conditionalFormatting>
  <conditionalFormatting sqref="G34">
    <cfRule type="cellIs" dxfId="6938" priority="2641" operator="lessThan">
      <formula>4</formula>
    </cfRule>
  </conditionalFormatting>
  <conditionalFormatting sqref="I34">
    <cfRule type="cellIs" dxfId="6937" priority="2640" operator="lessThan">
      <formula>0.25</formula>
    </cfRule>
  </conditionalFormatting>
  <conditionalFormatting sqref="AI34 W34">
    <cfRule type="cellIs" dxfId="6936" priority="2613" operator="equal">
      <formula>1</formula>
    </cfRule>
    <cfRule type="cellIs" dxfId="6935" priority="2614" operator="equal">
      <formula>3</formula>
    </cfRule>
    <cfRule type="cellIs" dxfId="6934" priority="2615" operator="between">
      <formula>4</formula>
      <formula>5</formula>
    </cfRule>
  </conditionalFormatting>
  <conditionalFormatting sqref="CK34 BJ34:BK34 AW34 AM34">
    <cfRule type="cellIs" dxfId="6933" priority="2607" operator="equal">
      <formula>5</formula>
    </cfRule>
    <cfRule type="cellIs" dxfId="6932" priority="2608" operator="equal">
      <formula>3</formula>
    </cfRule>
    <cfRule type="cellIs" dxfId="6931" priority="2609" operator="equal">
      <formula>1</formula>
    </cfRule>
  </conditionalFormatting>
  <conditionalFormatting sqref="BN34 BL34 BD34 AZ34 AV34">
    <cfRule type="cellIs" dxfId="6930" priority="2597" operator="equal">
      <formula>1</formula>
    </cfRule>
    <cfRule type="cellIs" dxfId="6929" priority="2598" operator="between">
      <formula>2</formula>
      <formula>3</formula>
    </cfRule>
    <cfRule type="cellIs" dxfId="6928" priority="2599" operator="between">
      <formula>5</formula>
      <formula>4</formula>
    </cfRule>
  </conditionalFormatting>
  <conditionalFormatting sqref="AB34">
    <cfRule type="cellIs" dxfId="6927" priority="2649" operator="equal">
      <formula>1</formula>
    </cfRule>
    <cfRule type="cellIs" dxfId="6926" priority="2650" operator="equal">
      <formula>2</formula>
    </cfRule>
    <cfRule type="cellIs" dxfId="6925" priority="2651" operator="equal">
      <formula>3</formula>
    </cfRule>
    <cfRule type="cellIs" dxfId="6924" priority="2652" operator="between">
      <formula>4</formula>
      <formula>5</formula>
    </cfRule>
  </conditionalFormatting>
  <conditionalFormatting sqref="S34 BQ34">
    <cfRule type="cellIs" dxfId="6923" priority="2616" operator="between">
      <formula>1</formula>
      <formula>2</formula>
    </cfRule>
    <cfRule type="cellIs" dxfId="6922" priority="2617" operator="equal">
      <formula>3</formula>
    </cfRule>
    <cfRule type="cellIs" dxfId="6921" priority="2618" operator="equal">
      <formula>5</formula>
    </cfRule>
  </conditionalFormatting>
  <conditionalFormatting sqref="AO34">
    <cfRule type="cellIs" dxfId="6920" priority="2626" operator="equal">
      <formula>1</formula>
    </cfRule>
    <cfRule type="cellIs" dxfId="6919" priority="2627" operator="between">
      <formula>2</formula>
      <formula>3</formula>
    </cfRule>
    <cfRule type="cellIs" dxfId="6918" priority="2628" operator="between">
      <formula>5</formula>
      <formula>4</formula>
    </cfRule>
  </conditionalFormatting>
  <conditionalFormatting sqref="AN34">
    <cfRule type="cellIs" dxfId="6917" priority="2629" operator="between">
      <formula>1</formula>
      <formula>2</formula>
    </cfRule>
    <cfRule type="cellIs" dxfId="6916" priority="2630" operator="between">
      <formula>3</formula>
      <formula>4</formula>
    </cfRule>
    <cfRule type="cellIs" dxfId="6915" priority="2631" operator="equal">
      <formula>5</formula>
    </cfRule>
  </conditionalFormatting>
  <conditionalFormatting sqref="AP34">
    <cfRule type="cellIs" dxfId="6914" priority="2610" operator="between">
      <formula>5</formula>
      <formula>4</formula>
    </cfRule>
    <cfRule type="cellIs" dxfId="6913" priority="2611" operator="between">
      <formula>3</formula>
      <formula>2</formula>
    </cfRule>
    <cfRule type="cellIs" dxfId="6912" priority="2612" operator="equal">
      <formula>1</formula>
    </cfRule>
  </conditionalFormatting>
  <conditionalFormatting sqref="BP34 BF34 O34 BA34 AQ34">
    <cfRule type="cellIs" dxfId="6911" priority="2623" operator="equal">
      <formula>1</formula>
    </cfRule>
    <cfRule type="cellIs" dxfId="6910" priority="2624" operator="between">
      <formula>2</formula>
      <formula>4</formula>
    </cfRule>
    <cfRule type="cellIs" dxfId="6909" priority="2625" operator="equal">
      <formula>5</formula>
    </cfRule>
  </conditionalFormatting>
  <conditionalFormatting sqref="AR34">
    <cfRule type="cellIs" dxfId="6908" priority="2593" operator="between">
      <formula>5</formula>
      <formula>4</formula>
    </cfRule>
    <cfRule type="cellIs" dxfId="6907" priority="2594" operator="equal">
      <formula>3</formula>
    </cfRule>
    <cfRule type="cellIs" dxfId="6906" priority="2595" operator="equal">
      <formula>2</formula>
    </cfRule>
    <cfRule type="cellIs" dxfId="6905" priority="2596" operator="equal">
      <formula>1</formula>
    </cfRule>
  </conditionalFormatting>
  <conditionalFormatting sqref="AT34">
    <cfRule type="cellIs" dxfId="6904" priority="2589" operator="equal">
      <formula>5</formula>
    </cfRule>
    <cfRule type="cellIs" dxfId="6903" priority="2590" operator="between">
      <formula>3</formula>
      <formula>4</formula>
    </cfRule>
    <cfRule type="cellIs" dxfId="6902" priority="2591" operator="equal">
      <formula>2</formula>
    </cfRule>
    <cfRule type="cellIs" dxfId="6901" priority="2592" operator="equal">
      <formula>1</formula>
    </cfRule>
  </conditionalFormatting>
  <conditionalFormatting sqref="AU34">
    <cfRule type="cellIs" dxfId="6900" priority="2605" operator="equal">
      <formula>1</formula>
    </cfRule>
    <cfRule type="cellIs" dxfId="6899" priority="2606" operator="between">
      <formula>2</formula>
      <formula>3</formula>
    </cfRule>
    <cfRule type="cellIs" dxfId="6898" priority="2619" operator="equal">
      <formula>5</formula>
    </cfRule>
  </conditionalFormatting>
  <conditionalFormatting sqref="AX34">
    <cfRule type="cellIs" dxfId="6897" priority="2602" operator="equal">
      <formula>1</formula>
    </cfRule>
    <cfRule type="cellIs" dxfId="6896" priority="2603" operator="between">
      <formula>3</formula>
      <formula>2</formula>
    </cfRule>
    <cfRule type="cellIs" dxfId="6895" priority="2604" operator="equal">
      <formula>5</formula>
    </cfRule>
  </conditionalFormatting>
  <conditionalFormatting sqref="AY34">
    <cfRule type="cellIs" dxfId="6894" priority="2621" operator="equal">
      <formula>1</formula>
    </cfRule>
    <cfRule type="cellIs" dxfId="6893" priority="2622" operator="equal">
      <formula>5</formula>
    </cfRule>
  </conditionalFormatting>
  <conditionalFormatting sqref="U34">
    <cfRule type="cellIs" dxfId="6892" priority="2588" operator="equal">
      <formula>1</formula>
    </cfRule>
  </conditionalFormatting>
  <conditionalFormatting sqref="U34">
    <cfRule type="cellIs" dxfId="6891" priority="2586" operator="between">
      <formula>4</formula>
      <formula>5</formula>
    </cfRule>
    <cfRule type="cellIs" dxfId="6890" priority="2587" operator="between">
      <formula>2</formula>
      <formula>3</formula>
    </cfRule>
  </conditionalFormatting>
  <conditionalFormatting sqref="Z34">
    <cfRule type="cellIs" dxfId="6889" priority="2632" operator="equal">
      <formula>2</formula>
    </cfRule>
    <cfRule type="cellIs" dxfId="6888" priority="2633" operator="equal">
      <formula>3</formula>
    </cfRule>
    <cfRule type="cellIs" dxfId="6887" priority="2634" operator="equal">
      <formula>4</formula>
    </cfRule>
  </conditionalFormatting>
  <conditionalFormatting sqref="AK34">
    <cfRule type="cellIs" dxfId="6886" priority="2584" operator="equal">
      <formula>4</formula>
    </cfRule>
    <cfRule type="cellIs" dxfId="6885" priority="2585" operator="equal">
      <formula>2</formula>
    </cfRule>
  </conditionalFormatting>
  <conditionalFormatting sqref="BG34">
    <cfRule type="cellIs" dxfId="6884" priority="2583" operator="equal">
      <formula>5</formula>
    </cfRule>
    <cfRule type="cellIs" dxfId="6883" priority="2637" operator="equal">
      <formula>1</formula>
    </cfRule>
    <cfRule type="cellIs" dxfId="6882" priority="2638" operator="equal">
      <formula>2</formula>
    </cfRule>
    <cfRule type="cellIs" dxfId="6881" priority="2639" operator="equal">
      <formula>4</formula>
    </cfRule>
  </conditionalFormatting>
  <conditionalFormatting sqref="BM34">
    <cfRule type="cellIs" dxfId="6880" priority="2582" operator="between">
      <formula>4</formula>
      <formula>5</formula>
    </cfRule>
    <cfRule type="cellIs" dxfId="6879" priority="2600" operator="equal">
      <formula>2</formula>
    </cfRule>
    <cfRule type="cellIs" dxfId="6878" priority="2601" operator="equal">
      <formula>1</formula>
    </cfRule>
  </conditionalFormatting>
  <conditionalFormatting sqref="BS34">
    <cfRule type="cellIs" dxfId="6877" priority="2579" operator="equal">
      <formula>5</formula>
    </cfRule>
    <cfRule type="cellIs" dxfId="6876" priority="2580" operator="between">
      <formula>2</formula>
      <formula>4</formula>
    </cfRule>
    <cfRule type="cellIs" dxfId="6875" priority="2581" operator="equal">
      <formula>1</formula>
    </cfRule>
  </conditionalFormatting>
  <conditionalFormatting sqref="CE34 BV34:BW34 BY34:CB34 CG34 BT34">
    <cfRule type="cellIs" dxfId="6874" priority="2576" operator="between">
      <formula>4</formula>
      <formula>5</formula>
    </cfRule>
    <cfRule type="cellIs" dxfId="6873" priority="2577" operator="between">
      <formula>2</formula>
      <formula>3</formula>
    </cfRule>
    <cfRule type="cellIs" dxfId="6872" priority="2578" operator="equal">
      <formula>1</formula>
    </cfRule>
  </conditionalFormatting>
  <conditionalFormatting sqref="BU34">
    <cfRule type="cellIs" dxfId="6871" priority="2573" operator="between">
      <formula>4</formula>
      <formula>5</formula>
    </cfRule>
    <cfRule type="cellIs" dxfId="6870" priority="2574" operator="equal">
      <formula>3</formula>
    </cfRule>
    <cfRule type="cellIs" dxfId="6869" priority="2575" operator="between">
      <formula>1</formula>
      <formula>2</formula>
    </cfRule>
  </conditionalFormatting>
  <conditionalFormatting sqref="P35 X35 AH35 BC35">
    <cfRule type="cellIs" dxfId="6868" priority="2566" operator="between">
      <formula>1</formula>
      <formula>2</formula>
    </cfRule>
    <cfRule type="cellIs" dxfId="6867" priority="2571" operator="equal">
      <formula>3</formula>
    </cfRule>
    <cfRule type="cellIs" dxfId="6866" priority="2572" operator="between">
      <formula>5</formula>
      <formula>4</formula>
    </cfRule>
  </conditionalFormatting>
  <conditionalFormatting sqref="T35 Y35 AF35 AJ35 R35">
    <cfRule type="cellIs" dxfId="6865" priority="2563" operator="equal">
      <formula>1</formula>
    </cfRule>
    <cfRule type="cellIs" dxfId="6864" priority="2564" operator="equal">
      <formula>3</formula>
    </cfRule>
    <cfRule type="cellIs" dxfId="6863" priority="2565" operator="equal">
      <formula>5</formula>
    </cfRule>
  </conditionalFormatting>
  <conditionalFormatting sqref="G35">
    <cfRule type="cellIs" dxfId="6862" priority="2559" operator="lessThan">
      <formula>4</formula>
    </cfRule>
  </conditionalFormatting>
  <conditionalFormatting sqref="I35">
    <cfRule type="cellIs" dxfId="6861" priority="2558" operator="lessThan">
      <formula>0.25</formula>
    </cfRule>
  </conditionalFormatting>
  <conditionalFormatting sqref="W35 AI35">
    <cfRule type="cellIs" dxfId="6860" priority="2531" operator="equal">
      <formula>1</formula>
    </cfRule>
    <cfRule type="cellIs" dxfId="6859" priority="2532" operator="equal">
      <formula>3</formula>
    </cfRule>
    <cfRule type="cellIs" dxfId="6858" priority="2533" operator="between">
      <formula>4</formula>
      <formula>5</formula>
    </cfRule>
  </conditionalFormatting>
  <conditionalFormatting sqref="AM35 AW35 BJ35:BK35 CK35">
    <cfRule type="cellIs" dxfId="6857" priority="2525" operator="equal">
      <formula>5</formula>
    </cfRule>
    <cfRule type="cellIs" dxfId="6856" priority="2526" operator="equal">
      <formula>3</formula>
    </cfRule>
    <cfRule type="cellIs" dxfId="6855" priority="2527" operator="equal">
      <formula>1</formula>
    </cfRule>
  </conditionalFormatting>
  <conditionalFormatting sqref="AV35 AZ35 BD35 BL35 BN35">
    <cfRule type="cellIs" dxfId="6854" priority="2515" operator="equal">
      <formula>1</formula>
    </cfRule>
    <cfRule type="cellIs" dxfId="6853" priority="2516" operator="between">
      <formula>2</formula>
      <formula>3</formula>
    </cfRule>
    <cfRule type="cellIs" dxfId="6852" priority="2517" operator="between">
      <formula>5</formula>
      <formula>4</formula>
    </cfRule>
  </conditionalFormatting>
  <conditionalFormatting sqref="AB35">
    <cfRule type="cellIs" dxfId="6851" priority="2567" operator="equal">
      <formula>1</formula>
    </cfRule>
    <cfRule type="cellIs" dxfId="6850" priority="2568" operator="equal">
      <formula>2</formula>
    </cfRule>
    <cfRule type="cellIs" dxfId="6849" priority="2569" operator="equal">
      <formula>3</formula>
    </cfRule>
    <cfRule type="cellIs" dxfId="6848" priority="2570" operator="between">
      <formula>4</formula>
      <formula>5</formula>
    </cfRule>
  </conditionalFormatting>
  <conditionalFormatting sqref="AC35 BQ35 S35">
    <cfRule type="cellIs" dxfId="6847" priority="2534" operator="between">
      <formula>1</formula>
      <formula>2</formula>
    </cfRule>
    <cfRule type="cellIs" dxfId="6846" priority="2535" operator="equal">
      <formula>3</formula>
    </cfRule>
    <cfRule type="cellIs" dxfId="6845" priority="2536" operator="equal">
      <formula>5</formula>
    </cfRule>
  </conditionalFormatting>
  <conditionalFormatting sqref="AO35">
    <cfRule type="cellIs" dxfId="6844" priority="2544" operator="equal">
      <formula>1</formula>
    </cfRule>
    <cfRule type="cellIs" dxfId="6843" priority="2545" operator="between">
      <formula>2</formula>
      <formula>3</formula>
    </cfRule>
    <cfRule type="cellIs" dxfId="6842" priority="2546" operator="between">
      <formula>5</formula>
      <formula>4</formula>
    </cfRule>
  </conditionalFormatting>
  <conditionalFormatting sqref="AN35">
    <cfRule type="cellIs" dxfId="6841" priority="2547" operator="between">
      <formula>1</formula>
      <formula>2</formula>
    </cfRule>
    <cfRule type="cellIs" dxfId="6840" priority="2548" operator="between">
      <formula>3</formula>
      <formula>4</formula>
    </cfRule>
    <cfRule type="cellIs" dxfId="6839" priority="2549" operator="equal">
      <formula>5</formula>
    </cfRule>
  </conditionalFormatting>
  <conditionalFormatting sqref="AP35">
    <cfRule type="cellIs" dxfId="6838" priority="2528" operator="between">
      <formula>5</formula>
      <formula>4</formula>
    </cfRule>
    <cfRule type="cellIs" dxfId="6837" priority="2529" operator="between">
      <formula>3</formula>
      <formula>2</formula>
    </cfRule>
    <cfRule type="cellIs" dxfId="6836" priority="2530" operator="equal">
      <formula>1</formula>
    </cfRule>
  </conditionalFormatting>
  <conditionalFormatting sqref="AQ35 BA35 O35 BF35 BP35">
    <cfRule type="cellIs" dxfId="6835" priority="2541" operator="equal">
      <formula>1</formula>
    </cfRule>
    <cfRule type="cellIs" dxfId="6834" priority="2542" operator="between">
      <formula>2</formula>
      <formula>4</formula>
    </cfRule>
    <cfRule type="cellIs" dxfId="6833" priority="2543" operator="equal">
      <formula>5</formula>
    </cfRule>
  </conditionalFormatting>
  <conditionalFormatting sqref="AR35">
    <cfRule type="cellIs" dxfId="6832" priority="2511" operator="between">
      <formula>5</formula>
      <formula>4</formula>
    </cfRule>
    <cfRule type="cellIs" dxfId="6831" priority="2512" operator="equal">
      <formula>3</formula>
    </cfRule>
    <cfRule type="cellIs" dxfId="6830" priority="2513" operator="equal">
      <formula>2</formula>
    </cfRule>
    <cfRule type="cellIs" dxfId="6829" priority="2514" operator="equal">
      <formula>1</formula>
    </cfRule>
  </conditionalFormatting>
  <conditionalFormatting sqref="AT35">
    <cfRule type="cellIs" dxfId="6828" priority="2507" operator="equal">
      <formula>5</formula>
    </cfRule>
    <cfRule type="cellIs" dxfId="6827" priority="2508" operator="between">
      <formula>3</formula>
      <formula>4</formula>
    </cfRule>
    <cfRule type="cellIs" dxfId="6826" priority="2509" operator="equal">
      <formula>2</formula>
    </cfRule>
    <cfRule type="cellIs" dxfId="6825" priority="2510" operator="equal">
      <formula>1</formula>
    </cfRule>
  </conditionalFormatting>
  <conditionalFormatting sqref="AU35">
    <cfRule type="cellIs" dxfId="6824" priority="2523" operator="equal">
      <formula>1</formula>
    </cfRule>
    <cfRule type="cellIs" dxfId="6823" priority="2524" operator="between">
      <formula>2</formula>
      <formula>3</formula>
    </cfRule>
    <cfRule type="cellIs" dxfId="6822" priority="2537" operator="equal">
      <formula>5</formula>
    </cfRule>
  </conditionalFormatting>
  <conditionalFormatting sqref="AX35">
    <cfRule type="cellIs" dxfId="6821" priority="2520" operator="equal">
      <formula>1</formula>
    </cfRule>
    <cfRule type="cellIs" dxfId="6820" priority="2521" operator="between">
      <formula>3</formula>
      <formula>2</formula>
    </cfRule>
    <cfRule type="cellIs" dxfId="6819" priority="2522" operator="equal">
      <formula>5</formula>
    </cfRule>
  </conditionalFormatting>
  <conditionalFormatting sqref="AY35">
    <cfRule type="cellIs" dxfId="6818" priority="2539" operator="equal">
      <formula>1</formula>
    </cfRule>
    <cfRule type="cellIs" dxfId="6817" priority="2540" operator="equal">
      <formula>5</formula>
    </cfRule>
  </conditionalFormatting>
  <conditionalFormatting sqref="U35">
    <cfRule type="cellIs" dxfId="6816" priority="2506" operator="equal">
      <formula>1</formula>
    </cfRule>
  </conditionalFormatting>
  <conditionalFormatting sqref="U35">
    <cfRule type="cellIs" dxfId="6815" priority="2504" operator="between">
      <formula>4</formula>
      <formula>5</formula>
    </cfRule>
    <cfRule type="cellIs" dxfId="6814" priority="2505" operator="between">
      <formula>2</formula>
      <formula>3</formula>
    </cfRule>
  </conditionalFormatting>
  <conditionalFormatting sqref="Z35">
    <cfRule type="cellIs" dxfId="6813" priority="2550" operator="equal">
      <formula>2</formula>
    </cfRule>
    <cfRule type="cellIs" dxfId="6812" priority="2551" operator="equal">
      <formula>3</formula>
    </cfRule>
    <cfRule type="cellIs" dxfId="6811" priority="2552" operator="equal">
      <formula>4</formula>
    </cfRule>
  </conditionalFormatting>
  <conditionalFormatting sqref="AK35">
    <cfRule type="cellIs" dxfId="6810" priority="2502" operator="equal">
      <formula>4</formula>
    </cfRule>
    <cfRule type="cellIs" dxfId="6809" priority="2503" operator="equal">
      <formula>2</formula>
    </cfRule>
  </conditionalFormatting>
  <conditionalFormatting sqref="BG35">
    <cfRule type="cellIs" dxfId="6808" priority="2501" operator="equal">
      <formula>5</formula>
    </cfRule>
    <cfRule type="cellIs" dxfId="6807" priority="2555" operator="equal">
      <formula>1</formula>
    </cfRule>
    <cfRule type="cellIs" dxfId="6806" priority="2556" operator="equal">
      <formula>2</formula>
    </cfRule>
    <cfRule type="cellIs" dxfId="6805" priority="2557" operator="equal">
      <formula>4</formula>
    </cfRule>
  </conditionalFormatting>
  <conditionalFormatting sqref="BM35">
    <cfRule type="cellIs" dxfId="6804" priority="2500" operator="between">
      <formula>4</formula>
      <formula>5</formula>
    </cfRule>
    <cfRule type="cellIs" dxfId="6803" priority="2518" operator="equal">
      <formula>2</formula>
    </cfRule>
    <cfRule type="cellIs" dxfId="6802" priority="2519" operator="equal">
      <formula>1</formula>
    </cfRule>
  </conditionalFormatting>
  <conditionalFormatting sqref="BS35">
    <cfRule type="cellIs" dxfId="6801" priority="2497" operator="equal">
      <formula>5</formula>
    </cfRule>
    <cfRule type="cellIs" dxfId="6800" priority="2498" operator="between">
      <formula>2</formula>
      <formula>4</formula>
    </cfRule>
    <cfRule type="cellIs" dxfId="6799" priority="2499" operator="equal">
      <formula>1</formula>
    </cfRule>
  </conditionalFormatting>
  <conditionalFormatting sqref="BT35 CG35 BY35:CB35 BV35:BW35 CE35">
    <cfRule type="cellIs" dxfId="6798" priority="2494" operator="between">
      <formula>4</formula>
      <formula>5</formula>
    </cfRule>
    <cfRule type="cellIs" dxfId="6797" priority="2495" operator="between">
      <formula>2</formula>
      <formula>3</formula>
    </cfRule>
    <cfRule type="cellIs" dxfId="6796" priority="2496" operator="equal">
      <formula>1</formula>
    </cfRule>
  </conditionalFormatting>
  <conditionalFormatting sqref="BU35">
    <cfRule type="cellIs" dxfId="6795" priority="2491" operator="between">
      <formula>4</formula>
      <formula>5</formula>
    </cfRule>
    <cfRule type="cellIs" dxfId="6794" priority="2492" operator="equal">
      <formula>3</formula>
    </cfRule>
    <cfRule type="cellIs" dxfId="6793" priority="2493" operator="between">
      <formula>1</formula>
      <formula>2</formula>
    </cfRule>
  </conditionalFormatting>
  <conditionalFormatting sqref="BC135 AH135 X135 P135">
    <cfRule type="cellIs" dxfId="6792" priority="2484" operator="between">
      <formula>1</formula>
      <formula>2</formula>
    </cfRule>
    <cfRule type="cellIs" dxfId="6791" priority="2489" operator="equal">
      <formula>3</formula>
    </cfRule>
    <cfRule type="cellIs" dxfId="6790" priority="2490" operator="between">
      <formula>5</formula>
      <formula>4</formula>
    </cfRule>
  </conditionalFormatting>
  <conditionalFormatting sqref="R135 AJ135 AF135 Y135 T135">
    <cfRule type="cellIs" dxfId="6789" priority="2481" operator="equal">
      <formula>1</formula>
    </cfRule>
    <cfRule type="cellIs" dxfId="6788" priority="2482" operator="equal">
      <formula>3</formula>
    </cfRule>
    <cfRule type="cellIs" dxfId="6787" priority="2483" operator="equal">
      <formula>5</formula>
    </cfRule>
  </conditionalFormatting>
  <conditionalFormatting sqref="G135">
    <cfRule type="cellIs" dxfId="6786" priority="2477" operator="lessThan">
      <formula>4</formula>
    </cfRule>
  </conditionalFormatting>
  <conditionalFormatting sqref="I135">
    <cfRule type="cellIs" dxfId="6785" priority="2476" operator="lessThan">
      <formula>0.25</formula>
    </cfRule>
  </conditionalFormatting>
  <conditionalFormatting sqref="AI135 W135">
    <cfRule type="cellIs" dxfId="6784" priority="2449" operator="equal">
      <formula>1</formula>
    </cfRule>
    <cfRule type="cellIs" dxfId="6783" priority="2450" operator="equal">
      <formula>3</formula>
    </cfRule>
    <cfRule type="cellIs" dxfId="6782" priority="2451" operator="between">
      <formula>4</formula>
      <formula>5</formula>
    </cfRule>
  </conditionalFormatting>
  <conditionalFormatting sqref="CK135 BJ135:BK135 AW135 AM135">
    <cfRule type="cellIs" dxfId="6781" priority="2443" operator="equal">
      <formula>5</formula>
    </cfRule>
    <cfRule type="cellIs" dxfId="6780" priority="2444" operator="equal">
      <formula>3</formula>
    </cfRule>
    <cfRule type="cellIs" dxfId="6779" priority="2445" operator="equal">
      <formula>1</formula>
    </cfRule>
  </conditionalFormatting>
  <conditionalFormatting sqref="BN135 BL135 BD135 AZ135 AV135">
    <cfRule type="cellIs" dxfId="6778" priority="2433" operator="equal">
      <formula>1</formula>
    </cfRule>
    <cfRule type="cellIs" dxfId="6777" priority="2434" operator="between">
      <formula>2</formula>
      <formula>3</formula>
    </cfRule>
    <cfRule type="cellIs" dxfId="6776" priority="2435" operator="between">
      <formula>5</formula>
      <formula>4</formula>
    </cfRule>
  </conditionalFormatting>
  <conditionalFormatting sqref="AB135">
    <cfRule type="cellIs" dxfId="6775" priority="2485" operator="equal">
      <formula>1</formula>
    </cfRule>
    <cfRule type="cellIs" dxfId="6774" priority="2486" operator="equal">
      <formula>2</formula>
    </cfRule>
    <cfRule type="cellIs" dxfId="6773" priority="2487" operator="equal">
      <formula>3</formula>
    </cfRule>
    <cfRule type="cellIs" dxfId="6772" priority="2488" operator="between">
      <formula>4</formula>
      <formula>5</formula>
    </cfRule>
  </conditionalFormatting>
  <conditionalFormatting sqref="S135 BQ135">
    <cfRule type="cellIs" dxfId="6771" priority="2452" operator="between">
      <formula>1</formula>
      <formula>2</formula>
    </cfRule>
    <cfRule type="cellIs" dxfId="6770" priority="2453" operator="equal">
      <formula>3</formula>
    </cfRule>
    <cfRule type="cellIs" dxfId="6769" priority="2454" operator="equal">
      <formula>5</formula>
    </cfRule>
  </conditionalFormatting>
  <conditionalFormatting sqref="AO135">
    <cfRule type="cellIs" dxfId="6768" priority="2462" operator="equal">
      <formula>1</formula>
    </cfRule>
    <cfRule type="cellIs" dxfId="6767" priority="2463" operator="between">
      <formula>2</formula>
      <formula>3</formula>
    </cfRule>
    <cfRule type="cellIs" dxfId="6766" priority="2464" operator="between">
      <formula>5</formula>
      <formula>4</formula>
    </cfRule>
  </conditionalFormatting>
  <conditionalFormatting sqref="AN135">
    <cfRule type="cellIs" dxfId="6765" priority="2465" operator="between">
      <formula>1</formula>
      <formula>2</formula>
    </cfRule>
    <cfRule type="cellIs" dxfId="6764" priority="2466" operator="between">
      <formula>3</formula>
      <formula>4</formula>
    </cfRule>
    <cfRule type="cellIs" dxfId="6763" priority="2467" operator="equal">
      <formula>5</formula>
    </cfRule>
  </conditionalFormatting>
  <conditionalFormatting sqref="AP135">
    <cfRule type="cellIs" dxfId="6762" priority="2446" operator="between">
      <formula>5</formula>
      <formula>4</formula>
    </cfRule>
    <cfRule type="cellIs" dxfId="6761" priority="2447" operator="between">
      <formula>3</formula>
      <formula>2</formula>
    </cfRule>
    <cfRule type="cellIs" dxfId="6760" priority="2448" operator="equal">
      <formula>1</formula>
    </cfRule>
  </conditionalFormatting>
  <conditionalFormatting sqref="BP135 BF135 O135 BA135 AQ135">
    <cfRule type="cellIs" dxfId="6759" priority="2459" operator="equal">
      <formula>1</formula>
    </cfRule>
    <cfRule type="cellIs" dxfId="6758" priority="2460" operator="between">
      <formula>2</formula>
      <formula>4</formula>
    </cfRule>
    <cfRule type="cellIs" dxfId="6757" priority="2461" operator="equal">
      <formula>5</formula>
    </cfRule>
  </conditionalFormatting>
  <conditionalFormatting sqref="AR135">
    <cfRule type="cellIs" dxfId="6756" priority="2429" operator="between">
      <formula>5</formula>
      <formula>4</formula>
    </cfRule>
    <cfRule type="cellIs" dxfId="6755" priority="2430" operator="equal">
      <formula>3</formula>
    </cfRule>
    <cfRule type="cellIs" dxfId="6754" priority="2431" operator="equal">
      <formula>2</formula>
    </cfRule>
    <cfRule type="cellIs" dxfId="6753" priority="2432" operator="equal">
      <formula>1</formula>
    </cfRule>
  </conditionalFormatting>
  <conditionalFormatting sqref="AT135">
    <cfRule type="cellIs" dxfId="6752" priority="2425" operator="equal">
      <formula>5</formula>
    </cfRule>
    <cfRule type="cellIs" dxfId="6751" priority="2426" operator="between">
      <formula>3</formula>
      <formula>4</formula>
    </cfRule>
    <cfRule type="cellIs" dxfId="6750" priority="2427" operator="equal">
      <formula>2</formula>
    </cfRule>
    <cfRule type="cellIs" dxfId="6749" priority="2428" operator="equal">
      <formula>1</formula>
    </cfRule>
  </conditionalFormatting>
  <conditionalFormatting sqref="AU135">
    <cfRule type="cellIs" dxfId="6748" priority="2441" operator="equal">
      <formula>1</formula>
    </cfRule>
    <cfRule type="cellIs" dxfId="6747" priority="2442" operator="between">
      <formula>2</formula>
      <formula>3</formula>
    </cfRule>
    <cfRule type="cellIs" dxfId="6746" priority="2455" operator="equal">
      <formula>5</formula>
    </cfRule>
  </conditionalFormatting>
  <conditionalFormatting sqref="AX135">
    <cfRule type="cellIs" dxfId="6745" priority="2438" operator="equal">
      <formula>1</formula>
    </cfRule>
    <cfRule type="cellIs" dxfId="6744" priority="2439" operator="between">
      <formula>3</formula>
      <formula>2</formula>
    </cfRule>
    <cfRule type="cellIs" dxfId="6743" priority="2440" operator="equal">
      <formula>5</formula>
    </cfRule>
  </conditionalFormatting>
  <conditionalFormatting sqref="AY135">
    <cfRule type="cellIs" dxfId="6742" priority="2457" operator="equal">
      <formula>1</formula>
    </cfRule>
    <cfRule type="cellIs" dxfId="6741" priority="2458" operator="equal">
      <formula>5</formula>
    </cfRule>
  </conditionalFormatting>
  <conditionalFormatting sqref="U135">
    <cfRule type="cellIs" dxfId="6740" priority="2424" operator="equal">
      <formula>1</formula>
    </cfRule>
  </conditionalFormatting>
  <conditionalFormatting sqref="U135">
    <cfRule type="cellIs" dxfId="6739" priority="2422" operator="between">
      <formula>4</formula>
      <formula>5</formula>
    </cfRule>
    <cfRule type="cellIs" dxfId="6738" priority="2423" operator="between">
      <formula>2</formula>
      <formula>3</formula>
    </cfRule>
  </conditionalFormatting>
  <conditionalFormatting sqref="Z135">
    <cfRule type="cellIs" dxfId="6737" priority="2468" operator="equal">
      <formula>2</formula>
    </cfRule>
    <cfRule type="cellIs" dxfId="6736" priority="2469" operator="equal">
      <formula>3</formula>
    </cfRule>
    <cfRule type="cellIs" dxfId="6735" priority="2470" operator="equal">
      <formula>4</formula>
    </cfRule>
  </conditionalFormatting>
  <conditionalFormatting sqref="AK135">
    <cfRule type="cellIs" dxfId="6734" priority="2420" operator="equal">
      <formula>4</formula>
    </cfRule>
    <cfRule type="cellIs" dxfId="6733" priority="2421" operator="equal">
      <formula>2</formula>
    </cfRule>
  </conditionalFormatting>
  <conditionalFormatting sqref="BG135">
    <cfRule type="cellIs" dxfId="6732" priority="2419" operator="equal">
      <formula>5</formula>
    </cfRule>
    <cfRule type="cellIs" dxfId="6731" priority="2473" operator="equal">
      <formula>1</formula>
    </cfRule>
    <cfRule type="cellIs" dxfId="6730" priority="2474" operator="equal">
      <formula>2</formula>
    </cfRule>
    <cfRule type="cellIs" dxfId="6729" priority="2475" operator="equal">
      <formula>4</formula>
    </cfRule>
  </conditionalFormatting>
  <conditionalFormatting sqref="BM135">
    <cfRule type="cellIs" dxfId="6728" priority="2418" operator="between">
      <formula>4</formula>
      <formula>5</formula>
    </cfRule>
    <cfRule type="cellIs" dxfId="6727" priority="2436" operator="equal">
      <formula>2</formula>
    </cfRule>
    <cfRule type="cellIs" dxfId="6726" priority="2437" operator="equal">
      <formula>1</formula>
    </cfRule>
  </conditionalFormatting>
  <conditionalFormatting sqref="BS135">
    <cfRule type="cellIs" dxfId="6725" priority="2415" operator="equal">
      <formula>5</formula>
    </cfRule>
    <cfRule type="cellIs" dxfId="6724" priority="2416" operator="between">
      <formula>2</formula>
      <formula>4</formula>
    </cfRule>
    <cfRule type="cellIs" dxfId="6723" priority="2417" operator="equal">
      <formula>1</formula>
    </cfRule>
  </conditionalFormatting>
  <conditionalFormatting sqref="CE135 BV135:BW135 BY135:CB135 CG135 BT135">
    <cfRule type="cellIs" dxfId="6722" priority="2412" operator="between">
      <formula>4</formula>
      <formula>5</formula>
    </cfRule>
    <cfRule type="cellIs" dxfId="6721" priority="2413" operator="between">
      <formula>2</formula>
      <formula>3</formula>
    </cfRule>
    <cfRule type="cellIs" dxfId="6720" priority="2414" operator="equal">
      <formula>1</formula>
    </cfRule>
  </conditionalFormatting>
  <conditionalFormatting sqref="BU135">
    <cfRule type="cellIs" dxfId="6719" priority="2409" operator="between">
      <formula>4</formula>
      <formula>5</formula>
    </cfRule>
    <cfRule type="cellIs" dxfId="6718" priority="2410" operator="equal">
      <formula>3</formula>
    </cfRule>
    <cfRule type="cellIs" dxfId="6717" priority="2411" operator="between">
      <formula>1</formula>
      <formula>2</formula>
    </cfRule>
  </conditionalFormatting>
  <conditionalFormatting sqref="P36 X36 AH36 BC36">
    <cfRule type="cellIs" dxfId="6716" priority="2402" operator="between">
      <formula>1</formula>
      <formula>2</formula>
    </cfRule>
    <cfRule type="cellIs" dxfId="6715" priority="2407" operator="equal">
      <formula>3</formula>
    </cfRule>
    <cfRule type="cellIs" dxfId="6714" priority="2408" operator="between">
      <formula>5</formula>
      <formula>4</formula>
    </cfRule>
  </conditionalFormatting>
  <conditionalFormatting sqref="T36 Y36 AF36 AJ36 R36">
    <cfRule type="cellIs" dxfId="6713" priority="2399" operator="equal">
      <formula>1</formula>
    </cfRule>
    <cfRule type="cellIs" dxfId="6712" priority="2400" operator="equal">
      <formula>3</formula>
    </cfRule>
    <cfRule type="cellIs" dxfId="6711" priority="2401" operator="equal">
      <formula>5</formula>
    </cfRule>
  </conditionalFormatting>
  <conditionalFormatting sqref="G36">
    <cfRule type="cellIs" dxfId="6710" priority="2395" operator="lessThan">
      <formula>4</formula>
    </cfRule>
  </conditionalFormatting>
  <conditionalFormatting sqref="I36">
    <cfRule type="cellIs" dxfId="6709" priority="2394" operator="lessThan">
      <formula>0.25</formula>
    </cfRule>
  </conditionalFormatting>
  <conditionalFormatting sqref="W36 AI36">
    <cfRule type="cellIs" dxfId="6708" priority="2367" operator="equal">
      <formula>1</formula>
    </cfRule>
    <cfRule type="cellIs" dxfId="6707" priority="2368" operator="equal">
      <formula>3</formula>
    </cfRule>
    <cfRule type="cellIs" dxfId="6706" priority="2369" operator="between">
      <formula>4</formula>
      <formula>5</formula>
    </cfRule>
  </conditionalFormatting>
  <conditionalFormatting sqref="AM36 AW36 BJ36:BK36 CK36">
    <cfRule type="cellIs" dxfId="6705" priority="2361" operator="equal">
      <formula>5</formula>
    </cfRule>
    <cfRule type="cellIs" dxfId="6704" priority="2362" operator="equal">
      <formula>3</formula>
    </cfRule>
    <cfRule type="cellIs" dxfId="6703" priority="2363" operator="equal">
      <formula>1</formula>
    </cfRule>
  </conditionalFormatting>
  <conditionalFormatting sqref="AV36 AZ36 BD36 BL36 BN36">
    <cfRule type="cellIs" dxfId="6702" priority="2351" operator="equal">
      <formula>1</formula>
    </cfRule>
    <cfRule type="cellIs" dxfId="6701" priority="2352" operator="between">
      <formula>2</formula>
      <formula>3</formula>
    </cfRule>
    <cfRule type="cellIs" dxfId="6700" priority="2353" operator="between">
      <formula>5</formula>
      <formula>4</formula>
    </cfRule>
  </conditionalFormatting>
  <conditionalFormatting sqref="AB36">
    <cfRule type="cellIs" dxfId="6699" priority="2403" operator="equal">
      <formula>1</formula>
    </cfRule>
    <cfRule type="cellIs" dxfId="6698" priority="2404" operator="equal">
      <formula>2</formula>
    </cfRule>
    <cfRule type="cellIs" dxfId="6697" priority="2405" operator="equal">
      <formula>3</formula>
    </cfRule>
    <cfRule type="cellIs" dxfId="6696" priority="2406" operator="between">
      <formula>4</formula>
      <formula>5</formula>
    </cfRule>
  </conditionalFormatting>
  <conditionalFormatting sqref="BQ36 S36">
    <cfRule type="cellIs" dxfId="6695" priority="2370" operator="between">
      <formula>1</formula>
      <formula>2</formula>
    </cfRule>
    <cfRule type="cellIs" dxfId="6694" priority="2371" operator="equal">
      <formula>3</formula>
    </cfRule>
    <cfRule type="cellIs" dxfId="6693" priority="2372" operator="equal">
      <formula>5</formula>
    </cfRule>
  </conditionalFormatting>
  <conditionalFormatting sqref="AO36">
    <cfRule type="cellIs" dxfId="6692" priority="2380" operator="equal">
      <formula>1</formula>
    </cfRule>
    <cfRule type="cellIs" dxfId="6691" priority="2381" operator="between">
      <formula>2</formula>
      <formula>3</formula>
    </cfRule>
    <cfRule type="cellIs" dxfId="6690" priority="2382" operator="between">
      <formula>5</formula>
      <formula>4</formula>
    </cfRule>
  </conditionalFormatting>
  <conditionalFormatting sqref="AN36">
    <cfRule type="cellIs" dxfId="6689" priority="2383" operator="between">
      <formula>1</formula>
      <formula>2</formula>
    </cfRule>
    <cfRule type="cellIs" dxfId="6688" priority="2384" operator="between">
      <formula>3</formula>
      <formula>4</formula>
    </cfRule>
    <cfRule type="cellIs" dxfId="6687" priority="2385" operator="equal">
      <formula>5</formula>
    </cfRule>
  </conditionalFormatting>
  <conditionalFormatting sqref="AP36">
    <cfRule type="cellIs" dxfId="6686" priority="2364" operator="between">
      <formula>5</formula>
      <formula>4</formula>
    </cfRule>
    <cfRule type="cellIs" dxfId="6685" priority="2365" operator="between">
      <formula>3</formula>
      <formula>2</formula>
    </cfRule>
    <cfRule type="cellIs" dxfId="6684" priority="2366" operator="equal">
      <formula>1</formula>
    </cfRule>
  </conditionalFormatting>
  <conditionalFormatting sqref="AQ36 BA36 O36 BF36 BP36">
    <cfRule type="cellIs" dxfId="6683" priority="2377" operator="equal">
      <formula>1</formula>
    </cfRule>
    <cfRule type="cellIs" dxfId="6682" priority="2378" operator="between">
      <formula>2</formula>
      <formula>4</formula>
    </cfRule>
    <cfRule type="cellIs" dxfId="6681" priority="2379" operator="equal">
      <formula>5</formula>
    </cfRule>
  </conditionalFormatting>
  <conditionalFormatting sqref="AR36">
    <cfRule type="cellIs" dxfId="6680" priority="2347" operator="between">
      <formula>5</formula>
      <formula>4</formula>
    </cfRule>
    <cfRule type="cellIs" dxfId="6679" priority="2348" operator="equal">
      <formula>3</formula>
    </cfRule>
    <cfRule type="cellIs" dxfId="6678" priority="2349" operator="equal">
      <formula>2</formula>
    </cfRule>
    <cfRule type="cellIs" dxfId="6677" priority="2350" operator="equal">
      <formula>1</formula>
    </cfRule>
  </conditionalFormatting>
  <conditionalFormatting sqref="AT36">
    <cfRule type="cellIs" dxfId="6676" priority="2343" operator="equal">
      <formula>5</formula>
    </cfRule>
    <cfRule type="cellIs" dxfId="6675" priority="2344" operator="between">
      <formula>3</formula>
      <formula>4</formula>
    </cfRule>
    <cfRule type="cellIs" dxfId="6674" priority="2345" operator="equal">
      <formula>2</formula>
    </cfRule>
    <cfRule type="cellIs" dxfId="6673" priority="2346" operator="equal">
      <formula>1</formula>
    </cfRule>
  </conditionalFormatting>
  <conditionalFormatting sqref="AU36">
    <cfRule type="cellIs" dxfId="6672" priority="2359" operator="equal">
      <formula>1</formula>
    </cfRule>
    <cfRule type="cellIs" dxfId="6671" priority="2360" operator="between">
      <formula>2</formula>
      <formula>3</formula>
    </cfRule>
    <cfRule type="cellIs" dxfId="6670" priority="2373" operator="equal">
      <formula>5</formula>
    </cfRule>
  </conditionalFormatting>
  <conditionalFormatting sqref="AX36">
    <cfRule type="cellIs" dxfId="6669" priority="2356" operator="equal">
      <formula>1</formula>
    </cfRule>
    <cfRule type="cellIs" dxfId="6668" priority="2357" operator="between">
      <formula>3</formula>
      <formula>2</formula>
    </cfRule>
    <cfRule type="cellIs" dxfId="6667" priority="2358" operator="equal">
      <formula>5</formula>
    </cfRule>
  </conditionalFormatting>
  <conditionalFormatting sqref="AY36">
    <cfRule type="cellIs" dxfId="6666" priority="2375" operator="equal">
      <formula>1</formula>
    </cfRule>
    <cfRule type="cellIs" dxfId="6665" priority="2376" operator="equal">
      <formula>5</formula>
    </cfRule>
  </conditionalFormatting>
  <conditionalFormatting sqref="U36">
    <cfRule type="cellIs" dxfId="6664" priority="2342" operator="equal">
      <formula>1</formula>
    </cfRule>
  </conditionalFormatting>
  <conditionalFormatting sqref="U36">
    <cfRule type="cellIs" dxfId="6663" priority="2340" operator="between">
      <formula>4</formula>
      <formula>5</formula>
    </cfRule>
    <cfRule type="cellIs" dxfId="6662" priority="2341" operator="between">
      <formula>2</formula>
      <formula>3</formula>
    </cfRule>
  </conditionalFormatting>
  <conditionalFormatting sqref="Z36">
    <cfRule type="cellIs" dxfId="6661" priority="2386" operator="equal">
      <formula>2</formula>
    </cfRule>
    <cfRule type="cellIs" dxfId="6660" priority="2387" operator="equal">
      <formula>3</formula>
    </cfRule>
    <cfRule type="cellIs" dxfId="6659" priority="2388" operator="equal">
      <formula>4</formula>
    </cfRule>
  </conditionalFormatting>
  <conditionalFormatting sqref="AK36">
    <cfRule type="cellIs" dxfId="6658" priority="2338" operator="equal">
      <formula>4</formula>
    </cfRule>
    <cfRule type="cellIs" dxfId="6657" priority="2339" operator="equal">
      <formula>2</formula>
    </cfRule>
  </conditionalFormatting>
  <conditionalFormatting sqref="BG36">
    <cfRule type="cellIs" dxfId="6656" priority="2337" operator="equal">
      <formula>5</formula>
    </cfRule>
    <cfRule type="cellIs" dxfId="6655" priority="2391" operator="equal">
      <formula>1</formula>
    </cfRule>
    <cfRule type="cellIs" dxfId="6654" priority="2392" operator="equal">
      <formula>2</formula>
    </cfRule>
    <cfRule type="cellIs" dxfId="6653" priority="2393" operator="equal">
      <formula>4</formula>
    </cfRule>
  </conditionalFormatting>
  <conditionalFormatting sqref="BM36">
    <cfRule type="cellIs" dxfId="6652" priority="2336" operator="between">
      <formula>4</formula>
      <formula>5</formula>
    </cfRule>
    <cfRule type="cellIs" dxfId="6651" priority="2354" operator="equal">
      <formula>2</formula>
    </cfRule>
    <cfRule type="cellIs" dxfId="6650" priority="2355" operator="equal">
      <formula>1</formula>
    </cfRule>
  </conditionalFormatting>
  <conditionalFormatting sqref="BS36">
    <cfRule type="cellIs" dxfId="6649" priority="2333" operator="equal">
      <formula>5</formula>
    </cfRule>
    <cfRule type="cellIs" dxfId="6648" priority="2334" operator="between">
      <formula>2</formula>
      <formula>4</formula>
    </cfRule>
    <cfRule type="cellIs" dxfId="6647" priority="2335" operator="equal">
      <formula>1</formula>
    </cfRule>
  </conditionalFormatting>
  <conditionalFormatting sqref="BT36 CG36 BY36:CB36 BV36:BW36 CE36">
    <cfRule type="cellIs" dxfId="6646" priority="2330" operator="between">
      <formula>4</formula>
      <formula>5</formula>
    </cfRule>
    <cfRule type="cellIs" dxfId="6645" priority="2331" operator="between">
      <formula>2</formula>
      <formula>3</formula>
    </cfRule>
    <cfRule type="cellIs" dxfId="6644" priority="2332" operator="equal">
      <formula>1</formula>
    </cfRule>
  </conditionalFormatting>
  <conditionalFormatting sqref="BU36">
    <cfRule type="cellIs" dxfId="6643" priority="2327" operator="between">
      <formula>4</formula>
      <formula>5</formula>
    </cfRule>
    <cfRule type="cellIs" dxfId="6642" priority="2328" operator="equal">
      <formula>3</formula>
    </cfRule>
    <cfRule type="cellIs" dxfId="6641" priority="2329" operator="between">
      <formula>1</formula>
      <formula>2</formula>
    </cfRule>
  </conditionalFormatting>
  <conditionalFormatting sqref="BC37 AH37 X37 P37">
    <cfRule type="cellIs" dxfId="6640" priority="2320" operator="between">
      <formula>1</formula>
      <formula>2</formula>
    </cfRule>
    <cfRule type="cellIs" dxfId="6639" priority="2325" operator="equal">
      <formula>3</formula>
    </cfRule>
    <cfRule type="cellIs" dxfId="6638" priority="2326" operator="between">
      <formula>5</formula>
      <formula>4</formula>
    </cfRule>
  </conditionalFormatting>
  <conditionalFormatting sqref="R37 AJ37 AF37 Y37 T37">
    <cfRule type="cellIs" dxfId="6637" priority="2317" operator="equal">
      <formula>1</formula>
    </cfRule>
    <cfRule type="cellIs" dxfId="6636" priority="2318" operator="equal">
      <formula>3</formula>
    </cfRule>
    <cfRule type="cellIs" dxfId="6635" priority="2319" operator="equal">
      <formula>5</formula>
    </cfRule>
  </conditionalFormatting>
  <conditionalFormatting sqref="G37">
    <cfRule type="cellIs" dxfId="6634" priority="2313" operator="lessThan">
      <formula>4</formula>
    </cfRule>
  </conditionalFormatting>
  <conditionalFormatting sqref="I37">
    <cfRule type="cellIs" dxfId="6633" priority="2312" operator="lessThan">
      <formula>0.25</formula>
    </cfRule>
  </conditionalFormatting>
  <conditionalFormatting sqref="AI37 W37">
    <cfRule type="cellIs" dxfId="6632" priority="2285" operator="equal">
      <formula>1</formula>
    </cfRule>
    <cfRule type="cellIs" dxfId="6631" priority="2286" operator="equal">
      <formula>3</formula>
    </cfRule>
    <cfRule type="cellIs" dxfId="6630" priority="2287" operator="between">
      <formula>4</formula>
      <formula>5</formula>
    </cfRule>
  </conditionalFormatting>
  <conditionalFormatting sqref="CK37 BJ37:BK37 AW37 AM37">
    <cfRule type="cellIs" dxfId="6629" priority="2279" operator="equal">
      <formula>5</formula>
    </cfRule>
    <cfRule type="cellIs" dxfId="6628" priority="2280" operator="equal">
      <formula>3</formula>
    </cfRule>
    <cfRule type="cellIs" dxfId="6627" priority="2281" operator="equal">
      <formula>1</formula>
    </cfRule>
  </conditionalFormatting>
  <conditionalFormatting sqref="BN37 BL37 BD37 AZ37 AV37">
    <cfRule type="cellIs" dxfId="6626" priority="2269" operator="equal">
      <formula>1</formula>
    </cfRule>
    <cfRule type="cellIs" dxfId="6625" priority="2270" operator="between">
      <formula>2</formula>
      <formula>3</formula>
    </cfRule>
    <cfRule type="cellIs" dxfId="6624" priority="2271" operator="between">
      <formula>5</formula>
      <formula>4</formula>
    </cfRule>
  </conditionalFormatting>
  <conditionalFormatting sqref="AB37">
    <cfRule type="cellIs" dxfId="6623" priority="2321" operator="equal">
      <formula>1</formula>
    </cfRule>
    <cfRule type="cellIs" dxfId="6622" priority="2322" operator="equal">
      <formula>2</formula>
    </cfRule>
    <cfRule type="cellIs" dxfId="6621" priority="2323" operator="equal">
      <formula>3</formula>
    </cfRule>
    <cfRule type="cellIs" dxfId="6620" priority="2324" operator="between">
      <formula>4</formula>
      <formula>5</formula>
    </cfRule>
  </conditionalFormatting>
  <conditionalFormatting sqref="S37 BQ37">
    <cfRule type="cellIs" dxfId="6619" priority="2288" operator="between">
      <formula>1</formula>
      <formula>2</formula>
    </cfRule>
    <cfRule type="cellIs" dxfId="6618" priority="2289" operator="equal">
      <formula>3</formula>
    </cfRule>
    <cfRule type="cellIs" dxfId="6617" priority="2290" operator="equal">
      <formula>5</formula>
    </cfRule>
  </conditionalFormatting>
  <conditionalFormatting sqref="AO37">
    <cfRule type="cellIs" dxfId="6616" priority="2298" operator="equal">
      <formula>1</formula>
    </cfRule>
    <cfRule type="cellIs" dxfId="6615" priority="2299" operator="between">
      <formula>2</formula>
      <formula>3</formula>
    </cfRule>
    <cfRule type="cellIs" dxfId="6614" priority="2300" operator="between">
      <formula>5</formula>
      <formula>4</formula>
    </cfRule>
  </conditionalFormatting>
  <conditionalFormatting sqref="AN37">
    <cfRule type="cellIs" dxfId="6613" priority="2301" operator="between">
      <formula>1</formula>
      <formula>2</formula>
    </cfRule>
    <cfRule type="cellIs" dxfId="6612" priority="2302" operator="between">
      <formula>3</formula>
      <formula>4</formula>
    </cfRule>
    <cfRule type="cellIs" dxfId="6611" priority="2303" operator="equal">
      <formula>5</formula>
    </cfRule>
  </conditionalFormatting>
  <conditionalFormatting sqref="AP37">
    <cfRule type="cellIs" dxfId="6610" priority="2282" operator="between">
      <formula>5</formula>
      <formula>4</formula>
    </cfRule>
    <cfRule type="cellIs" dxfId="6609" priority="2283" operator="between">
      <formula>3</formula>
      <formula>2</formula>
    </cfRule>
    <cfRule type="cellIs" dxfId="6608" priority="2284" operator="equal">
      <formula>1</formula>
    </cfRule>
  </conditionalFormatting>
  <conditionalFormatting sqref="BP37 BF37 O37 BA37 AQ37">
    <cfRule type="cellIs" dxfId="6607" priority="2295" operator="equal">
      <formula>1</formula>
    </cfRule>
    <cfRule type="cellIs" dxfId="6606" priority="2296" operator="between">
      <formula>2</formula>
      <formula>4</formula>
    </cfRule>
    <cfRule type="cellIs" dxfId="6605" priority="2297" operator="equal">
      <formula>5</formula>
    </cfRule>
  </conditionalFormatting>
  <conditionalFormatting sqref="AR37">
    <cfRule type="cellIs" dxfId="6604" priority="2265" operator="between">
      <formula>5</formula>
      <formula>4</formula>
    </cfRule>
    <cfRule type="cellIs" dxfId="6603" priority="2266" operator="equal">
      <formula>3</formula>
    </cfRule>
    <cfRule type="cellIs" dxfId="6602" priority="2267" operator="equal">
      <formula>2</formula>
    </cfRule>
    <cfRule type="cellIs" dxfId="6601" priority="2268" operator="equal">
      <formula>1</formula>
    </cfRule>
  </conditionalFormatting>
  <conditionalFormatting sqref="AT37">
    <cfRule type="cellIs" dxfId="6600" priority="2261" operator="equal">
      <formula>5</formula>
    </cfRule>
    <cfRule type="cellIs" dxfId="6599" priority="2262" operator="between">
      <formula>3</formula>
      <formula>4</formula>
    </cfRule>
    <cfRule type="cellIs" dxfId="6598" priority="2263" operator="equal">
      <formula>2</formula>
    </cfRule>
    <cfRule type="cellIs" dxfId="6597" priority="2264" operator="equal">
      <formula>1</formula>
    </cfRule>
  </conditionalFormatting>
  <conditionalFormatting sqref="AU37">
    <cfRule type="cellIs" dxfId="6596" priority="2277" operator="equal">
      <formula>1</formula>
    </cfRule>
    <cfRule type="cellIs" dxfId="6595" priority="2278" operator="between">
      <formula>2</formula>
      <formula>3</formula>
    </cfRule>
    <cfRule type="cellIs" dxfId="6594" priority="2291" operator="equal">
      <formula>5</formula>
    </cfRule>
  </conditionalFormatting>
  <conditionalFormatting sqref="AX37">
    <cfRule type="cellIs" dxfId="6593" priority="2274" operator="equal">
      <formula>1</formula>
    </cfRule>
    <cfRule type="cellIs" dxfId="6592" priority="2275" operator="between">
      <formula>3</formula>
      <formula>2</formula>
    </cfRule>
    <cfRule type="cellIs" dxfId="6591" priority="2276" operator="equal">
      <formula>5</formula>
    </cfRule>
  </conditionalFormatting>
  <conditionalFormatting sqref="AY37">
    <cfRule type="cellIs" dxfId="6590" priority="2293" operator="equal">
      <formula>1</formula>
    </cfRule>
    <cfRule type="cellIs" dxfId="6589" priority="2294" operator="equal">
      <formula>5</formula>
    </cfRule>
  </conditionalFormatting>
  <conditionalFormatting sqref="U37">
    <cfRule type="cellIs" dxfId="6588" priority="2260" operator="equal">
      <formula>1</formula>
    </cfRule>
  </conditionalFormatting>
  <conditionalFormatting sqref="U37">
    <cfRule type="cellIs" dxfId="6587" priority="2258" operator="between">
      <formula>4</formula>
      <formula>5</formula>
    </cfRule>
    <cfRule type="cellIs" dxfId="6586" priority="2259" operator="between">
      <formula>2</formula>
      <formula>3</formula>
    </cfRule>
  </conditionalFormatting>
  <conditionalFormatting sqref="Z37">
    <cfRule type="cellIs" dxfId="6585" priority="2304" operator="equal">
      <formula>2</formula>
    </cfRule>
    <cfRule type="cellIs" dxfId="6584" priority="2305" operator="equal">
      <formula>3</formula>
    </cfRule>
    <cfRule type="cellIs" dxfId="6583" priority="2306" operator="equal">
      <formula>4</formula>
    </cfRule>
  </conditionalFormatting>
  <conditionalFormatting sqref="AK37">
    <cfRule type="cellIs" dxfId="6582" priority="2256" operator="equal">
      <formula>4</formula>
    </cfRule>
    <cfRule type="cellIs" dxfId="6581" priority="2257" operator="equal">
      <formula>2</formula>
    </cfRule>
  </conditionalFormatting>
  <conditionalFormatting sqref="BG37">
    <cfRule type="cellIs" dxfId="6580" priority="2255" operator="equal">
      <formula>5</formula>
    </cfRule>
    <cfRule type="cellIs" dxfId="6579" priority="2309" operator="equal">
      <formula>1</formula>
    </cfRule>
    <cfRule type="cellIs" dxfId="6578" priority="2310" operator="equal">
      <formula>2</formula>
    </cfRule>
    <cfRule type="cellIs" dxfId="6577" priority="2311" operator="equal">
      <formula>4</formula>
    </cfRule>
  </conditionalFormatting>
  <conditionalFormatting sqref="BM37">
    <cfRule type="cellIs" dxfId="6576" priority="2254" operator="between">
      <formula>4</formula>
      <formula>5</formula>
    </cfRule>
    <cfRule type="cellIs" dxfId="6575" priority="2272" operator="equal">
      <formula>2</formula>
    </cfRule>
    <cfRule type="cellIs" dxfId="6574" priority="2273" operator="equal">
      <formula>1</formula>
    </cfRule>
  </conditionalFormatting>
  <conditionalFormatting sqref="BS37">
    <cfRule type="cellIs" dxfId="6573" priority="2251" operator="equal">
      <formula>5</formula>
    </cfRule>
    <cfRule type="cellIs" dxfId="6572" priority="2252" operator="between">
      <formula>2</formula>
      <formula>4</formula>
    </cfRule>
    <cfRule type="cellIs" dxfId="6571" priority="2253" operator="equal">
      <formula>1</formula>
    </cfRule>
  </conditionalFormatting>
  <conditionalFormatting sqref="CE37 BV37:BW37 BY37:CB37 CG37 BT37">
    <cfRule type="cellIs" dxfId="6570" priority="2248" operator="between">
      <formula>4</formula>
      <formula>5</formula>
    </cfRule>
    <cfRule type="cellIs" dxfId="6569" priority="2249" operator="between">
      <formula>2</formula>
      <formula>3</formula>
    </cfRule>
    <cfRule type="cellIs" dxfId="6568" priority="2250" operator="equal">
      <formula>1</formula>
    </cfRule>
  </conditionalFormatting>
  <conditionalFormatting sqref="BU37">
    <cfRule type="cellIs" dxfId="6567" priority="2245" operator="between">
      <formula>4</formula>
      <formula>5</formula>
    </cfRule>
    <cfRule type="cellIs" dxfId="6566" priority="2246" operator="equal">
      <formula>3</formula>
    </cfRule>
    <cfRule type="cellIs" dxfId="6565" priority="2247" operator="between">
      <formula>1</formula>
      <formula>2</formula>
    </cfRule>
  </conditionalFormatting>
  <conditionalFormatting sqref="BC40 AH40 X40 P40">
    <cfRule type="cellIs" dxfId="6564" priority="1910" operator="between">
      <formula>1</formula>
      <formula>2</formula>
    </cfRule>
    <cfRule type="cellIs" dxfId="6563" priority="1915" operator="equal">
      <formula>3</formula>
    </cfRule>
    <cfRule type="cellIs" dxfId="6562" priority="1916" operator="between">
      <formula>5</formula>
      <formula>4</formula>
    </cfRule>
  </conditionalFormatting>
  <conditionalFormatting sqref="R40 AJ40 AF40 Y40 T40">
    <cfRule type="cellIs" dxfId="6561" priority="1907" operator="equal">
      <formula>1</formula>
    </cfRule>
    <cfRule type="cellIs" dxfId="6560" priority="1908" operator="equal">
      <formula>3</formula>
    </cfRule>
    <cfRule type="cellIs" dxfId="6559" priority="1909" operator="equal">
      <formula>5</formula>
    </cfRule>
  </conditionalFormatting>
  <conditionalFormatting sqref="G40">
    <cfRule type="cellIs" dxfId="6558" priority="1903" operator="lessThan">
      <formula>4</formula>
    </cfRule>
  </conditionalFormatting>
  <conditionalFormatting sqref="I40">
    <cfRule type="cellIs" dxfId="6557" priority="1902" operator="lessThan">
      <formula>0.25</formula>
    </cfRule>
  </conditionalFormatting>
  <conditionalFormatting sqref="AI40 W40">
    <cfRule type="cellIs" dxfId="6556" priority="1875" operator="equal">
      <formula>1</formula>
    </cfRule>
    <cfRule type="cellIs" dxfId="6555" priority="1876" operator="equal">
      <formula>3</formula>
    </cfRule>
    <cfRule type="cellIs" dxfId="6554" priority="1877" operator="between">
      <formula>4</formula>
      <formula>5</formula>
    </cfRule>
  </conditionalFormatting>
  <conditionalFormatting sqref="CK40 BJ40:BK40 AW40 AM40">
    <cfRule type="cellIs" dxfId="6553" priority="1869" operator="equal">
      <formula>5</formula>
    </cfRule>
    <cfRule type="cellIs" dxfId="6552" priority="1870" operator="equal">
      <formula>3</formula>
    </cfRule>
    <cfRule type="cellIs" dxfId="6551" priority="1871" operator="equal">
      <formula>1</formula>
    </cfRule>
  </conditionalFormatting>
  <conditionalFormatting sqref="BN40 BL40 BD40 AZ40 AV40">
    <cfRule type="cellIs" dxfId="6550" priority="1859" operator="equal">
      <formula>1</formula>
    </cfRule>
    <cfRule type="cellIs" dxfId="6549" priority="1860" operator="between">
      <formula>2</formula>
      <formula>3</formula>
    </cfRule>
    <cfRule type="cellIs" dxfId="6548" priority="1861" operator="between">
      <formula>5</formula>
      <formula>4</formula>
    </cfRule>
  </conditionalFormatting>
  <conditionalFormatting sqref="AB40">
    <cfRule type="cellIs" dxfId="6547" priority="1911" operator="equal">
      <formula>1</formula>
    </cfRule>
    <cfRule type="cellIs" dxfId="6546" priority="1912" operator="equal">
      <formula>2</formula>
    </cfRule>
    <cfRule type="cellIs" dxfId="6545" priority="1913" operator="equal">
      <formula>3</formula>
    </cfRule>
    <cfRule type="cellIs" dxfId="6544" priority="1914" operator="between">
      <formula>4</formula>
      <formula>5</formula>
    </cfRule>
  </conditionalFormatting>
  <conditionalFormatting sqref="AC40 S40 BQ40">
    <cfRule type="cellIs" dxfId="6543" priority="1878" operator="between">
      <formula>1</formula>
      <formula>2</formula>
    </cfRule>
    <cfRule type="cellIs" dxfId="6542" priority="1879" operator="equal">
      <formula>3</formula>
    </cfRule>
    <cfRule type="cellIs" dxfId="6541" priority="1880" operator="equal">
      <formula>5</formula>
    </cfRule>
  </conditionalFormatting>
  <conditionalFormatting sqref="AO40">
    <cfRule type="cellIs" dxfId="6540" priority="1888" operator="equal">
      <formula>1</formula>
    </cfRule>
    <cfRule type="cellIs" dxfId="6539" priority="1889" operator="between">
      <formula>2</formula>
      <formula>3</formula>
    </cfRule>
    <cfRule type="cellIs" dxfId="6538" priority="1890" operator="between">
      <formula>5</formula>
      <formula>4</formula>
    </cfRule>
  </conditionalFormatting>
  <conditionalFormatting sqref="AN40">
    <cfRule type="cellIs" dxfId="6537" priority="1891" operator="between">
      <formula>1</formula>
      <formula>2</formula>
    </cfRule>
    <cfRule type="cellIs" dxfId="6536" priority="1892" operator="between">
      <formula>3</formula>
      <formula>4</formula>
    </cfRule>
    <cfRule type="cellIs" dxfId="6535" priority="1893" operator="equal">
      <formula>5</formula>
    </cfRule>
  </conditionalFormatting>
  <conditionalFormatting sqref="AP40">
    <cfRule type="cellIs" dxfId="6534" priority="1872" operator="between">
      <formula>5</formula>
      <formula>4</formula>
    </cfRule>
    <cfRule type="cellIs" dxfId="6533" priority="1873" operator="between">
      <formula>3</formula>
      <formula>2</formula>
    </cfRule>
    <cfRule type="cellIs" dxfId="6532" priority="1874" operator="equal">
      <formula>1</formula>
    </cfRule>
  </conditionalFormatting>
  <conditionalFormatting sqref="BP40 BF40 O40 BA40 AQ40">
    <cfRule type="cellIs" dxfId="6531" priority="1885" operator="equal">
      <formula>1</formula>
    </cfRule>
    <cfRule type="cellIs" dxfId="6530" priority="1886" operator="between">
      <formula>2</formula>
      <formula>4</formula>
    </cfRule>
    <cfRule type="cellIs" dxfId="6529" priority="1887" operator="equal">
      <formula>5</formula>
    </cfRule>
  </conditionalFormatting>
  <conditionalFormatting sqref="AR40">
    <cfRule type="cellIs" dxfId="6528" priority="1855" operator="between">
      <formula>5</formula>
      <formula>4</formula>
    </cfRule>
    <cfRule type="cellIs" dxfId="6527" priority="1856" operator="equal">
      <formula>3</formula>
    </cfRule>
    <cfRule type="cellIs" dxfId="6526" priority="1857" operator="equal">
      <formula>2</formula>
    </cfRule>
    <cfRule type="cellIs" dxfId="6525" priority="1858" operator="equal">
      <formula>1</formula>
    </cfRule>
  </conditionalFormatting>
  <conditionalFormatting sqref="AT40">
    <cfRule type="cellIs" dxfId="6524" priority="1851" operator="equal">
      <formula>5</formula>
    </cfRule>
    <cfRule type="cellIs" dxfId="6523" priority="1852" operator="between">
      <formula>3</formula>
      <formula>4</formula>
    </cfRule>
    <cfRule type="cellIs" dxfId="6522" priority="1853" operator="equal">
      <formula>2</formula>
    </cfRule>
    <cfRule type="cellIs" dxfId="6521" priority="1854" operator="equal">
      <formula>1</formula>
    </cfRule>
  </conditionalFormatting>
  <conditionalFormatting sqref="AU40">
    <cfRule type="cellIs" dxfId="6520" priority="1867" operator="equal">
      <formula>1</formula>
    </cfRule>
    <cfRule type="cellIs" dxfId="6519" priority="1868" operator="between">
      <formula>2</formula>
      <formula>3</formula>
    </cfRule>
    <cfRule type="cellIs" dxfId="6518" priority="1881" operator="equal">
      <formula>5</formula>
    </cfRule>
  </conditionalFormatting>
  <conditionalFormatting sqref="AX40">
    <cfRule type="cellIs" dxfId="6517" priority="1864" operator="equal">
      <formula>1</formula>
    </cfRule>
    <cfRule type="cellIs" dxfId="6516" priority="1865" operator="between">
      <formula>3</formula>
      <formula>2</formula>
    </cfRule>
    <cfRule type="cellIs" dxfId="6515" priority="1866" operator="equal">
      <formula>5</formula>
    </cfRule>
  </conditionalFormatting>
  <conditionalFormatting sqref="AY40">
    <cfRule type="cellIs" dxfId="6514" priority="1883" operator="equal">
      <formula>1</formula>
    </cfRule>
    <cfRule type="cellIs" dxfId="6513" priority="1884" operator="equal">
      <formula>5</formula>
    </cfRule>
  </conditionalFormatting>
  <conditionalFormatting sqref="U40">
    <cfRule type="cellIs" dxfId="6512" priority="1850" operator="equal">
      <formula>1</formula>
    </cfRule>
  </conditionalFormatting>
  <conditionalFormatting sqref="U40">
    <cfRule type="cellIs" dxfId="6511" priority="1848" operator="between">
      <formula>4</formula>
      <formula>5</formula>
    </cfRule>
    <cfRule type="cellIs" dxfId="6510" priority="1849" operator="between">
      <formula>2</formula>
      <formula>3</formula>
    </cfRule>
  </conditionalFormatting>
  <conditionalFormatting sqref="Z40">
    <cfRule type="cellIs" dxfId="6509" priority="1894" operator="equal">
      <formula>2</formula>
    </cfRule>
    <cfRule type="cellIs" dxfId="6508" priority="1895" operator="equal">
      <formula>3</formula>
    </cfRule>
    <cfRule type="cellIs" dxfId="6507" priority="1896" operator="equal">
      <formula>4</formula>
    </cfRule>
  </conditionalFormatting>
  <conditionalFormatting sqref="AK40">
    <cfRule type="cellIs" dxfId="6506" priority="1846" operator="equal">
      <formula>4</formula>
    </cfRule>
    <cfRule type="cellIs" dxfId="6505" priority="1847" operator="equal">
      <formula>2</formula>
    </cfRule>
  </conditionalFormatting>
  <conditionalFormatting sqref="BG40">
    <cfRule type="cellIs" dxfId="6504" priority="1845" operator="equal">
      <formula>5</formula>
    </cfRule>
    <cfRule type="cellIs" dxfId="6503" priority="1899" operator="equal">
      <formula>1</formula>
    </cfRule>
    <cfRule type="cellIs" dxfId="6502" priority="1900" operator="equal">
      <formula>2</formula>
    </cfRule>
    <cfRule type="cellIs" dxfId="6501" priority="1901" operator="equal">
      <formula>4</formula>
    </cfRule>
  </conditionalFormatting>
  <conditionalFormatting sqref="BM40">
    <cfRule type="cellIs" dxfId="6500" priority="1844" operator="between">
      <formula>4</formula>
      <formula>5</formula>
    </cfRule>
    <cfRule type="cellIs" dxfId="6499" priority="1862" operator="equal">
      <formula>2</formula>
    </cfRule>
    <cfRule type="cellIs" dxfId="6498" priority="1863" operator="equal">
      <formula>1</formula>
    </cfRule>
  </conditionalFormatting>
  <conditionalFormatting sqref="BS40">
    <cfRule type="cellIs" dxfId="6497" priority="1841" operator="equal">
      <formula>5</formula>
    </cfRule>
    <cfRule type="cellIs" dxfId="6496" priority="1842" operator="between">
      <formula>2</formula>
      <formula>4</formula>
    </cfRule>
    <cfRule type="cellIs" dxfId="6495" priority="1843" operator="equal">
      <formula>1</formula>
    </cfRule>
  </conditionalFormatting>
  <conditionalFormatting sqref="CE40 BV40:BW40 BY40:CB40 CG40 BT40">
    <cfRule type="cellIs" dxfId="6494" priority="1838" operator="between">
      <formula>4</formula>
      <formula>5</formula>
    </cfRule>
    <cfRule type="cellIs" dxfId="6493" priority="1839" operator="between">
      <formula>2</formula>
      <formula>3</formula>
    </cfRule>
    <cfRule type="cellIs" dxfId="6492" priority="1840" operator="equal">
      <formula>1</formula>
    </cfRule>
  </conditionalFormatting>
  <conditionalFormatting sqref="BU40">
    <cfRule type="cellIs" dxfId="6491" priority="1835" operator="between">
      <formula>4</formula>
      <formula>5</formula>
    </cfRule>
    <cfRule type="cellIs" dxfId="6490" priority="1836" operator="equal">
      <formula>3</formula>
    </cfRule>
    <cfRule type="cellIs" dxfId="6489" priority="1837" operator="between">
      <formula>1</formula>
      <formula>2</formula>
    </cfRule>
  </conditionalFormatting>
  <conditionalFormatting sqref="P136 X136 AH136 BC136">
    <cfRule type="cellIs" dxfId="6488" priority="1828" operator="between">
      <formula>1</formula>
      <formula>2</formula>
    </cfRule>
    <cfRule type="cellIs" dxfId="6487" priority="1833" operator="equal">
      <formula>3</formula>
    </cfRule>
    <cfRule type="cellIs" dxfId="6486" priority="1834" operator="between">
      <formula>5</formula>
      <formula>4</formula>
    </cfRule>
  </conditionalFormatting>
  <conditionalFormatting sqref="T136 Y136 AF136 AJ136 R136">
    <cfRule type="cellIs" dxfId="6485" priority="1825" operator="equal">
      <formula>1</formula>
    </cfRule>
    <cfRule type="cellIs" dxfId="6484" priority="1826" operator="equal">
      <formula>3</formula>
    </cfRule>
    <cfRule type="cellIs" dxfId="6483" priority="1827" operator="equal">
      <formula>5</formula>
    </cfRule>
  </conditionalFormatting>
  <conditionalFormatting sqref="G136">
    <cfRule type="cellIs" dxfId="6482" priority="1821" operator="lessThan">
      <formula>4</formula>
    </cfRule>
  </conditionalFormatting>
  <conditionalFormatting sqref="I136">
    <cfRule type="cellIs" dxfId="6481" priority="1820" operator="lessThan">
      <formula>0.25</formula>
    </cfRule>
  </conditionalFormatting>
  <conditionalFormatting sqref="W136 AI136">
    <cfRule type="cellIs" dxfId="6480" priority="1793" operator="equal">
      <formula>1</formula>
    </cfRule>
    <cfRule type="cellIs" dxfId="6479" priority="1794" operator="equal">
      <formula>3</formula>
    </cfRule>
    <cfRule type="cellIs" dxfId="6478" priority="1795" operator="between">
      <formula>4</formula>
      <formula>5</formula>
    </cfRule>
  </conditionalFormatting>
  <conditionalFormatting sqref="AM136 AW136 BJ136:BK136 CK136">
    <cfRule type="cellIs" dxfId="6477" priority="1787" operator="equal">
      <formula>5</formula>
    </cfRule>
    <cfRule type="cellIs" dxfId="6476" priority="1788" operator="equal">
      <formula>3</formula>
    </cfRule>
    <cfRule type="cellIs" dxfId="6475" priority="1789" operator="equal">
      <formula>1</formula>
    </cfRule>
  </conditionalFormatting>
  <conditionalFormatting sqref="AV136 AZ136 BD136 BL136 BN136">
    <cfRule type="cellIs" dxfId="6474" priority="1777" operator="equal">
      <formula>1</formula>
    </cfRule>
    <cfRule type="cellIs" dxfId="6473" priority="1778" operator="between">
      <formula>2</formula>
      <formula>3</formula>
    </cfRule>
    <cfRule type="cellIs" dxfId="6472" priority="1779" operator="between">
      <formula>5</formula>
      <formula>4</formula>
    </cfRule>
  </conditionalFormatting>
  <conditionalFormatting sqref="AB136">
    <cfRule type="cellIs" dxfId="6471" priority="1829" operator="equal">
      <formula>1</formula>
    </cfRule>
    <cfRule type="cellIs" dxfId="6470" priority="1830" operator="equal">
      <formula>2</formula>
    </cfRule>
    <cfRule type="cellIs" dxfId="6469" priority="1831" operator="equal">
      <formula>3</formula>
    </cfRule>
    <cfRule type="cellIs" dxfId="6468" priority="1832" operator="between">
      <formula>4</formula>
      <formula>5</formula>
    </cfRule>
  </conditionalFormatting>
  <conditionalFormatting sqref="BQ136 S136">
    <cfRule type="cellIs" dxfId="6467" priority="1796" operator="between">
      <formula>1</formula>
      <formula>2</formula>
    </cfRule>
    <cfRule type="cellIs" dxfId="6466" priority="1797" operator="equal">
      <formula>3</formula>
    </cfRule>
    <cfRule type="cellIs" dxfId="6465" priority="1798" operator="equal">
      <formula>5</formula>
    </cfRule>
  </conditionalFormatting>
  <conditionalFormatting sqref="AO136">
    <cfRule type="cellIs" dxfId="6464" priority="1806" operator="equal">
      <formula>1</formula>
    </cfRule>
    <cfRule type="cellIs" dxfId="6463" priority="1807" operator="between">
      <formula>2</formula>
      <formula>3</formula>
    </cfRule>
    <cfRule type="cellIs" dxfId="6462" priority="1808" operator="between">
      <formula>5</formula>
      <formula>4</formula>
    </cfRule>
  </conditionalFormatting>
  <conditionalFormatting sqref="AN136">
    <cfRule type="cellIs" dxfId="6461" priority="1809" operator="between">
      <formula>1</formula>
      <formula>2</formula>
    </cfRule>
    <cfRule type="cellIs" dxfId="6460" priority="1810" operator="between">
      <formula>3</formula>
      <formula>4</formula>
    </cfRule>
    <cfRule type="cellIs" dxfId="6459" priority="1811" operator="equal">
      <formula>5</formula>
    </cfRule>
  </conditionalFormatting>
  <conditionalFormatting sqref="AP136">
    <cfRule type="cellIs" dxfId="6458" priority="1790" operator="between">
      <formula>5</formula>
      <formula>4</formula>
    </cfRule>
    <cfRule type="cellIs" dxfId="6457" priority="1791" operator="between">
      <formula>3</formula>
      <formula>2</formula>
    </cfRule>
    <cfRule type="cellIs" dxfId="6456" priority="1792" operator="equal">
      <formula>1</formula>
    </cfRule>
  </conditionalFormatting>
  <conditionalFormatting sqref="AQ136 BA136 O136 BF136 BP136">
    <cfRule type="cellIs" dxfId="6455" priority="1803" operator="equal">
      <formula>1</formula>
    </cfRule>
    <cfRule type="cellIs" dxfId="6454" priority="1804" operator="between">
      <formula>2</formula>
      <formula>4</formula>
    </cfRule>
    <cfRule type="cellIs" dxfId="6453" priority="1805" operator="equal">
      <formula>5</formula>
    </cfRule>
  </conditionalFormatting>
  <conditionalFormatting sqref="AR136">
    <cfRule type="cellIs" dxfId="6452" priority="1773" operator="between">
      <formula>5</formula>
      <formula>4</formula>
    </cfRule>
    <cfRule type="cellIs" dxfId="6451" priority="1774" operator="equal">
      <formula>3</formula>
    </cfRule>
    <cfRule type="cellIs" dxfId="6450" priority="1775" operator="equal">
      <formula>2</formula>
    </cfRule>
    <cfRule type="cellIs" dxfId="6449" priority="1776" operator="equal">
      <formula>1</formula>
    </cfRule>
  </conditionalFormatting>
  <conditionalFormatting sqref="AT136">
    <cfRule type="cellIs" dxfId="6448" priority="1769" operator="equal">
      <formula>5</formula>
    </cfRule>
    <cfRule type="cellIs" dxfId="6447" priority="1770" operator="between">
      <formula>3</formula>
      <formula>4</formula>
    </cfRule>
    <cfRule type="cellIs" dxfId="6446" priority="1771" operator="equal">
      <formula>2</formula>
    </cfRule>
    <cfRule type="cellIs" dxfId="6445" priority="1772" operator="equal">
      <formula>1</formula>
    </cfRule>
  </conditionalFormatting>
  <conditionalFormatting sqref="AU136">
    <cfRule type="cellIs" dxfId="6444" priority="1785" operator="equal">
      <formula>1</formula>
    </cfRule>
    <cfRule type="cellIs" dxfId="6443" priority="1786" operator="between">
      <formula>2</formula>
      <formula>3</formula>
    </cfRule>
    <cfRule type="cellIs" dxfId="6442" priority="1799" operator="equal">
      <formula>5</formula>
    </cfRule>
  </conditionalFormatting>
  <conditionalFormatting sqref="AX136">
    <cfRule type="cellIs" dxfId="6441" priority="1782" operator="equal">
      <formula>1</formula>
    </cfRule>
    <cfRule type="cellIs" dxfId="6440" priority="1783" operator="between">
      <formula>3</formula>
      <formula>2</formula>
    </cfRule>
    <cfRule type="cellIs" dxfId="6439" priority="1784" operator="equal">
      <formula>5</formula>
    </cfRule>
  </conditionalFormatting>
  <conditionalFormatting sqref="AY136">
    <cfRule type="cellIs" dxfId="6438" priority="1801" operator="equal">
      <formula>1</formula>
    </cfRule>
    <cfRule type="cellIs" dxfId="6437" priority="1802" operator="equal">
      <formula>5</formula>
    </cfRule>
  </conditionalFormatting>
  <conditionalFormatting sqref="U136">
    <cfRule type="cellIs" dxfId="6436" priority="1768" operator="equal">
      <formula>1</formula>
    </cfRule>
  </conditionalFormatting>
  <conditionalFormatting sqref="U136">
    <cfRule type="cellIs" dxfId="6435" priority="1766" operator="between">
      <formula>4</formula>
      <formula>5</formula>
    </cfRule>
    <cfRule type="cellIs" dxfId="6434" priority="1767" operator="between">
      <formula>2</formula>
      <formula>3</formula>
    </cfRule>
  </conditionalFormatting>
  <conditionalFormatting sqref="Z136">
    <cfRule type="cellIs" dxfId="6433" priority="1812" operator="equal">
      <formula>2</formula>
    </cfRule>
    <cfRule type="cellIs" dxfId="6432" priority="1813" operator="equal">
      <formula>3</formula>
    </cfRule>
    <cfRule type="cellIs" dxfId="6431" priority="1814" operator="equal">
      <formula>4</formula>
    </cfRule>
  </conditionalFormatting>
  <conditionalFormatting sqref="AK136">
    <cfRule type="cellIs" dxfId="6430" priority="1764" operator="equal">
      <formula>4</formula>
    </cfRule>
    <cfRule type="cellIs" dxfId="6429" priority="1765" operator="equal">
      <formula>2</formula>
    </cfRule>
  </conditionalFormatting>
  <conditionalFormatting sqref="BG136">
    <cfRule type="cellIs" dxfId="6428" priority="1763" operator="equal">
      <formula>5</formula>
    </cfRule>
    <cfRule type="cellIs" dxfId="6427" priority="1817" operator="equal">
      <formula>1</formula>
    </cfRule>
    <cfRule type="cellIs" dxfId="6426" priority="1818" operator="equal">
      <formula>2</formula>
    </cfRule>
    <cfRule type="cellIs" dxfId="6425" priority="1819" operator="equal">
      <formula>4</formula>
    </cfRule>
  </conditionalFormatting>
  <conditionalFormatting sqref="BM136">
    <cfRule type="cellIs" dxfId="6424" priority="1762" operator="between">
      <formula>4</formula>
      <formula>5</formula>
    </cfRule>
    <cfRule type="cellIs" dxfId="6423" priority="1780" operator="equal">
      <formula>2</formula>
    </cfRule>
    <cfRule type="cellIs" dxfId="6422" priority="1781" operator="equal">
      <formula>1</formula>
    </cfRule>
  </conditionalFormatting>
  <conditionalFormatting sqref="BS136">
    <cfRule type="cellIs" dxfId="6421" priority="1759" operator="equal">
      <formula>5</formula>
    </cfRule>
    <cfRule type="cellIs" dxfId="6420" priority="1760" operator="between">
      <formula>2</formula>
      <formula>4</formula>
    </cfRule>
    <cfRule type="cellIs" dxfId="6419" priority="1761" operator="equal">
      <formula>1</formula>
    </cfRule>
  </conditionalFormatting>
  <conditionalFormatting sqref="BT136 CG136 BY136:CB136 BV136:BW136 CE136">
    <cfRule type="cellIs" dxfId="6418" priority="1756" operator="between">
      <formula>4</formula>
      <formula>5</formula>
    </cfRule>
    <cfRule type="cellIs" dxfId="6417" priority="1757" operator="between">
      <formula>2</formula>
      <formula>3</formula>
    </cfRule>
    <cfRule type="cellIs" dxfId="6416" priority="1758" operator="equal">
      <formula>1</formula>
    </cfRule>
  </conditionalFormatting>
  <conditionalFormatting sqref="BU136">
    <cfRule type="cellIs" dxfId="6415" priority="1753" operator="between">
      <formula>4</formula>
      <formula>5</formula>
    </cfRule>
    <cfRule type="cellIs" dxfId="6414" priority="1754" operator="equal">
      <formula>3</formula>
    </cfRule>
    <cfRule type="cellIs" dxfId="6413" priority="1755" operator="between">
      <formula>1</formula>
      <formula>2</formula>
    </cfRule>
  </conditionalFormatting>
  <conditionalFormatting sqref="P137 X137 AH137 BC137">
    <cfRule type="cellIs" dxfId="6412" priority="1746" operator="between">
      <formula>1</formula>
      <formula>2</formula>
    </cfRule>
    <cfRule type="cellIs" dxfId="6411" priority="1751" operator="equal">
      <formula>3</formula>
    </cfRule>
    <cfRule type="cellIs" dxfId="6410" priority="1752" operator="between">
      <formula>5</formula>
      <formula>4</formula>
    </cfRule>
  </conditionalFormatting>
  <conditionalFormatting sqref="T137 Y137 AF137 AJ137 R137">
    <cfRule type="cellIs" dxfId="6409" priority="1743" operator="equal">
      <formula>1</formula>
    </cfRule>
    <cfRule type="cellIs" dxfId="6408" priority="1744" operator="equal">
      <formula>3</formula>
    </cfRule>
    <cfRule type="cellIs" dxfId="6407" priority="1745" operator="equal">
      <formula>5</formula>
    </cfRule>
  </conditionalFormatting>
  <conditionalFormatting sqref="G137">
    <cfRule type="cellIs" dxfId="6406" priority="1739" operator="lessThan">
      <formula>4</formula>
    </cfRule>
  </conditionalFormatting>
  <conditionalFormatting sqref="I137">
    <cfRule type="cellIs" dxfId="6405" priority="1738" operator="lessThan">
      <formula>0.25</formula>
    </cfRule>
  </conditionalFormatting>
  <conditionalFormatting sqref="W137 AI137">
    <cfRule type="cellIs" dxfId="6404" priority="1711" operator="equal">
      <formula>1</formula>
    </cfRule>
    <cfRule type="cellIs" dxfId="6403" priority="1712" operator="equal">
      <formula>3</formula>
    </cfRule>
    <cfRule type="cellIs" dxfId="6402" priority="1713" operator="between">
      <formula>4</formula>
      <formula>5</formula>
    </cfRule>
  </conditionalFormatting>
  <conditionalFormatting sqref="AM137 AW137 BJ137:BK137 CK137">
    <cfRule type="cellIs" dxfId="6401" priority="1705" operator="equal">
      <formula>5</formula>
    </cfRule>
    <cfRule type="cellIs" dxfId="6400" priority="1706" operator="equal">
      <formula>3</formula>
    </cfRule>
    <cfRule type="cellIs" dxfId="6399" priority="1707" operator="equal">
      <formula>1</formula>
    </cfRule>
  </conditionalFormatting>
  <conditionalFormatting sqref="AV137 AZ137 BD137 BL137 BN137">
    <cfRule type="cellIs" dxfId="6398" priority="1695" operator="equal">
      <formula>1</formula>
    </cfRule>
    <cfRule type="cellIs" dxfId="6397" priority="1696" operator="between">
      <formula>2</formula>
      <formula>3</formula>
    </cfRule>
    <cfRule type="cellIs" dxfId="6396" priority="1697" operator="between">
      <formula>5</formula>
      <formula>4</formula>
    </cfRule>
  </conditionalFormatting>
  <conditionalFormatting sqref="AB137">
    <cfRule type="cellIs" dxfId="6395" priority="1747" operator="equal">
      <formula>1</formula>
    </cfRule>
    <cfRule type="cellIs" dxfId="6394" priority="1748" operator="equal">
      <formula>2</formula>
    </cfRule>
    <cfRule type="cellIs" dxfId="6393" priority="1749" operator="equal">
      <formula>3</formula>
    </cfRule>
    <cfRule type="cellIs" dxfId="6392" priority="1750" operator="between">
      <formula>4</formula>
      <formula>5</formula>
    </cfRule>
  </conditionalFormatting>
  <conditionalFormatting sqref="BQ137 S137">
    <cfRule type="cellIs" dxfId="6391" priority="1714" operator="between">
      <formula>1</formula>
      <formula>2</formula>
    </cfRule>
    <cfRule type="cellIs" dxfId="6390" priority="1715" operator="equal">
      <formula>3</formula>
    </cfRule>
    <cfRule type="cellIs" dxfId="6389" priority="1716" operator="equal">
      <formula>5</formula>
    </cfRule>
  </conditionalFormatting>
  <conditionalFormatting sqref="AO137">
    <cfRule type="cellIs" dxfId="6388" priority="1724" operator="equal">
      <formula>1</formula>
    </cfRule>
    <cfRule type="cellIs" dxfId="6387" priority="1725" operator="between">
      <formula>2</formula>
      <formula>3</formula>
    </cfRule>
    <cfRule type="cellIs" dxfId="6386" priority="1726" operator="between">
      <formula>5</formula>
      <formula>4</formula>
    </cfRule>
  </conditionalFormatting>
  <conditionalFormatting sqref="AN137">
    <cfRule type="cellIs" dxfId="6385" priority="1727" operator="between">
      <formula>1</formula>
      <formula>2</formula>
    </cfRule>
    <cfRule type="cellIs" dxfId="6384" priority="1728" operator="between">
      <formula>3</formula>
      <formula>4</formula>
    </cfRule>
    <cfRule type="cellIs" dxfId="6383" priority="1729" operator="equal">
      <formula>5</formula>
    </cfRule>
  </conditionalFormatting>
  <conditionalFormatting sqref="AP137">
    <cfRule type="cellIs" dxfId="6382" priority="1708" operator="between">
      <formula>5</formula>
      <formula>4</formula>
    </cfRule>
    <cfRule type="cellIs" dxfId="6381" priority="1709" operator="between">
      <formula>3</formula>
      <formula>2</formula>
    </cfRule>
    <cfRule type="cellIs" dxfId="6380" priority="1710" operator="equal">
      <formula>1</formula>
    </cfRule>
  </conditionalFormatting>
  <conditionalFormatting sqref="AQ137 BA137 O137 BF137 BP137">
    <cfRule type="cellIs" dxfId="6379" priority="1721" operator="equal">
      <formula>1</formula>
    </cfRule>
    <cfRule type="cellIs" dxfId="6378" priority="1722" operator="between">
      <formula>2</formula>
      <formula>4</formula>
    </cfRule>
    <cfRule type="cellIs" dxfId="6377" priority="1723" operator="equal">
      <formula>5</formula>
    </cfRule>
  </conditionalFormatting>
  <conditionalFormatting sqref="AR137">
    <cfRule type="cellIs" dxfId="6376" priority="1691" operator="between">
      <formula>5</formula>
      <formula>4</formula>
    </cfRule>
    <cfRule type="cellIs" dxfId="6375" priority="1692" operator="equal">
      <formula>3</formula>
    </cfRule>
    <cfRule type="cellIs" dxfId="6374" priority="1693" operator="equal">
      <formula>2</formula>
    </cfRule>
    <cfRule type="cellIs" dxfId="6373" priority="1694" operator="equal">
      <formula>1</formula>
    </cfRule>
  </conditionalFormatting>
  <conditionalFormatting sqref="AT137">
    <cfRule type="cellIs" dxfId="6372" priority="1687" operator="equal">
      <formula>5</formula>
    </cfRule>
    <cfRule type="cellIs" dxfId="6371" priority="1688" operator="between">
      <formula>3</formula>
      <formula>4</formula>
    </cfRule>
    <cfRule type="cellIs" dxfId="6370" priority="1689" operator="equal">
      <formula>2</formula>
    </cfRule>
    <cfRule type="cellIs" dxfId="6369" priority="1690" operator="equal">
      <formula>1</formula>
    </cfRule>
  </conditionalFormatting>
  <conditionalFormatting sqref="AU137">
    <cfRule type="cellIs" dxfId="6368" priority="1703" operator="equal">
      <formula>1</formula>
    </cfRule>
    <cfRule type="cellIs" dxfId="6367" priority="1704" operator="between">
      <formula>2</formula>
      <formula>3</formula>
    </cfRule>
    <cfRule type="cellIs" dxfId="6366" priority="1717" operator="equal">
      <formula>5</formula>
    </cfRule>
  </conditionalFormatting>
  <conditionalFormatting sqref="AX137">
    <cfRule type="cellIs" dxfId="6365" priority="1700" operator="equal">
      <formula>1</formula>
    </cfRule>
    <cfRule type="cellIs" dxfId="6364" priority="1701" operator="between">
      <formula>3</formula>
      <formula>2</formula>
    </cfRule>
    <cfRule type="cellIs" dxfId="6363" priority="1702" operator="equal">
      <formula>5</formula>
    </cfRule>
  </conditionalFormatting>
  <conditionalFormatting sqref="AY137">
    <cfRule type="cellIs" dxfId="6362" priority="1719" operator="equal">
      <formula>1</formula>
    </cfRule>
    <cfRule type="cellIs" dxfId="6361" priority="1720" operator="equal">
      <formula>5</formula>
    </cfRule>
  </conditionalFormatting>
  <conditionalFormatting sqref="U137">
    <cfRule type="cellIs" dxfId="6360" priority="1686" operator="equal">
      <formula>1</formula>
    </cfRule>
  </conditionalFormatting>
  <conditionalFormatting sqref="U137">
    <cfRule type="cellIs" dxfId="6359" priority="1684" operator="between">
      <formula>4</formula>
      <formula>5</formula>
    </cfRule>
    <cfRule type="cellIs" dxfId="6358" priority="1685" operator="between">
      <formula>2</formula>
      <formula>3</formula>
    </cfRule>
  </conditionalFormatting>
  <conditionalFormatting sqref="Z137">
    <cfRule type="cellIs" dxfId="6357" priority="1730" operator="equal">
      <formula>2</formula>
    </cfRule>
    <cfRule type="cellIs" dxfId="6356" priority="1731" operator="equal">
      <formula>3</formula>
    </cfRule>
    <cfRule type="cellIs" dxfId="6355" priority="1732" operator="equal">
      <formula>4</formula>
    </cfRule>
  </conditionalFormatting>
  <conditionalFormatting sqref="AK137">
    <cfRule type="cellIs" dxfId="6354" priority="1682" operator="equal">
      <formula>4</formula>
    </cfRule>
    <cfRule type="cellIs" dxfId="6353" priority="1683" operator="equal">
      <formula>2</formula>
    </cfRule>
  </conditionalFormatting>
  <conditionalFormatting sqref="BG137">
    <cfRule type="cellIs" dxfId="6352" priority="1681" operator="equal">
      <formula>5</formula>
    </cfRule>
    <cfRule type="cellIs" dxfId="6351" priority="1735" operator="equal">
      <formula>1</formula>
    </cfRule>
    <cfRule type="cellIs" dxfId="6350" priority="1736" operator="equal">
      <formula>2</formula>
    </cfRule>
    <cfRule type="cellIs" dxfId="6349" priority="1737" operator="equal">
      <formula>4</formula>
    </cfRule>
  </conditionalFormatting>
  <conditionalFormatting sqref="BM137">
    <cfRule type="cellIs" dxfId="6348" priority="1680" operator="between">
      <formula>4</formula>
      <formula>5</formula>
    </cfRule>
    <cfRule type="cellIs" dxfId="6347" priority="1698" operator="equal">
      <formula>2</formula>
    </cfRule>
    <cfRule type="cellIs" dxfId="6346" priority="1699" operator="equal">
      <formula>1</formula>
    </cfRule>
  </conditionalFormatting>
  <conditionalFormatting sqref="BS137">
    <cfRule type="cellIs" dxfId="6345" priority="1677" operator="equal">
      <formula>5</formula>
    </cfRule>
    <cfRule type="cellIs" dxfId="6344" priority="1678" operator="between">
      <formula>2</formula>
      <formula>4</formula>
    </cfRule>
    <cfRule type="cellIs" dxfId="6343" priority="1679" operator="equal">
      <formula>1</formula>
    </cfRule>
  </conditionalFormatting>
  <conditionalFormatting sqref="BT137 CG137 BY137:CB137 BV137:BW137 CE137">
    <cfRule type="cellIs" dxfId="6342" priority="1674" operator="between">
      <formula>4</formula>
      <formula>5</formula>
    </cfRule>
    <cfRule type="cellIs" dxfId="6341" priority="1675" operator="between">
      <formula>2</formula>
      <formula>3</formula>
    </cfRule>
    <cfRule type="cellIs" dxfId="6340" priority="1676" operator="equal">
      <formula>1</formula>
    </cfRule>
  </conditionalFormatting>
  <conditionalFormatting sqref="BU137">
    <cfRule type="cellIs" dxfId="6339" priority="1671" operator="between">
      <formula>4</formula>
      <formula>5</formula>
    </cfRule>
    <cfRule type="cellIs" dxfId="6338" priority="1672" operator="equal">
      <formula>3</formula>
    </cfRule>
    <cfRule type="cellIs" dxfId="6337" priority="1673" operator="between">
      <formula>1</formula>
      <formula>2</formula>
    </cfRule>
  </conditionalFormatting>
  <conditionalFormatting sqref="BC90 AH90 X90 P90">
    <cfRule type="cellIs" dxfId="6336" priority="1664" operator="between">
      <formula>1</formula>
      <formula>2</formula>
    </cfRule>
    <cfRule type="cellIs" dxfId="6335" priority="1669" operator="equal">
      <formula>3</formula>
    </cfRule>
    <cfRule type="cellIs" dxfId="6334" priority="1670" operator="between">
      <formula>5</formula>
      <formula>4</formula>
    </cfRule>
  </conditionalFormatting>
  <conditionalFormatting sqref="R90 AJ90 AF90 Y90 T90">
    <cfRule type="cellIs" dxfId="6333" priority="1661" operator="equal">
      <formula>1</formula>
    </cfRule>
    <cfRule type="cellIs" dxfId="6332" priority="1662" operator="equal">
      <formula>3</formula>
    </cfRule>
    <cfRule type="cellIs" dxfId="6331" priority="1663" operator="equal">
      <formula>5</formula>
    </cfRule>
  </conditionalFormatting>
  <conditionalFormatting sqref="G90">
    <cfRule type="cellIs" dxfId="6330" priority="1657" operator="lessThan">
      <formula>4</formula>
    </cfRule>
  </conditionalFormatting>
  <conditionalFormatting sqref="I90">
    <cfRule type="cellIs" dxfId="6329" priority="1656" operator="lessThan">
      <formula>0.25</formula>
    </cfRule>
  </conditionalFormatting>
  <conditionalFormatting sqref="AI90 W90">
    <cfRule type="cellIs" dxfId="6328" priority="1629" operator="equal">
      <formula>1</formula>
    </cfRule>
    <cfRule type="cellIs" dxfId="6327" priority="1630" operator="equal">
      <formula>3</formula>
    </cfRule>
    <cfRule type="cellIs" dxfId="6326" priority="1631" operator="between">
      <formula>4</formula>
      <formula>5</formula>
    </cfRule>
  </conditionalFormatting>
  <conditionalFormatting sqref="CK90 BJ90:BK90 AW90 AM90">
    <cfRule type="cellIs" dxfId="6325" priority="1623" operator="equal">
      <formula>5</formula>
    </cfRule>
    <cfRule type="cellIs" dxfId="6324" priority="1624" operator="equal">
      <formula>3</formula>
    </cfRule>
    <cfRule type="cellIs" dxfId="6323" priority="1625" operator="equal">
      <formula>1</formula>
    </cfRule>
  </conditionalFormatting>
  <conditionalFormatting sqref="BN90 BL90 BD90 AZ90 AV90">
    <cfRule type="cellIs" dxfId="6322" priority="1613" operator="equal">
      <formula>1</formula>
    </cfRule>
    <cfRule type="cellIs" dxfId="6321" priority="1614" operator="between">
      <formula>2</formula>
      <formula>3</formula>
    </cfRule>
    <cfRule type="cellIs" dxfId="6320" priority="1615" operator="between">
      <formula>5</formula>
      <formula>4</formula>
    </cfRule>
  </conditionalFormatting>
  <conditionalFormatting sqref="AB90">
    <cfRule type="cellIs" dxfId="6319" priority="1665" operator="equal">
      <formula>1</formula>
    </cfRule>
    <cfRule type="cellIs" dxfId="6318" priority="1666" operator="equal">
      <formula>2</formula>
    </cfRule>
    <cfRule type="cellIs" dxfId="6317" priority="1667" operator="equal">
      <formula>3</formula>
    </cfRule>
    <cfRule type="cellIs" dxfId="6316" priority="1668" operator="between">
      <formula>4</formula>
      <formula>5</formula>
    </cfRule>
  </conditionalFormatting>
  <conditionalFormatting sqref="AC90 S90 BQ90">
    <cfRule type="cellIs" dxfId="6315" priority="1632" operator="between">
      <formula>1</formula>
      <formula>2</formula>
    </cfRule>
    <cfRule type="cellIs" dxfId="6314" priority="1633" operator="equal">
      <formula>3</formula>
    </cfRule>
    <cfRule type="cellIs" dxfId="6313" priority="1634" operator="equal">
      <formula>5</formula>
    </cfRule>
  </conditionalFormatting>
  <conditionalFormatting sqref="AO90">
    <cfRule type="cellIs" dxfId="6312" priority="1642" operator="equal">
      <formula>1</formula>
    </cfRule>
    <cfRule type="cellIs" dxfId="6311" priority="1643" operator="between">
      <formula>2</formula>
      <formula>3</formula>
    </cfRule>
    <cfRule type="cellIs" dxfId="6310" priority="1644" operator="between">
      <formula>5</formula>
      <formula>4</formula>
    </cfRule>
  </conditionalFormatting>
  <conditionalFormatting sqref="AN90">
    <cfRule type="cellIs" dxfId="6309" priority="1645" operator="between">
      <formula>1</formula>
      <formula>2</formula>
    </cfRule>
    <cfRule type="cellIs" dxfId="6308" priority="1646" operator="between">
      <formula>3</formula>
      <formula>4</formula>
    </cfRule>
    <cfRule type="cellIs" dxfId="6307" priority="1647" operator="equal">
      <formula>5</formula>
    </cfRule>
  </conditionalFormatting>
  <conditionalFormatting sqref="AP90">
    <cfRule type="cellIs" dxfId="6306" priority="1626" operator="between">
      <formula>5</formula>
      <formula>4</formula>
    </cfRule>
    <cfRule type="cellIs" dxfId="6305" priority="1627" operator="between">
      <formula>3</formula>
      <formula>2</formula>
    </cfRule>
    <cfRule type="cellIs" dxfId="6304" priority="1628" operator="equal">
      <formula>1</formula>
    </cfRule>
  </conditionalFormatting>
  <conditionalFormatting sqref="BP90 BF90 O90 BA90 AQ90">
    <cfRule type="cellIs" dxfId="6303" priority="1639" operator="equal">
      <formula>1</formula>
    </cfRule>
    <cfRule type="cellIs" dxfId="6302" priority="1640" operator="between">
      <formula>2</formula>
      <formula>4</formula>
    </cfRule>
    <cfRule type="cellIs" dxfId="6301" priority="1641" operator="equal">
      <formula>5</formula>
    </cfRule>
  </conditionalFormatting>
  <conditionalFormatting sqref="AR90">
    <cfRule type="cellIs" dxfId="6300" priority="1609" operator="between">
      <formula>5</formula>
      <formula>4</formula>
    </cfRule>
    <cfRule type="cellIs" dxfId="6299" priority="1610" operator="equal">
      <formula>3</formula>
    </cfRule>
    <cfRule type="cellIs" dxfId="6298" priority="1611" operator="equal">
      <formula>2</formula>
    </cfRule>
    <cfRule type="cellIs" dxfId="6297" priority="1612" operator="equal">
      <formula>1</formula>
    </cfRule>
  </conditionalFormatting>
  <conditionalFormatting sqref="AT90">
    <cfRule type="cellIs" dxfId="6296" priority="1605" operator="equal">
      <formula>5</formula>
    </cfRule>
    <cfRule type="cellIs" dxfId="6295" priority="1606" operator="between">
      <formula>3</formula>
      <formula>4</formula>
    </cfRule>
    <cfRule type="cellIs" dxfId="6294" priority="1607" operator="equal">
      <formula>2</formula>
    </cfRule>
    <cfRule type="cellIs" dxfId="6293" priority="1608" operator="equal">
      <formula>1</formula>
    </cfRule>
  </conditionalFormatting>
  <conditionalFormatting sqref="AU90">
    <cfRule type="cellIs" dxfId="6292" priority="1621" operator="equal">
      <formula>1</formula>
    </cfRule>
    <cfRule type="cellIs" dxfId="6291" priority="1622" operator="between">
      <formula>2</formula>
      <formula>3</formula>
    </cfRule>
    <cfRule type="cellIs" dxfId="6290" priority="1635" operator="equal">
      <formula>5</formula>
    </cfRule>
  </conditionalFormatting>
  <conditionalFormatting sqref="AX90">
    <cfRule type="cellIs" dxfId="6289" priority="1618" operator="equal">
      <formula>1</formula>
    </cfRule>
    <cfRule type="cellIs" dxfId="6288" priority="1619" operator="between">
      <formula>3</formula>
      <formula>2</formula>
    </cfRule>
    <cfRule type="cellIs" dxfId="6287" priority="1620" operator="equal">
      <formula>5</formula>
    </cfRule>
  </conditionalFormatting>
  <conditionalFormatting sqref="AY90">
    <cfRule type="cellIs" dxfId="6286" priority="1637" operator="equal">
      <formula>1</formula>
    </cfRule>
    <cfRule type="cellIs" dxfId="6285" priority="1638" operator="equal">
      <formula>5</formula>
    </cfRule>
  </conditionalFormatting>
  <conditionalFormatting sqref="U90">
    <cfRule type="cellIs" dxfId="6284" priority="1604" operator="equal">
      <formula>1</formula>
    </cfRule>
  </conditionalFormatting>
  <conditionalFormatting sqref="U90">
    <cfRule type="cellIs" dxfId="6283" priority="1602" operator="between">
      <formula>4</formula>
      <formula>5</formula>
    </cfRule>
    <cfRule type="cellIs" dxfId="6282" priority="1603" operator="between">
      <formula>2</formula>
      <formula>3</formula>
    </cfRule>
  </conditionalFormatting>
  <conditionalFormatting sqref="Z90">
    <cfRule type="cellIs" dxfId="6281" priority="1648" operator="equal">
      <formula>2</formula>
    </cfRule>
    <cfRule type="cellIs" dxfId="6280" priority="1649" operator="equal">
      <formula>3</formula>
    </cfRule>
    <cfRule type="cellIs" dxfId="6279" priority="1650" operator="equal">
      <formula>4</formula>
    </cfRule>
  </conditionalFormatting>
  <conditionalFormatting sqref="AK90">
    <cfRule type="cellIs" dxfId="6278" priority="1600" operator="equal">
      <formula>4</formula>
    </cfRule>
    <cfRule type="cellIs" dxfId="6277" priority="1601" operator="equal">
      <formula>2</formula>
    </cfRule>
  </conditionalFormatting>
  <conditionalFormatting sqref="BG90">
    <cfRule type="cellIs" dxfId="6276" priority="1599" operator="equal">
      <formula>5</formula>
    </cfRule>
    <cfRule type="cellIs" dxfId="6275" priority="1653" operator="equal">
      <formula>1</formula>
    </cfRule>
    <cfRule type="cellIs" dxfId="6274" priority="1654" operator="equal">
      <formula>2</formula>
    </cfRule>
    <cfRule type="cellIs" dxfId="6273" priority="1655" operator="equal">
      <formula>4</formula>
    </cfRule>
  </conditionalFormatting>
  <conditionalFormatting sqref="BM90">
    <cfRule type="cellIs" dxfId="6272" priority="1598" operator="between">
      <formula>4</formula>
      <formula>5</formula>
    </cfRule>
    <cfRule type="cellIs" dxfId="6271" priority="1616" operator="equal">
      <formula>2</formula>
    </cfRule>
    <cfRule type="cellIs" dxfId="6270" priority="1617" operator="equal">
      <formula>1</formula>
    </cfRule>
  </conditionalFormatting>
  <conditionalFormatting sqref="BS90">
    <cfRule type="cellIs" dxfId="6269" priority="1595" operator="equal">
      <formula>5</formula>
    </cfRule>
    <cfRule type="cellIs" dxfId="6268" priority="1596" operator="between">
      <formula>2</formula>
      <formula>4</formula>
    </cfRule>
    <cfRule type="cellIs" dxfId="6267" priority="1597" operator="equal">
      <formula>1</formula>
    </cfRule>
  </conditionalFormatting>
  <conditionalFormatting sqref="CE90 BV90:BW90 BY90:CB90 CG90 BT90">
    <cfRule type="cellIs" dxfId="6266" priority="1592" operator="between">
      <formula>4</formula>
      <formula>5</formula>
    </cfRule>
    <cfRule type="cellIs" dxfId="6265" priority="1593" operator="between">
      <formula>2</formula>
      <formula>3</formula>
    </cfRule>
    <cfRule type="cellIs" dxfId="6264" priority="1594" operator="equal">
      <formula>1</formula>
    </cfRule>
  </conditionalFormatting>
  <conditionalFormatting sqref="BU90">
    <cfRule type="cellIs" dxfId="6263" priority="1589" operator="between">
      <formula>4</formula>
      <formula>5</formula>
    </cfRule>
    <cfRule type="cellIs" dxfId="6262" priority="1590" operator="equal">
      <formula>3</formula>
    </cfRule>
    <cfRule type="cellIs" dxfId="6261" priority="1591" operator="between">
      <formula>1</formula>
      <formula>2</formula>
    </cfRule>
  </conditionalFormatting>
  <conditionalFormatting sqref="P38 X38 AH38 BC38">
    <cfRule type="cellIs" dxfId="6260" priority="1557" operator="between">
      <formula>1</formula>
      <formula>2</formula>
    </cfRule>
    <cfRule type="cellIs" dxfId="6259" priority="1562" operator="equal">
      <formula>3</formula>
    </cfRule>
    <cfRule type="cellIs" dxfId="6258" priority="1563" operator="between">
      <formula>5</formula>
      <formula>4</formula>
    </cfRule>
  </conditionalFormatting>
  <conditionalFormatting sqref="T38 Y38 AF38 AJ38 R38">
    <cfRule type="cellIs" dxfId="6257" priority="1554" operator="equal">
      <formula>1</formula>
    </cfRule>
    <cfRule type="cellIs" dxfId="6256" priority="1555" operator="equal">
      <formula>3</formula>
    </cfRule>
    <cfRule type="cellIs" dxfId="6255" priority="1556" operator="equal">
      <formula>5</formula>
    </cfRule>
  </conditionalFormatting>
  <conditionalFormatting sqref="G38">
    <cfRule type="cellIs" dxfId="6254" priority="1550" operator="lessThan">
      <formula>4</formula>
    </cfRule>
  </conditionalFormatting>
  <conditionalFormatting sqref="I38">
    <cfRule type="cellIs" dxfId="6253" priority="1549" operator="lessThan">
      <formula>0.25</formula>
    </cfRule>
  </conditionalFormatting>
  <conditionalFormatting sqref="W38 AI38">
    <cfRule type="cellIs" dxfId="6252" priority="1522" operator="equal">
      <formula>1</formula>
    </cfRule>
    <cfRule type="cellIs" dxfId="6251" priority="1523" operator="equal">
      <formula>3</formula>
    </cfRule>
    <cfRule type="cellIs" dxfId="6250" priority="1524" operator="between">
      <formula>4</formula>
      <formula>5</formula>
    </cfRule>
  </conditionalFormatting>
  <conditionalFormatting sqref="AM38 AW38 BJ38:BK38 CK38">
    <cfRule type="cellIs" dxfId="6249" priority="1516" operator="equal">
      <formula>5</formula>
    </cfRule>
    <cfRule type="cellIs" dxfId="6248" priority="1517" operator="equal">
      <formula>3</formula>
    </cfRule>
    <cfRule type="cellIs" dxfId="6247" priority="1518" operator="equal">
      <formula>1</formula>
    </cfRule>
  </conditionalFormatting>
  <conditionalFormatting sqref="AV38 AZ38 BD38 BL38 BN38">
    <cfRule type="cellIs" dxfId="6246" priority="1506" operator="equal">
      <formula>1</formula>
    </cfRule>
    <cfRule type="cellIs" dxfId="6245" priority="1507" operator="between">
      <formula>2</formula>
      <formula>3</formula>
    </cfRule>
    <cfRule type="cellIs" dxfId="6244" priority="1508" operator="between">
      <formula>5</formula>
      <formula>4</formula>
    </cfRule>
  </conditionalFormatting>
  <conditionalFormatting sqref="AB38">
    <cfRule type="cellIs" dxfId="6243" priority="1558" operator="equal">
      <formula>1</formula>
    </cfRule>
    <cfRule type="cellIs" dxfId="6242" priority="1559" operator="equal">
      <formula>2</formula>
    </cfRule>
    <cfRule type="cellIs" dxfId="6241" priority="1560" operator="equal">
      <formula>3</formula>
    </cfRule>
    <cfRule type="cellIs" dxfId="6240" priority="1561" operator="between">
      <formula>4</formula>
      <formula>5</formula>
    </cfRule>
  </conditionalFormatting>
  <conditionalFormatting sqref="AC38 BQ38 S38">
    <cfRule type="cellIs" dxfId="6239" priority="1525" operator="between">
      <formula>1</formula>
      <formula>2</formula>
    </cfRule>
    <cfRule type="cellIs" dxfId="6238" priority="1526" operator="equal">
      <formula>3</formula>
    </cfRule>
    <cfRule type="cellIs" dxfId="6237" priority="1527" operator="equal">
      <formula>5</formula>
    </cfRule>
  </conditionalFormatting>
  <conditionalFormatting sqref="AO38">
    <cfRule type="cellIs" dxfId="6236" priority="1535" operator="equal">
      <formula>1</formula>
    </cfRule>
    <cfRule type="cellIs" dxfId="6235" priority="1536" operator="between">
      <formula>2</formula>
      <formula>3</formula>
    </cfRule>
    <cfRule type="cellIs" dxfId="6234" priority="1537" operator="between">
      <formula>5</formula>
      <formula>4</formula>
    </cfRule>
  </conditionalFormatting>
  <conditionalFormatting sqref="AN38">
    <cfRule type="cellIs" dxfId="6233" priority="1538" operator="between">
      <formula>1</formula>
      <formula>2</formula>
    </cfRule>
    <cfRule type="cellIs" dxfId="6232" priority="1539" operator="between">
      <formula>3</formula>
      <formula>4</formula>
    </cfRule>
    <cfRule type="cellIs" dxfId="6231" priority="1540" operator="equal">
      <formula>5</formula>
    </cfRule>
  </conditionalFormatting>
  <conditionalFormatting sqref="AP38">
    <cfRule type="cellIs" dxfId="6230" priority="1519" operator="between">
      <formula>5</formula>
      <formula>4</formula>
    </cfRule>
    <cfRule type="cellIs" dxfId="6229" priority="1520" operator="between">
      <formula>3</formula>
      <formula>2</formula>
    </cfRule>
    <cfRule type="cellIs" dxfId="6228" priority="1521" operator="equal">
      <formula>1</formula>
    </cfRule>
  </conditionalFormatting>
  <conditionalFormatting sqref="AQ38 BA38 O38 BF38 BP38">
    <cfRule type="cellIs" dxfId="6227" priority="1532" operator="equal">
      <formula>1</formula>
    </cfRule>
    <cfRule type="cellIs" dxfId="6226" priority="1533" operator="between">
      <formula>2</formula>
      <formula>4</formula>
    </cfRule>
    <cfRule type="cellIs" dxfId="6225" priority="1534" operator="equal">
      <formula>5</formula>
    </cfRule>
  </conditionalFormatting>
  <conditionalFormatting sqref="AR38">
    <cfRule type="cellIs" dxfId="6224" priority="1502" operator="between">
      <formula>5</formula>
      <formula>4</formula>
    </cfRule>
    <cfRule type="cellIs" dxfId="6223" priority="1503" operator="equal">
      <formula>3</formula>
    </cfRule>
    <cfRule type="cellIs" dxfId="6222" priority="1504" operator="equal">
      <formula>2</formula>
    </cfRule>
    <cfRule type="cellIs" dxfId="6221" priority="1505" operator="equal">
      <formula>1</formula>
    </cfRule>
  </conditionalFormatting>
  <conditionalFormatting sqref="AT38">
    <cfRule type="cellIs" dxfId="6220" priority="1498" operator="equal">
      <formula>5</formula>
    </cfRule>
    <cfRule type="cellIs" dxfId="6219" priority="1499" operator="between">
      <formula>3</formula>
      <formula>4</formula>
    </cfRule>
    <cfRule type="cellIs" dxfId="6218" priority="1500" operator="equal">
      <formula>2</formula>
    </cfRule>
    <cfRule type="cellIs" dxfId="6217" priority="1501" operator="equal">
      <formula>1</formula>
    </cfRule>
  </conditionalFormatting>
  <conditionalFormatting sqref="AU38">
    <cfRule type="cellIs" dxfId="6216" priority="1514" operator="equal">
      <formula>1</formula>
    </cfRule>
    <cfRule type="cellIs" dxfId="6215" priority="1515" operator="between">
      <formula>2</formula>
      <formula>3</formula>
    </cfRule>
    <cfRule type="cellIs" dxfId="6214" priority="1528" operator="equal">
      <formula>5</formula>
    </cfRule>
  </conditionalFormatting>
  <conditionalFormatting sqref="AX38">
    <cfRule type="cellIs" dxfId="6213" priority="1511" operator="equal">
      <formula>1</formula>
    </cfRule>
    <cfRule type="cellIs" dxfId="6212" priority="1512" operator="between">
      <formula>3</formula>
      <formula>2</formula>
    </cfRule>
    <cfRule type="cellIs" dxfId="6211" priority="1513" operator="equal">
      <formula>5</formula>
    </cfRule>
  </conditionalFormatting>
  <conditionalFormatting sqref="AY38">
    <cfRule type="cellIs" dxfId="6210" priority="1530" operator="equal">
      <formula>1</formula>
    </cfRule>
    <cfRule type="cellIs" dxfId="6209" priority="1531" operator="equal">
      <formula>5</formula>
    </cfRule>
  </conditionalFormatting>
  <conditionalFormatting sqref="U38">
    <cfRule type="cellIs" dxfId="6208" priority="1497" operator="equal">
      <formula>1</formula>
    </cfRule>
  </conditionalFormatting>
  <conditionalFormatting sqref="U38">
    <cfRule type="cellIs" dxfId="6207" priority="1495" operator="between">
      <formula>4</formula>
      <formula>5</formula>
    </cfRule>
    <cfRule type="cellIs" dxfId="6206" priority="1496" operator="between">
      <formula>2</formula>
      <formula>3</formula>
    </cfRule>
  </conditionalFormatting>
  <conditionalFormatting sqref="Z38">
    <cfRule type="cellIs" dxfId="6205" priority="1541" operator="equal">
      <formula>2</formula>
    </cfRule>
    <cfRule type="cellIs" dxfId="6204" priority="1542" operator="equal">
      <formula>3</formula>
    </cfRule>
    <cfRule type="cellIs" dxfId="6203" priority="1543" operator="equal">
      <formula>4</formula>
    </cfRule>
  </conditionalFormatting>
  <conditionalFormatting sqref="AK38">
    <cfRule type="cellIs" dxfId="6202" priority="1493" operator="equal">
      <formula>4</formula>
    </cfRule>
    <cfRule type="cellIs" dxfId="6201" priority="1494" operator="equal">
      <formula>2</formula>
    </cfRule>
  </conditionalFormatting>
  <conditionalFormatting sqref="BG38">
    <cfRule type="cellIs" dxfId="6200" priority="1492" operator="equal">
      <formula>5</formula>
    </cfRule>
    <cfRule type="cellIs" dxfId="6199" priority="1546" operator="equal">
      <formula>1</formula>
    </cfRule>
    <cfRule type="cellIs" dxfId="6198" priority="1547" operator="equal">
      <formula>2</formula>
    </cfRule>
    <cfRule type="cellIs" dxfId="6197" priority="1548" operator="equal">
      <formula>4</formula>
    </cfRule>
  </conditionalFormatting>
  <conditionalFormatting sqref="BM38">
    <cfRule type="cellIs" dxfId="6196" priority="1491" operator="between">
      <formula>4</formula>
      <formula>5</formula>
    </cfRule>
    <cfRule type="cellIs" dxfId="6195" priority="1509" operator="equal">
      <formula>2</formula>
    </cfRule>
    <cfRule type="cellIs" dxfId="6194" priority="1510" operator="equal">
      <formula>1</formula>
    </cfRule>
  </conditionalFormatting>
  <conditionalFormatting sqref="BS38">
    <cfRule type="cellIs" dxfId="6193" priority="1488" operator="equal">
      <formula>5</formula>
    </cfRule>
    <cfRule type="cellIs" dxfId="6192" priority="1489" operator="between">
      <formula>2</formula>
      <formula>4</formula>
    </cfRule>
    <cfRule type="cellIs" dxfId="6191" priority="1490" operator="equal">
      <formula>1</formula>
    </cfRule>
  </conditionalFormatting>
  <conditionalFormatting sqref="BT38 CG38 BY38:CB38 BV38:BW38 CE38">
    <cfRule type="cellIs" dxfId="6190" priority="1485" operator="between">
      <formula>4</formula>
      <formula>5</formula>
    </cfRule>
    <cfRule type="cellIs" dxfId="6189" priority="1486" operator="between">
      <formula>2</formula>
      <formula>3</formula>
    </cfRule>
    <cfRule type="cellIs" dxfId="6188" priority="1487" operator="equal">
      <formula>1</formula>
    </cfRule>
  </conditionalFormatting>
  <conditionalFormatting sqref="BU38">
    <cfRule type="cellIs" dxfId="6187" priority="1482" operator="between">
      <formula>4</formula>
      <formula>5</formula>
    </cfRule>
    <cfRule type="cellIs" dxfId="6186" priority="1483" operator="equal">
      <formula>3</formula>
    </cfRule>
    <cfRule type="cellIs" dxfId="6185" priority="1484" operator="between">
      <formula>1</formula>
      <formula>2</formula>
    </cfRule>
  </conditionalFormatting>
  <conditionalFormatting sqref="M143:M154 M156:M1048576 M40 M1:M12 M31 M33:M38 M56:M139 M14:M28">
    <cfRule type="cellIs" dxfId="6184" priority="1480" operator="equal">
      <formula>1</formula>
    </cfRule>
    <cfRule type="cellIs" dxfId="6183" priority="1481" operator="equal">
      <formula>5</formula>
    </cfRule>
  </conditionalFormatting>
  <conditionalFormatting sqref="M54:M55">
    <cfRule type="cellIs" dxfId="6182" priority="1476" operator="equal">
      <formula>1</formula>
    </cfRule>
    <cfRule type="cellIs" dxfId="6181" priority="1477" operator="equal">
      <formula>5</formula>
    </cfRule>
  </conditionalFormatting>
  <conditionalFormatting sqref="P140">
    <cfRule type="cellIs" dxfId="6180" priority="1322" operator="between">
      <formula>1</formula>
      <formula>2</formula>
    </cfRule>
    <cfRule type="cellIs" dxfId="6179" priority="1327" operator="equal">
      <formula>3</formula>
    </cfRule>
    <cfRule type="cellIs" dxfId="6178" priority="1328" operator="between">
      <formula>5</formula>
      <formula>4</formula>
    </cfRule>
  </conditionalFormatting>
  <conditionalFormatting sqref="AB140">
    <cfRule type="cellIs" dxfId="6177" priority="1323" operator="equal">
      <formula>1</formula>
    </cfRule>
    <cfRule type="cellIs" dxfId="6176" priority="1324" operator="equal">
      <formula>2</formula>
    </cfRule>
    <cfRule type="cellIs" dxfId="6175" priority="1325" operator="equal">
      <formula>3</formula>
    </cfRule>
    <cfRule type="cellIs" dxfId="6174" priority="1326" operator="between">
      <formula>4</formula>
      <formula>5</formula>
    </cfRule>
  </conditionalFormatting>
  <conditionalFormatting sqref="AC140">
    <cfRule type="cellIs" dxfId="6173" priority="1265" operator="between">
      <formula>1</formula>
      <formula>2</formula>
    </cfRule>
    <cfRule type="cellIs" dxfId="6172" priority="1266" operator="equal">
      <formula>3</formula>
    </cfRule>
    <cfRule type="cellIs" dxfId="6171" priority="1267" operator="equal">
      <formula>5</formula>
    </cfRule>
  </conditionalFormatting>
  <conditionalFormatting sqref="AO140">
    <cfRule type="cellIs" dxfId="6170" priority="1287" operator="equal">
      <formula>1</formula>
    </cfRule>
    <cfRule type="cellIs" dxfId="6169" priority="1288" operator="between">
      <formula>2</formula>
      <formula>3</formula>
    </cfRule>
    <cfRule type="cellIs" dxfId="6168" priority="1289" operator="between">
      <formula>5</formula>
      <formula>4</formula>
    </cfRule>
  </conditionalFormatting>
  <conditionalFormatting sqref="AM140">
    <cfRule type="cellIs" dxfId="6167" priority="1253" operator="equal">
      <formula>5</formula>
    </cfRule>
    <cfRule type="cellIs" dxfId="6166" priority="1254" operator="equal">
      <formula>3</formula>
    </cfRule>
    <cfRule type="cellIs" dxfId="6165" priority="1255" operator="equal">
      <formula>1</formula>
    </cfRule>
  </conditionalFormatting>
  <conditionalFormatting sqref="AN140">
    <cfRule type="cellIs" dxfId="6164" priority="1290" operator="between">
      <formula>1</formula>
      <formula>2</formula>
    </cfRule>
    <cfRule type="cellIs" dxfId="6163" priority="1291" operator="between">
      <formula>3</formula>
      <formula>4</formula>
    </cfRule>
    <cfRule type="cellIs" dxfId="6162" priority="1292" operator="equal">
      <formula>5</formula>
    </cfRule>
  </conditionalFormatting>
  <conditionalFormatting sqref="AP140">
    <cfRule type="cellIs" dxfId="6161" priority="1250" operator="between">
      <formula>5</formula>
      <formula>4</formula>
    </cfRule>
    <cfRule type="cellIs" dxfId="6160" priority="1251" operator="between">
      <formula>3</formula>
      <formula>2</formula>
    </cfRule>
    <cfRule type="cellIs" dxfId="6159" priority="1252" operator="equal">
      <formula>1</formula>
    </cfRule>
  </conditionalFormatting>
  <conditionalFormatting sqref="AQ140">
    <cfRule type="cellIs" dxfId="6158" priority="1284" operator="equal">
      <formula>1</formula>
    </cfRule>
    <cfRule type="cellIs" dxfId="6157" priority="1285" operator="between">
      <formula>2</formula>
      <formula>4</formula>
    </cfRule>
    <cfRule type="cellIs" dxfId="6156" priority="1286" operator="equal">
      <formula>5</formula>
    </cfRule>
  </conditionalFormatting>
  <conditionalFormatting sqref="AR140">
    <cfRule type="cellIs" dxfId="6155" priority="1215" operator="between">
      <formula>5</formula>
      <formula>4</formula>
    </cfRule>
    <cfRule type="cellIs" dxfId="6154" priority="1216" operator="equal">
      <formula>3</formula>
    </cfRule>
    <cfRule type="cellIs" dxfId="6153" priority="1217" operator="equal">
      <formula>2</formula>
    </cfRule>
    <cfRule type="cellIs" dxfId="6152" priority="1218" operator="equal">
      <formula>1</formula>
    </cfRule>
  </conditionalFormatting>
  <conditionalFormatting sqref="AT140">
    <cfRule type="cellIs" dxfId="6151" priority="1211" operator="equal">
      <formula>5</formula>
    </cfRule>
    <cfRule type="cellIs" dxfId="6150" priority="1212" operator="between">
      <formula>3</formula>
      <formula>4</formula>
    </cfRule>
    <cfRule type="cellIs" dxfId="6149" priority="1213" operator="equal">
      <formula>2</formula>
    </cfRule>
    <cfRule type="cellIs" dxfId="6148" priority="1214" operator="equal">
      <formula>1</formula>
    </cfRule>
  </conditionalFormatting>
  <conditionalFormatting sqref="AU140">
    <cfRule type="cellIs" dxfId="6147" priority="1248" operator="equal">
      <formula>1</formula>
    </cfRule>
    <cfRule type="cellIs" dxfId="6146" priority="1249" operator="between">
      <formula>2</formula>
      <formula>3</formula>
    </cfRule>
    <cfRule type="cellIs" dxfId="6145" priority="1268" operator="equal">
      <formula>5</formula>
    </cfRule>
  </conditionalFormatting>
  <conditionalFormatting sqref="AV140">
    <cfRule type="cellIs" dxfId="6144" priority="1281" operator="equal">
      <formula>1</formula>
    </cfRule>
    <cfRule type="cellIs" dxfId="6143" priority="1282" operator="between">
      <formula>2</formula>
      <formula>3</formula>
    </cfRule>
    <cfRule type="cellIs" dxfId="6142" priority="1283" operator="between">
      <formula>5</formula>
      <formula>4</formula>
    </cfRule>
  </conditionalFormatting>
  <conditionalFormatting sqref="AW140">
    <cfRule type="cellIs" dxfId="6141" priority="1245" operator="equal">
      <formula>5</formula>
    </cfRule>
    <cfRule type="cellIs" dxfId="6140" priority="1246" operator="equal">
      <formula>3</formula>
    </cfRule>
    <cfRule type="cellIs" dxfId="6139" priority="1247" operator="equal">
      <formula>1</formula>
    </cfRule>
  </conditionalFormatting>
  <conditionalFormatting sqref="AX140">
    <cfRule type="cellIs" dxfId="6138" priority="1242" operator="equal">
      <formula>1</formula>
    </cfRule>
    <cfRule type="cellIs" dxfId="6137" priority="1243" operator="between">
      <formula>3</formula>
      <formula>2</formula>
    </cfRule>
    <cfRule type="cellIs" dxfId="6136" priority="1244" operator="equal">
      <formula>5</formula>
    </cfRule>
  </conditionalFormatting>
  <conditionalFormatting sqref="AY140">
    <cfRule type="cellIs" dxfId="6135" priority="1279" operator="equal">
      <formula>1</formula>
    </cfRule>
    <cfRule type="cellIs" dxfId="6134" priority="1280" operator="equal">
      <formula>5</formula>
    </cfRule>
  </conditionalFormatting>
  <conditionalFormatting sqref="AZ140">
    <cfRule type="cellIs" dxfId="6133" priority="1239" operator="equal">
      <formula>1</formula>
    </cfRule>
    <cfRule type="cellIs" dxfId="6132" priority="1240" operator="between">
      <formula>2</formula>
      <formula>3</formula>
    </cfRule>
    <cfRule type="cellIs" dxfId="6131" priority="1241" operator="between">
      <formula>5</formula>
      <formula>4</formula>
    </cfRule>
  </conditionalFormatting>
  <conditionalFormatting sqref="BA140">
    <cfRule type="cellIs" dxfId="6130" priority="1236" operator="equal">
      <formula>1</formula>
    </cfRule>
    <cfRule type="cellIs" dxfId="6129" priority="1237" operator="between">
      <formula>2</formula>
      <formula>4</formula>
    </cfRule>
    <cfRule type="cellIs" dxfId="6128" priority="1238" operator="equal">
      <formula>5</formula>
    </cfRule>
  </conditionalFormatting>
  <conditionalFormatting sqref="O140">
    <cfRule type="cellIs" dxfId="6127" priority="1319" operator="equal">
      <formula>1</formula>
    </cfRule>
    <cfRule type="cellIs" dxfId="6126" priority="1320" operator="between">
      <formula>2</formula>
      <formula>4</formula>
    </cfRule>
    <cfRule type="cellIs" dxfId="6125" priority="1321" operator="equal">
      <formula>5</formula>
    </cfRule>
  </conditionalFormatting>
  <conditionalFormatting sqref="T140">
    <cfRule type="cellIs" dxfId="6124" priority="1308" operator="equal">
      <formula>1</formula>
    </cfRule>
    <cfRule type="cellIs" dxfId="6123" priority="1309" operator="equal">
      <formula>3</formula>
    </cfRule>
    <cfRule type="cellIs" dxfId="6122" priority="1310" operator="equal">
      <formula>5</formula>
    </cfRule>
  </conditionalFormatting>
  <conditionalFormatting sqref="U140">
    <cfRule type="cellIs" dxfId="6121" priority="1210" operator="equal">
      <formula>1</formula>
    </cfRule>
  </conditionalFormatting>
  <conditionalFormatting sqref="U140">
    <cfRule type="cellIs" dxfId="6120" priority="1208" operator="between">
      <formula>4</formula>
      <formula>5</formula>
    </cfRule>
    <cfRule type="cellIs" dxfId="6119" priority="1209" operator="between">
      <formula>2</formula>
      <formula>3</formula>
    </cfRule>
  </conditionalFormatting>
  <conditionalFormatting sqref="W140">
    <cfRule type="cellIs" dxfId="6118" priority="1302" operator="equal">
      <formula>1</formula>
    </cfRule>
    <cfRule type="cellIs" dxfId="6117" priority="1303" operator="equal">
      <formula>3</formula>
    </cfRule>
    <cfRule type="cellIs" dxfId="6116" priority="1304" operator="between">
      <formula>4</formula>
      <formula>5</formula>
    </cfRule>
  </conditionalFormatting>
  <conditionalFormatting sqref="X140">
    <cfRule type="cellIs" dxfId="6115" priority="1299" operator="between">
      <formula>1</formula>
      <formula>2</formula>
    </cfRule>
    <cfRule type="cellIs" dxfId="6114" priority="1300" operator="equal">
      <formula>3</formula>
    </cfRule>
    <cfRule type="cellIs" dxfId="6113" priority="1301" operator="between">
      <formula>5</formula>
      <formula>4</formula>
    </cfRule>
  </conditionalFormatting>
  <conditionalFormatting sqref="Y140">
    <cfRule type="cellIs" dxfId="6112" priority="1296" operator="equal">
      <formula>1</formula>
    </cfRule>
    <cfRule type="cellIs" dxfId="6111" priority="1297" operator="equal">
      <formula>3</formula>
    </cfRule>
    <cfRule type="cellIs" dxfId="6110" priority="1298" operator="equal">
      <formula>5</formula>
    </cfRule>
  </conditionalFormatting>
  <conditionalFormatting sqref="Z140">
    <cfRule type="cellIs" dxfId="6109" priority="1293" operator="equal">
      <formula>2</formula>
    </cfRule>
    <cfRule type="cellIs" dxfId="6108" priority="1294" operator="equal">
      <formula>3</formula>
    </cfRule>
    <cfRule type="cellIs" dxfId="6107" priority="1295" operator="equal">
      <formula>4</formula>
    </cfRule>
  </conditionalFormatting>
  <conditionalFormatting sqref="AF140">
    <cfRule type="cellIs" dxfId="6106" priority="1205" operator="equal">
      <formula>1</formula>
    </cfRule>
    <cfRule type="cellIs" dxfId="6105" priority="1206" operator="equal">
      <formula>3</formula>
    </cfRule>
    <cfRule type="cellIs" dxfId="6104" priority="1207" operator="equal">
      <formula>5</formula>
    </cfRule>
  </conditionalFormatting>
  <conditionalFormatting sqref="AH140">
    <cfRule type="cellIs" dxfId="6103" priority="1262" operator="between">
      <formula>1</formula>
      <formula>2</formula>
    </cfRule>
    <cfRule type="cellIs" dxfId="6102" priority="1263" operator="equal">
      <formula>3</formula>
    </cfRule>
    <cfRule type="cellIs" dxfId="6101" priority="1264" operator="between">
      <formula>5</formula>
      <formula>4</formula>
    </cfRule>
  </conditionalFormatting>
  <conditionalFormatting sqref="AI140">
    <cfRule type="cellIs" dxfId="6100" priority="1259" operator="equal">
      <formula>1</formula>
    </cfRule>
    <cfRule type="cellIs" dxfId="6099" priority="1260" operator="equal">
      <formula>3</formula>
    </cfRule>
    <cfRule type="cellIs" dxfId="6098" priority="1261" operator="between">
      <formula>4</formula>
      <formula>5</formula>
    </cfRule>
  </conditionalFormatting>
  <conditionalFormatting sqref="AJ140">
    <cfRule type="cellIs" dxfId="6097" priority="1256" operator="equal">
      <formula>1</formula>
    </cfRule>
    <cfRule type="cellIs" dxfId="6096" priority="1257" operator="equal">
      <formula>3</formula>
    </cfRule>
    <cfRule type="cellIs" dxfId="6095" priority="1258" operator="equal">
      <formula>5</formula>
    </cfRule>
  </conditionalFormatting>
  <conditionalFormatting sqref="AK140">
    <cfRule type="cellIs" dxfId="6094" priority="1203" operator="equal">
      <formula>4</formula>
    </cfRule>
    <cfRule type="cellIs" dxfId="6093" priority="1204" operator="equal">
      <formula>2</formula>
    </cfRule>
  </conditionalFormatting>
  <conditionalFormatting sqref="BC140">
    <cfRule type="cellIs" dxfId="6092" priority="1276" operator="between">
      <formula>1</formula>
      <formula>2</formula>
    </cfRule>
    <cfRule type="cellIs" dxfId="6091" priority="1277" operator="equal">
      <formula>3</formula>
    </cfRule>
    <cfRule type="cellIs" dxfId="6090" priority="1278" operator="between">
      <formula>5</formula>
      <formula>4</formula>
    </cfRule>
  </conditionalFormatting>
  <conditionalFormatting sqref="BD140">
    <cfRule type="cellIs" dxfId="6089" priority="1273" operator="equal">
      <formula>1</formula>
    </cfRule>
    <cfRule type="cellIs" dxfId="6088" priority="1274" operator="between">
      <formula>2</formula>
      <formula>3</formula>
    </cfRule>
    <cfRule type="cellIs" dxfId="6087" priority="1275" operator="between">
      <formula>5</formula>
      <formula>4</formula>
    </cfRule>
  </conditionalFormatting>
  <conditionalFormatting sqref="BF140">
    <cfRule type="cellIs" dxfId="6086" priority="1233" operator="equal">
      <formula>1</formula>
    </cfRule>
    <cfRule type="cellIs" dxfId="6085" priority="1234" operator="between">
      <formula>2</formula>
      <formula>4</formula>
    </cfRule>
    <cfRule type="cellIs" dxfId="6084" priority="1235" operator="equal">
      <formula>5</formula>
    </cfRule>
  </conditionalFormatting>
  <conditionalFormatting sqref="BG140">
    <cfRule type="cellIs" dxfId="6083" priority="1202" operator="equal">
      <formula>5</formula>
    </cfRule>
    <cfRule type="cellIs" dxfId="6082" priority="1316" operator="equal">
      <formula>1</formula>
    </cfRule>
    <cfRule type="cellIs" dxfId="6081" priority="1317" operator="equal">
      <formula>2</formula>
    </cfRule>
    <cfRule type="cellIs" dxfId="6080" priority="1318" operator="equal">
      <formula>4</formula>
    </cfRule>
  </conditionalFormatting>
  <conditionalFormatting sqref="BJ140">
    <cfRule type="cellIs" dxfId="6079" priority="1230" operator="equal">
      <formula>5</formula>
    </cfRule>
    <cfRule type="cellIs" dxfId="6078" priority="1231" operator="equal">
      <formula>3</formula>
    </cfRule>
    <cfRule type="cellIs" dxfId="6077" priority="1232" operator="equal">
      <formula>1</formula>
    </cfRule>
  </conditionalFormatting>
  <conditionalFormatting sqref="BK140">
    <cfRule type="cellIs" dxfId="6076" priority="1199" operator="equal">
      <formula>5</formula>
    </cfRule>
    <cfRule type="cellIs" dxfId="6075" priority="1200" operator="equal">
      <formula>3</formula>
    </cfRule>
    <cfRule type="cellIs" dxfId="6074" priority="1201" operator="equal">
      <formula>1</formula>
    </cfRule>
  </conditionalFormatting>
  <conditionalFormatting sqref="BL140">
    <cfRule type="cellIs" dxfId="6073" priority="1269" operator="equal">
      <formula>1</formula>
    </cfRule>
    <cfRule type="cellIs" dxfId="6072" priority="1270" operator="between">
      <formula>2</formula>
      <formula>3</formula>
    </cfRule>
    <cfRule type="cellIs" dxfId="6071" priority="1271" operator="between">
      <formula>5</formula>
      <formula>4</formula>
    </cfRule>
  </conditionalFormatting>
  <conditionalFormatting sqref="BM140">
    <cfRule type="cellIs" dxfId="6070" priority="1198" operator="between">
      <formula>4</formula>
      <formula>5</formula>
    </cfRule>
    <cfRule type="cellIs" dxfId="6069" priority="1228" operator="equal">
      <formula>2</formula>
    </cfRule>
    <cfRule type="cellIs" dxfId="6068" priority="1229" operator="equal">
      <formula>1</formula>
    </cfRule>
  </conditionalFormatting>
  <conditionalFormatting sqref="BN140">
    <cfRule type="cellIs" dxfId="6067" priority="1225" operator="equal">
      <formula>1</formula>
    </cfRule>
    <cfRule type="cellIs" dxfId="6066" priority="1226" operator="between">
      <formula>2</formula>
      <formula>3</formula>
    </cfRule>
    <cfRule type="cellIs" dxfId="6065" priority="1227" operator="between">
      <formula>5</formula>
      <formula>4</formula>
    </cfRule>
  </conditionalFormatting>
  <conditionalFormatting sqref="BP140">
    <cfRule type="cellIs" dxfId="6064" priority="1222" operator="equal">
      <formula>1</formula>
    </cfRule>
    <cfRule type="cellIs" dxfId="6063" priority="1223" operator="between">
      <formula>2</formula>
      <formula>4</formula>
    </cfRule>
    <cfRule type="cellIs" dxfId="6062" priority="1224" operator="equal">
      <formula>5</formula>
    </cfRule>
  </conditionalFormatting>
  <conditionalFormatting sqref="BQ140">
    <cfRule type="cellIs" dxfId="6061" priority="1219" operator="between">
      <formula>1</formula>
      <formula>2</formula>
    </cfRule>
    <cfRule type="cellIs" dxfId="6060" priority="1220" operator="equal">
      <formula>3</formula>
    </cfRule>
    <cfRule type="cellIs" dxfId="6059" priority="1221" operator="equal">
      <formula>5</formula>
    </cfRule>
  </conditionalFormatting>
  <conditionalFormatting sqref="BS140">
    <cfRule type="cellIs" dxfId="6058" priority="1195" operator="equal">
      <formula>5</formula>
    </cfRule>
    <cfRule type="cellIs" dxfId="6057" priority="1196" operator="between">
      <formula>2</formula>
      <formula>4</formula>
    </cfRule>
    <cfRule type="cellIs" dxfId="6056" priority="1197" operator="equal">
      <formula>1</formula>
    </cfRule>
  </conditionalFormatting>
  <conditionalFormatting sqref="BT140">
    <cfRule type="cellIs" dxfId="6055" priority="1192" operator="between">
      <formula>4</formula>
      <formula>5</formula>
    </cfRule>
    <cfRule type="cellIs" dxfId="6054" priority="1193" operator="between">
      <formula>2</formula>
      <formula>3</formula>
    </cfRule>
    <cfRule type="cellIs" dxfId="6053" priority="1194" operator="equal">
      <formula>1</formula>
    </cfRule>
  </conditionalFormatting>
  <conditionalFormatting sqref="BU140">
    <cfRule type="cellIs" dxfId="6052" priority="1189" operator="between">
      <formula>4</formula>
      <formula>5</formula>
    </cfRule>
    <cfRule type="cellIs" dxfId="6051" priority="1190" operator="equal">
      <formula>3</formula>
    </cfRule>
    <cfRule type="cellIs" dxfId="6050" priority="1191" operator="between">
      <formula>1</formula>
      <formula>2</formula>
    </cfRule>
  </conditionalFormatting>
  <conditionalFormatting sqref="CK140">
    <cfRule type="cellIs" dxfId="6049" priority="1186" operator="equal">
      <formula>5</formula>
    </cfRule>
    <cfRule type="cellIs" dxfId="6048" priority="1187" operator="equal">
      <formula>3</formula>
    </cfRule>
    <cfRule type="cellIs" dxfId="6047" priority="1188" operator="equal">
      <formula>1</formula>
    </cfRule>
  </conditionalFormatting>
  <conditionalFormatting sqref="R140">
    <cfRule type="cellIs" dxfId="6046" priority="1311" operator="equal">
      <formula>1</formula>
    </cfRule>
    <cfRule type="cellIs" dxfId="6045" priority="1312" operator="equal">
      <formula>3</formula>
    </cfRule>
    <cfRule type="cellIs" dxfId="6044" priority="1313" operator="equal">
      <formula>5</formula>
    </cfRule>
  </conditionalFormatting>
  <conditionalFormatting sqref="S140">
    <cfRule type="cellIs" dxfId="6043" priority="1305" operator="between">
      <formula>1</formula>
      <formula>2</formula>
    </cfRule>
    <cfRule type="cellIs" dxfId="6042" priority="1306" operator="equal">
      <formula>3</formula>
    </cfRule>
    <cfRule type="cellIs" dxfId="6041" priority="1307" operator="equal">
      <formula>5</formula>
    </cfRule>
  </conditionalFormatting>
  <conditionalFormatting sqref="M140">
    <cfRule type="cellIs" dxfId="6040" priority="1184" operator="equal">
      <formula>1</formula>
    </cfRule>
    <cfRule type="cellIs" dxfId="6039" priority="1185" operator="equal">
      <formula>5</formula>
    </cfRule>
  </conditionalFormatting>
  <conditionalFormatting sqref="G140">
    <cfRule type="cellIs" dxfId="6038" priority="1183" operator="lessThan">
      <formula>4</formula>
    </cfRule>
  </conditionalFormatting>
  <conditionalFormatting sqref="I140">
    <cfRule type="cellIs" dxfId="6037" priority="1182" operator="lessThan">
      <formula>0.25</formula>
    </cfRule>
  </conditionalFormatting>
  <conditionalFormatting sqref="P155 X155 AH155 BC155">
    <cfRule type="cellIs" dxfId="6036" priority="1175" operator="between">
      <formula>1</formula>
      <formula>2</formula>
    </cfRule>
    <cfRule type="cellIs" dxfId="6035" priority="1180" operator="equal">
      <formula>3</formula>
    </cfRule>
    <cfRule type="cellIs" dxfId="6034" priority="1181" operator="between">
      <formula>5</formula>
      <formula>4</formula>
    </cfRule>
  </conditionalFormatting>
  <conditionalFormatting sqref="T155 Y155 AF155 AJ155 R155">
    <cfRule type="cellIs" dxfId="6033" priority="1172" operator="equal">
      <formula>1</formula>
    </cfRule>
    <cfRule type="cellIs" dxfId="6032" priority="1173" operator="equal">
      <formula>3</formula>
    </cfRule>
    <cfRule type="cellIs" dxfId="6031" priority="1174" operator="equal">
      <formula>5</formula>
    </cfRule>
  </conditionalFormatting>
  <conditionalFormatting sqref="G155">
    <cfRule type="cellIs" dxfId="6030" priority="1171" operator="lessThan">
      <formula>4</formula>
    </cfRule>
  </conditionalFormatting>
  <conditionalFormatting sqref="I155">
    <cfRule type="cellIs" dxfId="6029" priority="1170" operator="lessThan">
      <formula>0.25</formula>
    </cfRule>
  </conditionalFormatting>
  <conditionalFormatting sqref="W155 AI155">
    <cfRule type="cellIs" dxfId="6028" priority="1143" operator="equal">
      <formula>1</formula>
    </cfRule>
    <cfRule type="cellIs" dxfId="6027" priority="1144" operator="equal">
      <formula>3</formula>
    </cfRule>
    <cfRule type="cellIs" dxfId="6026" priority="1145" operator="between">
      <formula>4</formula>
      <formula>5</formula>
    </cfRule>
  </conditionalFormatting>
  <conditionalFormatting sqref="AM155 AW155 BJ155:BK155 CK155">
    <cfRule type="cellIs" dxfId="6025" priority="1137" operator="equal">
      <formula>5</formula>
    </cfRule>
    <cfRule type="cellIs" dxfId="6024" priority="1138" operator="equal">
      <formula>3</formula>
    </cfRule>
    <cfRule type="cellIs" dxfId="6023" priority="1139" operator="equal">
      <formula>1</formula>
    </cfRule>
  </conditionalFormatting>
  <conditionalFormatting sqref="AV155 AZ155 BD155 BL155 BN155">
    <cfRule type="cellIs" dxfId="6022" priority="1127" operator="equal">
      <formula>1</formula>
    </cfRule>
    <cfRule type="cellIs" dxfId="6021" priority="1128" operator="between">
      <formula>2</formula>
      <formula>3</formula>
    </cfRule>
    <cfRule type="cellIs" dxfId="6020" priority="1129" operator="between">
      <formula>5</formula>
      <formula>4</formula>
    </cfRule>
  </conditionalFormatting>
  <conditionalFormatting sqref="AB155">
    <cfRule type="cellIs" dxfId="6019" priority="1176" operator="equal">
      <formula>1</formula>
    </cfRule>
    <cfRule type="cellIs" dxfId="6018" priority="1177" operator="equal">
      <formula>2</formula>
    </cfRule>
    <cfRule type="cellIs" dxfId="6017" priority="1178" operator="equal">
      <formula>3</formula>
    </cfRule>
    <cfRule type="cellIs" dxfId="6016" priority="1179" operator="between">
      <formula>4</formula>
      <formula>5</formula>
    </cfRule>
  </conditionalFormatting>
  <conditionalFormatting sqref="AC155 BQ155 S155">
    <cfRule type="cellIs" dxfId="6015" priority="1146" operator="between">
      <formula>1</formula>
      <formula>2</formula>
    </cfRule>
    <cfRule type="cellIs" dxfId="6014" priority="1147" operator="equal">
      <formula>3</formula>
    </cfRule>
    <cfRule type="cellIs" dxfId="6013" priority="1148" operator="equal">
      <formula>5</formula>
    </cfRule>
  </conditionalFormatting>
  <conditionalFormatting sqref="AO155">
    <cfRule type="cellIs" dxfId="6012" priority="1156" operator="equal">
      <formula>1</formula>
    </cfRule>
    <cfRule type="cellIs" dxfId="6011" priority="1157" operator="between">
      <formula>2</formula>
      <formula>3</formula>
    </cfRule>
    <cfRule type="cellIs" dxfId="6010" priority="1158" operator="between">
      <formula>5</formula>
      <formula>4</formula>
    </cfRule>
  </conditionalFormatting>
  <conditionalFormatting sqref="AN155">
    <cfRule type="cellIs" dxfId="6009" priority="1159" operator="between">
      <formula>1</formula>
      <formula>2</formula>
    </cfRule>
    <cfRule type="cellIs" dxfId="6008" priority="1160" operator="between">
      <formula>3</formula>
      <formula>4</formula>
    </cfRule>
    <cfRule type="cellIs" dxfId="6007" priority="1161" operator="equal">
      <formula>5</formula>
    </cfRule>
  </conditionalFormatting>
  <conditionalFormatting sqref="AP155">
    <cfRule type="cellIs" dxfId="6006" priority="1140" operator="between">
      <formula>5</formula>
      <formula>4</formula>
    </cfRule>
    <cfRule type="cellIs" dxfId="6005" priority="1141" operator="between">
      <formula>3</formula>
      <formula>2</formula>
    </cfRule>
    <cfRule type="cellIs" dxfId="6004" priority="1142" operator="equal">
      <formula>1</formula>
    </cfRule>
  </conditionalFormatting>
  <conditionalFormatting sqref="AQ155 BA155 O155 BF155 BP155">
    <cfRule type="cellIs" dxfId="6003" priority="1153" operator="equal">
      <formula>1</formula>
    </cfRule>
    <cfRule type="cellIs" dxfId="6002" priority="1154" operator="between">
      <formula>2</formula>
      <formula>4</formula>
    </cfRule>
    <cfRule type="cellIs" dxfId="6001" priority="1155" operator="equal">
      <formula>5</formula>
    </cfRule>
  </conditionalFormatting>
  <conditionalFormatting sqref="AR155">
    <cfRule type="cellIs" dxfId="6000" priority="1123" operator="between">
      <formula>5</formula>
      <formula>4</formula>
    </cfRule>
    <cfRule type="cellIs" dxfId="5999" priority="1124" operator="equal">
      <formula>3</formula>
    </cfRule>
    <cfRule type="cellIs" dxfId="5998" priority="1125" operator="equal">
      <formula>2</formula>
    </cfRule>
    <cfRule type="cellIs" dxfId="5997" priority="1126" operator="equal">
      <formula>1</formula>
    </cfRule>
  </conditionalFormatting>
  <conditionalFormatting sqref="AT155">
    <cfRule type="cellIs" dxfId="5996" priority="1119" operator="equal">
      <formula>5</formula>
    </cfRule>
    <cfRule type="cellIs" dxfId="5995" priority="1120" operator="between">
      <formula>3</formula>
      <formula>4</formula>
    </cfRule>
    <cfRule type="cellIs" dxfId="5994" priority="1121" operator="equal">
      <formula>2</formula>
    </cfRule>
    <cfRule type="cellIs" dxfId="5993" priority="1122" operator="equal">
      <formula>1</formula>
    </cfRule>
  </conditionalFormatting>
  <conditionalFormatting sqref="AU155">
    <cfRule type="cellIs" dxfId="5992" priority="1135" operator="equal">
      <formula>1</formula>
    </cfRule>
    <cfRule type="cellIs" dxfId="5991" priority="1136" operator="between">
      <formula>2</formula>
      <formula>3</formula>
    </cfRule>
    <cfRule type="cellIs" dxfId="5990" priority="1149" operator="equal">
      <formula>5</formula>
    </cfRule>
  </conditionalFormatting>
  <conditionalFormatting sqref="AX155">
    <cfRule type="cellIs" dxfId="5989" priority="1132" operator="equal">
      <formula>1</formula>
    </cfRule>
    <cfRule type="cellIs" dxfId="5988" priority="1133" operator="between">
      <formula>3</formula>
      <formula>2</formula>
    </cfRule>
    <cfRule type="cellIs" dxfId="5987" priority="1134" operator="equal">
      <formula>5</formula>
    </cfRule>
  </conditionalFormatting>
  <conditionalFormatting sqref="AY155">
    <cfRule type="cellIs" dxfId="5986" priority="1151" operator="equal">
      <formula>1</formula>
    </cfRule>
    <cfRule type="cellIs" dxfId="5985" priority="1152" operator="equal">
      <formula>5</formula>
    </cfRule>
  </conditionalFormatting>
  <conditionalFormatting sqref="U155">
    <cfRule type="cellIs" dxfId="5984" priority="1118" operator="equal">
      <formula>1</formula>
    </cfRule>
  </conditionalFormatting>
  <conditionalFormatting sqref="U155">
    <cfRule type="cellIs" dxfId="5983" priority="1116" operator="between">
      <formula>4</formula>
      <formula>5</formula>
    </cfRule>
    <cfRule type="cellIs" dxfId="5982" priority="1117" operator="between">
      <formula>2</formula>
      <formula>3</formula>
    </cfRule>
  </conditionalFormatting>
  <conditionalFormatting sqref="Z155">
    <cfRule type="cellIs" dxfId="5981" priority="1162" operator="equal">
      <formula>2</formula>
    </cfRule>
    <cfRule type="cellIs" dxfId="5980" priority="1163" operator="equal">
      <formula>3</formula>
    </cfRule>
    <cfRule type="cellIs" dxfId="5979" priority="1164" operator="equal">
      <formula>4</formula>
    </cfRule>
  </conditionalFormatting>
  <conditionalFormatting sqref="AK155">
    <cfRule type="cellIs" dxfId="5978" priority="1114" operator="equal">
      <formula>4</formula>
    </cfRule>
    <cfRule type="cellIs" dxfId="5977" priority="1115" operator="equal">
      <formula>2</formula>
    </cfRule>
  </conditionalFormatting>
  <conditionalFormatting sqref="BG155">
    <cfRule type="cellIs" dxfId="5976" priority="1113" operator="equal">
      <formula>5</formula>
    </cfRule>
    <cfRule type="cellIs" dxfId="5975" priority="1167" operator="equal">
      <formula>1</formula>
    </cfRule>
    <cfRule type="cellIs" dxfId="5974" priority="1168" operator="equal">
      <formula>2</formula>
    </cfRule>
    <cfRule type="cellIs" dxfId="5973" priority="1169" operator="equal">
      <formula>4</formula>
    </cfRule>
  </conditionalFormatting>
  <conditionalFormatting sqref="BM155">
    <cfRule type="cellIs" dxfId="5972" priority="1112" operator="between">
      <formula>4</formula>
      <formula>5</formula>
    </cfRule>
    <cfRule type="cellIs" dxfId="5971" priority="1130" operator="equal">
      <formula>2</formula>
    </cfRule>
    <cfRule type="cellIs" dxfId="5970" priority="1131" operator="equal">
      <formula>1</formula>
    </cfRule>
  </conditionalFormatting>
  <conditionalFormatting sqref="BS155">
    <cfRule type="cellIs" dxfId="5969" priority="1109" operator="equal">
      <formula>5</formula>
    </cfRule>
    <cfRule type="cellIs" dxfId="5968" priority="1110" operator="between">
      <formula>2</formula>
      <formula>4</formula>
    </cfRule>
    <cfRule type="cellIs" dxfId="5967" priority="1111" operator="equal">
      <formula>1</formula>
    </cfRule>
  </conditionalFormatting>
  <conditionalFormatting sqref="BT155">
    <cfRule type="cellIs" dxfId="5966" priority="1106" operator="between">
      <formula>4</formula>
      <formula>5</formula>
    </cfRule>
    <cfRule type="cellIs" dxfId="5965" priority="1107" operator="between">
      <formula>2</formula>
      <formula>3</formula>
    </cfRule>
    <cfRule type="cellIs" dxfId="5964" priority="1108" operator="equal">
      <formula>1</formula>
    </cfRule>
  </conditionalFormatting>
  <conditionalFormatting sqref="BU155">
    <cfRule type="cellIs" dxfId="5963" priority="1103" operator="between">
      <formula>4</formula>
      <formula>5</formula>
    </cfRule>
    <cfRule type="cellIs" dxfId="5962" priority="1104" operator="equal">
      <formula>3</formula>
    </cfRule>
    <cfRule type="cellIs" dxfId="5961" priority="1105" operator="between">
      <formula>1</formula>
      <formula>2</formula>
    </cfRule>
  </conditionalFormatting>
  <conditionalFormatting sqref="M155">
    <cfRule type="cellIs" dxfId="5960" priority="1101" operator="equal">
      <formula>1</formula>
    </cfRule>
    <cfRule type="cellIs" dxfId="5959" priority="1102" operator="equal">
      <formula>5</formula>
    </cfRule>
  </conditionalFormatting>
  <conditionalFormatting sqref="P39 X39 AH39 BC39">
    <cfRule type="cellIs" dxfId="5958" priority="1094" operator="between">
      <formula>1</formula>
      <formula>2</formula>
    </cfRule>
    <cfRule type="cellIs" dxfId="5957" priority="1099" operator="equal">
      <formula>3</formula>
    </cfRule>
    <cfRule type="cellIs" dxfId="5956" priority="1100" operator="between">
      <formula>5</formula>
      <formula>4</formula>
    </cfRule>
  </conditionalFormatting>
  <conditionalFormatting sqref="T39 Y39 AF39 AJ39 R39">
    <cfRule type="cellIs" dxfId="5955" priority="1091" operator="equal">
      <formula>1</formula>
    </cfRule>
    <cfRule type="cellIs" dxfId="5954" priority="1092" operator="equal">
      <formula>3</formula>
    </cfRule>
    <cfRule type="cellIs" dxfId="5953" priority="1093" operator="equal">
      <formula>5</formula>
    </cfRule>
  </conditionalFormatting>
  <conditionalFormatting sqref="G39">
    <cfRule type="cellIs" dxfId="5952" priority="1090" operator="lessThan">
      <formula>4</formula>
    </cfRule>
  </conditionalFormatting>
  <conditionalFormatting sqref="I39">
    <cfRule type="cellIs" dxfId="5951" priority="1089" operator="lessThan">
      <formula>0.25</formula>
    </cfRule>
  </conditionalFormatting>
  <conditionalFormatting sqref="W39 AI39">
    <cfRule type="cellIs" dxfId="5950" priority="1062" operator="equal">
      <formula>1</formula>
    </cfRule>
    <cfRule type="cellIs" dxfId="5949" priority="1063" operator="equal">
      <formula>3</formula>
    </cfRule>
    <cfRule type="cellIs" dxfId="5948" priority="1064" operator="between">
      <formula>4</formula>
      <formula>5</formula>
    </cfRule>
  </conditionalFormatting>
  <conditionalFormatting sqref="AM39 AW39 BJ39:BK39 CK39">
    <cfRule type="cellIs" dxfId="5947" priority="1056" operator="equal">
      <formula>5</formula>
    </cfRule>
    <cfRule type="cellIs" dxfId="5946" priority="1057" operator="equal">
      <formula>3</formula>
    </cfRule>
    <cfRule type="cellIs" dxfId="5945" priority="1058" operator="equal">
      <formula>1</formula>
    </cfRule>
  </conditionalFormatting>
  <conditionalFormatting sqref="AV39 AZ39 BD39 BL39 BN39">
    <cfRule type="cellIs" dxfId="5944" priority="1046" operator="equal">
      <formula>1</formula>
    </cfRule>
    <cfRule type="cellIs" dxfId="5943" priority="1047" operator="between">
      <formula>2</formula>
      <formula>3</formula>
    </cfRule>
    <cfRule type="cellIs" dxfId="5942" priority="1048" operator="between">
      <formula>5</formula>
      <formula>4</formula>
    </cfRule>
  </conditionalFormatting>
  <conditionalFormatting sqref="AB39">
    <cfRule type="cellIs" dxfId="5941" priority="1095" operator="equal">
      <formula>1</formula>
    </cfRule>
    <cfRule type="cellIs" dxfId="5940" priority="1096" operator="equal">
      <formula>2</formula>
    </cfRule>
    <cfRule type="cellIs" dxfId="5939" priority="1097" operator="equal">
      <formula>3</formula>
    </cfRule>
    <cfRule type="cellIs" dxfId="5938" priority="1098" operator="between">
      <formula>4</formula>
      <formula>5</formula>
    </cfRule>
  </conditionalFormatting>
  <conditionalFormatting sqref="BQ39 S39">
    <cfRule type="cellIs" dxfId="5937" priority="1065" operator="between">
      <formula>1</formula>
      <formula>2</formula>
    </cfRule>
    <cfRule type="cellIs" dxfId="5936" priority="1066" operator="equal">
      <formula>3</formula>
    </cfRule>
    <cfRule type="cellIs" dxfId="5935" priority="1067" operator="equal">
      <formula>5</formula>
    </cfRule>
  </conditionalFormatting>
  <conditionalFormatting sqref="AO39">
    <cfRule type="cellIs" dxfId="5934" priority="1075" operator="equal">
      <formula>1</formula>
    </cfRule>
    <cfRule type="cellIs" dxfId="5933" priority="1076" operator="between">
      <formula>2</formula>
      <formula>3</formula>
    </cfRule>
    <cfRule type="cellIs" dxfId="5932" priority="1077" operator="between">
      <formula>5</formula>
      <formula>4</formula>
    </cfRule>
  </conditionalFormatting>
  <conditionalFormatting sqref="AN39">
    <cfRule type="cellIs" dxfId="5931" priority="1078" operator="between">
      <formula>1</formula>
      <formula>2</formula>
    </cfRule>
    <cfRule type="cellIs" dxfId="5930" priority="1079" operator="between">
      <formula>3</formula>
      <formula>4</formula>
    </cfRule>
    <cfRule type="cellIs" dxfId="5929" priority="1080" operator="equal">
      <formula>5</formula>
    </cfRule>
  </conditionalFormatting>
  <conditionalFormatting sqref="AP39">
    <cfRule type="cellIs" dxfId="5928" priority="1059" operator="between">
      <formula>5</formula>
      <formula>4</formula>
    </cfRule>
    <cfRule type="cellIs" dxfId="5927" priority="1060" operator="between">
      <formula>3</formula>
      <formula>2</formula>
    </cfRule>
    <cfRule type="cellIs" dxfId="5926" priority="1061" operator="equal">
      <formula>1</formula>
    </cfRule>
  </conditionalFormatting>
  <conditionalFormatting sqref="AQ39 BA39 O39 BF39 BP39">
    <cfRule type="cellIs" dxfId="5925" priority="1072" operator="equal">
      <formula>1</formula>
    </cfRule>
    <cfRule type="cellIs" dxfId="5924" priority="1073" operator="between">
      <formula>2</formula>
      <formula>4</formula>
    </cfRule>
    <cfRule type="cellIs" dxfId="5923" priority="1074" operator="equal">
      <formula>5</formula>
    </cfRule>
  </conditionalFormatting>
  <conditionalFormatting sqref="AR39">
    <cfRule type="cellIs" dxfId="5922" priority="1042" operator="between">
      <formula>5</formula>
      <formula>4</formula>
    </cfRule>
    <cfRule type="cellIs" dxfId="5921" priority="1043" operator="equal">
      <formula>3</formula>
    </cfRule>
    <cfRule type="cellIs" dxfId="5920" priority="1044" operator="equal">
      <formula>2</formula>
    </cfRule>
    <cfRule type="cellIs" dxfId="5919" priority="1045" operator="equal">
      <formula>1</formula>
    </cfRule>
  </conditionalFormatting>
  <conditionalFormatting sqref="AT39">
    <cfRule type="cellIs" dxfId="5918" priority="1038" operator="equal">
      <formula>5</formula>
    </cfRule>
    <cfRule type="cellIs" dxfId="5917" priority="1039" operator="between">
      <formula>3</formula>
      <formula>4</formula>
    </cfRule>
    <cfRule type="cellIs" dxfId="5916" priority="1040" operator="equal">
      <formula>2</formula>
    </cfRule>
    <cfRule type="cellIs" dxfId="5915" priority="1041" operator="equal">
      <formula>1</formula>
    </cfRule>
  </conditionalFormatting>
  <conditionalFormatting sqref="AU39">
    <cfRule type="cellIs" dxfId="5914" priority="1054" operator="equal">
      <formula>1</formula>
    </cfRule>
    <cfRule type="cellIs" dxfId="5913" priority="1055" operator="between">
      <formula>2</formula>
      <formula>3</formula>
    </cfRule>
    <cfRule type="cellIs" dxfId="5912" priority="1068" operator="equal">
      <formula>5</formula>
    </cfRule>
  </conditionalFormatting>
  <conditionalFormatting sqref="AX39">
    <cfRule type="cellIs" dxfId="5911" priority="1051" operator="equal">
      <formula>1</formula>
    </cfRule>
    <cfRule type="cellIs" dxfId="5910" priority="1052" operator="between">
      <formula>3</formula>
      <formula>2</formula>
    </cfRule>
    <cfRule type="cellIs" dxfId="5909" priority="1053" operator="equal">
      <formula>5</formula>
    </cfRule>
  </conditionalFormatting>
  <conditionalFormatting sqref="AY39">
    <cfRule type="cellIs" dxfId="5908" priority="1070" operator="equal">
      <formula>1</formula>
    </cfRule>
    <cfRule type="cellIs" dxfId="5907" priority="1071" operator="equal">
      <formula>5</formula>
    </cfRule>
  </conditionalFormatting>
  <conditionalFormatting sqref="U39">
    <cfRule type="cellIs" dxfId="5906" priority="1037" operator="equal">
      <formula>1</formula>
    </cfRule>
  </conditionalFormatting>
  <conditionalFormatting sqref="U39">
    <cfRule type="cellIs" dxfId="5905" priority="1035" operator="between">
      <formula>4</formula>
      <formula>5</formula>
    </cfRule>
    <cfRule type="cellIs" dxfId="5904" priority="1036" operator="between">
      <formula>2</formula>
      <formula>3</formula>
    </cfRule>
  </conditionalFormatting>
  <conditionalFormatting sqref="Z39">
    <cfRule type="cellIs" dxfId="5903" priority="1081" operator="equal">
      <formula>2</formula>
    </cfRule>
    <cfRule type="cellIs" dxfId="5902" priority="1082" operator="equal">
      <formula>3</formula>
    </cfRule>
    <cfRule type="cellIs" dxfId="5901" priority="1083" operator="equal">
      <formula>4</formula>
    </cfRule>
  </conditionalFormatting>
  <conditionalFormatting sqref="AK39">
    <cfRule type="cellIs" dxfId="5900" priority="1033" operator="equal">
      <formula>4</formula>
    </cfRule>
    <cfRule type="cellIs" dxfId="5899" priority="1034" operator="equal">
      <formula>2</formula>
    </cfRule>
  </conditionalFormatting>
  <conditionalFormatting sqref="BG39">
    <cfRule type="cellIs" dxfId="5898" priority="1032" operator="equal">
      <formula>5</formula>
    </cfRule>
    <cfRule type="cellIs" dxfId="5897" priority="1086" operator="equal">
      <formula>1</formula>
    </cfRule>
    <cfRule type="cellIs" dxfId="5896" priority="1087" operator="equal">
      <formula>2</formula>
    </cfRule>
    <cfRule type="cellIs" dxfId="5895" priority="1088" operator="equal">
      <formula>4</formula>
    </cfRule>
  </conditionalFormatting>
  <conditionalFormatting sqref="BM39">
    <cfRule type="cellIs" dxfId="5894" priority="1031" operator="between">
      <formula>4</formula>
      <formula>5</formula>
    </cfRule>
    <cfRule type="cellIs" dxfId="5893" priority="1049" operator="equal">
      <formula>2</formula>
    </cfRule>
    <cfRule type="cellIs" dxfId="5892" priority="1050" operator="equal">
      <formula>1</formula>
    </cfRule>
  </conditionalFormatting>
  <conditionalFormatting sqref="BS39">
    <cfRule type="cellIs" dxfId="5891" priority="1028" operator="equal">
      <formula>5</formula>
    </cfRule>
    <cfRule type="cellIs" dxfId="5890" priority="1029" operator="between">
      <formula>2</formula>
      <formula>4</formula>
    </cfRule>
    <cfRule type="cellIs" dxfId="5889" priority="1030" operator="equal">
      <formula>1</formula>
    </cfRule>
  </conditionalFormatting>
  <conditionalFormatting sqref="BT39 CG39 BY39:CB39 BV39:BW39 CE39">
    <cfRule type="cellIs" dxfId="5888" priority="1025" operator="between">
      <formula>4</formula>
      <formula>5</formula>
    </cfRule>
    <cfRule type="cellIs" dxfId="5887" priority="1026" operator="between">
      <formula>2</formula>
      <formula>3</formula>
    </cfRule>
    <cfRule type="cellIs" dxfId="5886" priority="1027" operator="equal">
      <formula>1</formula>
    </cfRule>
  </conditionalFormatting>
  <conditionalFormatting sqref="BU39">
    <cfRule type="cellIs" dxfId="5885" priority="1022" operator="between">
      <formula>4</formula>
      <formula>5</formula>
    </cfRule>
    <cfRule type="cellIs" dxfId="5884" priority="1023" operator="equal">
      <formula>3</formula>
    </cfRule>
    <cfRule type="cellIs" dxfId="5883" priority="1024" operator="between">
      <formula>1</formula>
      <formula>2</formula>
    </cfRule>
  </conditionalFormatting>
  <conditionalFormatting sqref="M39">
    <cfRule type="cellIs" dxfId="5882" priority="1020" operator="equal">
      <formula>1</formula>
    </cfRule>
    <cfRule type="cellIs" dxfId="5881" priority="1021" operator="equal">
      <formula>5</formula>
    </cfRule>
  </conditionalFormatting>
  <conditionalFormatting sqref="P29 X29 AH29 BC29">
    <cfRule type="cellIs" dxfId="5880" priority="1013" operator="between">
      <formula>1</formula>
      <formula>2</formula>
    </cfRule>
    <cfRule type="cellIs" dxfId="5879" priority="1018" operator="equal">
      <formula>3</formula>
    </cfRule>
    <cfRule type="cellIs" dxfId="5878" priority="1019" operator="between">
      <formula>5</formula>
      <formula>4</formula>
    </cfRule>
  </conditionalFormatting>
  <conditionalFormatting sqref="T29 Y29 AF29 R29 AJ29">
    <cfRule type="cellIs" dxfId="5877" priority="1010" operator="equal">
      <formula>1</formula>
    </cfRule>
    <cfRule type="cellIs" dxfId="5876" priority="1011" operator="equal">
      <formula>3</formula>
    </cfRule>
    <cfRule type="cellIs" dxfId="5875" priority="1012" operator="equal">
      <formula>5</formula>
    </cfRule>
  </conditionalFormatting>
  <conditionalFormatting sqref="G29">
    <cfRule type="cellIs" dxfId="5874" priority="1009" operator="lessThan">
      <formula>4</formula>
    </cfRule>
  </conditionalFormatting>
  <conditionalFormatting sqref="I29">
    <cfRule type="cellIs" dxfId="5873" priority="1008" operator="lessThan">
      <formula>0.25</formula>
    </cfRule>
  </conditionalFormatting>
  <conditionalFormatting sqref="W29 AI29">
    <cfRule type="cellIs" dxfId="5872" priority="981" operator="equal">
      <formula>1</formula>
    </cfRule>
    <cfRule type="cellIs" dxfId="5871" priority="982" operator="equal">
      <formula>3</formula>
    </cfRule>
    <cfRule type="cellIs" dxfId="5870" priority="983" operator="between">
      <formula>4</formula>
      <formula>5</formula>
    </cfRule>
  </conditionalFormatting>
  <conditionalFormatting sqref="AM29 AW29 BJ29:BK29 CK29">
    <cfRule type="cellIs" dxfId="5869" priority="975" operator="equal">
      <formula>5</formula>
    </cfRule>
    <cfRule type="cellIs" dxfId="5868" priority="976" operator="equal">
      <formula>3</formula>
    </cfRule>
    <cfRule type="cellIs" dxfId="5867" priority="977" operator="equal">
      <formula>1</formula>
    </cfRule>
  </conditionalFormatting>
  <conditionalFormatting sqref="AV29 AZ29 BD29 BL29 BN29">
    <cfRule type="cellIs" dxfId="5866" priority="965" operator="equal">
      <formula>1</formula>
    </cfRule>
    <cfRule type="cellIs" dxfId="5865" priority="966" operator="between">
      <formula>2</formula>
      <formula>3</formula>
    </cfRule>
    <cfRule type="cellIs" dxfId="5864" priority="967" operator="between">
      <formula>5</formula>
      <formula>4</formula>
    </cfRule>
  </conditionalFormatting>
  <conditionalFormatting sqref="AB29">
    <cfRule type="cellIs" dxfId="5863" priority="1014" operator="equal">
      <formula>1</formula>
    </cfRule>
    <cfRule type="cellIs" dxfId="5862" priority="1015" operator="equal">
      <formula>2</formula>
    </cfRule>
    <cfRule type="cellIs" dxfId="5861" priority="1016" operator="equal">
      <formula>3</formula>
    </cfRule>
    <cfRule type="cellIs" dxfId="5860" priority="1017" operator="between">
      <formula>4</formula>
      <formula>5</formula>
    </cfRule>
  </conditionalFormatting>
  <conditionalFormatting sqref="BQ29 S29">
    <cfRule type="cellIs" dxfId="5859" priority="984" operator="between">
      <formula>1</formula>
      <formula>2</formula>
    </cfRule>
    <cfRule type="cellIs" dxfId="5858" priority="985" operator="equal">
      <formula>3</formula>
    </cfRule>
    <cfRule type="cellIs" dxfId="5857" priority="986" operator="equal">
      <formula>5</formula>
    </cfRule>
  </conditionalFormatting>
  <conditionalFormatting sqref="AO29">
    <cfRule type="cellIs" dxfId="5856" priority="994" operator="equal">
      <formula>1</formula>
    </cfRule>
    <cfRule type="cellIs" dxfId="5855" priority="995" operator="between">
      <formula>2</formula>
      <formula>3</formula>
    </cfRule>
    <cfRule type="cellIs" dxfId="5854" priority="996" operator="between">
      <formula>5</formula>
      <formula>4</formula>
    </cfRule>
  </conditionalFormatting>
  <conditionalFormatting sqref="AN29">
    <cfRule type="cellIs" dxfId="5853" priority="997" operator="between">
      <formula>1</formula>
      <formula>2</formula>
    </cfRule>
    <cfRule type="cellIs" dxfId="5852" priority="998" operator="between">
      <formula>3</formula>
      <formula>4</formula>
    </cfRule>
    <cfRule type="cellIs" dxfId="5851" priority="999" operator="equal">
      <formula>5</formula>
    </cfRule>
  </conditionalFormatting>
  <conditionalFormatting sqref="AP29">
    <cfRule type="cellIs" dxfId="5850" priority="978" operator="between">
      <formula>5</formula>
      <formula>4</formula>
    </cfRule>
    <cfRule type="cellIs" dxfId="5849" priority="979" operator="between">
      <formula>3</formula>
      <formula>2</formula>
    </cfRule>
    <cfRule type="cellIs" dxfId="5848" priority="980" operator="equal">
      <formula>1</formula>
    </cfRule>
  </conditionalFormatting>
  <conditionalFormatting sqref="AQ29 BA29 O29 BF29 BP29">
    <cfRule type="cellIs" dxfId="5847" priority="991" operator="equal">
      <formula>1</formula>
    </cfRule>
    <cfRule type="cellIs" dxfId="5846" priority="992" operator="between">
      <formula>2</formula>
      <formula>4</formula>
    </cfRule>
    <cfRule type="cellIs" dxfId="5845" priority="993" operator="equal">
      <formula>5</formula>
    </cfRule>
  </conditionalFormatting>
  <conditionalFormatting sqref="AR29">
    <cfRule type="cellIs" dxfId="5844" priority="961" operator="between">
      <formula>5</formula>
      <formula>4</formula>
    </cfRule>
    <cfRule type="cellIs" dxfId="5843" priority="962" operator="equal">
      <formula>3</formula>
    </cfRule>
    <cfRule type="cellIs" dxfId="5842" priority="963" operator="equal">
      <formula>2</formula>
    </cfRule>
    <cfRule type="cellIs" dxfId="5841" priority="964" operator="equal">
      <formula>1</formula>
    </cfRule>
  </conditionalFormatting>
  <conditionalFormatting sqref="AT29">
    <cfRule type="cellIs" dxfId="5840" priority="957" operator="equal">
      <formula>5</formula>
    </cfRule>
    <cfRule type="cellIs" dxfId="5839" priority="958" operator="between">
      <formula>3</formula>
      <formula>4</formula>
    </cfRule>
    <cfRule type="cellIs" dxfId="5838" priority="959" operator="equal">
      <formula>2</formula>
    </cfRule>
    <cfRule type="cellIs" dxfId="5837" priority="960" operator="equal">
      <formula>1</formula>
    </cfRule>
  </conditionalFormatting>
  <conditionalFormatting sqref="AU29">
    <cfRule type="cellIs" dxfId="5836" priority="973" operator="equal">
      <formula>1</formula>
    </cfRule>
    <cfRule type="cellIs" dxfId="5835" priority="974" operator="between">
      <formula>2</formula>
      <formula>3</formula>
    </cfRule>
    <cfRule type="cellIs" dxfId="5834" priority="987" operator="equal">
      <formula>5</formula>
    </cfRule>
  </conditionalFormatting>
  <conditionalFormatting sqref="AX29">
    <cfRule type="cellIs" dxfId="5833" priority="970" operator="equal">
      <formula>1</formula>
    </cfRule>
    <cfRule type="cellIs" dxfId="5832" priority="971" operator="between">
      <formula>3</formula>
      <formula>2</formula>
    </cfRule>
    <cfRule type="cellIs" dxfId="5831" priority="972" operator="equal">
      <formula>5</formula>
    </cfRule>
  </conditionalFormatting>
  <conditionalFormatting sqref="AY29">
    <cfRule type="cellIs" dxfId="5830" priority="989" operator="equal">
      <formula>1</formula>
    </cfRule>
    <cfRule type="cellIs" dxfId="5829" priority="990" operator="equal">
      <formula>5</formula>
    </cfRule>
  </conditionalFormatting>
  <conditionalFormatting sqref="U29">
    <cfRule type="cellIs" dxfId="5828" priority="956" operator="equal">
      <formula>1</formula>
    </cfRule>
  </conditionalFormatting>
  <conditionalFormatting sqref="U29">
    <cfRule type="cellIs" dxfId="5827" priority="954" operator="between">
      <formula>4</formula>
      <formula>5</formula>
    </cfRule>
    <cfRule type="cellIs" dxfId="5826" priority="955" operator="between">
      <formula>2</formula>
      <formula>3</formula>
    </cfRule>
  </conditionalFormatting>
  <conditionalFormatting sqref="Z29">
    <cfRule type="cellIs" dxfId="5825" priority="1000" operator="equal">
      <formula>2</formula>
    </cfRule>
    <cfRule type="cellIs" dxfId="5824" priority="1001" operator="equal">
      <formula>3</formula>
    </cfRule>
    <cfRule type="cellIs" dxfId="5823" priority="1002" operator="equal">
      <formula>4</formula>
    </cfRule>
  </conditionalFormatting>
  <conditionalFormatting sqref="AK29">
    <cfRule type="cellIs" dxfId="5822" priority="952" operator="equal">
      <formula>4</formula>
    </cfRule>
    <cfRule type="cellIs" dxfId="5821" priority="953" operator="equal">
      <formula>2</formula>
    </cfRule>
  </conditionalFormatting>
  <conditionalFormatting sqref="BG29">
    <cfRule type="cellIs" dxfId="5820" priority="951" operator="equal">
      <formula>5</formula>
    </cfRule>
    <cfRule type="cellIs" dxfId="5819" priority="1005" operator="equal">
      <formula>1</formula>
    </cfRule>
    <cfRule type="cellIs" dxfId="5818" priority="1006" operator="equal">
      <formula>2</formula>
    </cfRule>
    <cfRule type="cellIs" dxfId="5817" priority="1007" operator="equal">
      <formula>4</formula>
    </cfRule>
  </conditionalFormatting>
  <conditionalFormatting sqref="BM29">
    <cfRule type="cellIs" dxfId="5816" priority="950" operator="between">
      <formula>4</formula>
      <formula>5</formula>
    </cfRule>
    <cfRule type="cellIs" dxfId="5815" priority="968" operator="equal">
      <formula>2</formula>
    </cfRule>
    <cfRule type="cellIs" dxfId="5814" priority="969" operator="equal">
      <formula>1</formula>
    </cfRule>
  </conditionalFormatting>
  <conditionalFormatting sqref="BS29">
    <cfRule type="cellIs" dxfId="5813" priority="947" operator="equal">
      <formula>5</formula>
    </cfRule>
    <cfRule type="cellIs" dxfId="5812" priority="948" operator="between">
      <formula>2</formula>
      <formula>4</formula>
    </cfRule>
    <cfRule type="cellIs" dxfId="5811" priority="949" operator="equal">
      <formula>1</formula>
    </cfRule>
  </conditionalFormatting>
  <conditionalFormatting sqref="BT29 CG29 BY29:CB29 BV29:BW29 CE29">
    <cfRule type="cellIs" dxfId="5810" priority="944" operator="between">
      <formula>4</formula>
      <formula>5</formula>
    </cfRule>
    <cfRule type="cellIs" dxfId="5809" priority="945" operator="between">
      <formula>2</formula>
      <formula>3</formula>
    </cfRule>
    <cfRule type="cellIs" dxfId="5808" priority="946" operator="equal">
      <formula>1</formula>
    </cfRule>
  </conditionalFormatting>
  <conditionalFormatting sqref="BU29">
    <cfRule type="cellIs" dxfId="5807" priority="941" operator="between">
      <formula>4</formula>
      <formula>5</formula>
    </cfRule>
    <cfRule type="cellIs" dxfId="5806" priority="942" operator="equal">
      <formula>3</formula>
    </cfRule>
    <cfRule type="cellIs" dxfId="5805" priority="943" operator="between">
      <formula>1</formula>
      <formula>2</formula>
    </cfRule>
  </conditionalFormatting>
  <conditionalFormatting sqref="M29">
    <cfRule type="cellIs" dxfId="5804" priority="939" operator="equal">
      <formula>1</formula>
    </cfRule>
    <cfRule type="cellIs" dxfId="5803" priority="940" operator="equal">
      <formula>5</formula>
    </cfRule>
  </conditionalFormatting>
  <conditionalFormatting sqref="BC30 AH30 X30 P30">
    <cfRule type="cellIs" dxfId="5802" priority="932" operator="between">
      <formula>1</formula>
      <formula>2</formula>
    </cfRule>
    <cfRule type="cellIs" dxfId="5801" priority="937" operator="equal">
      <formula>3</formula>
    </cfRule>
    <cfRule type="cellIs" dxfId="5800" priority="938" operator="between">
      <formula>5</formula>
      <formula>4</formula>
    </cfRule>
  </conditionalFormatting>
  <conditionalFormatting sqref="AJ30 R30 AF30 Y30 T30">
    <cfRule type="cellIs" dxfId="5799" priority="929" operator="equal">
      <formula>1</formula>
    </cfRule>
    <cfRule type="cellIs" dxfId="5798" priority="930" operator="equal">
      <formula>3</formula>
    </cfRule>
    <cfRule type="cellIs" dxfId="5797" priority="931" operator="equal">
      <formula>5</formula>
    </cfRule>
  </conditionalFormatting>
  <conditionalFormatting sqref="G30">
    <cfRule type="cellIs" dxfId="5796" priority="928" operator="lessThan">
      <formula>4</formula>
    </cfRule>
  </conditionalFormatting>
  <conditionalFormatting sqref="I30">
    <cfRule type="cellIs" dxfId="5795" priority="927" operator="lessThan">
      <formula>0.25</formula>
    </cfRule>
  </conditionalFormatting>
  <conditionalFormatting sqref="AI30 W30">
    <cfRule type="cellIs" dxfId="5794" priority="900" operator="equal">
      <formula>1</formula>
    </cfRule>
    <cfRule type="cellIs" dxfId="5793" priority="901" operator="equal">
      <formula>3</formula>
    </cfRule>
    <cfRule type="cellIs" dxfId="5792" priority="902" operator="between">
      <formula>4</formula>
      <formula>5</formula>
    </cfRule>
  </conditionalFormatting>
  <conditionalFormatting sqref="CK30 BJ30:BK30 AW30 AM30">
    <cfRule type="cellIs" dxfId="5791" priority="894" operator="equal">
      <formula>5</formula>
    </cfRule>
    <cfRule type="cellIs" dxfId="5790" priority="895" operator="equal">
      <formula>3</formula>
    </cfRule>
    <cfRule type="cellIs" dxfId="5789" priority="896" operator="equal">
      <formula>1</formula>
    </cfRule>
  </conditionalFormatting>
  <conditionalFormatting sqref="BN30 BL30 BD30 AZ30 AV30">
    <cfRule type="cellIs" dxfId="5788" priority="884" operator="equal">
      <formula>1</formula>
    </cfRule>
    <cfRule type="cellIs" dxfId="5787" priority="885" operator="between">
      <formula>2</formula>
      <formula>3</formula>
    </cfRule>
    <cfRule type="cellIs" dxfId="5786" priority="886" operator="between">
      <formula>5</formula>
      <formula>4</formula>
    </cfRule>
  </conditionalFormatting>
  <conditionalFormatting sqref="AB30">
    <cfRule type="cellIs" dxfId="5785" priority="933" operator="equal">
      <formula>1</formula>
    </cfRule>
    <cfRule type="cellIs" dxfId="5784" priority="934" operator="equal">
      <formula>2</formula>
    </cfRule>
    <cfRule type="cellIs" dxfId="5783" priority="935" operator="equal">
      <formula>3</formula>
    </cfRule>
    <cfRule type="cellIs" dxfId="5782" priority="936" operator="between">
      <formula>4</formula>
      <formula>5</formula>
    </cfRule>
  </conditionalFormatting>
  <conditionalFormatting sqref="S30 BQ30">
    <cfRule type="cellIs" dxfId="5781" priority="903" operator="between">
      <formula>1</formula>
      <formula>2</formula>
    </cfRule>
    <cfRule type="cellIs" dxfId="5780" priority="904" operator="equal">
      <formula>3</formula>
    </cfRule>
    <cfRule type="cellIs" dxfId="5779" priority="905" operator="equal">
      <formula>5</formula>
    </cfRule>
  </conditionalFormatting>
  <conditionalFormatting sqref="AO30">
    <cfRule type="cellIs" dxfId="5778" priority="913" operator="equal">
      <formula>1</formula>
    </cfRule>
    <cfRule type="cellIs" dxfId="5777" priority="914" operator="between">
      <formula>2</formula>
      <formula>3</formula>
    </cfRule>
    <cfRule type="cellIs" dxfId="5776" priority="915" operator="between">
      <formula>5</formula>
      <formula>4</formula>
    </cfRule>
  </conditionalFormatting>
  <conditionalFormatting sqref="AN30">
    <cfRule type="cellIs" dxfId="5775" priority="916" operator="between">
      <formula>1</formula>
      <formula>2</formula>
    </cfRule>
    <cfRule type="cellIs" dxfId="5774" priority="917" operator="between">
      <formula>3</formula>
      <formula>4</formula>
    </cfRule>
    <cfRule type="cellIs" dxfId="5773" priority="918" operator="equal">
      <formula>5</formula>
    </cfRule>
  </conditionalFormatting>
  <conditionalFormatting sqref="AP30">
    <cfRule type="cellIs" dxfId="5772" priority="897" operator="between">
      <formula>5</formula>
      <formula>4</formula>
    </cfRule>
    <cfRule type="cellIs" dxfId="5771" priority="898" operator="between">
      <formula>3</formula>
      <formula>2</formula>
    </cfRule>
    <cfRule type="cellIs" dxfId="5770" priority="899" operator="equal">
      <formula>1</formula>
    </cfRule>
  </conditionalFormatting>
  <conditionalFormatting sqref="BP30 BF30 O30 BA30 AQ30">
    <cfRule type="cellIs" dxfId="5769" priority="910" operator="equal">
      <formula>1</formula>
    </cfRule>
    <cfRule type="cellIs" dxfId="5768" priority="911" operator="between">
      <formula>2</formula>
      <formula>4</formula>
    </cfRule>
    <cfRule type="cellIs" dxfId="5767" priority="912" operator="equal">
      <formula>5</formula>
    </cfRule>
  </conditionalFormatting>
  <conditionalFormatting sqref="AR30">
    <cfRule type="cellIs" dxfId="5766" priority="880" operator="between">
      <formula>5</formula>
      <formula>4</formula>
    </cfRule>
    <cfRule type="cellIs" dxfId="5765" priority="881" operator="equal">
      <formula>3</formula>
    </cfRule>
    <cfRule type="cellIs" dxfId="5764" priority="882" operator="equal">
      <formula>2</formula>
    </cfRule>
    <cfRule type="cellIs" dxfId="5763" priority="883" operator="equal">
      <formula>1</formula>
    </cfRule>
  </conditionalFormatting>
  <conditionalFormatting sqref="AT30">
    <cfRule type="cellIs" dxfId="5762" priority="876" operator="equal">
      <formula>5</formula>
    </cfRule>
    <cfRule type="cellIs" dxfId="5761" priority="877" operator="between">
      <formula>3</formula>
      <formula>4</formula>
    </cfRule>
    <cfRule type="cellIs" dxfId="5760" priority="878" operator="equal">
      <formula>2</formula>
    </cfRule>
    <cfRule type="cellIs" dxfId="5759" priority="879" operator="equal">
      <formula>1</formula>
    </cfRule>
  </conditionalFormatting>
  <conditionalFormatting sqref="AU30">
    <cfRule type="cellIs" dxfId="5758" priority="892" operator="equal">
      <formula>1</formula>
    </cfRule>
    <cfRule type="cellIs" dxfId="5757" priority="893" operator="between">
      <formula>2</formula>
      <formula>3</formula>
    </cfRule>
    <cfRule type="cellIs" dxfId="5756" priority="906" operator="equal">
      <formula>5</formula>
    </cfRule>
  </conditionalFormatting>
  <conditionalFormatting sqref="AX30">
    <cfRule type="cellIs" dxfId="5755" priority="889" operator="equal">
      <formula>1</formula>
    </cfRule>
    <cfRule type="cellIs" dxfId="5754" priority="890" operator="between">
      <formula>3</formula>
      <formula>2</formula>
    </cfRule>
    <cfRule type="cellIs" dxfId="5753" priority="891" operator="equal">
      <formula>5</formula>
    </cfRule>
  </conditionalFormatting>
  <conditionalFormatting sqref="AY30">
    <cfRule type="cellIs" dxfId="5752" priority="908" operator="equal">
      <formula>1</formula>
    </cfRule>
    <cfRule type="cellIs" dxfId="5751" priority="909" operator="equal">
      <formula>5</formula>
    </cfRule>
  </conditionalFormatting>
  <conditionalFormatting sqref="U30">
    <cfRule type="cellIs" dxfId="5750" priority="875" operator="equal">
      <formula>1</formula>
    </cfRule>
  </conditionalFormatting>
  <conditionalFormatting sqref="U30">
    <cfRule type="cellIs" dxfId="5749" priority="873" operator="between">
      <formula>4</formula>
      <formula>5</formula>
    </cfRule>
    <cfRule type="cellIs" dxfId="5748" priority="874" operator="between">
      <formula>2</formula>
      <formula>3</formula>
    </cfRule>
  </conditionalFormatting>
  <conditionalFormatting sqref="Z30">
    <cfRule type="cellIs" dxfId="5747" priority="919" operator="equal">
      <formula>2</formula>
    </cfRule>
    <cfRule type="cellIs" dxfId="5746" priority="920" operator="equal">
      <formula>3</formula>
    </cfRule>
    <cfRule type="cellIs" dxfId="5745" priority="921" operator="equal">
      <formula>4</formula>
    </cfRule>
  </conditionalFormatting>
  <conditionalFormatting sqref="AK30">
    <cfRule type="cellIs" dxfId="5744" priority="871" operator="equal">
      <formula>4</formula>
    </cfRule>
    <cfRule type="cellIs" dxfId="5743" priority="872" operator="equal">
      <formula>2</formula>
    </cfRule>
  </conditionalFormatting>
  <conditionalFormatting sqref="BG30">
    <cfRule type="cellIs" dxfId="5742" priority="870" operator="equal">
      <formula>5</formula>
    </cfRule>
    <cfRule type="cellIs" dxfId="5741" priority="924" operator="equal">
      <formula>1</formula>
    </cfRule>
    <cfRule type="cellIs" dxfId="5740" priority="925" operator="equal">
      <formula>2</formula>
    </cfRule>
    <cfRule type="cellIs" dxfId="5739" priority="926" operator="equal">
      <formula>4</formula>
    </cfRule>
  </conditionalFormatting>
  <conditionalFormatting sqref="BM30">
    <cfRule type="cellIs" dxfId="5738" priority="869" operator="between">
      <formula>4</formula>
      <formula>5</formula>
    </cfRule>
    <cfRule type="cellIs" dxfId="5737" priority="887" operator="equal">
      <formula>2</formula>
    </cfRule>
    <cfRule type="cellIs" dxfId="5736" priority="888" operator="equal">
      <formula>1</formula>
    </cfRule>
  </conditionalFormatting>
  <conditionalFormatting sqref="BS30">
    <cfRule type="cellIs" dxfId="5735" priority="866" operator="equal">
      <formula>5</formula>
    </cfRule>
    <cfRule type="cellIs" dxfId="5734" priority="867" operator="between">
      <formula>2</formula>
      <formula>4</formula>
    </cfRule>
    <cfRule type="cellIs" dxfId="5733" priority="868" operator="equal">
      <formula>1</formula>
    </cfRule>
  </conditionalFormatting>
  <conditionalFormatting sqref="CE30 BV30:BW30 BY30:CB30 CG30 BT30">
    <cfRule type="cellIs" dxfId="5732" priority="863" operator="between">
      <formula>4</formula>
      <formula>5</formula>
    </cfRule>
    <cfRule type="cellIs" dxfId="5731" priority="864" operator="between">
      <formula>2</formula>
      <formula>3</formula>
    </cfRule>
    <cfRule type="cellIs" dxfId="5730" priority="865" operator="equal">
      <formula>1</formula>
    </cfRule>
  </conditionalFormatting>
  <conditionalFormatting sqref="BU30">
    <cfRule type="cellIs" dxfId="5729" priority="860" operator="between">
      <formula>4</formula>
      <formula>5</formula>
    </cfRule>
    <cfRule type="cellIs" dxfId="5728" priority="861" operator="equal">
      <formula>3</formula>
    </cfRule>
    <cfRule type="cellIs" dxfId="5727" priority="862" operator="between">
      <formula>1</formula>
      <formula>2</formula>
    </cfRule>
  </conditionalFormatting>
  <conditionalFormatting sqref="M30">
    <cfRule type="cellIs" dxfId="5726" priority="858" operator="equal">
      <formula>1</formula>
    </cfRule>
    <cfRule type="cellIs" dxfId="5725" priority="859" operator="equal">
      <formula>5</formula>
    </cfRule>
  </conditionalFormatting>
  <conditionalFormatting sqref="P32 X32 AH32 BC32">
    <cfRule type="cellIs" dxfId="5724" priority="851" operator="between">
      <formula>1</formula>
      <formula>2</formula>
    </cfRule>
    <cfRule type="cellIs" dxfId="5723" priority="856" operator="equal">
      <formula>3</formula>
    </cfRule>
    <cfRule type="cellIs" dxfId="5722" priority="857" operator="between">
      <formula>5</formula>
      <formula>4</formula>
    </cfRule>
  </conditionalFormatting>
  <conditionalFormatting sqref="T32 Y32 AF32 R32 AJ32">
    <cfRule type="cellIs" dxfId="5721" priority="848" operator="equal">
      <formula>1</formula>
    </cfRule>
    <cfRule type="cellIs" dxfId="5720" priority="849" operator="equal">
      <formula>3</formula>
    </cfRule>
    <cfRule type="cellIs" dxfId="5719" priority="850" operator="equal">
      <formula>5</formula>
    </cfRule>
  </conditionalFormatting>
  <conditionalFormatting sqref="G32">
    <cfRule type="cellIs" dxfId="5718" priority="847" operator="lessThan">
      <formula>4</formula>
    </cfRule>
  </conditionalFormatting>
  <conditionalFormatting sqref="I32">
    <cfRule type="cellIs" dxfId="5717" priority="846" operator="lessThan">
      <formula>0.25</formula>
    </cfRule>
  </conditionalFormatting>
  <conditionalFormatting sqref="W32 AI32">
    <cfRule type="cellIs" dxfId="5716" priority="819" operator="equal">
      <formula>1</formula>
    </cfRule>
    <cfRule type="cellIs" dxfId="5715" priority="820" operator="equal">
      <formula>3</formula>
    </cfRule>
    <cfRule type="cellIs" dxfId="5714" priority="821" operator="between">
      <formula>4</formula>
      <formula>5</formula>
    </cfRule>
  </conditionalFormatting>
  <conditionalFormatting sqref="AM32 AW32 BJ32:BK32 CK32">
    <cfRule type="cellIs" dxfId="5713" priority="813" operator="equal">
      <formula>5</formula>
    </cfRule>
    <cfRule type="cellIs" dxfId="5712" priority="814" operator="equal">
      <formula>3</formula>
    </cfRule>
    <cfRule type="cellIs" dxfId="5711" priority="815" operator="equal">
      <formula>1</formula>
    </cfRule>
  </conditionalFormatting>
  <conditionalFormatting sqref="AV32 AZ32 BD32 BL32 BN32">
    <cfRule type="cellIs" dxfId="5710" priority="803" operator="equal">
      <formula>1</formula>
    </cfRule>
    <cfRule type="cellIs" dxfId="5709" priority="804" operator="between">
      <formula>2</formula>
      <formula>3</formula>
    </cfRule>
    <cfRule type="cellIs" dxfId="5708" priority="805" operator="between">
      <formula>5</formula>
      <formula>4</formula>
    </cfRule>
  </conditionalFormatting>
  <conditionalFormatting sqref="AB32">
    <cfRule type="cellIs" dxfId="5707" priority="852" operator="equal">
      <formula>1</formula>
    </cfRule>
    <cfRule type="cellIs" dxfId="5706" priority="853" operator="equal">
      <formula>2</formula>
    </cfRule>
    <cfRule type="cellIs" dxfId="5705" priority="854" operator="equal">
      <formula>3</formula>
    </cfRule>
    <cfRule type="cellIs" dxfId="5704" priority="855" operator="between">
      <formula>4</formula>
      <formula>5</formula>
    </cfRule>
  </conditionalFormatting>
  <conditionalFormatting sqref="BQ32 S32">
    <cfRule type="cellIs" dxfId="5703" priority="822" operator="between">
      <formula>1</formula>
      <formula>2</formula>
    </cfRule>
    <cfRule type="cellIs" dxfId="5702" priority="823" operator="equal">
      <formula>3</formula>
    </cfRule>
    <cfRule type="cellIs" dxfId="5701" priority="824" operator="equal">
      <formula>5</formula>
    </cfRule>
  </conditionalFormatting>
  <conditionalFormatting sqref="AO32">
    <cfRule type="cellIs" dxfId="5700" priority="832" operator="equal">
      <formula>1</formula>
    </cfRule>
    <cfRule type="cellIs" dxfId="5699" priority="833" operator="between">
      <formula>2</formula>
      <formula>3</formula>
    </cfRule>
    <cfRule type="cellIs" dxfId="5698" priority="834" operator="between">
      <formula>5</formula>
      <formula>4</formula>
    </cfRule>
  </conditionalFormatting>
  <conditionalFormatting sqref="AN32">
    <cfRule type="cellIs" dxfId="5697" priority="835" operator="between">
      <formula>1</formula>
      <formula>2</formula>
    </cfRule>
    <cfRule type="cellIs" dxfId="5696" priority="836" operator="between">
      <formula>3</formula>
      <formula>4</formula>
    </cfRule>
    <cfRule type="cellIs" dxfId="5695" priority="837" operator="equal">
      <formula>5</formula>
    </cfRule>
  </conditionalFormatting>
  <conditionalFormatting sqref="AP32">
    <cfRule type="cellIs" dxfId="5694" priority="816" operator="between">
      <formula>5</formula>
      <formula>4</formula>
    </cfRule>
    <cfRule type="cellIs" dxfId="5693" priority="817" operator="between">
      <formula>3</formula>
      <formula>2</formula>
    </cfRule>
    <cfRule type="cellIs" dxfId="5692" priority="818" operator="equal">
      <formula>1</formula>
    </cfRule>
  </conditionalFormatting>
  <conditionalFormatting sqref="AQ32 BA32 O32 BF32 BP32">
    <cfRule type="cellIs" dxfId="5691" priority="829" operator="equal">
      <formula>1</formula>
    </cfRule>
    <cfRule type="cellIs" dxfId="5690" priority="830" operator="between">
      <formula>2</formula>
      <formula>4</formula>
    </cfRule>
    <cfRule type="cellIs" dxfId="5689" priority="831" operator="equal">
      <formula>5</formula>
    </cfRule>
  </conditionalFormatting>
  <conditionalFormatting sqref="AR32">
    <cfRule type="cellIs" dxfId="5688" priority="799" operator="between">
      <formula>5</formula>
      <formula>4</formula>
    </cfRule>
    <cfRule type="cellIs" dxfId="5687" priority="800" operator="equal">
      <formula>3</formula>
    </cfRule>
    <cfRule type="cellIs" dxfId="5686" priority="801" operator="equal">
      <formula>2</formula>
    </cfRule>
    <cfRule type="cellIs" dxfId="5685" priority="802" operator="equal">
      <formula>1</formula>
    </cfRule>
  </conditionalFormatting>
  <conditionalFormatting sqref="AT32">
    <cfRule type="cellIs" dxfId="5684" priority="795" operator="equal">
      <formula>5</formula>
    </cfRule>
    <cfRule type="cellIs" dxfId="5683" priority="796" operator="between">
      <formula>3</formula>
      <formula>4</formula>
    </cfRule>
    <cfRule type="cellIs" dxfId="5682" priority="797" operator="equal">
      <formula>2</formula>
    </cfRule>
    <cfRule type="cellIs" dxfId="5681" priority="798" operator="equal">
      <formula>1</formula>
    </cfRule>
  </conditionalFormatting>
  <conditionalFormatting sqref="AU32">
    <cfRule type="cellIs" dxfId="5680" priority="811" operator="equal">
      <formula>1</formula>
    </cfRule>
    <cfRule type="cellIs" dxfId="5679" priority="812" operator="between">
      <formula>2</formula>
      <formula>3</formula>
    </cfRule>
    <cfRule type="cellIs" dxfId="5678" priority="825" operator="equal">
      <formula>5</formula>
    </cfRule>
  </conditionalFormatting>
  <conditionalFormatting sqref="AX32">
    <cfRule type="cellIs" dxfId="5677" priority="808" operator="equal">
      <formula>1</formula>
    </cfRule>
    <cfRule type="cellIs" dxfId="5676" priority="809" operator="between">
      <formula>3</formula>
      <formula>2</formula>
    </cfRule>
    <cfRule type="cellIs" dxfId="5675" priority="810" operator="equal">
      <formula>5</formula>
    </cfRule>
  </conditionalFormatting>
  <conditionalFormatting sqref="AY32">
    <cfRule type="cellIs" dxfId="5674" priority="827" operator="equal">
      <formula>1</formula>
    </cfRule>
    <cfRule type="cellIs" dxfId="5673" priority="828" operator="equal">
      <formula>5</formula>
    </cfRule>
  </conditionalFormatting>
  <conditionalFormatting sqref="U32">
    <cfRule type="cellIs" dxfId="5672" priority="794" operator="equal">
      <formula>1</formula>
    </cfRule>
  </conditionalFormatting>
  <conditionalFormatting sqref="U32">
    <cfRule type="cellIs" dxfId="5671" priority="792" operator="between">
      <formula>4</formula>
      <formula>5</formula>
    </cfRule>
    <cfRule type="cellIs" dxfId="5670" priority="793" operator="between">
      <formula>2</formula>
      <formula>3</formula>
    </cfRule>
  </conditionalFormatting>
  <conditionalFormatting sqref="Z32">
    <cfRule type="cellIs" dxfId="5669" priority="838" operator="equal">
      <formula>2</formula>
    </cfRule>
    <cfRule type="cellIs" dxfId="5668" priority="839" operator="equal">
      <formula>3</formula>
    </cfRule>
    <cfRule type="cellIs" dxfId="5667" priority="840" operator="equal">
      <formula>4</formula>
    </cfRule>
  </conditionalFormatting>
  <conditionalFormatting sqref="AK32">
    <cfRule type="cellIs" dxfId="5666" priority="790" operator="equal">
      <formula>4</formula>
    </cfRule>
    <cfRule type="cellIs" dxfId="5665" priority="791" operator="equal">
      <formula>2</formula>
    </cfRule>
  </conditionalFormatting>
  <conditionalFormatting sqref="BG32">
    <cfRule type="cellIs" dxfId="5664" priority="789" operator="equal">
      <formula>5</formula>
    </cfRule>
    <cfRule type="cellIs" dxfId="5663" priority="843" operator="equal">
      <formula>1</formula>
    </cfRule>
    <cfRule type="cellIs" dxfId="5662" priority="844" operator="equal">
      <formula>2</formula>
    </cfRule>
    <cfRule type="cellIs" dxfId="5661" priority="845" operator="equal">
      <formula>4</formula>
    </cfRule>
  </conditionalFormatting>
  <conditionalFormatting sqref="BM32">
    <cfRule type="cellIs" dxfId="5660" priority="788" operator="between">
      <formula>4</formula>
      <formula>5</formula>
    </cfRule>
    <cfRule type="cellIs" dxfId="5659" priority="806" operator="equal">
      <formula>2</formula>
    </cfRule>
    <cfRule type="cellIs" dxfId="5658" priority="807" operator="equal">
      <formula>1</formula>
    </cfRule>
  </conditionalFormatting>
  <conditionalFormatting sqref="BS32">
    <cfRule type="cellIs" dxfId="5657" priority="785" operator="equal">
      <formula>5</formula>
    </cfRule>
    <cfRule type="cellIs" dxfId="5656" priority="786" operator="between">
      <formula>2</formula>
      <formula>4</formula>
    </cfRule>
    <cfRule type="cellIs" dxfId="5655" priority="787" operator="equal">
      <formula>1</formula>
    </cfRule>
  </conditionalFormatting>
  <conditionalFormatting sqref="BT32 CG32 BY32:CB32 BV32:BW32 CE32">
    <cfRule type="cellIs" dxfId="5654" priority="782" operator="between">
      <formula>4</formula>
      <formula>5</formula>
    </cfRule>
    <cfRule type="cellIs" dxfId="5653" priority="783" operator="between">
      <formula>2</formula>
      <formula>3</formula>
    </cfRule>
    <cfRule type="cellIs" dxfId="5652" priority="784" operator="equal">
      <formula>1</formula>
    </cfRule>
  </conditionalFormatting>
  <conditionalFormatting sqref="BU32">
    <cfRule type="cellIs" dxfId="5651" priority="779" operator="between">
      <formula>4</formula>
      <formula>5</formula>
    </cfRule>
    <cfRule type="cellIs" dxfId="5650" priority="780" operator="equal">
      <formula>3</formula>
    </cfRule>
    <cfRule type="cellIs" dxfId="5649" priority="781" operator="between">
      <formula>1</formula>
      <formula>2</formula>
    </cfRule>
  </conditionalFormatting>
  <conditionalFormatting sqref="M32">
    <cfRule type="cellIs" dxfId="5648" priority="777" operator="equal">
      <formula>1</formula>
    </cfRule>
    <cfRule type="cellIs" dxfId="5647" priority="778" operator="equal">
      <formula>5</formula>
    </cfRule>
  </conditionalFormatting>
  <conditionalFormatting sqref="BC13 AH13 X13 P13">
    <cfRule type="cellIs" dxfId="5646" priority="770" operator="between">
      <formula>1</formula>
      <formula>2</formula>
    </cfRule>
    <cfRule type="cellIs" dxfId="5645" priority="775" operator="equal">
      <formula>3</formula>
    </cfRule>
    <cfRule type="cellIs" dxfId="5644" priority="776" operator="between">
      <formula>5</formula>
      <formula>4</formula>
    </cfRule>
  </conditionalFormatting>
  <conditionalFormatting sqref="AI13 W13">
    <cfRule type="cellIs" dxfId="5643" priority="743" operator="equal">
      <formula>1</formula>
    </cfRule>
    <cfRule type="cellIs" dxfId="5642" priority="744" operator="equal">
      <formula>3</formula>
    </cfRule>
    <cfRule type="cellIs" dxfId="5641" priority="745" operator="between">
      <formula>4</formula>
      <formula>5</formula>
    </cfRule>
  </conditionalFormatting>
  <conditionalFormatting sqref="CK13 BJ13:BK13 AW13 AM13">
    <cfRule type="cellIs" dxfId="5640" priority="737" operator="equal">
      <formula>5</formula>
    </cfRule>
    <cfRule type="cellIs" dxfId="5639" priority="738" operator="equal">
      <formula>3</formula>
    </cfRule>
    <cfRule type="cellIs" dxfId="5638" priority="739" operator="equal">
      <formula>1</formula>
    </cfRule>
  </conditionalFormatting>
  <conditionalFormatting sqref="BN13 BL13 BD13 AZ13 AV13">
    <cfRule type="cellIs" dxfId="5637" priority="727" operator="equal">
      <formula>1</formula>
    </cfRule>
    <cfRule type="cellIs" dxfId="5636" priority="728" operator="between">
      <formula>2</formula>
      <formula>3</formula>
    </cfRule>
    <cfRule type="cellIs" dxfId="5635" priority="729" operator="between">
      <formula>5</formula>
      <formula>4</formula>
    </cfRule>
  </conditionalFormatting>
  <conditionalFormatting sqref="AB13">
    <cfRule type="cellIs" dxfId="5634" priority="771" operator="equal">
      <formula>1</formula>
    </cfRule>
    <cfRule type="cellIs" dxfId="5633" priority="772" operator="equal">
      <formula>2</formula>
    </cfRule>
    <cfRule type="cellIs" dxfId="5632" priority="773" operator="equal">
      <formula>3</formula>
    </cfRule>
    <cfRule type="cellIs" dxfId="5631" priority="774" operator="between">
      <formula>4</formula>
      <formula>5</formula>
    </cfRule>
  </conditionalFormatting>
  <conditionalFormatting sqref="S13 BQ13">
    <cfRule type="cellIs" dxfId="5630" priority="746" operator="between">
      <formula>1</formula>
      <formula>2</formula>
    </cfRule>
    <cfRule type="cellIs" dxfId="5629" priority="747" operator="equal">
      <formula>3</formula>
    </cfRule>
    <cfRule type="cellIs" dxfId="5628" priority="748" operator="equal">
      <formula>5</formula>
    </cfRule>
  </conditionalFormatting>
  <conditionalFormatting sqref="AO13">
    <cfRule type="cellIs" dxfId="5627" priority="756" operator="equal">
      <formula>1</formula>
    </cfRule>
    <cfRule type="cellIs" dxfId="5626" priority="757" operator="between">
      <formula>2</formula>
      <formula>3</formula>
    </cfRule>
    <cfRule type="cellIs" dxfId="5625" priority="758" operator="between">
      <formula>5</formula>
      <formula>4</formula>
    </cfRule>
  </conditionalFormatting>
  <conditionalFormatting sqref="AN13">
    <cfRule type="cellIs" dxfId="5624" priority="759" operator="between">
      <formula>1</formula>
      <formula>2</formula>
    </cfRule>
    <cfRule type="cellIs" dxfId="5623" priority="760" operator="between">
      <formula>3</formula>
      <formula>4</formula>
    </cfRule>
    <cfRule type="cellIs" dxfId="5622" priority="761" operator="equal">
      <formula>5</formula>
    </cfRule>
  </conditionalFormatting>
  <conditionalFormatting sqref="AP13">
    <cfRule type="cellIs" dxfId="5621" priority="740" operator="between">
      <formula>5</formula>
      <formula>4</formula>
    </cfRule>
    <cfRule type="cellIs" dxfId="5620" priority="741" operator="between">
      <formula>3</formula>
      <formula>2</formula>
    </cfRule>
    <cfRule type="cellIs" dxfId="5619" priority="742" operator="equal">
      <formula>1</formula>
    </cfRule>
  </conditionalFormatting>
  <conditionalFormatting sqref="BP13 BF13 BA13 AQ13 O13">
    <cfRule type="cellIs" dxfId="5618" priority="753" operator="equal">
      <formula>1</formula>
    </cfRule>
    <cfRule type="cellIs" dxfId="5617" priority="754" operator="between">
      <formula>2</formula>
      <formula>4</formula>
    </cfRule>
    <cfRule type="cellIs" dxfId="5616" priority="755" operator="equal">
      <formula>5</formula>
    </cfRule>
  </conditionalFormatting>
  <conditionalFormatting sqref="AR13">
    <cfRule type="cellIs" dxfId="5615" priority="723" operator="between">
      <formula>5</formula>
      <formula>4</formula>
    </cfRule>
    <cfRule type="cellIs" dxfId="5614" priority="724" operator="equal">
      <formula>3</formula>
    </cfRule>
    <cfRule type="cellIs" dxfId="5613" priority="725" operator="equal">
      <formula>2</formula>
    </cfRule>
    <cfRule type="cellIs" dxfId="5612" priority="726" operator="equal">
      <formula>1</formula>
    </cfRule>
  </conditionalFormatting>
  <conditionalFormatting sqref="AT13">
    <cfRule type="cellIs" dxfId="5611" priority="719" operator="equal">
      <formula>5</formula>
    </cfRule>
    <cfRule type="cellIs" dxfId="5610" priority="720" operator="between">
      <formula>3</formula>
      <formula>4</formula>
    </cfRule>
    <cfRule type="cellIs" dxfId="5609" priority="721" operator="equal">
      <formula>2</formula>
    </cfRule>
    <cfRule type="cellIs" dxfId="5608" priority="722" operator="equal">
      <formula>1</formula>
    </cfRule>
  </conditionalFormatting>
  <conditionalFormatting sqref="AU13">
    <cfRule type="cellIs" dxfId="5607" priority="735" operator="equal">
      <formula>1</formula>
    </cfRule>
    <cfRule type="cellIs" dxfId="5606" priority="736" operator="between">
      <formula>2</formula>
      <formula>3</formula>
    </cfRule>
    <cfRule type="cellIs" dxfId="5605" priority="749" operator="equal">
      <formula>5</formula>
    </cfRule>
  </conditionalFormatting>
  <conditionalFormatting sqref="AX13">
    <cfRule type="cellIs" dxfId="5604" priority="732" operator="equal">
      <formula>1</formula>
    </cfRule>
    <cfRule type="cellIs" dxfId="5603" priority="733" operator="between">
      <formula>3</formula>
      <formula>2</formula>
    </cfRule>
    <cfRule type="cellIs" dxfId="5602" priority="734" operator="equal">
      <formula>5</formula>
    </cfRule>
  </conditionalFormatting>
  <conditionalFormatting sqref="AY13">
    <cfRule type="cellIs" dxfId="5601" priority="751" operator="equal">
      <formula>1</formula>
    </cfRule>
    <cfRule type="cellIs" dxfId="5600" priority="752" operator="equal">
      <formula>5</formula>
    </cfRule>
  </conditionalFormatting>
  <conditionalFormatting sqref="U13">
    <cfRule type="cellIs" dxfId="5599" priority="718" operator="equal">
      <formula>1</formula>
    </cfRule>
  </conditionalFormatting>
  <conditionalFormatting sqref="U13">
    <cfRule type="cellIs" dxfId="5598" priority="716" operator="between">
      <formula>4</formula>
      <formula>5</formula>
    </cfRule>
    <cfRule type="cellIs" dxfId="5597" priority="717" operator="between">
      <formula>2</formula>
      <formula>3</formula>
    </cfRule>
  </conditionalFormatting>
  <conditionalFormatting sqref="Z13">
    <cfRule type="cellIs" dxfId="5596" priority="762" operator="equal">
      <formula>2</formula>
    </cfRule>
    <cfRule type="cellIs" dxfId="5595" priority="763" operator="equal">
      <formula>3</formula>
    </cfRule>
    <cfRule type="cellIs" dxfId="5594" priority="764" operator="equal">
      <formula>4</formula>
    </cfRule>
  </conditionalFormatting>
  <conditionalFormatting sqref="AK13">
    <cfRule type="cellIs" dxfId="5593" priority="714" operator="equal">
      <formula>4</formula>
    </cfRule>
    <cfRule type="cellIs" dxfId="5592" priority="715" operator="equal">
      <formula>2</formula>
    </cfRule>
  </conditionalFormatting>
  <conditionalFormatting sqref="BG13">
    <cfRule type="cellIs" dxfId="5591" priority="713" operator="equal">
      <formula>5</formula>
    </cfRule>
    <cfRule type="cellIs" dxfId="5590" priority="767" operator="equal">
      <formula>1</formula>
    </cfRule>
    <cfRule type="cellIs" dxfId="5589" priority="768" operator="equal">
      <formula>2</formula>
    </cfRule>
    <cfRule type="cellIs" dxfId="5588" priority="769" operator="equal">
      <formula>4</formula>
    </cfRule>
  </conditionalFormatting>
  <conditionalFormatting sqref="BM13">
    <cfRule type="cellIs" dxfId="5587" priority="712" operator="between">
      <formula>4</formula>
      <formula>5</formula>
    </cfRule>
    <cfRule type="cellIs" dxfId="5586" priority="730" operator="equal">
      <formula>2</formula>
    </cfRule>
    <cfRule type="cellIs" dxfId="5585" priority="731" operator="equal">
      <formula>1</formula>
    </cfRule>
  </conditionalFormatting>
  <conditionalFormatting sqref="BS13">
    <cfRule type="cellIs" dxfId="5584" priority="709" operator="equal">
      <formula>5</formula>
    </cfRule>
    <cfRule type="cellIs" dxfId="5583" priority="710" operator="between">
      <formula>2</formula>
      <formula>4</formula>
    </cfRule>
    <cfRule type="cellIs" dxfId="5582" priority="711" operator="equal">
      <formula>1</formula>
    </cfRule>
  </conditionalFormatting>
  <conditionalFormatting sqref="BT13 CG13 BY13:CB13 BV13:BW13 CE13">
    <cfRule type="cellIs" dxfId="5581" priority="706" operator="between">
      <formula>4</formula>
      <formula>5</formula>
    </cfRule>
    <cfRule type="cellIs" dxfId="5580" priority="707" operator="between">
      <formula>2</formula>
      <formula>3</formula>
    </cfRule>
    <cfRule type="cellIs" dxfId="5579" priority="708" operator="equal">
      <formula>1</formula>
    </cfRule>
  </conditionalFormatting>
  <conditionalFormatting sqref="BU13">
    <cfRule type="cellIs" dxfId="5578" priority="703" operator="between">
      <formula>4</formula>
      <formula>5</formula>
    </cfRule>
    <cfRule type="cellIs" dxfId="5577" priority="704" operator="equal">
      <formula>3</formula>
    </cfRule>
    <cfRule type="cellIs" dxfId="5576" priority="705" operator="between">
      <formula>1</formula>
      <formula>2</formula>
    </cfRule>
  </conditionalFormatting>
  <conditionalFormatting sqref="M13">
    <cfRule type="cellIs" dxfId="5575" priority="700" operator="equal">
      <formula>1</formula>
    </cfRule>
    <cfRule type="cellIs" dxfId="5574" priority="701" operator="equal">
      <formula>5</formula>
    </cfRule>
  </conditionalFormatting>
  <conditionalFormatting sqref="AC13">
    <cfRule type="cellIs" dxfId="5573" priority="691" operator="between">
      <formula>1</formula>
      <formula>2</formula>
    </cfRule>
    <cfRule type="cellIs" dxfId="5572" priority="692" operator="equal">
      <formula>3</formula>
    </cfRule>
    <cfRule type="cellIs" dxfId="5571" priority="693" operator="equal">
      <formula>5</formula>
    </cfRule>
  </conditionalFormatting>
  <conditionalFormatting sqref="AF13">
    <cfRule type="cellIs" dxfId="5570" priority="694" operator="equal">
      <formula>1</formula>
    </cfRule>
    <cfRule type="cellIs" dxfId="5569" priority="695" operator="equal">
      <formula>3</formula>
    </cfRule>
    <cfRule type="cellIs" dxfId="5568" priority="696" operator="equal">
      <formula>5</formula>
    </cfRule>
  </conditionalFormatting>
  <conditionalFormatting sqref="AE13">
    <cfRule type="cellIs" dxfId="5567" priority="688" operator="equal">
      <formula>1</formula>
    </cfRule>
    <cfRule type="cellIs" dxfId="5566" priority="689" operator="equal">
      <formula>3</formula>
    </cfRule>
    <cfRule type="cellIs" dxfId="5565" priority="690" operator="equal">
      <formula>5</formula>
    </cfRule>
  </conditionalFormatting>
  <conditionalFormatting sqref="Y13">
    <cfRule type="cellIs" dxfId="5564" priority="685" operator="equal">
      <formula>1</formula>
    </cfRule>
    <cfRule type="cellIs" dxfId="5563" priority="686" operator="equal">
      <formula>3</formula>
    </cfRule>
    <cfRule type="cellIs" dxfId="5562" priority="687" operator="equal">
      <formula>5</formula>
    </cfRule>
  </conditionalFormatting>
  <conditionalFormatting sqref="T13">
    <cfRule type="cellIs" dxfId="5561" priority="682" operator="equal">
      <formula>1</formula>
    </cfRule>
    <cfRule type="cellIs" dxfId="5560" priority="683" operator="equal">
      <formula>3</formula>
    </cfRule>
    <cfRule type="cellIs" dxfId="5559" priority="684" operator="equal">
      <formula>5</formula>
    </cfRule>
  </conditionalFormatting>
  <conditionalFormatting sqref="R13">
    <cfRule type="cellIs" dxfId="5558" priority="680" operator="equal">
      <formula>1</formula>
    </cfRule>
    <cfRule type="cellIs" dxfId="5557" priority="681" operator="equal">
      <formula>3</formula>
    </cfRule>
    <cfRule type="cellIs" dxfId="5556" priority="702" operator="equal">
      <formula>5</formula>
    </cfRule>
  </conditionalFormatting>
  <conditionalFormatting sqref="AJ13">
    <cfRule type="cellIs" dxfId="5555" priority="697" operator="equal">
      <formula>1</formula>
    </cfRule>
    <cfRule type="cellIs" dxfId="5554" priority="698" operator="equal">
      <formula>3</formula>
    </cfRule>
    <cfRule type="cellIs" dxfId="5553" priority="699" operator="equal">
      <formula>5</formula>
    </cfRule>
  </conditionalFormatting>
  <conditionalFormatting sqref="CM13">
    <cfRule type="colorScale" priority="679">
      <colorScale>
        <cfvo type="min"/>
        <cfvo type="percentile" val="50"/>
        <cfvo type="max"/>
        <color rgb="FFF8696B"/>
        <color rgb="FFFFEB84"/>
        <color rgb="FF63BE7B"/>
      </colorScale>
    </cfRule>
  </conditionalFormatting>
  <conditionalFormatting sqref="CP13">
    <cfRule type="colorScale" priority="678">
      <colorScale>
        <cfvo type="min"/>
        <cfvo type="percentile" val="50"/>
        <cfvo type="max"/>
        <color rgb="FFF8696B"/>
        <color rgb="FFFFEB84"/>
        <color rgb="FF63BE7B"/>
      </colorScale>
    </cfRule>
  </conditionalFormatting>
  <conditionalFormatting sqref="CS13">
    <cfRule type="colorScale" priority="677">
      <colorScale>
        <cfvo type="min"/>
        <cfvo type="percentile" val="50"/>
        <cfvo type="max"/>
        <color rgb="FFF8696B"/>
        <color rgb="FFFFEB84"/>
        <color rgb="FF63BE7B"/>
      </colorScale>
    </cfRule>
  </conditionalFormatting>
  <conditionalFormatting sqref="CW13">
    <cfRule type="colorScale" priority="676">
      <colorScale>
        <cfvo type="min"/>
        <cfvo type="percentile" val="50"/>
        <cfvo type="max"/>
        <color rgb="FFF8696B"/>
        <color rgb="FFFFEB84"/>
        <color rgb="FF63BE7B"/>
      </colorScale>
    </cfRule>
  </conditionalFormatting>
  <conditionalFormatting sqref="BI1:BI5 BI7:BI40 BI142:BI1048576 BI54:BI140">
    <cfRule type="cellIs" dxfId="5552" priority="7622" operator="between">
      <formula>1</formula>
      <formula>2</formula>
    </cfRule>
    <cfRule type="cellIs" dxfId="5551" priority="7637" operator="equal">
      <formula>5</formula>
    </cfRule>
    <cfRule type="cellIs" dxfId="5550" priority="7638" operator="between">
      <formula>3</formula>
      <formula>4</formula>
    </cfRule>
  </conditionalFormatting>
  <conditionalFormatting sqref="BC141 AH141 X141 P141">
    <cfRule type="cellIs" dxfId="5549" priority="669" operator="between">
      <formula>1</formula>
      <formula>2</formula>
    </cfRule>
    <cfRule type="cellIs" dxfId="5548" priority="674" operator="equal">
      <formula>3</formula>
    </cfRule>
    <cfRule type="cellIs" dxfId="5547" priority="675" operator="between">
      <formula>5</formula>
      <formula>4</formula>
    </cfRule>
  </conditionalFormatting>
  <conditionalFormatting sqref="BI141">
    <cfRule type="cellIs" dxfId="5546" priority="649" operator="between">
      <formula>1</formula>
      <formula>2</formula>
    </cfRule>
    <cfRule type="cellIs" dxfId="5545" priority="664" operator="equal">
      <formula>5</formula>
    </cfRule>
    <cfRule type="cellIs" dxfId="5544" priority="665" operator="between">
      <formula>3</formula>
      <formula>4</formula>
    </cfRule>
  </conditionalFormatting>
  <conditionalFormatting sqref="AI141 W141">
    <cfRule type="cellIs" dxfId="5543" priority="642" operator="equal">
      <formula>1</formula>
    </cfRule>
    <cfRule type="cellIs" dxfId="5542" priority="643" operator="equal">
      <formula>3</formula>
    </cfRule>
    <cfRule type="cellIs" dxfId="5541" priority="644" operator="between">
      <formula>4</formula>
      <formula>5</formula>
    </cfRule>
  </conditionalFormatting>
  <conditionalFormatting sqref="AM141 CK141 BJ141:BK141 AW141">
    <cfRule type="cellIs" dxfId="5540" priority="636" operator="equal">
      <formula>5</formula>
    </cfRule>
    <cfRule type="cellIs" dxfId="5539" priority="637" operator="equal">
      <formula>3</formula>
    </cfRule>
    <cfRule type="cellIs" dxfId="5538" priority="638" operator="equal">
      <formula>1</formula>
    </cfRule>
  </conditionalFormatting>
  <conditionalFormatting sqref="BN141 BL141 BD141 AZ141 AV141">
    <cfRule type="cellIs" dxfId="5537" priority="626" operator="equal">
      <formula>1</formula>
    </cfRule>
    <cfRule type="cellIs" dxfId="5536" priority="627" operator="between">
      <formula>2</formula>
      <formula>3</formula>
    </cfRule>
    <cfRule type="cellIs" dxfId="5535" priority="628" operator="between">
      <formula>5</formula>
      <formula>4</formula>
    </cfRule>
  </conditionalFormatting>
  <conditionalFormatting sqref="AB141">
    <cfRule type="cellIs" dxfId="5534" priority="670" operator="equal">
      <formula>1</formula>
    </cfRule>
    <cfRule type="cellIs" dxfId="5533" priority="671" operator="equal">
      <formula>2</formula>
    </cfRule>
    <cfRule type="cellIs" dxfId="5532" priority="672" operator="equal">
      <formula>3</formula>
    </cfRule>
    <cfRule type="cellIs" dxfId="5531" priority="673" operator="between">
      <formula>4</formula>
      <formula>5</formula>
    </cfRule>
  </conditionalFormatting>
  <conditionalFormatting sqref="S141 BQ141">
    <cfRule type="cellIs" dxfId="5530" priority="645" operator="between">
      <formula>1</formula>
      <formula>2</formula>
    </cfRule>
    <cfRule type="cellIs" dxfId="5529" priority="646" operator="equal">
      <formula>3</formula>
    </cfRule>
    <cfRule type="cellIs" dxfId="5528" priority="647" operator="equal">
      <formula>5</formula>
    </cfRule>
  </conditionalFormatting>
  <conditionalFormatting sqref="AO141">
    <cfRule type="cellIs" dxfId="5527" priority="655" operator="equal">
      <formula>1</formula>
    </cfRule>
    <cfRule type="cellIs" dxfId="5526" priority="656" operator="between">
      <formula>2</formula>
      <formula>3</formula>
    </cfRule>
    <cfRule type="cellIs" dxfId="5525" priority="657" operator="between">
      <formula>5</formula>
      <formula>4</formula>
    </cfRule>
  </conditionalFormatting>
  <conditionalFormatting sqref="AN141">
    <cfRule type="cellIs" dxfId="5524" priority="658" operator="between">
      <formula>1</formula>
      <formula>2</formula>
    </cfRule>
    <cfRule type="cellIs" dxfId="5523" priority="659" operator="between">
      <formula>3</formula>
      <formula>4</formula>
    </cfRule>
    <cfRule type="cellIs" dxfId="5522" priority="660" operator="equal">
      <formula>5</formula>
    </cfRule>
  </conditionalFormatting>
  <conditionalFormatting sqref="AP141">
    <cfRule type="cellIs" dxfId="5521" priority="639" operator="between">
      <formula>5</formula>
      <formula>4</formula>
    </cfRule>
    <cfRule type="cellIs" dxfId="5520" priority="640" operator="between">
      <formula>3</formula>
      <formula>2</formula>
    </cfRule>
    <cfRule type="cellIs" dxfId="5519" priority="641" operator="equal">
      <formula>1</formula>
    </cfRule>
  </conditionalFormatting>
  <conditionalFormatting sqref="BP141 BF141 O141 BA141 AQ141">
    <cfRule type="cellIs" dxfId="5518" priority="652" operator="equal">
      <formula>1</formula>
    </cfRule>
    <cfRule type="cellIs" dxfId="5517" priority="653" operator="between">
      <formula>2</formula>
      <formula>4</formula>
    </cfRule>
    <cfRule type="cellIs" dxfId="5516" priority="654" operator="equal">
      <formula>5</formula>
    </cfRule>
  </conditionalFormatting>
  <conditionalFormatting sqref="AR141">
    <cfRule type="cellIs" dxfId="5515" priority="622" operator="between">
      <formula>5</formula>
      <formula>4</formula>
    </cfRule>
    <cfRule type="cellIs" dxfId="5514" priority="623" operator="equal">
      <formula>3</formula>
    </cfRule>
    <cfRule type="cellIs" dxfId="5513" priority="624" operator="equal">
      <formula>2</formula>
    </cfRule>
    <cfRule type="cellIs" dxfId="5512" priority="625" operator="equal">
      <formula>1</formula>
    </cfRule>
  </conditionalFormatting>
  <conditionalFormatting sqref="AT141">
    <cfRule type="cellIs" dxfId="5511" priority="618" operator="equal">
      <formula>5</formula>
    </cfRule>
    <cfRule type="cellIs" dxfId="5510" priority="619" operator="between">
      <formula>3</formula>
      <formula>4</formula>
    </cfRule>
    <cfRule type="cellIs" dxfId="5509" priority="620" operator="equal">
      <formula>2</formula>
    </cfRule>
    <cfRule type="cellIs" dxfId="5508" priority="621" operator="equal">
      <formula>1</formula>
    </cfRule>
  </conditionalFormatting>
  <conditionalFormatting sqref="AU141">
    <cfRule type="cellIs" dxfId="5507" priority="634" operator="equal">
      <formula>1</formula>
    </cfRule>
    <cfRule type="cellIs" dxfId="5506" priority="635" operator="between">
      <formula>2</formula>
      <formula>3</formula>
    </cfRule>
    <cfRule type="cellIs" dxfId="5505" priority="648" operator="equal">
      <formula>5</formula>
    </cfRule>
  </conditionalFormatting>
  <conditionalFormatting sqref="AX141">
    <cfRule type="cellIs" dxfId="5504" priority="631" operator="equal">
      <formula>1</formula>
    </cfRule>
    <cfRule type="cellIs" dxfId="5503" priority="632" operator="between">
      <formula>3</formula>
      <formula>2</formula>
    </cfRule>
    <cfRule type="cellIs" dxfId="5502" priority="633" operator="equal">
      <formula>5</formula>
    </cfRule>
  </conditionalFormatting>
  <conditionalFormatting sqref="AY141">
    <cfRule type="cellIs" dxfId="5501" priority="650" operator="equal">
      <formula>1</formula>
    </cfRule>
    <cfRule type="cellIs" dxfId="5500" priority="651" operator="equal">
      <formula>5</formula>
    </cfRule>
  </conditionalFormatting>
  <conditionalFormatting sqref="U141">
    <cfRule type="cellIs" dxfId="5499" priority="617" operator="equal">
      <formula>1</formula>
    </cfRule>
  </conditionalFormatting>
  <conditionalFormatting sqref="U141">
    <cfRule type="cellIs" dxfId="5498" priority="615" operator="between">
      <formula>4</formula>
      <formula>5</formula>
    </cfRule>
    <cfRule type="cellIs" dxfId="5497" priority="616" operator="between">
      <formula>2</formula>
      <formula>3</formula>
    </cfRule>
  </conditionalFormatting>
  <conditionalFormatting sqref="Z141">
    <cfRule type="cellIs" dxfId="5496" priority="661" operator="equal">
      <formula>2</formula>
    </cfRule>
    <cfRule type="cellIs" dxfId="5495" priority="662" operator="equal">
      <formula>3</formula>
    </cfRule>
    <cfRule type="cellIs" dxfId="5494" priority="663" operator="equal">
      <formula>4</formula>
    </cfRule>
  </conditionalFormatting>
  <conditionalFormatting sqref="AK141">
    <cfRule type="cellIs" dxfId="5493" priority="613" operator="equal">
      <formula>4</formula>
    </cfRule>
    <cfRule type="cellIs" dxfId="5492" priority="614" operator="equal">
      <formula>2</formula>
    </cfRule>
  </conditionalFormatting>
  <conditionalFormatting sqref="BG141">
    <cfRule type="cellIs" dxfId="5491" priority="612" operator="equal">
      <formula>5</formula>
    </cfRule>
    <cfRule type="cellIs" dxfId="5490" priority="666" operator="equal">
      <formula>1</formula>
    </cfRule>
    <cfRule type="cellIs" dxfId="5489" priority="667" operator="equal">
      <formula>2</formula>
    </cfRule>
    <cfRule type="cellIs" dxfId="5488" priority="668" operator="equal">
      <formula>4</formula>
    </cfRule>
  </conditionalFormatting>
  <conditionalFormatting sqref="BM141">
    <cfRule type="cellIs" dxfId="5487" priority="611" operator="between">
      <formula>4</formula>
      <formula>5</formula>
    </cfRule>
    <cfRule type="cellIs" dxfId="5486" priority="629" operator="equal">
      <formula>2</formula>
    </cfRule>
    <cfRule type="cellIs" dxfId="5485" priority="630" operator="equal">
      <formula>1</formula>
    </cfRule>
  </conditionalFormatting>
  <conditionalFormatting sqref="BS141">
    <cfRule type="cellIs" dxfId="5484" priority="608" operator="equal">
      <formula>5</formula>
    </cfRule>
    <cfRule type="cellIs" dxfId="5483" priority="609" operator="between">
      <formula>2</formula>
      <formula>4</formula>
    </cfRule>
    <cfRule type="cellIs" dxfId="5482" priority="610" operator="equal">
      <formula>1</formula>
    </cfRule>
  </conditionalFormatting>
  <conditionalFormatting sqref="CE141 BV141:BW141 BY141:CB141 CG141 BT141">
    <cfRule type="cellIs" dxfId="5481" priority="605" operator="between">
      <formula>4</formula>
      <formula>5</formula>
    </cfRule>
    <cfRule type="cellIs" dxfId="5480" priority="606" operator="between">
      <formula>2</formula>
      <formula>3</formula>
    </cfRule>
    <cfRule type="cellIs" dxfId="5479" priority="607" operator="equal">
      <formula>1</formula>
    </cfRule>
  </conditionalFormatting>
  <conditionalFormatting sqref="BU141">
    <cfRule type="cellIs" dxfId="5478" priority="602" operator="between">
      <formula>4</formula>
      <formula>5</formula>
    </cfRule>
    <cfRule type="cellIs" dxfId="5477" priority="603" operator="equal">
      <formula>3</formula>
    </cfRule>
    <cfRule type="cellIs" dxfId="5476" priority="604" operator="between">
      <formula>1</formula>
      <formula>2</formula>
    </cfRule>
  </conditionalFormatting>
  <conditionalFormatting sqref="M141">
    <cfRule type="cellIs" dxfId="5475" priority="599" operator="equal">
      <formula>1</formula>
    </cfRule>
    <cfRule type="cellIs" dxfId="5474" priority="600" operator="equal">
      <formula>5</formula>
    </cfRule>
  </conditionalFormatting>
  <conditionalFormatting sqref="AC141">
    <cfRule type="cellIs" dxfId="5473" priority="590" operator="between">
      <formula>1</formula>
      <formula>2</formula>
    </cfRule>
    <cfRule type="cellIs" dxfId="5472" priority="591" operator="equal">
      <formula>3</formula>
    </cfRule>
    <cfRule type="cellIs" dxfId="5471" priority="592" operator="equal">
      <formula>5</formula>
    </cfRule>
  </conditionalFormatting>
  <conditionalFormatting sqref="AF141">
    <cfRule type="cellIs" dxfId="5470" priority="593" operator="equal">
      <formula>1</formula>
    </cfRule>
    <cfRule type="cellIs" dxfId="5469" priority="594" operator="equal">
      <formula>3</formula>
    </cfRule>
    <cfRule type="cellIs" dxfId="5468" priority="595" operator="equal">
      <formula>5</formula>
    </cfRule>
  </conditionalFormatting>
  <conditionalFormatting sqref="AE141">
    <cfRule type="cellIs" dxfId="5467" priority="587" operator="equal">
      <formula>1</formula>
    </cfRule>
    <cfRule type="cellIs" dxfId="5466" priority="588" operator="equal">
      <formula>3</formula>
    </cfRule>
    <cfRule type="cellIs" dxfId="5465" priority="589" operator="equal">
      <formula>5</formula>
    </cfRule>
  </conditionalFormatting>
  <conditionalFormatting sqref="Y141">
    <cfRule type="cellIs" dxfId="5464" priority="584" operator="equal">
      <formula>1</formula>
    </cfRule>
    <cfRule type="cellIs" dxfId="5463" priority="585" operator="equal">
      <formula>3</formula>
    </cfRule>
    <cfRule type="cellIs" dxfId="5462" priority="586" operator="equal">
      <formula>5</formula>
    </cfRule>
  </conditionalFormatting>
  <conditionalFormatting sqref="T141">
    <cfRule type="cellIs" dxfId="5461" priority="581" operator="equal">
      <formula>1</formula>
    </cfRule>
    <cfRule type="cellIs" dxfId="5460" priority="582" operator="equal">
      <formula>3</formula>
    </cfRule>
    <cfRule type="cellIs" dxfId="5459" priority="583" operator="equal">
      <formula>5</formula>
    </cfRule>
  </conditionalFormatting>
  <conditionalFormatting sqref="R141">
    <cfRule type="cellIs" dxfId="5458" priority="579" operator="equal">
      <formula>1</formula>
    </cfRule>
    <cfRule type="cellIs" dxfId="5457" priority="580" operator="equal">
      <formula>3</formula>
    </cfRule>
    <cfRule type="cellIs" dxfId="5456" priority="601" operator="equal">
      <formula>5</formula>
    </cfRule>
  </conditionalFormatting>
  <conditionalFormatting sqref="AJ141">
    <cfRule type="cellIs" dxfId="5455" priority="596" operator="equal">
      <formula>1</formula>
    </cfRule>
    <cfRule type="cellIs" dxfId="5454" priority="597" operator="equal">
      <formula>3</formula>
    </cfRule>
    <cfRule type="cellIs" dxfId="5453" priority="598" operator="equal">
      <formula>5</formula>
    </cfRule>
  </conditionalFormatting>
  <conditionalFormatting sqref="CM141">
    <cfRule type="colorScale" priority="578">
      <colorScale>
        <cfvo type="min"/>
        <cfvo type="percentile" val="50"/>
        <cfvo type="max"/>
        <color rgb="FFF8696B"/>
        <color rgb="FFFFEB84"/>
        <color rgb="FF63BE7B"/>
      </colorScale>
    </cfRule>
  </conditionalFormatting>
  <conditionalFormatting sqref="CP141">
    <cfRule type="colorScale" priority="577">
      <colorScale>
        <cfvo type="min"/>
        <cfvo type="percentile" val="50"/>
        <cfvo type="max"/>
        <color rgb="FFF8696B"/>
        <color rgb="FFFFEB84"/>
        <color rgb="FF63BE7B"/>
      </colorScale>
    </cfRule>
  </conditionalFormatting>
  <conditionalFormatting sqref="CS141">
    <cfRule type="colorScale" priority="576">
      <colorScale>
        <cfvo type="min"/>
        <cfvo type="percentile" val="50"/>
        <cfvo type="max"/>
        <color rgb="FFF8696B"/>
        <color rgb="FFFFEB84"/>
        <color rgb="FF63BE7B"/>
      </colorScale>
    </cfRule>
  </conditionalFormatting>
  <conditionalFormatting sqref="CW141">
    <cfRule type="colorScale" priority="575">
      <colorScale>
        <cfvo type="min"/>
        <cfvo type="percentile" val="50"/>
        <cfvo type="max"/>
        <color rgb="FFF8696B"/>
        <color rgb="FFFFEB84"/>
        <color rgb="FF63BE7B"/>
      </colorScale>
    </cfRule>
  </conditionalFormatting>
  <conditionalFormatting sqref="M41:M42">
    <cfRule type="cellIs" dxfId="5452" priority="570" operator="equal">
      <formula>1</formula>
    </cfRule>
    <cfRule type="cellIs" dxfId="5451" priority="571" operator="equal">
      <formula>5</formula>
    </cfRule>
  </conditionalFormatting>
  <conditionalFormatting sqref="BI41:BI42">
    <cfRule type="cellIs" dxfId="5450" priority="572" operator="between">
      <formula>1</formula>
      <formula>2</formula>
    </cfRule>
    <cfRule type="cellIs" dxfId="5449" priority="573" operator="equal">
      <formula>5</formula>
    </cfRule>
    <cfRule type="cellIs" dxfId="5448" priority="574" operator="between">
      <formula>3</formula>
      <formula>4</formula>
    </cfRule>
  </conditionalFormatting>
  <conditionalFormatting sqref="BC44 AH44 X44 P44">
    <cfRule type="cellIs" dxfId="5447" priority="563" operator="between">
      <formula>1</formula>
      <formula>2</formula>
    </cfRule>
    <cfRule type="cellIs" dxfId="5446" priority="568" operator="equal">
      <formula>3</formula>
    </cfRule>
    <cfRule type="cellIs" dxfId="5445" priority="569" operator="between">
      <formula>5</formula>
      <formula>4</formula>
    </cfRule>
  </conditionalFormatting>
  <conditionalFormatting sqref="G44">
    <cfRule type="cellIs" dxfId="5444" priority="559" operator="lessThan">
      <formula>4</formula>
    </cfRule>
  </conditionalFormatting>
  <conditionalFormatting sqref="I44">
    <cfRule type="cellIs" dxfId="5443" priority="558" operator="lessThan">
      <formula>0.25</formula>
    </cfRule>
  </conditionalFormatting>
  <conditionalFormatting sqref="BI44">
    <cfRule type="cellIs" dxfId="5442" priority="538" operator="between">
      <formula>1</formula>
      <formula>2</formula>
    </cfRule>
    <cfRule type="cellIs" dxfId="5441" priority="553" operator="equal">
      <formula>5</formula>
    </cfRule>
    <cfRule type="cellIs" dxfId="5440" priority="554" operator="equal">
      <formula>3</formula>
    </cfRule>
  </conditionalFormatting>
  <conditionalFormatting sqref="AI44 W44">
    <cfRule type="cellIs" dxfId="5439" priority="531" operator="equal">
      <formula>1</formula>
    </cfRule>
    <cfRule type="cellIs" dxfId="5438" priority="532" operator="equal">
      <formula>3</formula>
    </cfRule>
    <cfRule type="cellIs" dxfId="5437" priority="533" operator="between">
      <formula>4</formula>
      <formula>5</formula>
    </cfRule>
  </conditionalFormatting>
  <conditionalFormatting sqref="CK44 BJ44:BK44 AW44 AM44">
    <cfRule type="cellIs" dxfId="5436" priority="525" operator="equal">
      <formula>5</formula>
    </cfRule>
    <cfRule type="cellIs" dxfId="5435" priority="526" operator="equal">
      <formula>3</formula>
    </cfRule>
    <cfRule type="cellIs" dxfId="5434" priority="527" operator="equal">
      <formula>1</formula>
    </cfRule>
  </conditionalFormatting>
  <conditionalFormatting sqref="BN44 BL44 BD44 AZ44 AV44">
    <cfRule type="cellIs" dxfId="5433" priority="515" operator="equal">
      <formula>1</formula>
    </cfRule>
    <cfRule type="cellIs" dxfId="5432" priority="516" operator="between">
      <formula>2</formula>
      <formula>3</formula>
    </cfRule>
    <cfRule type="cellIs" dxfId="5431" priority="517" operator="between">
      <formula>5</formula>
      <formula>4</formula>
    </cfRule>
  </conditionalFormatting>
  <conditionalFormatting sqref="AB44">
    <cfRule type="cellIs" dxfId="5430" priority="564" operator="equal">
      <formula>1</formula>
    </cfRule>
    <cfRule type="cellIs" dxfId="5429" priority="565" operator="equal">
      <formula>2</formula>
    </cfRule>
    <cfRule type="cellIs" dxfId="5428" priority="566" operator="equal">
      <formula>3</formula>
    </cfRule>
    <cfRule type="cellIs" dxfId="5427" priority="567" operator="between">
      <formula>4</formula>
      <formula>5</formula>
    </cfRule>
  </conditionalFormatting>
  <conditionalFormatting sqref="S44 BQ44">
    <cfRule type="cellIs" dxfId="5426" priority="534" operator="between">
      <formula>1</formula>
      <formula>2</formula>
    </cfRule>
    <cfRule type="cellIs" dxfId="5425" priority="535" operator="equal">
      <formula>3</formula>
    </cfRule>
    <cfRule type="cellIs" dxfId="5424" priority="536" operator="equal">
      <formula>5</formula>
    </cfRule>
  </conditionalFormatting>
  <conditionalFormatting sqref="AO44">
    <cfRule type="cellIs" dxfId="5423" priority="544" operator="equal">
      <formula>1</formula>
    </cfRule>
    <cfRule type="cellIs" dxfId="5422" priority="545" operator="between">
      <formula>2</formula>
      <formula>3</formula>
    </cfRule>
    <cfRule type="cellIs" dxfId="5421" priority="546" operator="between">
      <formula>5</formula>
      <formula>4</formula>
    </cfRule>
  </conditionalFormatting>
  <conditionalFormatting sqref="AN44">
    <cfRule type="cellIs" dxfId="5420" priority="547" operator="between">
      <formula>1</formula>
      <formula>2</formula>
    </cfRule>
    <cfRule type="cellIs" dxfId="5419" priority="548" operator="between">
      <formula>3</formula>
      <formula>4</formula>
    </cfRule>
    <cfRule type="cellIs" dxfId="5418" priority="549" operator="equal">
      <formula>5</formula>
    </cfRule>
  </conditionalFormatting>
  <conditionalFormatting sqref="AP44">
    <cfRule type="cellIs" dxfId="5417" priority="528" operator="between">
      <formula>5</formula>
      <formula>4</formula>
    </cfRule>
    <cfRule type="cellIs" dxfId="5416" priority="529" operator="between">
      <formula>3</formula>
      <formula>2</formula>
    </cfRule>
    <cfRule type="cellIs" dxfId="5415" priority="530" operator="equal">
      <formula>1</formula>
    </cfRule>
  </conditionalFormatting>
  <conditionalFormatting sqref="BP44 BF44 O44 BA44 AQ44">
    <cfRule type="cellIs" dxfId="5414" priority="541" operator="equal">
      <formula>1</formula>
    </cfRule>
    <cfRule type="cellIs" dxfId="5413" priority="542" operator="between">
      <formula>2</formula>
      <formula>4</formula>
    </cfRule>
    <cfRule type="cellIs" dxfId="5412" priority="543" operator="equal">
      <formula>5</formula>
    </cfRule>
  </conditionalFormatting>
  <conditionalFormatting sqref="AR44">
    <cfRule type="cellIs" dxfId="5411" priority="511" operator="between">
      <formula>5</formula>
      <formula>4</formula>
    </cfRule>
    <cfRule type="cellIs" dxfId="5410" priority="512" operator="equal">
      <formula>3</formula>
    </cfRule>
    <cfRule type="cellIs" dxfId="5409" priority="513" operator="equal">
      <formula>2</formula>
    </cfRule>
    <cfRule type="cellIs" dxfId="5408" priority="514" operator="equal">
      <formula>1</formula>
    </cfRule>
  </conditionalFormatting>
  <conditionalFormatting sqref="AT44">
    <cfRule type="cellIs" dxfId="5407" priority="507" operator="equal">
      <formula>5</formula>
    </cfRule>
    <cfRule type="cellIs" dxfId="5406" priority="508" operator="between">
      <formula>3</formula>
      <formula>4</formula>
    </cfRule>
    <cfRule type="cellIs" dxfId="5405" priority="509" operator="equal">
      <formula>2</formula>
    </cfRule>
    <cfRule type="cellIs" dxfId="5404" priority="510" operator="equal">
      <formula>1</formula>
    </cfRule>
  </conditionalFormatting>
  <conditionalFormatting sqref="AU44">
    <cfRule type="cellIs" dxfId="5403" priority="523" operator="equal">
      <formula>1</formula>
    </cfRule>
    <cfRule type="cellIs" dxfId="5402" priority="524" operator="between">
      <formula>2</formula>
      <formula>3</formula>
    </cfRule>
    <cfRule type="cellIs" dxfId="5401" priority="537" operator="equal">
      <formula>5</formula>
    </cfRule>
  </conditionalFormatting>
  <conditionalFormatting sqref="AX44">
    <cfRule type="cellIs" dxfId="5400" priority="520" operator="equal">
      <formula>1</formula>
    </cfRule>
    <cfRule type="cellIs" dxfId="5399" priority="521" operator="between">
      <formula>3</formula>
      <formula>2</formula>
    </cfRule>
    <cfRule type="cellIs" dxfId="5398" priority="522" operator="equal">
      <formula>5</formula>
    </cfRule>
  </conditionalFormatting>
  <conditionalFormatting sqref="AY44">
    <cfRule type="cellIs" dxfId="5397" priority="539" operator="equal">
      <formula>1</formula>
    </cfRule>
    <cfRule type="cellIs" dxfId="5396" priority="540" operator="equal">
      <formula>5</formula>
    </cfRule>
  </conditionalFormatting>
  <conditionalFormatting sqref="U44">
    <cfRule type="cellIs" dxfId="5395" priority="506" operator="equal">
      <formula>1</formula>
    </cfRule>
  </conditionalFormatting>
  <conditionalFormatting sqref="U44">
    <cfRule type="cellIs" dxfId="5394" priority="504" operator="between">
      <formula>4</formula>
      <formula>5</formula>
    </cfRule>
    <cfRule type="cellIs" dxfId="5393" priority="505" operator="between">
      <formula>2</formula>
      <formula>3</formula>
    </cfRule>
  </conditionalFormatting>
  <conditionalFormatting sqref="Z44">
    <cfRule type="cellIs" dxfId="5392" priority="550" operator="equal">
      <formula>2</formula>
    </cfRule>
    <cfRule type="cellIs" dxfId="5391" priority="551" operator="equal">
      <formula>3</formula>
    </cfRule>
    <cfRule type="cellIs" dxfId="5390" priority="552" operator="equal">
      <formula>4</formula>
    </cfRule>
  </conditionalFormatting>
  <conditionalFormatting sqref="AK44">
    <cfRule type="cellIs" dxfId="5389" priority="502" operator="equal">
      <formula>4</formula>
    </cfRule>
    <cfRule type="cellIs" dxfId="5388" priority="503" operator="equal">
      <formula>2</formula>
    </cfRule>
  </conditionalFormatting>
  <conditionalFormatting sqref="BG44">
    <cfRule type="cellIs" dxfId="5387" priority="501" operator="equal">
      <formula>5</formula>
    </cfRule>
    <cfRule type="cellIs" dxfId="5386" priority="555" operator="equal">
      <formula>1</formula>
    </cfRule>
    <cfRule type="cellIs" dxfId="5385" priority="556" operator="equal">
      <formula>2</formula>
    </cfRule>
    <cfRule type="cellIs" dxfId="5384" priority="557" operator="equal">
      <formula>4</formula>
    </cfRule>
  </conditionalFormatting>
  <conditionalFormatting sqref="BM44">
    <cfRule type="cellIs" dxfId="5383" priority="500" operator="between">
      <formula>4</formula>
      <formula>5</formula>
    </cfRule>
    <cfRule type="cellIs" dxfId="5382" priority="518" operator="equal">
      <formula>2</formula>
    </cfRule>
    <cfRule type="cellIs" dxfId="5381" priority="519" operator="equal">
      <formula>1</formula>
    </cfRule>
  </conditionalFormatting>
  <conditionalFormatting sqref="BS44">
    <cfRule type="cellIs" dxfId="5380" priority="497" operator="equal">
      <formula>5</formula>
    </cfRule>
    <cfRule type="cellIs" dxfId="5379" priority="498" operator="between">
      <formula>2</formula>
      <formula>4</formula>
    </cfRule>
    <cfRule type="cellIs" dxfId="5378" priority="499" operator="equal">
      <formula>1</formula>
    </cfRule>
  </conditionalFormatting>
  <conditionalFormatting sqref="BT44">
    <cfRule type="cellIs" dxfId="5377" priority="494" operator="between">
      <formula>4</formula>
      <formula>5</formula>
    </cfRule>
    <cfRule type="cellIs" dxfId="5376" priority="495" operator="between">
      <formula>2</formula>
      <formula>3</formula>
    </cfRule>
    <cfRule type="cellIs" dxfId="5375" priority="496" operator="equal">
      <formula>1</formula>
    </cfRule>
  </conditionalFormatting>
  <conditionalFormatting sqref="BU44">
    <cfRule type="cellIs" dxfId="5374" priority="491" operator="between">
      <formula>4</formula>
      <formula>5</formula>
    </cfRule>
    <cfRule type="cellIs" dxfId="5373" priority="492" operator="equal">
      <formula>3</formula>
    </cfRule>
    <cfRule type="cellIs" dxfId="5372" priority="493" operator="between">
      <formula>1</formula>
      <formula>2</formula>
    </cfRule>
  </conditionalFormatting>
  <conditionalFormatting sqref="M44">
    <cfRule type="cellIs" dxfId="5371" priority="489" operator="equal">
      <formula>1</formula>
    </cfRule>
    <cfRule type="cellIs" dxfId="5370" priority="490" operator="equal">
      <formula>5</formula>
    </cfRule>
  </conditionalFormatting>
  <conditionalFormatting sqref="AF44">
    <cfRule type="cellIs" dxfId="5369" priority="560" operator="equal">
      <formula>1</formula>
    </cfRule>
    <cfRule type="cellIs" dxfId="5368" priority="561" operator="equal">
      <formula>3</formula>
    </cfRule>
    <cfRule type="cellIs" dxfId="5367" priority="562" operator="equal">
      <formula>5</formula>
    </cfRule>
  </conditionalFormatting>
  <conditionalFormatting sqref="AE44">
    <cfRule type="cellIs" dxfId="5366" priority="486" operator="equal">
      <formula>1</formula>
    </cfRule>
    <cfRule type="cellIs" dxfId="5365" priority="487" operator="equal">
      <formula>3</formula>
    </cfRule>
    <cfRule type="cellIs" dxfId="5364" priority="488" operator="equal">
      <formula>5</formula>
    </cfRule>
  </conditionalFormatting>
  <conditionalFormatting sqref="R44">
    <cfRule type="cellIs" dxfId="5363" priority="483" operator="equal">
      <formula>1</formula>
    </cfRule>
    <cfRule type="cellIs" dxfId="5362" priority="484" operator="equal">
      <formula>3</formula>
    </cfRule>
    <cfRule type="cellIs" dxfId="5361" priority="485" operator="equal">
      <formula>5</formula>
    </cfRule>
  </conditionalFormatting>
  <conditionalFormatting sqref="T44">
    <cfRule type="cellIs" dxfId="5360" priority="480" operator="equal">
      <formula>1</formula>
    </cfRule>
    <cfRule type="cellIs" dxfId="5359" priority="481" operator="equal">
      <formula>3</formula>
    </cfRule>
    <cfRule type="cellIs" dxfId="5358" priority="482" operator="equal">
      <formula>5</formula>
    </cfRule>
  </conditionalFormatting>
  <conditionalFormatting sqref="Y44">
    <cfRule type="cellIs" dxfId="5357" priority="477" operator="equal">
      <formula>1</formula>
    </cfRule>
    <cfRule type="cellIs" dxfId="5356" priority="478" operator="equal">
      <formula>3</formula>
    </cfRule>
    <cfRule type="cellIs" dxfId="5355" priority="479" operator="equal">
      <formula>5</formula>
    </cfRule>
  </conditionalFormatting>
  <conditionalFormatting sqref="BI44">
    <cfRule type="cellIs" dxfId="5354" priority="476" operator="equal">
      <formula>4</formula>
    </cfRule>
  </conditionalFormatting>
  <conditionalFormatting sqref="P45 X45 AH45 BC45">
    <cfRule type="cellIs" dxfId="5353" priority="469" operator="between">
      <formula>1</formula>
      <formula>2</formula>
    </cfRule>
    <cfRule type="cellIs" dxfId="5352" priority="474" operator="equal">
      <formula>3</formula>
    </cfRule>
    <cfRule type="cellIs" dxfId="5351" priority="475" operator="between">
      <formula>5</formula>
      <formula>4</formula>
    </cfRule>
  </conditionalFormatting>
  <conditionalFormatting sqref="G45">
    <cfRule type="cellIs" dxfId="5350" priority="465" operator="lessThan">
      <formula>4</formula>
    </cfRule>
  </conditionalFormatting>
  <conditionalFormatting sqref="I45">
    <cfRule type="cellIs" dxfId="5349" priority="464" operator="lessThan">
      <formula>0.25</formula>
    </cfRule>
  </conditionalFormatting>
  <conditionalFormatting sqref="BI45">
    <cfRule type="cellIs" dxfId="5348" priority="444" operator="between">
      <formula>1</formula>
      <formula>2</formula>
    </cfRule>
    <cfRule type="cellIs" dxfId="5347" priority="459" operator="equal">
      <formula>5</formula>
    </cfRule>
    <cfRule type="cellIs" dxfId="5346" priority="460" operator="equal">
      <formula>3</formula>
    </cfRule>
  </conditionalFormatting>
  <conditionalFormatting sqref="W45 AI45">
    <cfRule type="cellIs" dxfId="5345" priority="437" operator="equal">
      <formula>1</formula>
    </cfRule>
    <cfRule type="cellIs" dxfId="5344" priority="438" operator="equal">
      <formula>3</formula>
    </cfRule>
    <cfRule type="cellIs" dxfId="5343" priority="439" operator="between">
      <formula>4</formula>
      <formula>5</formula>
    </cfRule>
  </conditionalFormatting>
  <conditionalFormatting sqref="AM45 AW45 BJ45:BK45 CK45">
    <cfRule type="cellIs" dxfId="5342" priority="431" operator="equal">
      <formula>5</formula>
    </cfRule>
    <cfRule type="cellIs" dxfId="5341" priority="432" operator="equal">
      <formula>3</formula>
    </cfRule>
    <cfRule type="cellIs" dxfId="5340" priority="433" operator="equal">
      <formula>1</formula>
    </cfRule>
  </conditionalFormatting>
  <conditionalFormatting sqref="AZ45 AV45 BD45 BL45 BN45">
    <cfRule type="cellIs" dxfId="5339" priority="421" operator="equal">
      <formula>1</formula>
    </cfRule>
    <cfRule type="cellIs" dxfId="5338" priority="422" operator="between">
      <formula>2</formula>
      <formula>3</formula>
    </cfRule>
    <cfRule type="cellIs" dxfId="5337" priority="423" operator="between">
      <formula>5</formula>
      <formula>4</formula>
    </cfRule>
  </conditionalFormatting>
  <conditionalFormatting sqref="AB45">
    <cfRule type="cellIs" dxfId="5336" priority="470" operator="equal">
      <formula>1</formula>
    </cfRule>
    <cfRule type="cellIs" dxfId="5335" priority="471" operator="equal">
      <formula>2</formula>
    </cfRule>
    <cfRule type="cellIs" dxfId="5334" priority="472" operator="equal">
      <formula>3</formula>
    </cfRule>
    <cfRule type="cellIs" dxfId="5333" priority="473" operator="between">
      <formula>4</formula>
      <formula>5</formula>
    </cfRule>
  </conditionalFormatting>
  <conditionalFormatting sqref="AC45 BQ45 S45">
    <cfRule type="cellIs" dxfId="5332" priority="440" operator="between">
      <formula>1</formula>
      <formula>2</formula>
    </cfRule>
    <cfRule type="cellIs" dxfId="5331" priority="441" operator="equal">
      <formula>3</formula>
    </cfRule>
    <cfRule type="cellIs" dxfId="5330" priority="442" operator="equal">
      <formula>5</formula>
    </cfRule>
  </conditionalFormatting>
  <conditionalFormatting sqref="AO45">
    <cfRule type="cellIs" dxfId="5329" priority="450" operator="equal">
      <formula>1</formula>
    </cfRule>
    <cfRule type="cellIs" dxfId="5328" priority="451" operator="between">
      <formula>2</formula>
      <formula>3</formula>
    </cfRule>
    <cfRule type="cellIs" dxfId="5327" priority="452" operator="between">
      <formula>5</formula>
      <formula>4</formula>
    </cfRule>
  </conditionalFormatting>
  <conditionalFormatting sqref="AN45">
    <cfRule type="cellIs" dxfId="5326" priority="453" operator="between">
      <formula>1</formula>
      <formula>2</formula>
    </cfRule>
    <cfRule type="cellIs" dxfId="5325" priority="454" operator="between">
      <formula>3</formula>
      <formula>4</formula>
    </cfRule>
    <cfRule type="cellIs" dxfId="5324" priority="455" operator="equal">
      <formula>5</formula>
    </cfRule>
  </conditionalFormatting>
  <conditionalFormatting sqref="AP45">
    <cfRule type="cellIs" dxfId="5323" priority="434" operator="between">
      <formula>5</formula>
      <formula>4</formula>
    </cfRule>
    <cfRule type="cellIs" dxfId="5322" priority="435" operator="between">
      <formula>3</formula>
      <formula>2</formula>
    </cfRule>
    <cfRule type="cellIs" dxfId="5321" priority="436" operator="equal">
      <formula>1</formula>
    </cfRule>
  </conditionalFormatting>
  <conditionalFormatting sqref="BA45 AQ45 O45 BF45 BP45">
    <cfRule type="cellIs" dxfId="5320" priority="447" operator="equal">
      <formula>1</formula>
    </cfRule>
    <cfRule type="cellIs" dxfId="5319" priority="448" operator="between">
      <formula>2</formula>
      <formula>4</formula>
    </cfRule>
    <cfRule type="cellIs" dxfId="5318" priority="449" operator="equal">
      <formula>5</formula>
    </cfRule>
  </conditionalFormatting>
  <conditionalFormatting sqref="AR45">
    <cfRule type="cellIs" dxfId="5317" priority="417" operator="between">
      <formula>5</formula>
      <formula>4</formula>
    </cfRule>
    <cfRule type="cellIs" dxfId="5316" priority="418" operator="equal">
      <formula>3</formula>
    </cfRule>
    <cfRule type="cellIs" dxfId="5315" priority="419" operator="equal">
      <formula>2</formula>
    </cfRule>
    <cfRule type="cellIs" dxfId="5314" priority="420" operator="equal">
      <formula>1</formula>
    </cfRule>
  </conditionalFormatting>
  <conditionalFormatting sqref="AT45">
    <cfRule type="cellIs" dxfId="5313" priority="413" operator="equal">
      <formula>5</formula>
    </cfRule>
    <cfRule type="cellIs" dxfId="5312" priority="414" operator="between">
      <formula>3</formula>
      <formula>4</formula>
    </cfRule>
    <cfRule type="cellIs" dxfId="5311" priority="415" operator="equal">
      <formula>2</formula>
    </cfRule>
    <cfRule type="cellIs" dxfId="5310" priority="416" operator="equal">
      <formula>1</formula>
    </cfRule>
  </conditionalFormatting>
  <conditionalFormatting sqref="AU45">
    <cfRule type="cellIs" dxfId="5309" priority="429" operator="equal">
      <formula>1</formula>
    </cfRule>
    <cfRule type="cellIs" dxfId="5308" priority="430" operator="between">
      <formula>2</formula>
      <formula>3</formula>
    </cfRule>
    <cfRule type="cellIs" dxfId="5307" priority="443" operator="equal">
      <formula>5</formula>
    </cfRule>
  </conditionalFormatting>
  <conditionalFormatting sqref="AX45">
    <cfRule type="cellIs" dxfId="5306" priority="426" operator="equal">
      <formula>1</formula>
    </cfRule>
    <cfRule type="cellIs" dxfId="5305" priority="427" operator="between">
      <formula>3</formula>
      <formula>2</formula>
    </cfRule>
    <cfRule type="cellIs" dxfId="5304" priority="428" operator="equal">
      <formula>5</formula>
    </cfRule>
  </conditionalFormatting>
  <conditionalFormatting sqref="AY45">
    <cfRule type="cellIs" dxfId="5303" priority="445" operator="equal">
      <formula>1</formula>
    </cfRule>
    <cfRule type="cellIs" dxfId="5302" priority="446" operator="equal">
      <formula>5</formula>
    </cfRule>
  </conditionalFormatting>
  <conditionalFormatting sqref="U45">
    <cfRule type="cellIs" dxfId="5301" priority="412" operator="equal">
      <formula>1</formula>
    </cfRule>
  </conditionalFormatting>
  <conditionalFormatting sqref="U45">
    <cfRule type="cellIs" dxfId="5300" priority="410" operator="between">
      <formula>4</formula>
      <formula>5</formula>
    </cfRule>
    <cfRule type="cellIs" dxfId="5299" priority="411" operator="between">
      <formula>2</formula>
      <formula>3</formula>
    </cfRule>
  </conditionalFormatting>
  <conditionalFormatting sqref="Z45">
    <cfRule type="cellIs" dxfId="5298" priority="456" operator="equal">
      <formula>2</formula>
    </cfRule>
    <cfRule type="cellIs" dxfId="5297" priority="457" operator="equal">
      <formula>3</formula>
    </cfRule>
    <cfRule type="cellIs" dxfId="5296" priority="458" operator="equal">
      <formula>4</formula>
    </cfRule>
  </conditionalFormatting>
  <conditionalFormatting sqref="AK45">
    <cfRule type="cellIs" dxfId="5295" priority="408" operator="equal">
      <formula>4</formula>
    </cfRule>
    <cfRule type="cellIs" dxfId="5294" priority="409" operator="equal">
      <formula>2</formula>
    </cfRule>
  </conditionalFormatting>
  <conditionalFormatting sqref="BG45">
    <cfRule type="cellIs" dxfId="5293" priority="407" operator="equal">
      <formula>5</formula>
    </cfRule>
    <cfRule type="cellIs" dxfId="5292" priority="461" operator="equal">
      <formula>1</formula>
    </cfRule>
    <cfRule type="cellIs" dxfId="5291" priority="462" operator="equal">
      <formula>2</formula>
    </cfRule>
    <cfRule type="cellIs" dxfId="5290" priority="463" operator="equal">
      <formula>4</formula>
    </cfRule>
  </conditionalFormatting>
  <conditionalFormatting sqref="BM45">
    <cfRule type="cellIs" dxfId="5289" priority="406" operator="between">
      <formula>4</formula>
      <formula>5</formula>
    </cfRule>
    <cfRule type="cellIs" dxfId="5288" priority="424" operator="equal">
      <formula>2</formula>
    </cfRule>
    <cfRule type="cellIs" dxfId="5287" priority="425" operator="equal">
      <formula>1</formula>
    </cfRule>
  </conditionalFormatting>
  <conditionalFormatting sqref="BS45">
    <cfRule type="cellIs" dxfId="5286" priority="403" operator="equal">
      <formula>5</formula>
    </cfRule>
    <cfRule type="cellIs" dxfId="5285" priority="404" operator="between">
      <formula>2</formula>
      <formula>4</formula>
    </cfRule>
    <cfRule type="cellIs" dxfId="5284" priority="405" operator="equal">
      <formula>1</formula>
    </cfRule>
  </conditionalFormatting>
  <conditionalFormatting sqref="BT45">
    <cfRule type="cellIs" dxfId="5283" priority="400" operator="between">
      <formula>4</formula>
      <formula>5</formula>
    </cfRule>
    <cfRule type="cellIs" dxfId="5282" priority="401" operator="between">
      <formula>2</formula>
      <formula>3</formula>
    </cfRule>
    <cfRule type="cellIs" dxfId="5281" priority="402" operator="equal">
      <formula>1</formula>
    </cfRule>
  </conditionalFormatting>
  <conditionalFormatting sqref="BU45">
    <cfRule type="cellIs" dxfId="5280" priority="397" operator="between">
      <formula>4</formula>
      <formula>5</formula>
    </cfRule>
    <cfRule type="cellIs" dxfId="5279" priority="398" operator="equal">
      <formula>3</formula>
    </cfRule>
    <cfRule type="cellIs" dxfId="5278" priority="399" operator="between">
      <formula>1</formula>
      <formula>2</formula>
    </cfRule>
  </conditionalFormatting>
  <conditionalFormatting sqref="M45">
    <cfRule type="cellIs" dxfId="5277" priority="395" operator="equal">
      <formula>1</formula>
    </cfRule>
    <cfRule type="cellIs" dxfId="5276" priority="396" operator="equal">
      <formula>5</formula>
    </cfRule>
  </conditionalFormatting>
  <conditionalFormatting sqref="AF45">
    <cfRule type="cellIs" dxfId="5275" priority="466" operator="equal">
      <formula>1</formula>
    </cfRule>
    <cfRule type="cellIs" dxfId="5274" priority="467" operator="equal">
      <formula>3</formula>
    </cfRule>
    <cfRule type="cellIs" dxfId="5273" priority="468" operator="equal">
      <formula>5</formula>
    </cfRule>
  </conditionalFormatting>
  <conditionalFormatting sqref="AE45">
    <cfRule type="cellIs" dxfId="5272" priority="392" operator="equal">
      <formula>1</formula>
    </cfRule>
    <cfRule type="cellIs" dxfId="5271" priority="393" operator="equal">
      <formula>3</formula>
    </cfRule>
    <cfRule type="cellIs" dxfId="5270" priority="394" operator="equal">
      <formula>5</formula>
    </cfRule>
  </conditionalFormatting>
  <conditionalFormatting sqref="R45">
    <cfRule type="cellIs" dxfId="5269" priority="389" operator="equal">
      <formula>1</formula>
    </cfRule>
    <cfRule type="cellIs" dxfId="5268" priority="390" operator="equal">
      <formula>3</formula>
    </cfRule>
    <cfRule type="cellIs" dxfId="5267" priority="391" operator="equal">
      <formula>5</formula>
    </cfRule>
  </conditionalFormatting>
  <conditionalFormatting sqref="T45">
    <cfRule type="cellIs" dxfId="5266" priority="386" operator="equal">
      <formula>1</formula>
    </cfRule>
    <cfRule type="cellIs" dxfId="5265" priority="387" operator="equal">
      <formula>3</formula>
    </cfRule>
    <cfRule type="cellIs" dxfId="5264" priority="388" operator="equal">
      <formula>5</formula>
    </cfRule>
  </conditionalFormatting>
  <conditionalFormatting sqref="Y45">
    <cfRule type="cellIs" dxfId="5263" priority="383" operator="equal">
      <formula>1</formula>
    </cfRule>
    <cfRule type="cellIs" dxfId="5262" priority="384" operator="equal">
      <formula>3</formula>
    </cfRule>
    <cfRule type="cellIs" dxfId="5261" priority="385" operator="equal">
      <formula>5</formula>
    </cfRule>
  </conditionalFormatting>
  <conditionalFormatting sqref="BI45">
    <cfRule type="cellIs" dxfId="5260" priority="382" operator="equal">
      <formula>4</formula>
    </cfRule>
  </conditionalFormatting>
  <conditionalFormatting sqref="M43">
    <cfRule type="cellIs" dxfId="5259" priority="377" operator="equal">
      <formula>1</formula>
    </cfRule>
    <cfRule type="cellIs" dxfId="5258" priority="378" operator="equal">
      <formula>5</formula>
    </cfRule>
  </conditionalFormatting>
  <conditionalFormatting sqref="BI43">
    <cfRule type="cellIs" dxfId="5257" priority="379" operator="between">
      <formula>1</formula>
      <formula>2</formula>
    </cfRule>
    <cfRule type="cellIs" dxfId="5256" priority="380" operator="equal">
      <formula>5</formula>
    </cfRule>
    <cfRule type="cellIs" dxfId="5255" priority="381" operator="between">
      <formula>3</formula>
      <formula>4</formula>
    </cfRule>
  </conditionalFormatting>
  <conditionalFormatting sqref="BC46:BC49 AH46:AH49 X46:X49 P46:P49">
    <cfRule type="cellIs" dxfId="5254" priority="370" operator="between">
      <formula>1</formula>
      <formula>2</formula>
    </cfRule>
    <cfRule type="cellIs" dxfId="5253" priority="375" operator="equal">
      <formula>3</formula>
    </cfRule>
    <cfRule type="cellIs" dxfId="5252" priority="376" operator="between">
      <formula>5</formula>
      <formula>4</formula>
    </cfRule>
  </conditionalFormatting>
  <conditionalFormatting sqref="G46:G49">
    <cfRule type="cellIs" dxfId="5251" priority="366" operator="lessThan">
      <formula>4</formula>
    </cfRule>
  </conditionalFormatting>
  <conditionalFormatting sqref="I46:I49">
    <cfRule type="cellIs" dxfId="5250" priority="365" operator="lessThan">
      <formula>0.25</formula>
    </cfRule>
  </conditionalFormatting>
  <conditionalFormatting sqref="BI46:BI49">
    <cfRule type="cellIs" dxfId="5249" priority="345" operator="between">
      <formula>1</formula>
      <formula>2</formula>
    </cfRule>
    <cfRule type="cellIs" dxfId="5248" priority="360" operator="equal">
      <formula>5</formula>
    </cfRule>
    <cfRule type="cellIs" dxfId="5247" priority="361" operator="equal">
      <formula>3</formula>
    </cfRule>
  </conditionalFormatting>
  <conditionalFormatting sqref="AI46:AI49 W46:W49">
    <cfRule type="cellIs" dxfId="5246" priority="338" operator="equal">
      <formula>1</formula>
    </cfRule>
    <cfRule type="cellIs" dxfId="5245" priority="339" operator="equal">
      <formula>3</formula>
    </cfRule>
    <cfRule type="cellIs" dxfId="5244" priority="340" operator="between">
      <formula>4</formula>
      <formula>5</formula>
    </cfRule>
  </conditionalFormatting>
  <conditionalFormatting sqref="CK46:CK49 BJ46:BK49 AW46:AW49 AM46:AM49">
    <cfRule type="cellIs" dxfId="5243" priority="332" operator="equal">
      <formula>5</formula>
    </cfRule>
    <cfRule type="cellIs" dxfId="5242" priority="333" operator="equal">
      <formula>3</formula>
    </cfRule>
    <cfRule type="cellIs" dxfId="5241" priority="334" operator="equal">
      <formula>1</formula>
    </cfRule>
  </conditionalFormatting>
  <conditionalFormatting sqref="BN46:BN49 BL46:BL49 BD46:BD49 AV46:AV49 AZ46:AZ49">
    <cfRule type="cellIs" dxfId="5240" priority="322" operator="equal">
      <formula>1</formula>
    </cfRule>
    <cfRule type="cellIs" dxfId="5239" priority="323" operator="between">
      <formula>2</formula>
      <formula>3</formula>
    </cfRule>
    <cfRule type="cellIs" dxfId="5238" priority="324" operator="between">
      <formula>5</formula>
      <formula>4</formula>
    </cfRule>
  </conditionalFormatting>
  <conditionalFormatting sqref="AB46:AB49">
    <cfRule type="cellIs" dxfId="5237" priority="371" operator="equal">
      <formula>1</formula>
    </cfRule>
    <cfRule type="cellIs" dxfId="5236" priority="372" operator="equal">
      <formula>2</formula>
    </cfRule>
    <cfRule type="cellIs" dxfId="5235" priority="373" operator="equal">
      <formula>3</formula>
    </cfRule>
    <cfRule type="cellIs" dxfId="5234" priority="374" operator="between">
      <formula>4</formula>
      <formula>5</formula>
    </cfRule>
  </conditionalFormatting>
  <conditionalFormatting sqref="AC46 S46:S49 BQ46:BQ49">
    <cfRule type="cellIs" dxfId="5233" priority="341" operator="between">
      <formula>1</formula>
      <formula>2</formula>
    </cfRule>
    <cfRule type="cellIs" dxfId="5232" priority="342" operator="equal">
      <formula>3</formula>
    </cfRule>
    <cfRule type="cellIs" dxfId="5231" priority="343" operator="equal">
      <formula>5</formula>
    </cfRule>
  </conditionalFormatting>
  <conditionalFormatting sqref="AO46:AO49">
    <cfRule type="cellIs" dxfId="5230" priority="351" operator="equal">
      <formula>1</formula>
    </cfRule>
    <cfRule type="cellIs" dxfId="5229" priority="352" operator="between">
      <formula>2</formula>
      <formula>3</formula>
    </cfRule>
    <cfRule type="cellIs" dxfId="5228" priority="353" operator="between">
      <formula>5</formula>
      <formula>4</formula>
    </cfRule>
  </conditionalFormatting>
  <conditionalFormatting sqref="AN46:AN49">
    <cfRule type="cellIs" dxfId="5227" priority="354" operator="between">
      <formula>1</formula>
      <formula>2</formula>
    </cfRule>
    <cfRule type="cellIs" dxfId="5226" priority="355" operator="between">
      <formula>3</formula>
      <formula>4</formula>
    </cfRule>
    <cfRule type="cellIs" dxfId="5225" priority="356" operator="equal">
      <formula>5</formula>
    </cfRule>
  </conditionalFormatting>
  <conditionalFormatting sqref="AP46:AP49">
    <cfRule type="cellIs" dxfId="5224" priority="335" operator="between">
      <formula>5</formula>
      <formula>4</formula>
    </cfRule>
    <cfRule type="cellIs" dxfId="5223" priority="336" operator="between">
      <formula>3</formula>
      <formula>2</formula>
    </cfRule>
    <cfRule type="cellIs" dxfId="5222" priority="337" operator="equal">
      <formula>1</formula>
    </cfRule>
  </conditionalFormatting>
  <conditionalFormatting sqref="BP46:BP49 BF46:BF49 O46:O49 AQ46:AQ49 BA46:BA49">
    <cfRule type="cellIs" dxfId="5221" priority="348" operator="equal">
      <formula>1</formula>
    </cfRule>
    <cfRule type="cellIs" dxfId="5220" priority="349" operator="between">
      <formula>2</formula>
      <formula>4</formula>
    </cfRule>
    <cfRule type="cellIs" dxfId="5219" priority="350" operator="equal">
      <formula>5</formula>
    </cfRule>
  </conditionalFormatting>
  <conditionalFormatting sqref="AR46:AR49">
    <cfRule type="cellIs" dxfId="5218" priority="318" operator="between">
      <formula>5</formula>
      <formula>4</formula>
    </cfRule>
    <cfRule type="cellIs" dxfId="5217" priority="319" operator="equal">
      <formula>3</formula>
    </cfRule>
    <cfRule type="cellIs" dxfId="5216" priority="320" operator="equal">
      <formula>2</formula>
    </cfRule>
    <cfRule type="cellIs" dxfId="5215" priority="321" operator="equal">
      <formula>1</formula>
    </cfRule>
  </conditionalFormatting>
  <conditionalFormatting sqref="AT46:AT49">
    <cfRule type="cellIs" dxfId="5214" priority="314" operator="equal">
      <formula>5</formula>
    </cfRule>
    <cfRule type="cellIs" dxfId="5213" priority="315" operator="between">
      <formula>3</formula>
      <formula>4</formula>
    </cfRule>
    <cfRule type="cellIs" dxfId="5212" priority="316" operator="equal">
      <formula>2</formula>
    </cfRule>
    <cfRule type="cellIs" dxfId="5211" priority="317" operator="equal">
      <formula>1</formula>
    </cfRule>
  </conditionalFormatting>
  <conditionalFormatting sqref="AU46:AU49">
    <cfRule type="cellIs" dxfId="5210" priority="330" operator="equal">
      <formula>1</formula>
    </cfRule>
    <cfRule type="cellIs" dxfId="5209" priority="331" operator="between">
      <formula>2</formula>
      <formula>3</formula>
    </cfRule>
    <cfRule type="cellIs" dxfId="5208" priority="344" operator="equal">
      <formula>5</formula>
    </cfRule>
  </conditionalFormatting>
  <conditionalFormatting sqref="AX46:AX49">
    <cfRule type="cellIs" dxfId="5207" priority="327" operator="equal">
      <formula>1</formula>
    </cfRule>
    <cfRule type="cellIs" dxfId="5206" priority="328" operator="between">
      <formula>3</formula>
      <formula>2</formula>
    </cfRule>
    <cfRule type="cellIs" dxfId="5205" priority="329" operator="equal">
      <formula>5</formula>
    </cfRule>
  </conditionalFormatting>
  <conditionalFormatting sqref="AY46:AY49">
    <cfRule type="cellIs" dxfId="5204" priority="346" operator="equal">
      <formula>1</formula>
    </cfRule>
    <cfRule type="cellIs" dxfId="5203" priority="347" operator="equal">
      <formula>5</formula>
    </cfRule>
  </conditionalFormatting>
  <conditionalFormatting sqref="U46:U49">
    <cfRule type="cellIs" dxfId="5202" priority="313" operator="equal">
      <formula>1</formula>
    </cfRule>
  </conditionalFormatting>
  <conditionalFormatting sqref="U46:U49">
    <cfRule type="cellIs" dxfId="5201" priority="311" operator="between">
      <formula>4</formula>
      <formula>5</formula>
    </cfRule>
    <cfRule type="cellIs" dxfId="5200" priority="312" operator="between">
      <formula>2</formula>
      <formula>3</formula>
    </cfRule>
  </conditionalFormatting>
  <conditionalFormatting sqref="Z46:Z49">
    <cfRule type="cellIs" dxfId="5199" priority="357" operator="equal">
      <formula>2</formula>
    </cfRule>
    <cfRule type="cellIs" dxfId="5198" priority="358" operator="equal">
      <formula>3</formula>
    </cfRule>
    <cfRule type="cellIs" dxfId="5197" priority="359" operator="equal">
      <formula>4</formula>
    </cfRule>
  </conditionalFormatting>
  <conditionalFormatting sqref="AK46:AK49">
    <cfRule type="cellIs" dxfId="5196" priority="309" operator="equal">
      <formula>4</formula>
    </cfRule>
    <cfRule type="cellIs" dxfId="5195" priority="310" operator="equal">
      <formula>2</formula>
    </cfRule>
  </conditionalFormatting>
  <conditionalFormatting sqref="BG46:BG49">
    <cfRule type="cellIs" dxfId="5194" priority="308" operator="equal">
      <formula>5</formula>
    </cfRule>
    <cfRule type="cellIs" dxfId="5193" priority="362" operator="equal">
      <formula>1</formula>
    </cfRule>
    <cfRule type="cellIs" dxfId="5192" priority="363" operator="equal">
      <formula>2</formula>
    </cfRule>
    <cfRule type="cellIs" dxfId="5191" priority="364" operator="equal">
      <formula>4</formula>
    </cfRule>
  </conditionalFormatting>
  <conditionalFormatting sqref="BM46:BM49">
    <cfRule type="cellIs" dxfId="5190" priority="307" operator="between">
      <formula>4</formula>
      <formula>5</formula>
    </cfRule>
    <cfRule type="cellIs" dxfId="5189" priority="325" operator="equal">
      <formula>2</formula>
    </cfRule>
    <cfRule type="cellIs" dxfId="5188" priority="326" operator="equal">
      <formula>1</formula>
    </cfRule>
  </conditionalFormatting>
  <conditionalFormatting sqref="BS46:BS49">
    <cfRule type="cellIs" dxfId="5187" priority="304" operator="equal">
      <formula>5</formula>
    </cfRule>
    <cfRule type="cellIs" dxfId="5186" priority="305" operator="between">
      <formula>2</formula>
      <formula>4</formula>
    </cfRule>
    <cfRule type="cellIs" dxfId="5185" priority="306" operator="equal">
      <formula>1</formula>
    </cfRule>
  </conditionalFormatting>
  <conditionalFormatting sqref="BT46:BT49">
    <cfRule type="cellIs" dxfId="5184" priority="301" operator="between">
      <formula>4</formula>
      <formula>5</formula>
    </cfRule>
    <cfRule type="cellIs" dxfId="5183" priority="302" operator="between">
      <formula>2</formula>
      <formula>3</formula>
    </cfRule>
    <cfRule type="cellIs" dxfId="5182" priority="303" operator="equal">
      <formula>1</formula>
    </cfRule>
  </conditionalFormatting>
  <conditionalFormatting sqref="BU46:BU49">
    <cfRule type="cellIs" dxfId="5181" priority="298" operator="between">
      <formula>4</formula>
      <formula>5</formula>
    </cfRule>
    <cfRule type="cellIs" dxfId="5180" priority="299" operator="equal">
      <formula>3</formula>
    </cfRule>
    <cfRule type="cellIs" dxfId="5179" priority="300" operator="between">
      <formula>1</formula>
      <formula>2</formula>
    </cfRule>
  </conditionalFormatting>
  <conditionalFormatting sqref="M46:M49">
    <cfRule type="cellIs" dxfId="5178" priority="296" operator="equal">
      <formula>1</formula>
    </cfRule>
    <cfRule type="cellIs" dxfId="5177" priority="297" operator="equal">
      <formula>5</formula>
    </cfRule>
  </conditionalFormatting>
  <conditionalFormatting sqref="AF46:AF49">
    <cfRule type="cellIs" dxfId="5176" priority="367" operator="equal">
      <formula>1</formula>
    </cfRule>
    <cfRule type="cellIs" dxfId="5175" priority="368" operator="equal">
      <formula>3</formula>
    </cfRule>
    <cfRule type="cellIs" dxfId="5174" priority="369" operator="equal">
      <formula>5</formula>
    </cfRule>
  </conditionalFormatting>
  <conditionalFormatting sqref="AE46:AE49">
    <cfRule type="cellIs" dxfId="5173" priority="293" operator="equal">
      <formula>1</formula>
    </cfRule>
    <cfRule type="cellIs" dxfId="5172" priority="294" operator="equal">
      <formula>3</formula>
    </cfRule>
    <cfRule type="cellIs" dxfId="5171" priority="295" operator="equal">
      <formula>5</formula>
    </cfRule>
  </conditionalFormatting>
  <conditionalFormatting sqref="R46:R49">
    <cfRule type="cellIs" dxfId="5170" priority="290" operator="equal">
      <formula>1</formula>
    </cfRule>
    <cfRule type="cellIs" dxfId="5169" priority="291" operator="equal">
      <formula>3</formula>
    </cfRule>
    <cfRule type="cellIs" dxfId="5168" priority="292" operator="equal">
      <formula>5</formula>
    </cfRule>
  </conditionalFormatting>
  <conditionalFormatting sqref="T46:T49">
    <cfRule type="cellIs" dxfId="5167" priority="287" operator="equal">
      <formula>1</formula>
    </cfRule>
    <cfRule type="cellIs" dxfId="5166" priority="288" operator="equal">
      <formula>3</formula>
    </cfRule>
    <cfRule type="cellIs" dxfId="5165" priority="289" operator="equal">
      <formula>5</formula>
    </cfRule>
  </conditionalFormatting>
  <conditionalFormatting sqref="Y46:Y49">
    <cfRule type="cellIs" dxfId="5164" priority="284" operator="equal">
      <formula>1</formula>
    </cfRule>
    <cfRule type="cellIs" dxfId="5163" priority="285" operator="equal">
      <formula>3</formula>
    </cfRule>
    <cfRule type="cellIs" dxfId="5162" priority="286" operator="equal">
      <formula>5</formula>
    </cfRule>
  </conditionalFormatting>
  <conditionalFormatting sqref="BI46:BI49">
    <cfRule type="cellIs" dxfId="5161" priority="283" operator="equal">
      <formula>4</formula>
    </cfRule>
  </conditionalFormatting>
  <conditionalFormatting sqref="P50:P51 X50:X51 AH50:AH51 BC50:BC51">
    <cfRule type="cellIs" dxfId="5160" priority="276" operator="between">
      <formula>1</formula>
      <formula>2</formula>
    </cfRule>
    <cfRule type="cellIs" dxfId="5159" priority="281" operator="equal">
      <formula>3</formula>
    </cfRule>
    <cfRule type="cellIs" dxfId="5158" priority="282" operator="between">
      <formula>5</formula>
      <formula>4</formula>
    </cfRule>
  </conditionalFormatting>
  <conditionalFormatting sqref="G50:G51">
    <cfRule type="cellIs" dxfId="5157" priority="272" operator="lessThan">
      <formula>4</formula>
    </cfRule>
  </conditionalFormatting>
  <conditionalFormatting sqref="I50:I51">
    <cfRule type="cellIs" dxfId="5156" priority="271" operator="lessThan">
      <formula>0.25</formula>
    </cfRule>
  </conditionalFormatting>
  <conditionalFormatting sqref="BI50:BI51">
    <cfRule type="cellIs" dxfId="5155" priority="251" operator="between">
      <formula>1</formula>
      <formula>2</formula>
    </cfRule>
    <cfRule type="cellIs" dxfId="5154" priority="266" operator="equal">
      <formula>5</formula>
    </cfRule>
    <cfRule type="cellIs" dxfId="5153" priority="267" operator="equal">
      <formula>3</formula>
    </cfRule>
  </conditionalFormatting>
  <conditionalFormatting sqref="W50:W51 AI50:AI51">
    <cfRule type="cellIs" dxfId="5152" priority="244" operator="equal">
      <formula>1</formula>
    </cfRule>
    <cfRule type="cellIs" dxfId="5151" priority="245" operator="equal">
      <formula>3</formula>
    </cfRule>
    <cfRule type="cellIs" dxfId="5150" priority="246" operator="between">
      <formula>4</formula>
      <formula>5</formula>
    </cfRule>
  </conditionalFormatting>
  <conditionalFormatting sqref="AM50:AM51 AW50:AW51 BJ50:BK51 CK50:CK51">
    <cfRule type="cellIs" dxfId="5149" priority="238" operator="equal">
      <formula>5</formula>
    </cfRule>
    <cfRule type="cellIs" dxfId="5148" priority="239" operator="equal">
      <formula>3</formula>
    </cfRule>
    <cfRule type="cellIs" dxfId="5147" priority="240" operator="equal">
      <formula>1</formula>
    </cfRule>
  </conditionalFormatting>
  <conditionalFormatting sqref="AZ50:AZ51 AV50:AV51 BD50:BD51 BL50:BL51 BN50:BN51">
    <cfRule type="cellIs" dxfId="5146" priority="228" operator="equal">
      <formula>1</formula>
    </cfRule>
    <cfRule type="cellIs" dxfId="5145" priority="229" operator="between">
      <formula>2</formula>
      <formula>3</formula>
    </cfRule>
    <cfRule type="cellIs" dxfId="5144" priority="230" operator="between">
      <formula>5</formula>
      <formula>4</formula>
    </cfRule>
  </conditionalFormatting>
  <conditionalFormatting sqref="AB50:AB51">
    <cfRule type="cellIs" dxfId="5143" priority="277" operator="equal">
      <formula>1</formula>
    </cfRule>
    <cfRule type="cellIs" dxfId="5142" priority="278" operator="equal">
      <formula>2</formula>
    </cfRule>
    <cfRule type="cellIs" dxfId="5141" priority="279" operator="equal">
      <formula>3</formula>
    </cfRule>
    <cfRule type="cellIs" dxfId="5140" priority="280" operator="between">
      <formula>4</formula>
      <formula>5</formula>
    </cfRule>
  </conditionalFormatting>
  <conditionalFormatting sqref="AC51 BQ50:BQ51 S50:S51">
    <cfRule type="cellIs" dxfId="5139" priority="247" operator="between">
      <formula>1</formula>
      <formula>2</formula>
    </cfRule>
    <cfRule type="cellIs" dxfId="5138" priority="248" operator="equal">
      <formula>3</formula>
    </cfRule>
    <cfRule type="cellIs" dxfId="5137" priority="249" operator="equal">
      <formula>5</formula>
    </cfRule>
  </conditionalFormatting>
  <conditionalFormatting sqref="AO50:AO51">
    <cfRule type="cellIs" dxfId="5136" priority="257" operator="equal">
      <formula>1</formula>
    </cfRule>
    <cfRule type="cellIs" dxfId="5135" priority="258" operator="between">
      <formula>2</formula>
      <formula>3</formula>
    </cfRule>
    <cfRule type="cellIs" dxfId="5134" priority="259" operator="between">
      <formula>5</formula>
      <formula>4</formula>
    </cfRule>
  </conditionalFormatting>
  <conditionalFormatting sqref="AN50:AN51">
    <cfRule type="cellIs" dxfId="5133" priority="260" operator="between">
      <formula>1</formula>
      <formula>2</formula>
    </cfRule>
    <cfRule type="cellIs" dxfId="5132" priority="261" operator="between">
      <formula>3</formula>
      <formula>4</formula>
    </cfRule>
    <cfRule type="cellIs" dxfId="5131" priority="262" operator="equal">
      <formula>5</formula>
    </cfRule>
  </conditionalFormatting>
  <conditionalFormatting sqref="AP50:AP51">
    <cfRule type="cellIs" dxfId="5130" priority="241" operator="between">
      <formula>5</formula>
      <formula>4</formula>
    </cfRule>
    <cfRule type="cellIs" dxfId="5129" priority="242" operator="between">
      <formula>3</formula>
      <formula>2</formula>
    </cfRule>
    <cfRule type="cellIs" dxfId="5128" priority="243" operator="equal">
      <formula>1</formula>
    </cfRule>
  </conditionalFormatting>
  <conditionalFormatting sqref="BA50:BA51 AQ50:AQ51 O50:O51 BF50:BF51 BP50:BP51">
    <cfRule type="cellIs" dxfId="5127" priority="254" operator="equal">
      <formula>1</formula>
    </cfRule>
    <cfRule type="cellIs" dxfId="5126" priority="255" operator="between">
      <formula>2</formula>
      <formula>4</formula>
    </cfRule>
    <cfRule type="cellIs" dxfId="5125" priority="256" operator="equal">
      <formula>5</formula>
    </cfRule>
  </conditionalFormatting>
  <conditionalFormatting sqref="AR50:AR51">
    <cfRule type="cellIs" dxfId="5124" priority="224" operator="between">
      <formula>5</formula>
      <formula>4</formula>
    </cfRule>
    <cfRule type="cellIs" dxfId="5123" priority="225" operator="equal">
      <formula>3</formula>
    </cfRule>
    <cfRule type="cellIs" dxfId="5122" priority="226" operator="equal">
      <formula>2</formula>
    </cfRule>
    <cfRule type="cellIs" dxfId="5121" priority="227" operator="equal">
      <formula>1</formula>
    </cfRule>
  </conditionalFormatting>
  <conditionalFormatting sqref="AT50:AT51">
    <cfRule type="cellIs" dxfId="5120" priority="220" operator="equal">
      <formula>5</formula>
    </cfRule>
    <cfRule type="cellIs" dxfId="5119" priority="221" operator="between">
      <formula>3</formula>
      <formula>4</formula>
    </cfRule>
    <cfRule type="cellIs" dxfId="5118" priority="222" operator="equal">
      <formula>2</formula>
    </cfRule>
    <cfRule type="cellIs" dxfId="5117" priority="223" operator="equal">
      <formula>1</formula>
    </cfRule>
  </conditionalFormatting>
  <conditionalFormatting sqref="AU50:AU51">
    <cfRule type="cellIs" dxfId="5116" priority="236" operator="equal">
      <formula>1</formula>
    </cfRule>
    <cfRule type="cellIs" dxfId="5115" priority="237" operator="between">
      <formula>2</formula>
      <formula>3</formula>
    </cfRule>
    <cfRule type="cellIs" dxfId="5114" priority="250" operator="equal">
      <formula>5</formula>
    </cfRule>
  </conditionalFormatting>
  <conditionalFormatting sqref="AX50:AX51">
    <cfRule type="cellIs" dxfId="5113" priority="233" operator="equal">
      <formula>1</formula>
    </cfRule>
    <cfRule type="cellIs" dxfId="5112" priority="234" operator="between">
      <formula>3</formula>
      <formula>2</formula>
    </cfRule>
    <cfRule type="cellIs" dxfId="5111" priority="235" operator="equal">
      <formula>5</formula>
    </cfRule>
  </conditionalFormatting>
  <conditionalFormatting sqref="AY50:AY51">
    <cfRule type="cellIs" dxfId="5110" priority="252" operator="equal">
      <formula>1</formula>
    </cfRule>
    <cfRule type="cellIs" dxfId="5109" priority="253" operator="equal">
      <formula>5</formula>
    </cfRule>
  </conditionalFormatting>
  <conditionalFormatting sqref="U50:U51">
    <cfRule type="cellIs" dxfId="5108" priority="219" operator="equal">
      <formula>1</formula>
    </cfRule>
  </conditionalFormatting>
  <conditionalFormatting sqref="U50:U51">
    <cfRule type="cellIs" dxfId="5107" priority="217" operator="between">
      <formula>4</formula>
      <formula>5</formula>
    </cfRule>
    <cfRule type="cellIs" dxfId="5106" priority="218" operator="between">
      <formula>2</formula>
      <formula>3</formula>
    </cfRule>
  </conditionalFormatting>
  <conditionalFormatting sqref="Z50:Z51">
    <cfRule type="cellIs" dxfId="5105" priority="263" operator="equal">
      <formula>2</formula>
    </cfRule>
    <cfRule type="cellIs" dxfId="5104" priority="264" operator="equal">
      <formula>3</formula>
    </cfRule>
    <cfRule type="cellIs" dxfId="5103" priority="265" operator="equal">
      <formula>4</formula>
    </cfRule>
  </conditionalFormatting>
  <conditionalFormatting sqref="AK50:AK51">
    <cfRule type="cellIs" dxfId="5102" priority="215" operator="equal">
      <formula>4</formula>
    </cfRule>
    <cfRule type="cellIs" dxfId="5101" priority="216" operator="equal">
      <formula>2</formula>
    </cfRule>
  </conditionalFormatting>
  <conditionalFormatting sqref="BG50:BG51">
    <cfRule type="cellIs" dxfId="5100" priority="214" operator="equal">
      <formula>5</formula>
    </cfRule>
    <cfRule type="cellIs" dxfId="5099" priority="268" operator="equal">
      <formula>1</formula>
    </cfRule>
    <cfRule type="cellIs" dxfId="5098" priority="269" operator="equal">
      <formula>2</formula>
    </cfRule>
    <cfRule type="cellIs" dxfId="5097" priority="270" operator="equal">
      <formula>4</formula>
    </cfRule>
  </conditionalFormatting>
  <conditionalFormatting sqref="BM50:BM51">
    <cfRule type="cellIs" dxfId="5096" priority="213" operator="between">
      <formula>4</formula>
      <formula>5</formula>
    </cfRule>
    <cfRule type="cellIs" dxfId="5095" priority="231" operator="equal">
      <formula>2</formula>
    </cfRule>
    <cfRule type="cellIs" dxfId="5094" priority="232" operator="equal">
      <formula>1</formula>
    </cfRule>
  </conditionalFormatting>
  <conditionalFormatting sqref="BS50:BS51">
    <cfRule type="cellIs" dxfId="5093" priority="210" operator="equal">
      <formula>5</formula>
    </cfRule>
    <cfRule type="cellIs" dxfId="5092" priority="211" operator="between">
      <formula>2</formula>
      <formula>4</formula>
    </cfRule>
    <cfRule type="cellIs" dxfId="5091" priority="212" operator="equal">
      <formula>1</formula>
    </cfRule>
  </conditionalFormatting>
  <conditionalFormatting sqref="BT50:BT51">
    <cfRule type="cellIs" dxfId="5090" priority="207" operator="between">
      <formula>4</formula>
      <formula>5</formula>
    </cfRule>
    <cfRule type="cellIs" dxfId="5089" priority="208" operator="between">
      <formula>2</formula>
      <formula>3</formula>
    </cfRule>
    <cfRule type="cellIs" dxfId="5088" priority="209" operator="equal">
      <formula>1</formula>
    </cfRule>
  </conditionalFormatting>
  <conditionalFormatting sqref="BU50:BU51">
    <cfRule type="cellIs" dxfId="5087" priority="204" operator="between">
      <formula>4</formula>
      <formula>5</formula>
    </cfRule>
    <cfRule type="cellIs" dxfId="5086" priority="205" operator="equal">
      <formula>3</formula>
    </cfRule>
    <cfRule type="cellIs" dxfId="5085" priority="206" operator="between">
      <formula>1</formula>
      <formula>2</formula>
    </cfRule>
  </conditionalFormatting>
  <conditionalFormatting sqref="M50:M51">
    <cfRule type="cellIs" dxfId="5084" priority="202" operator="equal">
      <formula>1</formula>
    </cfRule>
    <cfRule type="cellIs" dxfId="5083" priority="203" operator="equal">
      <formula>5</formula>
    </cfRule>
  </conditionalFormatting>
  <conditionalFormatting sqref="AF50:AF51">
    <cfRule type="cellIs" dxfId="5082" priority="273" operator="equal">
      <formula>1</formula>
    </cfRule>
    <cfRule type="cellIs" dxfId="5081" priority="274" operator="equal">
      <formula>3</formula>
    </cfRule>
    <cfRule type="cellIs" dxfId="5080" priority="275" operator="equal">
      <formula>5</formula>
    </cfRule>
  </conditionalFormatting>
  <conditionalFormatting sqref="AE50:AE51">
    <cfRule type="cellIs" dxfId="5079" priority="199" operator="equal">
      <formula>1</formula>
    </cfRule>
    <cfRule type="cellIs" dxfId="5078" priority="200" operator="equal">
      <formula>3</formula>
    </cfRule>
    <cfRule type="cellIs" dxfId="5077" priority="201" operator="equal">
      <formula>5</formula>
    </cfRule>
  </conditionalFormatting>
  <conditionalFormatting sqref="R50:R51">
    <cfRule type="cellIs" dxfId="5076" priority="196" operator="equal">
      <formula>1</formula>
    </cfRule>
    <cfRule type="cellIs" dxfId="5075" priority="197" operator="equal">
      <formula>3</formula>
    </cfRule>
    <cfRule type="cellIs" dxfId="5074" priority="198" operator="equal">
      <formula>5</formula>
    </cfRule>
  </conditionalFormatting>
  <conditionalFormatting sqref="T50:T51">
    <cfRule type="cellIs" dxfId="5073" priority="193" operator="equal">
      <formula>1</formula>
    </cfRule>
    <cfRule type="cellIs" dxfId="5072" priority="194" operator="equal">
      <formula>3</formula>
    </cfRule>
    <cfRule type="cellIs" dxfId="5071" priority="195" operator="equal">
      <formula>5</formula>
    </cfRule>
  </conditionalFormatting>
  <conditionalFormatting sqref="Y50:Y51">
    <cfRule type="cellIs" dxfId="5070" priority="190" operator="equal">
      <formula>1</formula>
    </cfRule>
    <cfRule type="cellIs" dxfId="5069" priority="191" operator="equal">
      <formula>3</formula>
    </cfRule>
    <cfRule type="cellIs" dxfId="5068" priority="192" operator="equal">
      <formula>5</formula>
    </cfRule>
  </conditionalFormatting>
  <conditionalFormatting sqref="BI50:BI51">
    <cfRule type="cellIs" dxfId="5067" priority="189" operator="equal">
      <formula>4</formula>
    </cfRule>
  </conditionalFormatting>
  <conditionalFormatting sqref="P52 X52 AH52 BC52">
    <cfRule type="cellIs" dxfId="5066" priority="182" operator="between">
      <formula>1</formula>
      <formula>2</formula>
    </cfRule>
    <cfRule type="cellIs" dxfId="5065" priority="187" operator="equal">
      <formula>3</formula>
    </cfRule>
    <cfRule type="cellIs" dxfId="5064" priority="188" operator="between">
      <formula>5</formula>
      <formula>4</formula>
    </cfRule>
  </conditionalFormatting>
  <conditionalFormatting sqref="G52">
    <cfRule type="cellIs" dxfId="5063" priority="178" operator="lessThan">
      <formula>4</formula>
    </cfRule>
  </conditionalFormatting>
  <conditionalFormatting sqref="I52">
    <cfRule type="cellIs" dxfId="5062" priority="177" operator="lessThan">
      <formula>0.25</formula>
    </cfRule>
  </conditionalFormatting>
  <conditionalFormatting sqref="BI52">
    <cfRule type="cellIs" dxfId="5061" priority="157" operator="between">
      <formula>1</formula>
      <formula>2</formula>
    </cfRule>
    <cfRule type="cellIs" dxfId="5060" priority="172" operator="equal">
      <formula>5</formula>
    </cfRule>
    <cfRule type="cellIs" dxfId="5059" priority="173" operator="equal">
      <formula>3</formula>
    </cfRule>
  </conditionalFormatting>
  <conditionalFormatting sqref="W52 AI52">
    <cfRule type="cellIs" dxfId="5058" priority="150" operator="equal">
      <formula>1</formula>
    </cfRule>
    <cfRule type="cellIs" dxfId="5057" priority="151" operator="equal">
      <formula>3</formula>
    </cfRule>
    <cfRule type="cellIs" dxfId="5056" priority="152" operator="between">
      <formula>4</formula>
      <formula>5</formula>
    </cfRule>
  </conditionalFormatting>
  <conditionalFormatting sqref="AM52 AW52 BJ52:BK52 CK52">
    <cfRule type="cellIs" dxfId="5055" priority="144" operator="equal">
      <formula>5</formula>
    </cfRule>
    <cfRule type="cellIs" dxfId="5054" priority="145" operator="equal">
      <formula>3</formula>
    </cfRule>
    <cfRule type="cellIs" dxfId="5053" priority="146" operator="equal">
      <formula>1</formula>
    </cfRule>
  </conditionalFormatting>
  <conditionalFormatting sqref="AZ52 AV52 BD52 BL52 BN52">
    <cfRule type="cellIs" dxfId="5052" priority="134" operator="equal">
      <formula>1</formula>
    </cfRule>
    <cfRule type="cellIs" dxfId="5051" priority="135" operator="between">
      <formula>2</formula>
      <formula>3</formula>
    </cfRule>
    <cfRule type="cellIs" dxfId="5050" priority="136" operator="between">
      <formula>5</formula>
      <formula>4</formula>
    </cfRule>
  </conditionalFormatting>
  <conditionalFormatting sqref="AB52">
    <cfRule type="cellIs" dxfId="5049" priority="183" operator="equal">
      <formula>1</formula>
    </cfRule>
    <cfRule type="cellIs" dxfId="5048" priority="184" operator="equal">
      <formula>2</formula>
    </cfRule>
    <cfRule type="cellIs" dxfId="5047" priority="185" operator="equal">
      <formula>3</formula>
    </cfRule>
    <cfRule type="cellIs" dxfId="5046" priority="186" operator="between">
      <formula>4</formula>
      <formula>5</formula>
    </cfRule>
  </conditionalFormatting>
  <conditionalFormatting sqref="BQ52 S52">
    <cfRule type="cellIs" dxfId="5045" priority="153" operator="between">
      <formula>1</formula>
      <formula>2</formula>
    </cfRule>
    <cfRule type="cellIs" dxfId="5044" priority="154" operator="equal">
      <formula>3</formula>
    </cfRule>
    <cfRule type="cellIs" dxfId="5043" priority="155" operator="equal">
      <formula>5</formula>
    </cfRule>
  </conditionalFormatting>
  <conditionalFormatting sqref="AO52">
    <cfRule type="cellIs" dxfId="5042" priority="163" operator="equal">
      <formula>1</formula>
    </cfRule>
    <cfRule type="cellIs" dxfId="5041" priority="164" operator="between">
      <formula>2</formula>
      <formula>3</formula>
    </cfRule>
    <cfRule type="cellIs" dxfId="5040" priority="165" operator="between">
      <formula>5</formula>
      <formula>4</formula>
    </cfRule>
  </conditionalFormatting>
  <conditionalFormatting sqref="AN52">
    <cfRule type="cellIs" dxfId="5039" priority="166" operator="between">
      <formula>1</formula>
      <formula>2</formula>
    </cfRule>
    <cfRule type="cellIs" dxfId="5038" priority="167" operator="between">
      <formula>3</formula>
      <formula>4</formula>
    </cfRule>
    <cfRule type="cellIs" dxfId="5037" priority="168" operator="equal">
      <formula>5</formula>
    </cfRule>
  </conditionalFormatting>
  <conditionalFormatting sqref="AP52">
    <cfRule type="cellIs" dxfId="5036" priority="147" operator="between">
      <formula>5</formula>
      <formula>4</formula>
    </cfRule>
    <cfRule type="cellIs" dxfId="5035" priority="148" operator="between">
      <formula>3</formula>
      <formula>2</formula>
    </cfRule>
    <cfRule type="cellIs" dxfId="5034" priority="149" operator="equal">
      <formula>1</formula>
    </cfRule>
  </conditionalFormatting>
  <conditionalFormatting sqref="BA52 AQ52 O52 BF52 BP52">
    <cfRule type="cellIs" dxfId="5033" priority="160" operator="equal">
      <formula>1</formula>
    </cfRule>
    <cfRule type="cellIs" dxfId="5032" priority="161" operator="between">
      <formula>2</formula>
      <formula>4</formula>
    </cfRule>
    <cfRule type="cellIs" dxfId="5031" priority="162" operator="equal">
      <formula>5</formula>
    </cfRule>
  </conditionalFormatting>
  <conditionalFormatting sqref="AR52">
    <cfRule type="cellIs" dxfId="5030" priority="130" operator="between">
      <formula>5</formula>
      <formula>4</formula>
    </cfRule>
    <cfRule type="cellIs" dxfId="5029" priority="131" operator="equal">
      <formula>3</formula>
    </cfRule>
    <cfRule type="cellIs" dxfId="5028" priority="132" operator="equal">
      <formula>2</formula>
    </cfRule>
    <cfRule type="cellIs" dxfId="5027" priority="133" operator="equal">
      <formula>1</formula>
    </cfRule>
  </conditionalFormatting>
  <conditionalFormatting sqref="AT52">
    <cfRule type="cellIs" dxfId="5026" priority="126" operator="equal">
      <formula>5</formula>
    </cfRule>
    <cfRule type="cellIs" dxfId="5025" priority="127" operator="between">
      <formula>3</formula>
      <formula>4</formula>
    </cfRule>
    <cfRule type="cellIs" dxfId="5024" priority="128" operator="equal">
      <formula>2</formula>
    </cfRule>
    <cfRule type="cellIs" dxfId="5023" priority="129" operator="equal">
      <formula>1</formula>
    </cfRule>
  </conditionalFormatting>
  <conditionalFormatting sqref="AU52">
    <cfRule type="cellIs" dxfId="5022" priority="142" operator="equal">
      <formula>1</formula>
    </cfRule>
    <cfRule type="cellIs" dxfId="5021" priority="143" operator="between">
      <formula>2</formula>
      <formula>3</formula>
    </cfRule>
    <cfRule type="cellIs" dxfId="5020" priority="156" operator="equal">
      <formula>5</formula>
    </cfRule>
  </conditionalFormatting>
  <conditionalFormatting sqref="AX52">
    <cfRule type="cellIs" dxfId="5019" priority="139" operator="equal">
      <formula>1</formula>
    </cfRule>
    <cfRule type="cellIs" dxfId="5018" priority="140" operator="between">
      <formula>3</formula>
      <formula>2</formula>
    </cfRule>
    <cfRule type="cellIs" dxfId="5017" priority="141" operator="equal">
      <formula>5</formula>
    </cfRule>
  </conditionalFormatting>
  <conditionalFormatting sqref="AY52">
    <cfRule type="cellIs" dxfId="5016" priority="158" operator="equal">
      <formula>1</formula>
    </cfRule>
    <cfRule type="cellIs" dxfId="5015" priority="159" operator="equal">
      <formula>5</formula>
    </cfRule>
  </conditionalFormatting>
  <conditionalFormatting sqref="U52">
    <cfRule type="cellIs" dxfId="5014" priority="125" operator="equal">
      <formula>1</formula>
    </cfRule>
  </conditionalFormatting>
  <conditionalFormatting sqref="U52">
    <cfRule type="cellIs" dxfId="5013" priority="123" operator="between">
      <formula>4</formula>
      <formula>5</formula>
    </cfRule>
    <cfRule type="cellIs" dxfId="5012" priority="124" operator="between">
      <formula>2</formula>
      <formula>3</formula>
    </cfRule>
  </conditionalFormatting>
  <conditionalFormatting sqref="Z52">
    <cfRule type="cellIs" dxfId="5011" priority="169" operator="equal">
      <formula>2</formula>
    </cfRule>
    <cfRule type="cellIs" dxfId="5010" priority="170" operator="equal">
      <formula>3</formula>
    </cfRule>
    <cfRule type="cellIs" dxfId="5009" priority="171" operator="equal">
      <formula>4</formula>
    </cfRule>
  </conditionalFormatting>
  <conditionalFormatting sqref="AK52">
    <cfRule type="cellIs" dxfId="5008" priority="121" operator="equal">
      <formula>4</formula>
    </cfRule>
    <cfRule type="cellIs" dxfId="5007" priority="122" operator="equal">
      <formula>2</formula>
    </cfRule>
  </conditionalFormatting>
  <conditionalFormatting sqref="BG52">
    <cfRule type="cellIs" dxfId="5006" priority="120" operator="equal">
      <formula>5</formula>
    </cfRule>
    <cfRule type="cellIs" dxfId="5005" priority="174" operator="equal">
      <formula>1</formula>
    </cfRule>
    <cfRule type="cellIs" dxfId="5004" priority="175" operator="equal">
      <formula>2</formula>
    </cfRule>
    <cfRule type="cellIs" dxfId="5003" priority="176" operator="equal">
      <formula>4</formula>
    </cfRule>
  </conditionalFormatting>
  <conditionalFormatting sqref="BM52">
    <cfRule type="cellIs" dxfId="5002" priority="119" operator="between">
      <formula>4</formula>
      <formula>5</formula>
    </cfRule>
    <cfRule type="cellIs" dxfId="5001" priority="137" operator="equal">
      <formula>2</formula>
    </cfRule>
    <cfRule type="cellIs" dxfId="5000" priority="138" operator="equal">
      <formula>1</formula>
    </cfRule>
  </conditionalFormatting>
  <conditionalFormatting sqref="BS52">
    <cfRule type="cellIs" dxfId="4999" priority="116" operator="equal">
      <formula>5</formula>
    </cfRule>
    <cfRule type="cellIs" dxfId="4998" priority="117" operator="between">
      <formula>2</formula>
      <formula>4</formula>
    </cfRule>
    <cfRule type="cellIs" dxfId="4997" priority="118" operator="equal">
      <formula>1</formula>
    </cfRule>
  </conditionalFormatting>
  <conditionalFormatting sqref="BT52">
    <cfRule type="cellIs" dxfId="4996" priority="113" operator="between">
      <formula>4</formula>
      <formula>5</formula>
    </cfRule>
    <cfRule type="cellIs" dxfId="4995" priority="114" operator="between">
      <formula>2</formula>
      <formula>3</formula>
    </cfRule>
    <cfRule type="cellIs" dxfId="4994" priority="115" operator="equal">
      <formula>1</formula>
    </cfRule>
  </conditionalFormatting>
  <conditionalFormatting sqref="BU52">
    <cfRule type="cellIs" dxfId="4993" priority="110" operator="between">
      <formula>4</formula>
      <formula>5</formula>
    </cfRule>
    <cfRule type="cellIs" dxfId="4992" priority="111" operator="equal">
      <formula>3</formula>
    </cfRule>
    <cfRule type="cellIs" dxfId="4991" priority="112" operator="between">
      <formula>1</formula>
      <formula>2</formula>
    </cfRule>
  </conditionalFormatting>
  <conditionalFormatting sqref="M52">
    <cfRule type="cellIs" dxfId="4990" priority="108" operator="equal">
      <formula>1</formula>
    </cfRule>
    <cfRule type="cellIs" dxfId="4989" priority="109" operator="equal">
      <formula>5</formula>
    </cfRule>
  </conditionalFormatting>
  <conditionalFormatting sqref="AF52">
    <cfRule type="cellIs" dxfId="4988" priority="179" operator="equal">
      <formula>1</formula>
    </cfRule>
    <cfRule type="cellIs" dxfId="4987" priority="180" operator="equal">
      <formula>3</formula>
    </cfRule>
    <cfRule type="cellIs" dxfId="4986" priority="181" operator="equal">
      <formula>5</formula>
    </cfRule>
  </conditionalFormatting>
  <conditionalFormatting sqref="AE52">
    <cfRule type="cellIs" dxfId="4985" priority="105" operator="equal">
      <formula>1</formula>
    </cfRule>
    <cfRule type="cellIs" dxfId="4984" priority="106" operator="equal">
      <formula>3</formula>
    </cfRule>
    <cfRule type="cellIs" dxfId="4983" priority="107" operator="equal">
      <formula>5</formula>
    </cfRule>
  </conditionalFormatting>
  <conditionalFormatting sqref="R52">
    <cfRule type="cellIs" dxfId="4982" priority="102" operator="equal">
      <formula>1</formula>
    </cfRule>
    <cfRule type="cellIs" dxfId="4981" priority="103" operator="equal">
      <formula>3</formula>
    </cfRule>
    <cfRule type="cellIs" dxfId="4980" priority="104" operator="equal">
      <formula>5</formula>
    </cfRule>
  </conditionalFormatting>
  <conditionalFormatting sqref="T52">
    <cfRule type="cellIs" dxfId="4979" priority="99" operator="equal">
      <formula>1</formula>
    </cfRule>
    <cfRule type="cellIs" dxfId="4978" priority="100" operator="equal">
      <formula>3</formula>
    </cfRule>
    <cfRule type="cellIs" dxfId="4977" priority="101" operator="equal">
      <formula>5</formula>
    </cfRule>
  </conditionalFormatting>
  <conditionalFormatting sqref="Y52">
    <cfRule type="cellIs" dxfId="4976" priority="96" operator="equal">
      <formula>1</formula>
    </cfRule>
    <cfRule type="cellIs" dxfId="4975" priority="97" operator="equal">
      <formula>3</formula>
    </cfRule>
    <cfRule type="cellIs" dxfId="4974" priority="98" operator="equal">
      <formula>5</formula>
    </cfRule>
  </conditionalFormatting>
  <conditionalFormatting sqref="BI52">
    <cfRule type="cellIs" dxfId="4973" priority="95" operator="equal">
      <formula>4</formula>
    </cfRule>
  </conditionalFormatting>
  <conditionalFormatting sqref="BC53 AH53 X53 P53">
    <cfRule type="cellIs" dxfId="4972" priority="88" operator="between">
      <formula>1</formula>
      <formula>2</formula>
    </cfRule>
    <cfRule type="cellIs" dxfId="4971" priority="93" operator="equal">
      <formula>3</formula>
    </cfRule>
    <cfRule type="cellIs" dxfId="4970" priority="94" operator="between">
      <formula>5</formula>
      <formula>4</formula>
    </cfRule>
  </conditionalFormatting>
  <conditionalFormatting sqref="G53">
    <cfRule type="cellIs" dxfId="4969" priority="84" operator="lessThan">
      <formula>4</formula>
    </cfRule>
  </conditionalFormatting>
  <conditionalFormatting sqref="I53">
    <cfRule type="cellIs" dxfId="4968" priority="83" operator="lessThan">
      <formula>0.25</formula>
    </cfRule>
  </conditionalFormatting>
  <conditionalFormatting sqref="BI53">
    <cfRule type="cellIs" dxfId="4967" priority="63" operator="between">
      <formula>1</formula>
      <formula>2</formula>
    </cfRule>
    <cfRule type="cellIs" dxfId="4966" priority="78" operator="equal">
      <formula>5</formula>
    </cfRule>
    <cfRule type="cellIs" dxfId="4965" priority="79" operator="equal">
      <formula>3</formula>
    </cfRule>
  </conditionalFormatting>
  <conditionalFormatting sqref="AI53 W53">
    <cfRule type="cellIs" dxfId="4964" priority="56" operator="equal">
      <formula>1</formula>
    </cfRule>
    <cfRule type="cellIs" dxfId="4963" priority="57" operator="equal">
      <formula>3</formula>
    </cfRule>
    <cfRule type="cellIs" dxfId="4962" priority="58" operator="between">
      <formula>4</formula>
      <formula>5</formula>
    </cfRule>
  </conditionalFormatting>
  <conditionalFormatting sqref="CK53 BJ53:BK53 AW53 AM53">
    <cfRule type="cellIs" dxfId="4961" priority="50" operator="equal">
      <formula>5</formula>
    </cfRule>
    <cfRule type="cellIs" dxfId="4960" priority="51" operator="equal">
      <formula>3</formula>
    </cfRule>
    <cfRule type="cellIs" dxfId="4959" priority="52" operator="equal">
      <formula>1</formula>
    </cfRule>
  </conditionalFormatting>
  <conditionalFormatting sqref="BN53 BL53 BD53 AV53 AZ53">
    <cfRule type="cellIs" dxfId="4958" priority="40" operator="equal">
      <formula>1</formula>
    </cfRule>
    <cfRule type="cellIs" dxfId="4957" priority="41" operator="between">
      <formula>2</formula>
      <formula>3</formula>
    </cfRule>
    <cfRule type="cellIs" dxfId="4956" priority="42" operator="between">
      <formula>5</formula>
      <formula>4</formula>
    </cfRule>
  </conditionalFormatting>
  <conditionalFormatting sqref="AB53">
    <cfRule type="cellIs" dxfId="4955" priority="89" operator="equal">
      <formula>1</formula>
    </cfRule>
    <cfRule type="cellIs" dxfId="4954" priority="90" operator="equal">
      <formula>2</formula>
    </cfRule>
    <cfRule type="cellIs" dxfId="4953" priority="91" operator="equal">
      <formula>3</formula>
    </cfRule>
    <cfRule type="cellIs" dxfId="4952" priority="92" operator="between">
      <formula>4</formula>
      <formula>5</formula>
    </cfRule>
  </conditionalFormatting>
  <conditionalFormatting sqref="AC53 S53 BQ53">
    <cfRule type="cellIs" dxfId="4951" priority="59" operator="between">
      <formula>1</formula>
      <formula>2</formula>
    </cfRule>
    <cfRule type="cellIs" dxfId="4950" priority="60" operator="equal">
      <formula>3</formula>
    </cfRule>
    <cfRule type="cellIs" dxfId="4949" priority="61" operator="equal">
      <formula>5</formula>
    </cfRule>
  </conditionalFormatting>
  <conditionalFormatting sqref="AO53">
    <cfRule type="cellIs" dxfId="4948" priority="69" operator="equal">
      <formula>1</formula>
    </cfRule>
    <cfRule type="cellIs" dxfId="4947" priority="70" operator="between">
      <formula>2</formula>
      <formula>3</formula>
    </cfRule>
    <cfRule type="cellIs" dxfId="4946" priority="71" operator="between">
      <formula>5</formula>
      <formula>4</formula>
    </cfRule>
  </conditionalFormatting>
  <conditionalFormatting sqref="AN53">
    <cfRule type="cellIs" dxfId="4945" priority="72" operator="between">
      <formula>1</formula>
      <formula>2</formula>
    </cfRule>
    <cfRule type="cellIs" dxfId="4944" priority="73" operator="between">
      <formula>3</formula>
      <formula>4</formula>
    </cfRule>
    <cfRule type="cellIs" dxfId="4943" priority="74" operator="equal">
      <formula>5</formula>
    </cfRule>
  </conditionalFormatting>
  <conditionalFormatting sqref="AP53">
    <cfRule type="cellIs" dxfId="4942" priority="53" operator="between">
      <formula>5</formula>
      <formula>4</formula>
    </cfRule>
    <cfRule type="cellIs" dxfId="4941" priority="54" operator="between">
      <formula>3</formula>
      <formula>2</formula>
    </cfRule>
    <cfRule type="cellIs" dxfId="4940" priority="55" operator="equal">
      <formula>1</formula>
    </cfRule>
  </conditionalFormatting>
  <conditionalFormatting sqref="BP53 BF53 O53 AQ53 BA53">
    <cfRule type="cellIs" dxfId="4939" priority="66" operator="equal">
      <formula>1</formula>
    </cfRule>
    <cfRule type="cellIs" dxfId="4938" priority="67" operator="between">
      <formula>2</formula>
      <formula>4</formula>
    </cfRule>
    <cfRule type="cellIs" dxfId="4937" priority="68" operator="equal">
      <formula>5</formula>
    </cfRule>
  </conditionalFormatting>
  <conditionalFormatting sqref="AR53">
    <cfRule type="cellIs" dxfId="4936" priority="36" operator="between">
      <formula>5</formula>
      <formula>4</formula>
    </cfRule>
    <cfRule type="cellIs" dxfId="4935" priority="37" operator="equal">
      <formula>3</formula>
    </cfRule>
    <cfRule type="cellIs" dxfId="4934" priority="38" operator="equal">
      <formula>2</formula>
    </cfRule>
    <cfRule type="cellIs" dxfId="4933" priority="39" operator="equal">
      <formula>1</formula>
    </cfRule>
  </conditionalFormatting>
  <conditionalFormatting sqref="AT53">
    <cfRule type="cellIs" dxfId="4932" priority="32" operator="equal">
      <formula>5</formula>
    </cfRule>
    <cfRule type="cellIs" dxfId="4931" priority="33" operator="between">
      <formula>3</formula>
      <formula>4</formula>
    </cfRule>
    <cfRule type="cellIs" dxfId="4930" priority="34" operator="equal">
      <formula>2</formula>
    </cfRule>
    <cfRule type="cellIs" dxfId="4929" priority="35" operator="equal">
      <formula>1</formula>
    </cfRule>
  </conditionalFormatting>
  <conditionalFormatting sqref="AU53">
    <cfRule type="cellIs" dxfId="4928" priority="48" operator="equal">
      <formula>1</formula>
    </cfRule>
    <cfRule type="cellIs" dxfId="4927" priority="49" operator="between">
      <formula>2</formula>
      <formula>3</formula>
    </cfRule>
    <cfRule type="cellIs" dxfId="4926" priority="62" operator="equal">
      <formula>5</formula>
    </cfRule>
  </conditionalFormatting>
  <conditionalFormatting sqref="AX53">
    <cfRule type="cellIs" dxfId="4925" priority="45" operator="equal">
      <formula>1</formula>
    </cfRule>
    <cfRule type="cellIs" dxfId="4924" priority="46" operator="between">
      <formula>3</formula>
      <formula>2</formula>
    </cfRule>
    <cfRule type="cellIs" dxfId="4923" priority="47" operator="equal">
      <formula>5</formula>
    </cfRule>
  </conditionalFormatting>
  <conditionalFormatting sqref="AY53">
    <cfRule type="cellIs" dxfId="4922" priority="64" operator="equal">
      <formula>1</formula>
    </cfRule>
    <cfRule type="cellIs" dxfId="4921" priority="65" operator="equal">
      <formula>5</formula>
    </cfRule>
  </conditionalFormatting>
  <conditionalFormatting sqref="U53">
    <cfRule type="cellIs" dxfId="4920" priority="31" operator="equal">
      <formula>1</formula>
    </cfRule>
  </conditionalFormatting>
  <conditionalFormatting sqref="U53">
    <cfRule type="cellIs" dxfId="4919" priority="29" operator="between">
      <formula>4</formula>
      <formula>5</formula>
    </cfRule>
    <cfRule type="cellIs" dxfId="4918" priority="30" operator="between">
      <formula>2</formula>
      <formula>3</formula>
    </cfRule>
  </conditionalFormatting>
  <conditionalFormatting sqref="Z53">
    <cfRule type="cellIs" dxfId="4917" priority="75" operator="equal">
      <formula>2</formula>
    </cfRule>
    <cfRule type="cellIs" dxfId="4916" priority="76" operator="equal">
      <formula>3</formula>
    </cfRule>
    <cfRule type="cellIs" dxfId="4915" priority="77" operator="equal">
      <formula>4</formula>
    </cfRule>
  </conditionalFormatting>
  <conditionalFormatting sqref="AK53">
    <cfRule type="cellIs" dxfId="4914" priority="27" operator="equal">
      <formula>4</formula>
    </cfRule>
    <cfRule type="cellIs" dxfId="4913" priority="28" operator="equal">
      <formula>2</formula>
    </cfRule>
  </conditionalFormatting>
  <conditionalFormatting sqref="BG53">
    <cfRule type="cellIs" dxfId="4912" priority="26" operator="equal">
      <formula>5</formula>
    </cfRule>
    <cfRule type="cellIs" dxfId="4911" priority="80" operator="equal">
      <formula>1</formula>
    </cfRule>
    <cfRule type="cellIs" dxfId="4910" priority="81" operator="equal">
      <formula>2</formula>
    </cfRule>
    <cfRule type="cellIs" dxfId="4909" priority="82" operator="equal">
      <formula>4</formula>
    </cfRule>
  </conditionalFormatting>
  <conditionalFormatting sqref="BM53">
    <cfRule type="cellIs" dxfId="4908" priority="25" operator="between">
      <formula>4</formula>
      <formula>5</formula>
    </cfRule>
    <cfRule type="cellIs" dxfId="4907" priority="43" operator="equal">
      <formula>2</formula>
    </cfRule>
    <cfRule type="cellIs" dxfId="4906" priority="44" operator="equal">
      <formula>1</formula>
    </cfRule>
  </conditionalFormatting>
  <conditionalFormatting sqref="BS53">
    <cfRule type="cellIs" dxfId="4905" priority="22" operator="equal">
      <formula>5</formula>
    </cfRule>
    <cfRule type="cellIs" dxfId="4904" priority="23" operator="between">
      <formula>2</formula>
      <formula>4</formula>
    </cfRule>
    <cfRule type="cellIs" dxfId="4903" priority="24" operator="equal">
      <formula>1</formula>
    </cfRule>
  </conditionalFormatting>
  <conditionalFormatting sqref="BT53">
    <cfRule type="cellIs" dxfId="4902" priority="19" operator="between">
      <formula>4</formula>
      <formula>5</formula>
    </cfRule>
    <cfRule type="cellIs" dxfId="4901" priority="20" operator="between">
      <formula>2</formula>
      <formula>3</formula>
    </cfRule>
    <cfRule type="cellIs" dxfId="4900" priority="21" operator="equal">
      <formula>1</formula>
    </cfRule>
  </conditionalFormatting>
  <conditionalFormatting sqref="BU53">
    <cfRule type="cellIs" dxfId="4899" priority="16" operator="between">
      <formula>4</formula>
      <formula>5</formula>
    </cfRule>
    <cfRule type="cellIs" dxfId="4898" priority="17" operator="equal">
      <formula>3</formula>
    </cfRule>
    <cfRule type="cellIs" dxfId="4897" priority="18" operator="between">
      <formula>1</formula>
      <formula>2</formula>
    </cfRule>
  </conditionalFormatting>
  <conditionalFormatting sqref="M53">
    <cfRule type="cellIs" dxfId="4896" priority="14" operator="equal">
      <formula>1</formula>
    </cfRule>
    <cfRule type="cellIs" dxfId="4895" priority="15" operator="equal">
      <formula>5</formula>
    </cfRule>
  </conditionalFormatting>
  <conditionalFormatting sqref="AF53">
    <cfRule type="cellIs" dxfId="4894" priority="85" operator="equal">
      <formula>1</formula>
    </cfRule>
    <cfRule type="cellIs" dxfId="4893" priority="86" operator="equal">
      <formula>3</formula>
    </cfRule>
    <cfRule type="cellIs" dxfId="4892" priority="87" operator="equal">
      <formula>5</formula>
    </cfRule>
  </conditionalFormatting>
  <conditionalFormatting sqref="AE53">
    <cfRule type="cellIs" dxfId="4891" priority="11" operator="equal">
      <formula>1</formula>
    </cfRule>
    <cfRule type="cellIs" dxfId="4890" priority="12" operator="equal">
      <formula>3</formula>
    </cfRule>
    <cfRule type="cellIs" dxfId="4889" priority="13" operator="equal">
      <formula>5</formula>
    </cfRule>
  </conditionalFormatting>
  <conditionalFormatting sqref="R53">
    <cfRule type="cellIs" dxfId="4888" priority="8" operator="equal">
      <formula>1</formula>
    </cfRule>
    <cfRule type="cellIs" dxfId="4887" priority="9" operator="equal">
      <formula>3</formula>
    </cfRule>
    <cfRule type="cellIs" dxfId="4886" priority="10" operator="equal">
      <formula>5</formula>
    </cfRule>
  </conditionalFormatting>
  <conditionalFormatting sqref="T53">
    <cfRule type="cellIs" dxfId="4885" priority="5" operator="equal">
      <formula>1</formula>
    </cfRule>
    <cfRule type="cellIs" dxfId="4884" priority="6" operator="equal">
      <formula>3</formula>
    </cfRule>
    <cfRule type="cellIs" dxfId="4883" priority="7" operator="equal">
      <formula>5</formula>
    </cfRule>
  </conditionalFormatting>
  <conditionalFormatting sqref="Y53">
    <cfRule type="cellIs" dxfId="4882" priority="2" operator="equal">
      <formula>1</formula>
    </cfRule>
    <cfRule type="cellIs" dxfId="4881" priority="3" operator="equal">
      <formula>3</formula>
    </cfRule>
    <cfRule type="cellIs" dxfId="4880" priority="4" operator="equal">
      <formula>5</formula>
    </cfRule>
  </conditionalFormatting>
  <conditionalFormatting sqref="BI53">
    <cfRule type="cellIs" dxfId="4879" priority="1" operator="equal">
      <formula>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543"/>
  <sheetViews>
    <sheetView zoomScaleNormal="100" workbookViewId="0">
      <pane xSplit="4" ySplit="6" topLeftCell="L7" activePane="bottomRight" state="frozen"/>
      <selection pane="topRight" activeCell="E1" sqref="E1"/>
      <selection pane="bottomLeft" activeCell="A7" sqref="A7"/>
      <selection pane="bottomRight" activeCell="AB298" sqref="AB298"/>
    </sheetView>
  </sheetViews>
  <sheetFormatPr defaultColWidth="9.1796875" defaultRowHeight="14.5" x14ac:dyDescent="0.3"/>
  <cols>
    <col min="1" max="1" width="6.453125" style="564" customWidth="1"/>
    <col min="2" max="2" width="25" style="312" customWidth="1"/>
    <col min="3" max="4" width="25" style="299" customWidth="1"/>
    <col min="5" max="5" width="1.54296875" style="299" hidden="1" customWidth="1"/>
    <col min="6" max="9" width="7.1796875" style="299" hidden="1" customWidth="1"/>
    <col min="10" max="10" width="27.453125" style="299" hidden="1" customWidth="1"/>
    <col min="11" max="11" width="15.81640625" style="299" hidden="1" customWidth="1"/>
    <col min="12" max="12" width="1.54296875" style="299" customWidth="1"/>
    <col min="13" max="14" width="7.1796875" style="299" customWidth="1"/>
    <col min="15" max="16" width="21.453125" style="313" customWidth="1"/>
    <col min="17" max="17" width="1.54296875" style="299" customWidth="1"/>
    <col min="18" max="18" width="21.453125" style="313" customWidth="1"/>
    <col min="19" max="19" width="21.453125" style="313" hidden="1" customWidth="1"/>
    <col min="20" max="21" width="21.453125" style="313" customWidth="1"/>
    <col min="22" max="22" width="1.54296875" style="299" customWidth="1"/>
    <col min="23" max="26" width="21.453125" style="313" customWidth="1"/>
    <col min="27" max="27" width="1.54296875" style="299" customWidth="1"/>
    <col min="28" max="29" width="21.453125" style="313" customWidth="1"/>
    <col min="30" max="30" width="1.54296875" style="299" customWidth="1"/>
    <col min="31" max="31" width="21.453125" style="299" customWidth="1"/>
    <col min="32" max="32" width="21.453125" style="313" customWidth="1"/>
    <col min="33" max="33" width="1.54296875" style="299" customWidth="1"/>
    <col min="34" max="34" width="21.453125" style="313" customWidth="1"/>
    <col min="35" max="37" width="21.453125" style="591" customWidth="1"/>
    <col min="38" max="38" width="1.54296875" style="299" customWidth="1"/>
    <col min="39" max="41" width="21.453125" style="313" customWidth="1"/>
    <col min="42" max="42" width="21.36328125" style="328" customWidth="1"/>
    <col min="43" max="44" width="21.453125" style="313" customWidth="1"/>
    <col min="45" max="45" width="1.54296875" style="299" customWidth="1"/>
    <col min="46" max="46" width="21.453125" style="591" customWidth="1"/>
    <col min="47" max="47" width="21.453125" style="313" customWidth="1"/>
    <col min="48" max="49" width="21.453125" style="591" customWidth="1"/>
    <col min="50" max="51" width="21.453125" style="313" customWidth="1"/>
    <col min="52" max="52" width="21.453125" style="668" customWidth="1"/>
    <col min="53" max="56" width="21.453125" style="313" customWidth="1"/>
    <col min="57" max="57" width="1.54296875" style="299" customWidth="1"/>
    <col min="58" max="59" width="21.453125" style="313" customWidth="1"/>
    <col min="60" max="60" width="1.54296875" style="299" customWidth="1"/>
    <col min="61" max="66" width="21.453125" style="313" customWidth="1"/>
    <col min="67" max="67" width="1.54296875" style="299" customWidth="1"/>
    <col min="68" max="69" width="21.453125" style="313" customWidth="1"/>
    <col min="70" max="70" width="1.54296875" style="299" customWidth="1"/>
    <col min="71" max="71" width="7.1796875" style="645" customWidth="1"/>
    <col min="72" max="72" width="7.1796875" style="299" customWidth="1"/>
    <col min="73" max="73" width="7.1796875" style="646" customWidth="1"/>
    <col min="74" max="74" width="14.26953125" style="668" customWidth="1"/>
    <col min="75" max="75" width="7.1796875" style="665" customWidth="1"/>
    <col min="76" max="76" width="9.26953125" style="666" bestFit="1" customWidth="1"/>
    <col min="77" max="77" width="7.1796875" style="667" customWidth="1"/>
    <col min="78" max="78" width="21.453125" style="668" customWidth="1"/>
    <col min="79" max="79" width="7.1796875" style="665" customWidth="1"/>
    <col min="80" max="80" width="21.453125" style="668" customWidth="1"/>
    <col min="81" max="81" width="7.26953125" style="299" customWidth="1"/>
    <col min="82" max="82" width="7.1796875" style="646" customWidth="1"/>
    <col min="83" max="83" width="21.453125" style="313" customWidth="1"/>
    <col min="84" max="84" width="7.1796875" style="646" customWidth="1"/>
    <col min="85" max="85" width="21.453125" style="313" customWidth="1"/>
    <col min="86" max="86" width="7.1796875" style="646" customWidth="1"/>
    <col min="87" max="87" width="21.453125" style="313" customWidth="1"/>
    <col min="88" max="88" width="7" style="646" customWidth="1"/>
    <col min="89" max="89" width="21.453125" style="313" customWidth="1"/>
    <col min="90" max="91" width="21.453125" style="299" customWidth="1"/>
    <col min="92" max="92" width="7.1796875" style="646" customWidth="1"/>
    <col min="93" max="93" width="21.453125" style="646" customWidth="1"/>
    <col min="94" max="94" width="7.1796875" style="646" customWidth="1"/>
    <col min="95" max="95" width="21.453125" style="299" customWidth="1"/>
    <col min="96" max="96" width="1.26953125" style="299" customWidth="1"/>
    <col min="97" max="98" width="21.26953125" style="299" customWidth="1"/>
    <col min="99" max="16384" width="9.1796875" style="299"/>
  </cols>
  <sheetData>
    <row r="1" spans="1:98" s="307" customFormat="1" ht="26" x14ac:dyDescent="0.25">
      <c r="A1" s="121" t="s">
        <v>2</v>
      </c>
      <c r="B1" s="329"/>
      <c r="C1" s="330"/>
      <c r="D1" s="330"/>
      <c r="E1" s="330"/>
      <c r="F1" s="330"/>
      <c r="G1" s="330"/>
      <c r="H1" s="330"/>
      <c r="I1" s="330"/>
      <c r="J1" s="330"/>
      <c r="K1" s="330"/>
      <c r="L1" s="330"/>
      <c r="M1" s="332"/>
      <c r="N1" s="316"/>
      <c r="O1" s="316"/>
      <c r="P1" s="333"/>
      <c r="Q1" s="330"/>
      <c r="R1" s="316"/>
      <c r="S1" s="316"/>
      <c r="T1" s="316"/>
      <c r="U1" s="316"/>
      <c r="V1" s="316"/>
      <c r="W1" s="316"/>
      <c r="X1" s="316"/>
      <c r="Y1" s="316"/>
      <c r="Z1" s="316"/>
      <c r="AA1" s="316"/>
      <c r="AB1" s="385"/>
      <c r="AC1" s="385"/>
      <c r="AD1" s="316"/>
      <c r="AE1" s="316"/>
      <c r="AF1" s="385"/>
      <c r="AG1" s="316"/>
      <c r="AH1" s="385"/>
      <c r="AI1" s="385"/>
      <c r="AJ1" s="385"/>
      <c r="AK1" s="385"/>
      <c r="AL1" s="316"/>
      <c r="AM1" s="385"/>
      <c r="AN1" s="385"/>
      <c r="AO1" s="385"/>
      <c r="AP1" s="316"/>
      <c r="AQ1" s="385"/>
      <c r="AR1" s="385"/>
      <c r="AS1" s="316"/>
      <c r="AT1" s="385"/>
      <c r="AU1" s="385"/>
      <c r="AV1" s="385"/>
      <c r="AW1" s="331"/>
      <c r="AX1" s="385"/>
      <c r="AY1" s="385"/>
      <c r="AZ1" s="377"/>
      <c r="BA1" s="385"/>
      <c r="BB1" s="385"/>
      <c r="BC1" s="385"/>
      <c r="BD1" s="385"/>
      <c r="BE1" s="316"/>
      <c r="BF1" s="385"/>
      <c r="BG1" s="385"/>
      <c r="BH1" s="316"/>
      <c r="BI1" s="385"/>
      <c r="BJ1" s="385"/>
      <c r="BK1" s="385"/>
      <c r="BL1" s="385"/>
      <c r="BM1" s="385"/>
      <c r="BN1" s="385"/>
      <c r="BO1" s="316"/>
      <c r="BP1" s="385"/>
      <c r="BQ1" s="385"/>
      <c r="BR1" s="316"/>
      <c r="BS1" s="334"/>
      <c r="BT1" s="316"/>
      <c r="BU1" s="334"/>
      <c r="BV1" s="377"/>
      <c r="BW1" s="670" t="s">
        <v>2314</v>
      </c>
      <c r="BX1" s="650" t="s">
        <v>2310</v>
      </c>
      <c r="BY1" s="651"/>
      <c r="BZ1" s="377"/>
      <c r="CA1" s="649"/>
      <c r="CB1" s="377"/>
      <c r="CC1" s="316"/>
      <c r="CD1" s="334"/>
      <c r="CE1" s="385"/>
      <c r="CF1" s="334"/>
      <c r="CG1" s="385"/>
      <c r="CH1" s="334"/>
      <c r="CI1" s="385"/>
      <c r="CJ1" s="334"/>
      <c r="CK1" s="385"/>
      <c r="CL1" s="316"/>
      <c r="CM1" s="316"/>
      <c r="CN1" s="334"/>
      <c r="CO1" s="334"/>
      <c r="CP1" s="334"/>
      <c r="CQ1" s="316"/>
      <c r="CR1" s="316"/>
      <c r="CS1" s="316"/>
      <c r="CT1" s="316"/>
    </row>
    <row r="2" spans="1:98" s="103" customFormat="1" ht="45" customHeight="1" x14ac:dyDescent="0.25">
      <c r="A2" s="124" t="s">
        <v>1333</v>
      </c>
      <c r="B2" s="336"/>
      <c r="C2" s="337"/>
      <c r="D2" s="337"/>
      <c r="E2" s="102"/>
      <c r="F2" s="337"/>
      <c r="G2" s="337"/>
      <c r="H2" s="337"/>
      <c r="I2" s="337"/>
      <c r="J2" s="337"/>
      <c r="K2" s="337"/>
      <c r="L2" s="102"/>
      <c r="M2" s="423"/>
      <c r="N2" s="317"/>
      <c r="O2" s="317"/>
      <c r="P2" s="340"/>
      <c r="Q2" s="337"/>
      <c r="R2" s="317"/>
      <c r="S2" s="317"/>
      <c r="T2" s="317"/>
      <c r="U2" s="317"/>
      <c r="V2" s="317"/>
      <c r="W2" s="317"/>
      <c r="X2" s="317"/>
      <c r="Y2" s="317"/>
      <c r="Z2" s="317"/>
      <c r="AA2" s="317"/>
      <c r="AB2" s="386"/>
      <c r="AC2" s="386"/>
      <c r="AD2" s="317"/>
      <c r="AE2" s="317"/>
      <c r="AF2" s="386"/>
      <c r="AG2" s="317"/>
      <c r="AH2" s="386"/>
      <c r="AI2" s="386"/>
      <c r="AJ2" s="386"/>
      <c r="AK2" s="386"/>
      <c r="AL2" s="317"/>
      <c r="AM2" s="386"/>
      <c r="AN2" s="386"/>
      <c r="AO2" s="386"/>
      <c r="AP2" s="317"/>
      <c r="AQ2" s="386"/>
      <c r="AR2" s="386"/>
      <c r="AS2" s="317"/>
      <c r="AT2" s="386"/>
      <c r="AU2" s="386"/>
      <c r="AV2" s="386"/>
      <c r="AW2" s="338"/>
      <c r="AX2" s="386"/>
      <c r="AY2" s="386"/>
      <c r="AZ2" s="652"/>
      <c r="BA2" s="386"/>
      <c r="BB2" s="386"/>
      <c r="BC2" s="386"/>
      <c r="BD2" s="386"/>
      <c r="BE2" s="317"/>
      <c r="BF2" s="386"/>
      <c r="BG2" s="386"/>
      <c r="BH2" s="317"/>
      <c r="BI2" s="386"/>
      <c r="BJ2" s="386"/>
      <c r="BK2" s="386"/>
      <c r="BL2" s="386"/>
      <c r="BM2" s="386"/>
      <c r="BN2" s="386"/>
      <c r="BO2" s="317"/>
      <c r="BP2" s="386"/>
      <c r="BQ2" s="386"/>
      <c r="BR2" s="317"/>
      <c r="BS2" s="342"/>
      <c r="BT2" s="317"/>
      <c r="BU2" s="342"/>
      <c r="BV2" s="652"/>
      <c r="BW2" s="653"/>
      <c r="BX2" s="351"/>
      <c r="BY2" s="654"/>
      <c r="BZ2" s="652"/>
      <c r="CA2" s="653"/>
      <c r="CB2" s="652"/>
      <c r="CC2" s="317"/>
      <c r="CD2" s="342"/>
      <c r="CE2" s="386"/>
      <c r="CF2" s="342"/>
      <c r="CG2" s="386"/>
      <c r="CH2" s="342"/>
      <c r="CI2" s="386"/>
      <c r="CJ2" s="342"/>
      <c r="CK2" s="386"/>
      <c r="CL2" s="317"/>
      <c r="CM2" s="317"/>
      <c r="CN2" s="342"/>
      <c r="CO2" s="342"/>
      <c r="CP2" s="342"/>
      <c r="CQ2" s="317"/>
      <c r="CR2" s="317"/>
      <c r="CS2" s="317"/>
      <c r="CT2" s="341"/>
    </row>
    <row r="3" spans="1:98" s="370" customFormat="1" ht="18.5" customHeight="1" x14ac:dyDescent="0.25">
      <c r="A3" s="556" t="s">
        <v>405</v>
      </c>
      <c r="B3" s="441"/>
      <c r="C3" s="449"/>
      <c r="D3" s="449"/>
      <c r="E3" s="365"/>
      <c r="F3" s="441" t="s">
        <v>1523</v>
      </c>
      <c r="G3" s="446"/>
      <c r="H3" s="447"/>
      <c r="I3" s="448"/>
      <c r="J3" s="448"/>
      <c r="K3" s="448"/>
      <c r="L3" s="365"/>
      <c r="M3" s="442" t="s">
        <v>406</v>
      </c>
      <c r="N3" s="441"/>
      <c r="O3" s="438"/>
      <c r="P3" s="438"/>
      <c r="Q3" s="365"/>
      <c r="R3" s="441" t="s">
        <v>407</v>
      </c>
      <c r="S3" s="441"/>
      <c r="T3" s="441"/>
      <c r="U3" s="441"/>
      <c r="V3" s="441"/>
      <c r="W3" s="438"/>
      <c r="X3" s="438"/>
      <c r="Y3" s="438"/>
      <c r="Z3" s="441"/>
      <c r="AA3" s="441"/>
      <c r="AB3" s="438"/>
      <c r="AC3" s="438"/>
      <c r="AD3" s="365"/>
      <c r="AE3" s="441" t="s">
        <v>110</v>
      </c>
      <c r="AF3" s="438"/>
      <c r="AG3" s="441"/>
      <c r="AH3" s="438"/>
      <c r="AI3" s="438"/>
      <c r="AJ3" s="438"/>
      <c r="AK3" s="438"/>
      <c r="AL3" s="365"/>
      <c r="AM3" s="438" t="s">
        <v>145</v>
      </c>
      <c r="AN3" s="438"/>
      <c r="AO3" s="438"/>
      <c r="AP3" s="441"/>
      <c r="AQ3" s="438"/>
      <c r="AR3" s="438"/>
      <c r="AS3" s="441"/>
      <c r="AT3" s="438"/>
      <c r="AU3" s="438"/>
      <c r="AV3" s="438"/>
      <c r="AW3" s="717"/>
      <c r="AX3" s="438"/>
      <c r="AY3" s="438"/>
      <c r="AZ3" s="655"/>
      <c r="BA3" s="438"/>
      <c r="BB3" s="438"/>
      <c r="BC3" s="438"/>
      <c r="BD3" s="438"/>
      <c r="BE3" s="441"/>
      <c r="BF3" s="438"/>
      <c r="BG3" s="438"/>
      <c r="BH3" s="441"/>
      <c r="BI3" s="438"/>
      <c r="BJ3" s="438"/>
      <c r="BK3" s="438"/>
      <c r="BL3" s="438"/>
      <c r="BM3" s="438"/>
      <c r="BN3" s="438"/>
      <c r="BO3" s="441"/>
      <c r="BP3" s="438"/>
      <c r="BQ3" s="438"/>
      <c r="BR3" s="441"/>
      <c r="BS3" s="640"/>
      <c r="BT3" s="441"/>
      <c r="BU3" s="640"/>
      <c r="BV3" s="655"/>
      <c r="BW3" s="656"/>
      <c r="BX3" s="657"/>
      <c r="BY3" s="658"/>
      <c r="BZ3" s="655"/>
      <c r="CA3" s="656"/>
      <c r="CB3" s="655"/>
      <c r="CC3" s="441"/>
      <c r="CD3" s="640"/>
      <c r="CE3" s="438"/>
      <c r="CF3" s="640"/>
      <c r="CG3" s="438"/>
      <c r="CH3" s="640"/>
      <c r="CI3" s="438"/>
      <c r="CJ3" s="640"/>
      <c r="CK3" s="438"/>
      <c r="CL3" s="441"/>
      <c r="CM3" s="441"/>
      <c r="CN3" s="640"/>
      <c r="CO3" s="640"/>
      <c r="CP3" s="640"/>
      <c r="CQ3" s="441"/>
      <c r="CR3" s="441"/>
      <c r="CS3" s="441"/>
      <c r="CT3" s="441"/>
    </row>
    <row r="4" spans="1:98" s="103" customFormat="1" ht="7.5" customHeight="1" x14ac:dyDescent="0.25">
      <c r="A4" s="302"/>
      <c r="B4" s="440"/>
      <c r="C4" s="440"/>
      <c r="D4" s="440"/>
      <c r="E4" s="452"/>
      <c r="F4" s="439"/>
      <c r="G4" s="439"/>
      <c r="H4" s="439"/>
      <c r="I4" s="439"/>
      <c r="J4" s="439"/>
      <c r="K4" s="439"/>
      <c r="L4" s="330"/>
      <c r="M4" s="439"/>
      <c r="N4" s="439"/>
      <c r="O4" s="439"/>
      <c r="P4" s="439"/>
      <c r="Q4" s="330"/>
      <c r="R4" s="439"/>
      <c r="S4" s="439"/>
      <c r="T4" s="439"/>
      <c r="U4" s="439"/>
      <c r="V4" s="440"/>
      <c r="W4" s="439"/>
      <c r="X4" s="439"/>
      <c r="Y4" s="439"/>
      <c r="Z4" s="439"/>
      <c r="AA4" s="440"/>
      <c r="AB4" s="458"/>
      <c r="AC4" s="458"/>
      <c r="AD4" s="330"/>
      <c r="AE4" s="439"/>
      <c r="AF4" s="458"/>
      <c r="AG4" s="440"/>
      <c r="AH4" s="458"/>
      <c r="AI4" s="458"/>
      <c r="AJ4" s="458"/>
      <c r="AK4" s="458"/>
      <c r="AL4" s="330"/>
      <c r="AM4" s="458"/>
      <c r="AN4" s="458"/>
      <c r="AO4" s="458"/>
      <c r="AP4" s="439"/>
      <c r="AQ4" s="458"/>
      <c r="AR4" s="458"/>
      <c r="AS4" s="440"/>
      <c r="AT4" s="458"/>
      <c r="AU4" s="458"/>
      <c r="AV4" s="458"/>
      <c r="AW4" s="458"/>
      <c r="AX4" s="458"/>
      <c r="AY4" s="458"/>
      <c r="AZ4" s="659"/>
      <c r="BA4" s="458"/>
      <c r="BB4" s="458"/>
      <c r="BC4" s="458"/>
      <c r="BD4" s="458"/>
      <c r="BE4" s="440"/>
      <c r="BF4" s="458"/>
      <c r="BG4" s="458"/>
      <c r="BH4" s="440"/>
      <c r="BI4" s="458"/>
      <c r="BJ4" s="458"/>
      <c r="BK4" s="458"/>
      <c r="BL4" s="458"/>
      <c r="BM4" s="458"/>
      <c r="BN4" s="458"/>
      <c r="BO4" s="440"/>
      <c r="BP4" s="458"/>
      <c r="BQ4" s="458"/>
      <c r="BR4" s="440"/>
      <c r="BS4" s="641"/>
      <c r="BT4" s="439"/>
      <c r="BU4" s="641"/>
      <c r="BV4" s="659"/>
      <c r="BW4" s="660"/>
      <c r="BX4" s="661"/>
      <c r="BY4" s="662"/>
      <c r="BZ4" s="659"/>
      <c r="CA4" s="660"/>
      <c r="CB4" s="659"/>
      <c r="CC4" s="439"/>
      <c r="CD4" s="641"/>
      <c r="CE4" s="458"/>
      <c r="CF4" s="641"/>
      <c r="CG4" s="458"/>
      <c r="CH4" s="641"/>
      <c r="CI4" s="458"/>
      <c r="CJ4" s="641"/>
      <c r="CK4" s="458"/>
      <c r="CL4" s="439"/>
      <c r="CM4" s="439"/>
      <c r="CN4" s="641"/>
      <c r="CO4" s="641"/>
      <c r="CP4" s="641"/>
      <c r="CQ4" s="439"/>
      <c r="CR4" s="440"/>
      <c r="CS4" s="439"/>
      <c r="CT4" s="439"/>
    </row>
    <row r="5" spans="1:98" s="375" customFormat="1" ht="15" customHeight="1" x14ac:dyDescent="0.25">
      <c r="A5" s="450" t="s">
        <v>1339</v>
      </c>
      <c r="B5" s="450" t="s">
        <v>526</v>
      </c>
      <c r="C5" s="450" t="s">
        <v>527</v>
      </c>
      <c r="D5" s="450" t="s">
        <v>528</v>
      </c>
      <c r="E5" s="365"/>
      <c r="F5" s="544" t="s">
        <v>1515</v>
      </c>
      <c r="G5" s="545"/>
      <c r="H5" s="546" t="s">
        <v>1516</v>
      </c>
      <c r="I5" s="545"/>
      <c r="J5" s="551" t="s">
        <v>1522</v>
      </c>
      <c r="K5" s="552" t="s">
        <v>529</v>
      </c>
      <c r="L5" s="365"/>
      <c r="M5" s="426" t="s">
        <v>17</v>
      </c>
      <c r="N5" s="426"/>
      <c r="O5" s="426"/>
      <c r="P5" s="426"/>
      <c r="Q5" s="365"/>
      <c r="R5" s="426" t="s">
        <v>408</v>
      </c>
      <c r="S5" s="426"/>
      <c r="T5" s="426"/>
      <c r="U5" s="426"/>
      <c r="V5" s="371"/>
      <c r="W5" s="427" t="s">
        <v>46</v>
      </c>
      <c r="X5" s="427"/>
      <c r="Y5" s="427"/>
      <c r="Z5" s="427"/>
      <c r="AA5" s="371"/>
      <c r="AB5" s="459" t="s">
        <v>95</v>
      </c>
      <c r="AC5" s="459"/>
      <c r="AD5" s="372"/>
      <c r="AE5" s="427" t="s">
        <v>111</v>
      </c>
      <c r="AF5" s="459"/>
      <c r="AG5" s="372"/>
      <c r="AH5" s="459" t="s">
        <v>409</v>
      </c>
      <c r="AI5" s="459"/>
      <c r="AJ5" s="459"/>
      <c r="AK5" s="459"/>
      <c r="AL5" s="372"/>
      <c r="AM5" s="459" t="s">
        <v>146</v>
      </c>
      <c r="AN5" s="459"/>
      <c r="AO5" s="427"/>
      <c r="AP5" s="427"/>
      <c r="AQ5" s="459"/>
      <c r="AR5" s="427"/>
      <c r="AS5" s="372"/>
      <c r="AT5" s="459"/>
      <c r="AU5" s="427"/>
      <c r="AV5" s="427"/>
      <c r="AW5" s="459"/>
      <c r="AX5" s="427"/>
      <c r="AY5" s="427"/>
      <c r="AZ5" s="427"/>
      <c r="BA5" s="427"/>
      <c r="BB5" s="427"/>
      <c r="BC5" s="427"/>
      <c r="BD5" s="427"/>
      <c r="BE5" s="373"/>
      <c r="BF5" s="427" t="s">
        <v>410</v>
      </c>
      <c r="BG5" s="459"/>
      <c r="BH5" s="367"/>
      <c r="BI5" s="478" t="s">
        <v>267</v>
      </c>
      <c r="BJ5" s="478"/>
      <c r="BK5" s="431"/>
      <c r="BL5" s="431"/>
      <c r="BM5" s="431"/>
      <c r="BN5" s="478"/>
      <c r="BO5" s="374"/>
      <c r="BP5" s="433" t="s">
        <v>411</v>
      </c>
      <c r="BQ5" s="683"/>
      <c r="BR5" s="434"/>
      <c r="BS5" s="648" t="s">
        <v>317</v>
      </c>
      <c r="BT5" s="431"/>
      <c r="BU5" s="642"/>
      <c r="BV5" s="478"/>
      <c r="BW5" s="642"/>
      <c r="BX5" s="431"/>
      <c r="BY5" s="647"/>
      <c r="BZ5" s="478"/>
      <c r="CA5" s="642"/>
      <c r="CB5" s="478"/>
      <c r="CC5" s="431"/>
      <c r="CD5" s="642"/>
      <c r="CE5" s="478"/>
      <c r="CF5" s="642"/>
      <c r="CG5" s="478"/>
      <c r="CH5" s="642"/>
      <c r="CI5" s="478"/>
      <c r="CJ5" s="642"/>
      <c r="CK5" s="478"/>
      <c r="CL5" s="431"/>
      <c r="CM5" s="431"/>
      <c r="CN5" s="642"/>
      <c r="CO5" s="642"/>
      <c r="CP5" s="642"/>
      <c r="CQ5" s="431"/>
      <c r="CR5" s="373"/>
      <c r="CS5" s="427" t="s">
        <v>412</v>
      </c>
      <c r="CT5" s="427"/>
    </row>
    <row r="6" spans="1:98" s="310" customFormat="1" ht="30" customHeight="1" x14ac:dyDescent="0.25">
      <c r="A6" s="558"/>
      <c r="B6" s="394"/>
      <c r="C6" s="394"/>
      <c r="D6" s="394"/>
      <c r="E6" s="309"/>
      <c r="F6" s="547"/>
      <c r="G6" s="548"/>
      <c r="H6" s="549"/>
      <c r="I6" s="548"/>
      <c r="J6" s="549"/>
      <c r="K6" s="550"/>
      <c r="L6" s="309"/>
      <c r="M6" s="455" t="s">
        <v>1412</v>
      </c>
      <c r="N6" s="424">
        <v>0.2</v>
      </c>
      <c r="O6" s="424">
        <v>0.3</v>
      </c>
      <c r="P6" s="424" t="s">
        <v>413</v>
      </c>
      <c r="Q6" s="309"/>
      <c r="R6" s="425">
        <v>1.1000000000000001</v>
      </c>
      <c r="S6" s="425">
        <v>1.2</v>
      </c>
      <c r="T6" s="425">
        <v>1.3</v>
      </c>
      <c r="U6" s="456" t="s">
        <v>1414</v>
      </c>
      <c r="V6" s="309"/>
      <c r="W6" s="425">
        <v>1.5</v>
      </c>
      <c r="X6" s="425">
        <v>1.6</v>
      </c>
      <c r="Y6" s="425">
        <v>1.7</v>
      </c>
      <c r="Z6" s="425">
        <v>1.8</v>
      </c>
      <c r="AA6" s="309"/>
      <c r="AB6" s="457" t="s">
        <v>1413</v>
      </c>
      <c r="AC6" s="460">
        <v>1.1000000000000001</v>
      </c>
      <c r="AD6" s="309"/>
      <c r="AE6" s="425">
        <v>2.1</v>
      </c>
      <c r="AF6" s="775">
        <v>2.2000000000000002</v>
      </c>
      <c r="AG6" s="309"/>
      <c r="AH6" s="474">
        <v>2.2999999999999998</v>
      </c>
      <c r="AI6" s="474">
        <v>2.4</v>
      </c>
      <c r="AJ6" s="474">
        <v>2.5</v>
      </c>
      <c r="AK6" s="474">
        <v>2.6</v>
      </c>
      <c r="AL6" s="305"/>
      <c r="AM6" s="474">
        <v>3.1</v>
      </c>
      <c r="AN6" s="474">
        <v>3.2</v>
      </c>
      <c r="AO6" s="457" t="s">
        <v>1415</v>
      </c>
      <c r="AP6" s="429">
        <v>3.4</v>
      </c>
      <c r="AQ6" s="474">
        <v>3.5</v>
      </c>
      <c r="AR6" s="457" t="s">
        <v>1421</v>
      </c>
      <c r="AS6" s="309"/>
      <c r="AT6" s="457" t="s">
        <v>1416</v>
      </c>
      <c r="AU6" s="430">
        <v>3.8</v>
      </c>
      <c r="AV6" s="429">
        <v>3.9</v>
      </c>
      <c r="AW6" s="460">
        <v>3.1</v>
      </c>
      <c r="AX6" s="428">
        <v>3.11</v>
      </c>
      <c r="AY6" s="453" t="s">
        <v>1420</v>
      </c>
      <c r="AZ6" s="428">
        <v>3.13</v>
      </c>
      <c r="BA6" s="428">
        <v>3.14</v>
      </c>
      <c r="BB6" s="676">
        <v>3.15</v>
      </c>
      <c r="BC6" s="428">
        <v>3.16</v>
      </c>
      <c r="BD6" s="428">
        <v>3.17</v>
      </c>
      <c r="BE6" s="309"/>
      <c r="BF6" s="429">
        <v>3.18</v>
      </c>
      <c r="BG6" s="474">
        <v>3.19</v>
      </c>
      <c r="BH6" s="309"/>
      <c r="BI6" s="460">
        <v>3.2</v>
      </c>
      <c r="BJ6" s="460">
        <v>3.21</v>
      </c>
      <c r="BK6" s="428">
        <v>3.22</v>
      </c>
      <c r="BL6" s="454" t="s">
        <v>1419</v>
      </c>
      <c r="BM6" s="454" t="s">
        <v>1418</v>
      </c>
      <c r="BN6" s="460">
        <v>3.25</v>
      </c>
      <c r="BO6" s="309"/>
      <c r="BP6" s="460">
        <v>3.26</v>
      </c>
      <c r="BQ6" s="460">
        <v>3.27</v>
      </c>
      <c r="BR6" s="317"/>
      <c r="BS6" s="432" t="s">
        <v>1338</v>
      </c>
      <c r="BT6" s="432"/>
      <c r="BU6" s="428">
        <v>3.29</v>
      </c>
      <c r="BV6" s="460"/>
      <c r="BW6" s="428">
        <v>3.3</v>
      </c>
      <c r="BX6" s="428"/>
      <c r="BY6" s="460">
        <v>3.31</v>
      </c>
      <c r="BZ6" s="460"/>
      <c r="CA6" s="428">
        <v>3.32</v>
      </c>
      <c r="CB6" s="460"/>
      <c r="CC6" s="428">
        <v>3.33</v>
      </c>
      <c r="CD6" s="428">
        <v>3.34</v>
      </c>
      <c r="CE6" s="460"/>
      <c r="CF6" s="428">
        <v>3.35</v>
      </c>
      <c r="CG6" s="460"/>
      <c r="CH6" s="428">
        <v>3.36</v>
      </c>
      <c r="CI6" s="460"/>
      <c r="CJ6" s="428">
        <v>3.37</v>
      </c>
      <c r="CK6" s="460"/>
      <c r="CL6" s="428">
        <v>3.38</v>
      </c>
      <c r="CM6" s="428">
        <v>3.39</v>
      </c>
      <c r="CN6" s="428">
        <v>3.4</v>
      </c>
      <c r="CO6" s="428">
        <v>3.41</v>
      </c>
      <c r="CP6" s="428">
        <v>3.42</v>
      </c>
      <c r="CQ6" s="428">
        <v>3.43</v>
      </c>
      <c r="CR6" s="309"/>
      <c r="CS6" s="429">
        <v>3.44</v>
      </c>
      <c r="CT6" s="429">
        <v>3.45</v>
      </c>
    </row>
    <row r="7" spans="1:98" s="103" customFormat="1" ht="7.5" customHeight="1" x14ac:dyDescent="0.25">
      <c r="A7" s="302"/>
      <c r="B7" s="440"/>
      <c r="C7" s="440"/>
      <c r="D7" s="440"/>
      <c r="E7" s="330"/>
      <c r="F7" s="440"/>
      <c r="G7" s="440"/>
      <c r="H7" s="440"/>
      <c r="I7" s="440"/>
      <c r="J7" s="440"/>
      <c r="K7" s="440"/>
      <c r="L7" s="330"/>
      <c r="N7" s="440"/>
      <c r="O7" s="440"/>
      <c r="P7" s="440"/>
      <c r="Q7" s="330"/>
      <c r="R7" s="440"/>
      <c r="S7" s="440"/>
      <c r="T7" s="440"/>
      <c r="U7" s="440"/>
      <c r="V7" s="440"/>
      <c r="W7" s="440"/>
      <c r="X7" s="440"/>
      <c r="Y7" s="440"/>
      <c r="Z7" s="440"/>
      <c r="AA7" s="440"/>
      <c r="AB7" s="445"/>
      <c r="AC7" s="445"/>
      <c r="AD7" s="476"/>
      <c r="AE7" s="440"/>
      <c r="AF7" s="445"/>
      <c r="AG7" s="330"/>
      <c r="AH7" s="437"/>
      <c r="AI7" s="445"/>
      <c r="AJ7" s="445"/>
      <c r="AK7" s="445"/>
      <c r="AL7" s="330"/>
      <c r="AM7" s="331"/>
      <c r="AN7" s="331"/>
      <c r="AO7" s="331"/>
      <c r="AP7" s="326"/>
      <c r="AQ7" s="331"/>
      <c r="AR7" s="331"/>
      <c r="AS7" s="330"/>
      <c r="AT7" s="331"/>
      <c r="AU7" s="331"/>
      <c r="AV7" s="331"/>
      <c r="AW7" s="331"/>
      <c r="AX7" s="331"/>
      <c r="AY7" s="331"/>
      <c r="AZ7" s="663"/>
      <c r="BA7" s="331"/>
      <c r="BB7" s="331"/>
      <c r="BC7" s="331"/>
      <c r="BD7" s="331"/>
      <c r="BE7" s="330"/>
      <c r="BF7" s="331"/>
      <c r="BG7" s="331"/>
      <c r="BH7" s="330"/>
      <c r="BI7" s="331"/>
      <c r="BJ7" s="331"/>
      <c r="BK7" s="331"/>
      <c r="BL7" s="331"/>
      <c r="BM7" s="331"/>
      <c r="BN7" s="331"/>
      <c r="BO7" s="330"/>
      <c r="BP7" s="331"/>
      <c r="BQ7" s="331"/>
      <c r="BR7" s="330"/>
      <c r="BS7" s="334"/>
      <c r="BT7" s="330"/>
      <c r="BU7" s="334"/>
      <c r="BV7" s="663"/>
      <c r="BW7" s="649"/>
      <c r="BX7" s="376"/>
      <c r="BY7" s="651"/>
      <c r="BZ7" s="663"/>
      <c r="CA7" s="649"/>
      <c r="CB7" s="663"/>
      <c r="CC7" s="330"/>
      <c r="CD7" s="334"/>
      <c r="CE7" s="331"/>
      <c r="CF7" s="334"/>
      <c r="CG7" s="331"/>
      <c r="CH7" s="334"/>
      <c r="CI7" s="331"/>
      <c r="CJ7" s="334"/>
      <c r="CK7" s="331"/>
      <c r="CL7" s="330"/>
      <c r="CM7" s="330"/>
      <c r="CN7" s="334"/>
      <c r="CO7" s="334"/>
      <c r="CP7" s="334"/>
      <c r="CQ7" s="330"/>
      <c r="CR7" s="330"/>
      <c r="CS7" s="330"/>
      <c r="CT7" s="330"/>
    </row>
    <row r="8" spans="1:98" s="312" customFormat="1" ht="120" customHeight="1" x14ac:dyDescent="0.3">
      <c r="A8" s="561" t="s">
        <v>532</v>
      </c>
      <c r="B8" s="298" t="s">
        <v>533</v>
      </c>
      <c r="C8" s="298" t="s">
        <v>534</v>
      </c>
      <c r="D8" s="298" t="s">
        <v>535</v>
      </c>
      <c r="E8" s="309"/>
      <c r="F8" s="777" t="s">
        <v>63</v>
      </c>
      <c r="G8" s="778">
        <f>'Stage 2 - Site Information'!N8</f>
        <v>60</v>
      </c>
      <c r="H8" s="777"/>
      <c r="I8" s="779">
        <f>'Stage 2 - Site Information'!M8</f>
        <v>2.74</v>
      </c>
      <c r="J8" s="780"/>
      <c r="K8" s="781" t="s">
        <v>2289</v>
      </c>
      <c r="L8" s="309"/>
      <c r="M8" s="782">
        <v>2.74</v>
      </c>
      <c r="N8" s="782">
        <v>60</v>
      </c>
      <c r="O8" s="783" t="s">
        <v>414</v>
      </c>
      <c r="P8" s="783" t="s">
        <v>415</v>
      </c>
      <c r="Q8" s="309"/>
      <c r="R8" s="792" t="s">
        <v>488</v>
      </c>
      <c r="S8" s="792" t="s">
        <v>1595</v>
      </c>
      <c r="T8" s="783" t="s">
        <v>1692</v>
      </c>
      <c r="U8" s="783" t="s">
        <v>416</v>
      </c>
      <c r="V8" s="309"/>
      <c r="W8" s="792" t="s">
        <v>1850</v>
      </c>
      <c r="X8" s="792" t="s">
        <v>417</v>
      </c>
      <c r="Y8" s="783" t="s">
        <v>1949</v>
      </c>
      <c r="Z8" s="792" t="s">
        <v>418</v>
      </c>
      <c r="AA8" s="309"/>
      <c r="AB8" s="792" t="s">
        <v>1991</v>
      </c>
      <c r="AC8" s="783" t="s">
        <v>418</v>
      </c>
      <c r="AD8" s="309"/>
      <c r="AE8" s="785" t="s">
        <v>3048</v>
      </c>
      <c r="AF8" s="783" t="s">
        <v>3078</v>
      </c>
      <c r="AG8" s="309"/>
      <c r="AH8" s="793" t="s">
        <v>2056</v>
      </c>
      <c r="AI8" s="783" t="s">
        <v>2090</v>
      </c>
      <c r="AJ8" s="783" t="s">
        <v>2074</v>
      </c>
      <c r="AK8" s="783" t="s">
        <v>64</v>
      </c>
      <c r="AL8" s="786"/>
      <c r="AM8" s="783" t="s">
        <v>2318</v>
      </c>
      <c r="AN8" s="783" t="s">
        <v>2386</v>
      </c>
      <c r="AO8" s="792" t="s">
        <v>452</v>
      </c>
      <c r="AP8" s="863" t="s">
        <v>3305</v>
      </c>
      <c r="AQ8" s="792" t="s">
        <v>1505</v>
      </c>
      <c r="AR8" s="783" t="s">
        <v>2513</v>
      </c>
      <c r="AS8" s="309"/>
      <c r="AT8" s="792" t="s">
        <v>3087</v>
      </c>
      <c r="AU8" s="792" t="s">
        <v>3124</v>
      </c>
      <c r="AV8" s="792" t="s">
        <v>3192</v>
      </c>
      <c r="AW8" s="794" t="s">
        <v>444</v>
      </c>
      <c r="AX8" s="792" t="s">
        <v>1457</v>
      </c>
      <c r="AY8" s="792" t="s">
        <v>1434</v>
      </c>
      <c r="AZ8" s="792" t="s">
        <v>2684</v>
      </c>
      <c r="BA8" s="792" t="s">
        <v>445</v>
      </c>
      <c r="BB8" s="792" t="s">
        <v>3211</v>
      </c>
      <c r="BC8" s="792" t="s">
        <v>2697</v>
      </c>
      <c r="BD8" s="792" t="s">
        <v>2802</v>
      </c>
      <c r="BE8" s="309"/>
      <c r="BF8" s="792" t="s">
        <v>2765</v>
      </c>
      <c r="BG8" s="792" t="s">
        <v>2732</v>
      </c>
      <c r="BH8" s="309"/>
      <c r="BI8" s="783" t="s">
        <v>3309</v>
      </c>
      <c r="BJ8" s="783" t="s">
        <v>3241</v>
      </c>
      <c r="BK8" s="783" t="s">
        <v>3255</v>
      </c>
      <c r="BL8" s="783" t="s">
        <v>2866</v>
      </c>
      <c r="BM8" s="783" t="s">
        <v>2886</v>
      </c>
      <c r="BN8" s="783" t="s">
        <v>2884</v>
      </c>
      <c r="BO8" s="309"/>
      <c r="BP8" s="783" t="s">
        <v>2906</v>
      </c>
      <c r="BQ8" s="783" t="s">
        <v>2982</v>
      </c>
      <c r="BR8" s="309"/>
      <c r="BS8" s="788">
        <v>1.8</v>
      </c>
      <c r="BT8" s="785" t="s">
        <v>2196</v>
      </c>
      <c r="BU8" s="788">
        <v>0.5</v>
      </c>
      <c r="BV8" s="783" t="s">
        <v>2200</v>
      </c>
      <c r="BW8" s="788">
        <v>0.4</v>
      </c>
      <c r="BX8" s="785" t="s">
        <v>2306</v>
      </c>
      <c r="BY8" s="789">
        <v>0.85</v>
      </c>
      <c r="BZ8" s="783" t="s">
        <v>2213</v>
      </c>
      <c r="CA8" s="788">
        <v>0.85</v>
      </c>
      <c r="CB8" s="783" t="s">
        <v>2213</v>
      </c>
      <c r="CC8" s="790"/>
      <c r="CD8" s="788">
        <v>0.46</v>
      </c>
      <c r="CE8" s="783" t="s">
        <v>2281</v>
      </c>
      <c r="CF8" s="788">
        <v>1.1599999999999999</v>
      </c>
      <c r="CG8" s="783" t="s">
        <v>2256</v>
      </c>
      <c r="CH8" s="788">
        <v>1.39</v>
      </c>
      <c r="CI8" s="783" t="s">
        <v>2277</v>
      </c>
      <c r="CJ8" s="788">
        <v>1.6</v>
      </c>
      <c r="CK8" s="783" t="s">
        <v>2283</v>
      </c>
      <c r="CL8" s="790"/>
      <c r="CM8" s="790"/>
      <c r="CN8" s="788">
        <v>0.85</v>
      </c>
      <c r="CO8" s="791"/>
      <c r="CP8" s="788">
        <v>0.03</v>
      </c>
      <c r="CQ8" s="790"/>
      <c r="CR8" s="309"/>
      <c r="CS8" s="790"/>
      <c r="CT8" s="785"/>
    </row>
    <row r="9" spans="1:98" s="312" customFormat="1" ht="120" customHeight="1" x14ac:dyDescent="0.3">
      <c r="A9" s="561" t="s">
        <v>536</v>
      </c>
      <c r="B9" s="298" t="s">
        <v>537</v>
      </c>
      <c r="C9" s="298" t="s">
        <v>538</v>
      </c>
      <c r="D9" s="298" t="s">
        <v>535</v>
      </c>
      <c r="E9" s="309"/>
      <c r="F9" s="777" t="s">
        <v>63</v>
      </c>
      <c r="G9" s="778">
        <f>'Stage 2 - Site Information'!N9</f>
        <v>100</v>
      </c>
      <c r="H9" s="777"/>
      <c r="I9" s="779">
        <f>'Stage 2 - Site Information'!M9</f>
        <v>4.96</v>
      </c>
      <c r="J9" s="780" t="s">
        <v>539</v>
      </c>
      <c r="K9" s="781" t="s">
        <v>2292</v>
      </c>
      <c r="L9" s="309"/>
      <c r="M9" s="782">
        <v>4.96</v>
      </c>
      <c r="N9" s="782">
        <v>100</v>
      </c>
      <c r="O9" s="783" t="s">
        <v>414</v>
      </c>
      <c r="P9" s="783" t="s">
        <v>415</v>
      </c>
      <c r="Q9" s="309"/>
      <c r="R9" s="792" t="s">
        <v>1703</v>
      </c>
      <c r="S9" s="783" t="s">
        <v>1596</v>
      </c>
      <c r="T9" s="783" t="s">
        <v>1702</v>
      </c>
      <c r="U9" s="783" t="s">
        <v>416</v>
      </c>
      <c r="V9" s="309"/>
      <c r="W9" s="783" t="s">
        <v>419</v>
      </c>
      <c r="X9" s="783" t="s">
        <v>1864</v>
      </c>
      <c r="Y9" s="792" t="s">
        <v>420</v>
      </c>
      <c r="Z9" s="783" t="s">
        <v>418</v>
      </c>
      <c r="AA9" s="309"/>
      <c r="AB9" s="792" t="s">
        <v>1991</v>
      </c>
      <c r="AC9" s="783" t="s">
        <v>418</v>
      </c>
      <c r="AD9" s="309"/>
      <c r="AE9" s="785" t="s">
        <v>3050</v>
      </c>
      <c r="AF9" s="783" t="s">
        <v>3051</v>
      </c>
      <c r="AG9" s="309"/>
      <c r="AH9" s="783" t="s">
        <v>2057</v>
      </c>
      <c r="AI9" s="783" t="s">
        <v>2091</v>
      </c>
      <c r="AJ9" s="783" t="s">
        <v>2078</v>
      </c>
      <c r="AK9" s="783" t="s">
        <v>64</v>
      </c>
      <c r="AL9" s="786"/>
      <c r="AM9" s="783" t="s">
        <v>2318</v>
      </c>
      <c r="AN9" s="783" t="s">
        <v>2344</v>
      </c>
      <c r="AO9" s="783" t="s">
        <v>1490</v>
      </c>
      <c r="AP9" s="863" t="s">
        <v>3305</v>
      </c>
      <c r="AQ9" s="792" t="s">
        <v>1505</v>
      </c>
      <c r="AR9" s="783" t="s">
        <v>2750</v>
      </c>
      <c r="AS9" s="309"/>
      <c r="AT9" s="783" t="s">
        <v>3087</v>
      </c>
      <c r="AU9" s="792" t="s">
        <v>3124</v>
      </c>
      <c r="AV9" s="792" t="s">
        <v>3193</v>
      </c>
      <c r="AW9" s="787" t="s">
        <v>3121</v>
      </c>
      <c r="AX9" s="783" t="s">
        <v>1456</v>
      </c>
      <c r="AY9" s="792" t="s">
        <v>1434</v>
      </c>
      <c r="AZ9" s="783" t="s">
        <v>2686</v>
      </c>
      <c r="BA9" s="792" t="s">
        <v>445</v>
      </c>
      <c r="BB9" s="792" t="s">
        <v>3222</v>
      </c>
      <c r="BC9" s="792" t="s">
        <v>2797</v>
      </c>
      <c r="BD9" s="792" t="s">
        <v>2756</v>
      </c>
      <c r="BE9" s="309"/>
      <c r="BF9" s="783" t="s">
        <v>2770</v>
      </c>
      <c r="BG9" s="792" t="s">
        <v>2732</v>
      </c>
      <c r="BH9" s="309"/>
      <c r="BI9" s="783" t="s">
        <v>3241</v>
      </c>
      <c r="BJ9" s="783" t="s">
        <v>3241</v>
      </c>
      <c r="BK9" s="783" t="s">
        <v>3256</v>
      </c>
      <c r="BL9" s="783" t="s">
        <v>2866</v>
      </c>
      <c r="BM9" s="783" t="s">
        <v>2886</v>
      </c>
      <c r="BN9" s="783" t="s">
        <v>2887</v>
      </c>
      <c r="BO9" s="309"/>
      <c r="BP9" s="783" t="s">
        <v>2907</v>
      </c>
      <c r="BQ9" s="783" t="s">
        <v>2982</v>
      </c>
      <c r="BR9" s="309"/>
      <c r="BS9" s="788">
        <v>3.2</v>
      </c>
      <c r="BT9" s="785" t="s">
        <v>2196</v>
      </c>
      <c r="BU9" s="788">
        <v>0.1</v>
      </c>
      <c r="BV9" s="783" t="s">
        <v>2203</v>
      </c>
      <c r="BW9" s="788">
        <v>0.08</v>
      </c>
      <c r="BX9" s="785" t="s">
        <v>2305</v>
      </c>
      <c r="BY9" s="789">
        <v>1.3</v>
      </c>
      <c r="BZ9" s="783" t="s">
        <v>2213</v>
      </c>
      <c r="CA9" s="788">
        <v>1.3</v>
      </c>
      <c r="CB9" s="783" t="s">
        <v>2213</v>
      </c>
      <c r="CC9" s="790"/>
      <c r="CD9" s="788">
        <v>0.48</v>
      </c>
      <c r="CE9" s="783" t="s">
        <v>2281</v>
      </c>
      <c r="CF9" s="788">
        <v>0.43</v>
      </c>
      <c r="CG9" s="783" t="s">
        <v>2255</v>
      </c>
      <c r="CH9" s="788">
        <v>0.96</v>
      </c>
      <c r="CI9" s="783" t="s">
        <v>2276</v>
      </c>
      <c r="CJ9" s="788">
        <v>1.5</v>
      </c>
      <c r="CK9" s="783" t="s">
        <v>2283</v>
      </c>
      <c r="CL9" s="790"/>
      <c r="CM9" s="790"/>
      <c r="CN9" s="788">
        <v>2.4</v>
      </c>
      <c r="CO9" s="791"/>
      <c r="CP9" s="788">
        <v>0.35</v>
      </c>
      <c r="CQ9" s="790"/>
      <c r="CR9" s="309"/>
      <c r="CS9" s="790"/>
      <c r="CT9" s="785"/>
    </row>
    <row r="10" spans="1:98" s="312" customFormat="1" ht="120" customHeight="1" x14ac:dyDescent="0.3">
      <c r="A10" s="561" t="s">
        <v>540</v>
      </c>
      <c r="B10" s="298" t="s">
        <v>541</v>
      </c>
      <c r="C10" s="298" t="s">
        <v>542</v>
      </c>
      <c r="D10" s="298" t="s">
        <v>543</v>
      </c>
      <c r="E10" s="309"/>
      <c r="F10" s="777" t="s">
        <v>63</v>
      </c>
      <c r="G10" s="778">
        <f>'Stage 2 - Site Information'!N10</f>
        <v>23</v>
      </c>
      <c r="H10" s="777"/>
      <c r="I10" s="779">
        <f>'Stage 2 - Site Information'!M10</f>
        <v>1.1599999999999999</v>
      </c>
      <c r="J10" s="780"/>
      <c r="K10" s="781" t="s">
        <v>2290</v>
      </c>
      <c r="L10" s="309"/>
      <c r="M10" s="782">
        <v>1.1599999999999999</v>
      </c>
      <c r="N10" s="782">
        <v>23</v>
      </c>
      <c r="O10" s="783" t="s">
        <v>421</v>
      </c>
      <c r="P10" s="783" t="s">
        <v>415</v>
      </c>
      <c r="Q10" s="309"/>
      <c r="R10" s="792" t="s">
        <v>488</v>
      </c>
      <c r="S10" s="783" t="s">
        <v>1597</v>
      </c>
      <c r="T10" s="783" t="s">
        <v>1704</v>
      </c>
      <c r="U10" s="783" t="s">
        <v>416</v>
      </c>
      <c r="V10" s="309"/>
      <c r="W10" s="792" t="s">
        <v>1850</v>
      </c>
      <c r="X10" s="792" t="s">
        <v>417</v>
      </c>
      <c r="Y10" s="792" t="s">
        <v>1826</v>
      </c>
      <c r="Z10" s="783" t="s">
        <v>418</v>
      </c>
      <c r="AA10" s="309"/>
      <c r="AB10" s="792" t="s">
        <v>1992</v>
      </c>
      <c r="AC10" s="783" t="s">
        <v>418</v>
      </c>
      <c r="AD10" s="309"/>
      <c r="AE10" s="785" t="s">
        <v>3052</v>
      </c>
      <c r="AF10" s="783" t="s">
        <v>3061</v>
      </c>
      <c r="AG10" s="309"/>
      <c r="AH10" s="783" t="s">
        <v>2057</v>
      </c>
      <c r="AI10" s="783" t="s">
        <v>2091</v>
      </c>
      <c r="AJ10" s="783" t="s">
        <v>2079</v>
      </c>
      <c r="AK10" s="783" t="s">
        <v>64</v>
      </c>
      <c r="AL10" s="786"/>
      <c r="AM10" s="783" t="s">
        <v>2318</v>
      </c>
      <c r="AN10" s="783" t="s">
        <v>2461</v>
      </c>
      <c r="AO10" s="792" t="s">
        <v>452</v>
      </c>
      <c r="AP10" s="863" t="s">
        <v>3305</v>
      </c>
      <c r="AQ10" s="792" t="s">
        <v>1505</v>
      </c>
      <c r="AR10" s="783" t="s">
        <v>2514</v>
      </c>
      <c r="AS10" s="309"/>
      <c r="AT10" s="783" t="s">
        <v>3087</v>
      </c>
      <c r="AU10" s="792" t="s">
        <v>3124</v>
      </c>
      <c r="AV10" s="783" t="s">
        <v>3192</v>
      </c>
      <c r="AW10" s="787" t="s">
        <v>3046</v>
      </c>
      <c r="AX10" s="783" t="s">
        <v>1454</v>
      </c>
      <c r="AY10" s="783" t="s">
        <v>2659</v>
      </c>
      <c r="AZ10" s="783" t="s">
        <v>2683</v>
      </c>
      <c r="BA10" s="792" t="s">
        <v>2692</v>
      </c>
      <c r="BB10" s="792" t="s">
        <v>3212</v>
      </c>
      <c r="BC10" s="792" t="s">
        <v>2798</v>
      </c>
      <c r="BD10" s="792" t="s">
        <v>2799</v>
      </c>
      <c r="BE10" s="309"/>
      <c r="BF10" s="795" t="s">
        <v>2762</v>
      </c>
      <c r="BG10" s="792" t="s">
        <v>2733</v>
      </c>
      <c r="BH10" s="309"/>
      <c r="BI10" s="783" t="s">
        <v>3241</v>
      </c>
      <c r="BJ10" s="783" t="s">
        <v>3241</v>
      </c>
      <c r="BK10" s="783" t="s">
        <v>3257</v>
      </c>
      <c r="BL10" s="783" t="s">
        <v>2873</v>
      </c>
      <c r="BM10" s="783" t="s">
        <v>398</v>
      </c>
      <c r="BN10" s="783" t="s">
        <v>2884</v>
      </c>
      <c r="BO10" s="309"/>
      <c r="BP10" s="783" t="s">
        <v>2907</v>
      </c>
      <c r="BQ10" s="783" t="s">
        <v>2982</v>
      </c>
      <c r="BR10" s="309"/>
      <c r="BS10" s="788">
        <v>3.9</v>
      </c>
      <c r="BT10" s="785" t="s">
        <v>2197</v>
      </c>
      <c r="BU10" s="788">
        <v>2.2000000000000002</v>
      </c>
      <c r="BV10" s="783" t="s">
        <v>2201</v>
      </c>
      <c r="BW10" s="788">
        <v>0.25</v>
      </c>
      <c r="BX10" s="785" t="s">
        <v>2307</v>
      </c>
      <c r="BY10" s="789">
        <v>4.2</v>
      </c>
      <c r="BZ10" s="783" t="s">
        <v>1307</v>
      </c>
      <c r="CA10" s="788">
        <v>2.2999999999999998</v>
      </c>
      <c r="CB10" s="783" t="s">
        <v>2215</v>
      </c>
      <c r="CC10" s="790"/>
      <c r="CD10" s="788">
        <v>2.4</v>
      </c>
      <c r="CE10" s="783" t="s">
        <v>2226</v>
      </c>
      <c r="CF10" s="788">
        <v>0.32</v>
      </c>
      <c r="CG10" s="783" t="s">
        <v>2258</v>
      </c>
      <c r="CH10" s="788">
        <v>5.5</v>
      </c>
      <c r="CI10" s="783" t="s">
        <v>2300</v>
      </c>
      <c r="CJ10" s="788">
        <v>3.2</v>
      </c>
      <c r="CK10" s="783" t="s">
        <v>2232</v>
      </c>
      <c r="CL10" s="790"/>
      <c r="CM10" s="790"/>
      <c r="CN10" s="788">
        <v>4.5</v>
      </c>
      <c r="CO10" s="791"/>
      <c r="CP10" s="788">
        <v>0</v>
      </c>
      <c r="CQ10" s="790"/>
      <c r="CR10" s="309"/>
      <c r="CS10" s="790"/>
      <c r="CT10" s="785"/>
    </row>
    <row r="11" spans="1:98" s="312" customFormat="1" ht="120" customHeight="1" x14ac:dyDescent="0.3">
      <c r="A11" s="561" t="s">
        <v>544</v>
      </c>
      <c r="B11" s="298" t="s">
        <v>545</v>
      </c>
      <c r="C11" s="298" t="s">
        <v>546</v>
      </c>
      <c r="D11" s="298" t="s">
        <v>547</v>
      </c>
      <c r="E11" s="309"/>
      <c r="F11" s="777" t="s">
        <v>63</v>
      </c>
      <c r="G11" s="778">
        <f>'Stage 2 - Site Information'!N11</f>
        <v>59</v>
      </c>
      <c r="H11" s="777"/>
      <c r="I11" s="779">
        <f>'Stage 2 - Site Information'!M11</f>
        <v>1.97</v>
      </c>
      <c r="J11" s="780"/>
      <c r="K11" s="781" t="s">
        <v>2291</v>
      </c>
      <c r="L11" s="309"/>
      <c r="M11" s="782">
        <v>1.97</v>
      </c>
      <c r="N11" s="782">
        <v>59</v>
      </c>
      <c r="O11" s="783" t="s">
        <v>422</v>
      </c>
      <c r="P11" s="783" t="s">
        <v>415</v>
      </c>
      <c r="Q11" s="309"/>
      <c r="R11" s="792" t="s">
        <v>488</v>
      </c>
      <c r="S11" s="783" t="s">
        <v>2018</v>
      </c>
      <c r="T11" s="783" t="s">
        <v>1704</v>
      </c>
      <c r="U11" s="783" t="s">
        <v>416</v>
      </c>
      <c r="V11" s="309"/>
      <c r="W11" s="792" t="s">
        <v>1850</v>
      </c>
      <c r="X11" s="792" t="s">
        <v>417</v>
      </c>
      <c r="Y11" s="783" t="s">
        <v>1949</v>
      </c>
      <c r="Z11" s="783" t="s">
        <v>418</v>
      </c>
      <c r="AA11" s="309"/>
      <c r="AB11" s="792" t="s">
        <v>1992</v>
      </c>
      <c r="AC11" s="783" t="s">
        <v>418</v>
      </c>
      <c r="AD11" s="309"/>
      <c r="AE11" s="785" t="s">
        <v>3053</v>
      </c>
      <c r="AF11" s="783" t="s">
        <v>3061</v>
      </c>
      <c r="AG11" s="309"/>
      <c r="AH11" s="783" t="s">
        <v>2057</v>
      </c>
      <c r="AI11" s="783" t="s">
        <v>2091</v>
      </c>
      <c r="AJ11" s="783" t="s">
        <v>2080</v>
      </c>
      <c r="AK11" s="783" t="s">
        <v>64</v>
      </c>
      <c r="AL11" s="786"/>
      <c r="AM11" s="783" t="s">
        <v>2318</v>
      </c>
      <c r="AN11" s="783" t="s">
        <v>2462</v>
      </c>
      <c r="AO11" s="792" t="s">
        <v>1470</v>
      </c>
      <c r="AP11" s="863" t="s">
        <v>3305</v>
      </c>
      <c r="AQ11" s="792" t="s">
        <v>1505</v>
      </c>
      <c r="AR11" s="783" t="s">
        <v>2515</v>
      </c>
      <c r="AS11" s="309"/>
      <c r="AT11" s="792" t="s">
        <v>3087</v>
      </c>
      <c r="AU11" s="792" t="s">
        <v>3124</v>
      </c>
      <c r="AV11" s="844" t="s">
        <v>3192</v>
      </c>
      <c r="AW11" s="794" t="s">
        <v>444</v>
      </c>
      <c r="AX11" s="783" t="s">
        <v>1454</v>
      </c>
      <c r="AY11" s="792" t="s">
        <v>1434</v>
      </c>
      <c r="AZ11" s="792" t="s">
        <v>1466</v>
      </c>
      <c r="BA11" s="792" t="s">
        <v>445</v>
      </c>
      <c r="BB11" s="792" t="s">
        <v>3221</v>
      </c>
      <c r="BC11" s="792" t="s">
        <v>2723</v>
      </c>
      <c r="BD11" s="792" t="s">
        <v>2803</v>
      </c>
      <c r="BE11" s="309"/>
      <c r="BF11" s="783" t="s">
        <v>2761</v>
      </c>
      <c r="BG11" s="792" t="s">
        <v>2732</v>
      </c>
      <c r="BH11" s="309"/>
      <c r="BI11" s="783" t="s">
        <v>3241</v>
      </c>
      <c r="BJ11" s="783" t="s">
        <v>3241</v>
      </c>
      <c r="BK11" s="783" t="s">
        <v>3257</v>
      </c>
      <c r="BL11" s="783" t="s">
        <v>2866</v>
      </c>
      <c r="BM11" s="783" t="s">
        <v>2886</v>
      </c>
      <c r="BN11" s="783" t="s">
        <v>2887</v>
      </c>
      <c r="BO11" s="309"/>
      <c r="BP11" s="783" t="s">
        <v>2907</v>
      </c>
      <c r="BQ11" s="783" t="s">
        <v>2982</v>
      </c>
      <c r="BR11" s="309"/>
      <c r="BS11" s="788">
        <v>6.9</v>
      </c>
      <c r="BT11" s="785" t="s">
        <v>2196</v>
      </c>
      <c r="BU11" s="788">
        <v>0</v>
      </c>
      <c r="BV11" s="783" t="s">
        <v>2201</v>
      </c>
      <c r="BW11" s="788">
        <v>0.28000000000000003</v>
      </c>
      <c r="BX11" s="785" t="s">
        <v>2305</v>
      </c>
      <c r="BY11" s="789">
        <v>3.4</v>
      </c>
      <c r="BZ11" s="783" t="s">
        <v>1209</v>
      </c>
      <c r="CA11" s="788">
        <v>2.4</v>
      </c>
      <c r="CB11" s="783" t="s">
        <v>2216</v>
      </c>
      <c r="CC11" s="790"/>
      <c r="CD11" s="788">
        <v>0.18</v>
      </c>
      <c r="CE11" s="783" t="s">
        <v>2281</v>
      </c>
      <c r="CF11" s="788">
        <v>0.41</v>
      </c>
      <c r="CG11" s="783" t="s">
        <v>2249</v>
      </c>
      <c r="CH11" s="788">
        <v>2.8</v>
      </c>
      <c r="CI11" s="783" t="s">
        <v>2279</v>
      </c>
      <c r="CJ11" s="788">
        <v>2.6</v>
      </c>
      <c r="CK11" s="783" t="s">
        <v>2271</v>
      </c>
      <c r="CL11" s="790"/>
      <c r="CM11" s="790"/>
      <c r="CN11" s="788">
        <v>5.6</v>
      </c>
      <c r="CO11" s="791"/>
      <c r="CP11" s="788">
        <v>0.26</v>
      </c>
      <c r="CQ11" s="790"/>
      <c r="CR11" s="309"/>
      <c r="CS11" s="790"/>
      <c r="CT11" s="785"/>
    </row>
    <row r="12" spans="1:98" s="312" customFormat="1" ht="120" customHeight="1" x14ac:dyDescent="0.3">
      <c r="A12" s="561" t="s">
        <v>548</v>
      </c>
      <c r="B12" s="298" t="s">
        <v>549</v>
      </c>
      <c r="C12" s="298" t="s">
        <v>550</v>
      </c>
      <c r="D12" s="298" t="s">
        <v>535</v>
      </c>
      <c r="E12" s="309"/>
      <c r="F12" s="777" t="s">
        <v>63</v>
      </c>
      <c r="G12" s="778">
        <f>'Stage 2 - Site Information'!N12</f>
        <v>282</v>
      </c>
      <c r="H12" s="777"/>
      <c r="I12" s="779">
        <f>'Stage 2 - Site Information'!M12</f>
        <v>9.41</v>
      </c>
      <c r="J12" s="780" t="s">
        <v>539</v>
      </c>
      <c r="K12" s="781" t="s">
        <v>2286</v>
      </c>
      <c r="L12" s="309"/>
      <c r="M12" s="782">
        <v>9.41</v>
      </c>
      <c r="N12" s="796">
        <v>282</v>
      </c>
      <c r="O12" s="797" t="s">
        <v>414</v>
      </c>
      <c r="P12" s="783" t="s">
        <v>415</v>
      </c>
      <c r="Q12" s="309"/>
      <c r="R12" s="792" t="s">
        <v>488</v>
      </c>
      <c r="S12" s="783" t="s">
        <v>1598</v>
      </c>
      <c r="T12" s="783" t="s">
        <v>1715</v>
      </c>
      <c r="U12" s="783" t="s">
        <v>416</v>
      </c>
      <c r="V12" s="309"/>
      <c r="W12" s="792" t="s">
        <v>1850</v>
      </c>
      <c r="X12" s="783" t="s">
        <v>1864</v>
      </c>
      <c r="Y12" s="783" t="s">
        <v>1949</v>
      </c>
      <c r="Z12" s="783" t="s">
        <v>418</v>
      </c>
      <c r="AA12" s="309"/>
      <c r="AB12" s="792" t="s">
        <v>1991</v>
      </c>
      <c r="AC12" s="783" t="s">
        <v>418</v>
      </c>
      <c r="AD12" s="309"/>
      <c r="AE12" s="785" t="s">
        <v>3050</v>
      </c>
      <c r="AF12" s="783" t="s">
        <v>3051</v>
      </c>
      <c r="AG12" s="309"/>
      <c r="AH12" s="783" t="s">
        <v>2058</v>
      </c>
      <c r="AI12" s="783" t="s">
        <v>2091</v>
      </c>
      <c r="AJ12" s="783" t="s">
        <v>2081</v>
      </c>
      <c r="AK12" s="783" t="s">
        <v>64</v>
      </c>
      <c r="AL12" s="786"/>
      <c r="AM12" s="783" t="s">
        <v>2318</v>
      </c>
      <c r="AN12" s="783" t="s">
        <v>2345</v>
      </c>
      <c r="AO12" s="792" t="s">
        <v>1471</v>
      </c>
      <c r="AP12" s="863" t="s">
        <v>3305</v>
      </c>
      <c r="AQ12" s="792" t="s">
        <v>1505</v>
      </c>
      <c r="AR12" s="783" t="s">
        <v>2516</v>
      </c>
      <c r="AS12" s="309"/>
      <c r="AT12" s="783" t="s">
        <v>3087</v>
      </c>
      <c r="AU12" s="792" t="s">
        <v>3125</v>
      </c>
      <c r="AV12" s="783" t="s">
        <v>3192</v>
      </c>
      <c r="AW12" s="787" t="s">
        <v>3119</v>
      </c>
      <c r="AX12" s="783" t="s">
        <v>1454</v>
      </c>
      <c r="AY12" s="792" t="s">
        <v>1434</v>
      </c>
      <c r="AZ12" s="783" t="s">
        <v>2685</v>
      </c>
      <c r="BA12" s="783" t="s">
        <v>445</v>
      </c>
      <c r="BB12" s="792" t="s">
        <v>3222</v>
      </c>
      <c r="BC12" s="792" t="s">
        <v>2697</v>
      </c>
      <c r="BD12" s="792" t="s">
        <v>2804</v>
      </c>
      <c r="BE12" s="309"/>
      <c r="BF12" s="783" t="s">
        <v>2757</v>
      </c>
      <c r="BG12" s="783" t="s">
        <v>2732</v>
      </c>
      <c r="BH12" s="309"/>
      <c r="BI12" s="783" t="s">
        <v>3241</v>
      </c>
      <c r="BJ12" s="783" t="s">
        <v>3241</v>
      </c>
      <c r="BK12" s="783" t="s">
        <v>3255</v>
      </c>
      <c r="BL12" s="783" t="s">
        <v>2866</v>
      </c>
      <c r="BM12" s="783" t="s">
        <v>2886</v>
      </c>
      <c r="BN12" s="783" t="s">
        <v>2887</v>
      </c>
      <c r="BO12" s="309"/>
      <c r="BP12" s="783" t="s">
        <v>2907</v>
      </c>
      <c r="BQ12" s="783" t="s">
        <v>2982</v>
      </c>
      <c r="BR12" s="309"/>
      <c r="BS12" s="788">
        <v>3.4</v>
      </c>
      <c r="BT12" s="785" t="s">
        <v>2196</v>
      </c>
      <c r="BU12" s="788">
        <v>1.1000000000000001</v>
      </c>
      <c r="BV12" s="783" t="s">
        <v>2200</v>
      </c>
      <c r="BW12" s="788">
        <v>0.33</v>
      </c>
      <c r="BX12" s="785" t="s">
        <v>2308</v>
      </c>
      <c r="BY12" s="789">
        <v>1.4</v>
      </c>
      <c r="BZ12" s="783" t="s">
        <v>2280</v>
      </c>
      <c r="CA12" s="788">
        <v>1.5</v>
      </c>
      <c r="CB12" s="783" t="s">
        <v>2213</v>
      </c>
      <c r="CC12" s="790"/>
      <c r="CD12" s="788">
        <v>0.41</v>
      </c>
      <c r="CE12" s="783" t="s">
        <v>2281</v>
      </c>
      <c r="CF12" s="788">
        <v>0.55000000000000004</v>
      </c>
      <c r="CG12" s="783" t="s">
        <v>2255</v>
      </c>
      <c r="CH12" s="788">
        <v>0.6</v>
      </c>
      <c r="CI12" s="783" t="s">
        <v>2276</v>
      </c>
      <c r="CJ12" s="788">
        <v>1.5</v>
      </c>
      <c r="CK12" s="783" t="s">
        <v>2283</v>
      </c>
      <c r="CL12" s="790"/>
      <c r="CM12" s="790"/>
      <c r="CN12" s="788">
        <v>2.5</v>
      </c>
      <c r="CO12" s="791"/>
      <c r="CP12" s="788">
        <v>0.62</v>
      </c>
      <c r="CQ12" s="790"/>
      <c r="CR12" s="309"/>
      <c r="CS12" s="790"/>
      <c r="CT12" s="785"/>
    </row>
    <row r="13" spans="1:98" s="470" customFormat="1" ht="120" hidden="1" customHeight="1" x14ac:dyDescent="0.25">
      <c r="A13" s="846" t="s">
        <v>551</v>
      </c>
      <c r="B13" s="463" t="s">
        <v>552</v>
      </c>
      <c r="C13" s="463" t="s">
        <v>553</v>
      </c>
      <c r="D13" s="463" t="s">
        <v>535</v>
      </c>
      <c r="E13" s="847"/>
      <c r="F13" s="482" t="s">
        <v>63</v>
      </c>
      <c r="G13" s="483">
        <f>'Stage 2 - Site Information'!N13</f>
        <v>55</v>
      </c>
      <c r="H13" s="482"/>
      <c r="I13" s="484">
        <f>'Stage 2 - Site Information'!M13</f>
        <v>2.69</v>
      </c>
      <c r="J13" s="485"/>
      <c r="K13" s="486" t="s">
        <v>2287</v>
      </c>
      <c r="L13" s="847"/>
      <c r="M13" s="465">
        <v>2.69</v>
      </c>
      <c r="N13" s="465">
        <v>55</v>
      </c>
      <c r="O13" s="466" t="s">
        <v>414</v>
      </c>
      <c r="P13" s="466" t="s">
        <v>415</v>
      </c>
      <c r="Q13" s="847"/>
      <c r="R13" s="466" t="s">
        <v>423</v>
      </c>
      <c r="S13" s="466"/>
      <c r="T13" s="466"/>
      <c r="U13" s="466"/>
      <c r="V13" s="847"/>
      <c r="W13" s="466"/>
      <c r="X13" s="466"/>
      <c r="Y13" s="466"/>
      <c r="Z13" s="466"/>
      <c r="AA13" s="847"/>
      <c r="AB13" s="593" t="s">
        <v>2015</v>
      </c>
      <c r="AC13" s="466" t="s">
        <v>418</v>
      </c>
      <c r="AD13" s="847"/>
      <c r="AE13" s="467"/>
      <c r="AF13" s="466"/>
      <c r="AG13" s="847"/>
      <c r="AH13" s="466"/>
      <c r="AI13" s="466"/>
      <c r="AJ13" s="466"/>
      <c r="AK13" s="466"/>
      <c r="AL13" s="468"/>
      <c r="AM13" s="466"/>
      <c r="AN13" s="466"/>
      <c r="AO13" s="469" t="s">
        <v>1471</v>
      </c>
      <c r="AP13" s="868"/>
      <c r="AQ13" s="466"/>
      <c r="AR13" s="466"/>
      <c r="AS13" s="847"/>
      <c r="AT13" s="466" t="s">
        <v>3087</v>
      </c>
      <c r="AU13" s="466" t="s">
        <v>3126</v>
      </c>
      <c r="AV13" s="466"/>
      <c r="AW13" s="718"/>
      <c r="AX13" s="466" t="s">
        <v>1454</v>
      </c>
      <c r="AY13" s="469" t="s">
        <v>2658</v>
      </c>
      <c r="AZ13" s="466" t="s">
        <v>2685</v>
      </c>
      <c r="BA13" s="466" t="s">
        <v>445</v>
      </c>
      <c r="BB13" s="469"/>
      <c r="BC13" s="466"/>
      <c r="BD13" s="466"/>
      <c r="BE13" s="847"/>
      <c r="BF13" s="466"/>
      <c r="BG13" s="466"/>
      <c r="BH13" s="847"/>
      <c r="BI13" s="466"/>
      <c r="BJ13" s="466"/>
      <c r="BK13" s="466"/>
      <c r="BL13" s="466"/>
      <c r="BM13" s="466"/>
      <c r="BN13" s="466"/>
      <c r="BO13" s="847"/>
      <c r="BP13" s="466"/>
      <c r="BQ13" s="466"/>
      <c r="BR13" s="847"/>
      <c r="BS13" s="643"/>
      <c r="BT13" s="467"/>
      <c r="BU13" s="643"/>
      <c r="BV13" s="466"/>
      <c r="BW13" s="643"/>
      <c r="BX13" s="467"/>
      <c r="BY13" s="644"/>
      <c r="BZ13" s="466"/>
      <c r="CA13" s="643"/>
      <c r="CB13" s="466"/>
      <c r="CC13" s="671"/>
      <c r="CD13" s="643"/>
      <c r="CE13" s="466"/>
      <c r="CF13" s="643"/>
      <c r="CG13" s="466"/>
      <c r="CH13" s="643"/>
      <c r="CI13" s="466"/>
      <c r="CJ13" s="643"/>
      <c r="CK13" s="466"/>
      <c r="CL13" s="671"/>
      <c r="CM13" s="671"/>
      <c r="CN13" s="643"/>
      <c r="CO13" s="672"/>
      <c r="CP13" s="643"/>
      <c r="CQ13" s="671"/>
      <c r="CR13" s="847"/>
      <c r="CS13" s="671"/>
      <c r="CT13" s="467"/>
    </row>
    <row r="14" spans="1:98" s="470" customFormat="1" ht="120" hidden="1" customHeight="1" x14ac:dyDescent="0.25">
      <c r="A14" s="846" t="s">
        <v>554</v>
      </c>
      <c r="B14" s="463" t="s">
        <v>555</v>
      </c>
      <c r="C14" s="463" t="s">
        <v>556</v>
      </c>
      <c r="D14" s="463" t="s">
        <v>535</v>
      </c>
      <c r="E14" s="847"/>
      <c r="F14" s="482" t="s">
        <v>63</v>
      </c>
      <c r="G14" s="483">
        <f>'Stage 2 - Site Information'!N14</f>
        <v>36</v>
      </c>
      <c r="H14" s="482"/>
      <c r="I14" s="484">
        <f>'Stage 2 - Site Information'!M14</f>
        <v>1.41</v>
      </c>
      <c r="J14" s="485"/>
      <c r="K14" s="486" t="s">
        <v>2287</v>
      </c>
      <c r="L14" s="847"/>
      <c r="M14" s="465">
        <v>1.41</v>
      </c>
      <c r="N14" s="465">
        <v>36</v>
      </c>
      <c r="O14" s="466" t="s">
        <v>414</v>
      </c>
      <c r="P14" s="466" t="s">
        <v>415</v>
      </c>
      <c r="Q14" s="847"/>
      <c r="R14" s="466" t="s">
        <v>423</v>
      </c>
      <c r="S14" s="466"/>
      <c r="T14" s="466"/>
      <c r="U14" s="466"/>
      <c r="V14" s="847"/>
      <c r="W14" s="466"/>
      <c r="X14" s="466"/>
      <c r="Y14" s="466"/>
      <c r="Z14" s="466"/>
      <c r="AA14" s="847"/>
      <c r="AB14" s="593" t="s">
        <v>2015</v>
      </c>
      <c r="AC14" s="466" t="s">
        <v>418</v>
      </c>
      <c r="AD14" s="847"/>
      <c r="AE14" s="467"/>
      <c r="AF14" s="466"/>
      <c r="AG14" s="847"/>
      <c r="AH14" s="466"/>
      <c r="AI14" s="466"/>
      <c r="AJ14" s="466"/>
      <c r="AK14" s="466"/>
      <c r="AL14" s="468"/>
      <c r="AM14" s="466"/>
      <c r="AN14" s="466"/>
      <c r="AO14" s="469" t="s">
        <v>1471</v>
      </c>
      <c r="AP14" s="868"/>
      <c r="AQ14" s="466"/>
      <c r="AR14" s="466"/>
      <c r="AS14" s="847"/>
      <c r="AT14" s="466" t="s">
        <v>3087</v>
      </c>
      <c r="AU14" s="466" t="s">
        <v>3127</v>
      </c>
      <c r="AV14" s="466"/>
      <c r="AW14" s="718"/>
      <c r="AX14" s="466" t="s">
        <v>1454</v>
      </c>
      <c r="AY14" s="469" t="s">
        <v>1434</v>
      </c>
      <c r="AZ14" s="466" t="s">
        <v>2685</v>
      </c>
      <c r="BA14" s="466" t="s">
        <v>445</v>
      </c>
      <c r="BB14" s="469"/>
      <c r="BC14" s="466"/>
      <c r="BD14" s="466"/>
      <c r="BE14" s="847"/>
      <c r="BF14" s="466"/>
      <c r="BG14" s="466"/>
      <c r="BH14" s="847"/>
      <c r="BI14" s="466"/>
      <c r="BJ14" s="466"/>
      <c r="BK14" s="466"/>
      <c r="BL14" s="466"/>
      <c r="BM14" s="466"/>
      <c r="BN14" s="466"/>
      <c r="BO14" s="847"/>
      <c r="BP14" s="466"/>
      <c r="BQ14" s="466"/>
      <c r="BR14" s="847"/>
      <c r="BS14" s="643"/>
      <c r="BT14" s="467"/>
      <c r="BU14" s="643"/>
      <c r="BV14" s="466"/>
      <c r="BW14" s="643"/>
      <c r="BX14" s="467"/>
      <c r="BY14" s="644"/>
      <c r="BZ14" s="466"/>
      <c r="CA14" s="643"/>
      <c r="CB14" s="466"/>
      <c r="CC14" s="671"/>
      <c r="CD14" s="643"/>
      <c r="CE14" s="466"/>
      <c r="CF14" s="643"/>
      <c r="CG14" s="466"/>
      <c r="CH14" s="643"/>
      <c r="CI14" s="466"/>
      <c r="CJ14" s="643"/>
      <c r="CK14" s="466"/>
      <c r="CL14" s="671"/>
      <c r="CM14" s="671"/>
      <c r="CN14" s="643"/>
      <c r="CO14" s="672"/>
      <c r="CP14" s="643"/>
      <c r="CQ14" s="671"/>
      <c r="CR14" s="847"/>
      <c r="CS14" s="671"/>
      <c r="CT14" s="467"/>
    </row>
    <row r="15" spans="1:98" s="312" customFormat="1" ht="120" customHeight="1" x14ac:dyDescent="0.3">
      <c r="A15" s="561" t="s">
        <v>557</v>
      </c>
      <c r="B15" s="298" t="s">
        <v>558</v>
      </c>
      <c r="C15" s="298" t="s">
        <v>553</v>
      </c>
      <c r="D15" s="298" t="s">
        <v>535</v>
      </c>
      <c r="E15" s="309"/>
      <c r="F15" s="777" t="s">
        <v>63</v>
      </c>
      <c r="G15" s="778">
        <f>'Stage 2 - Site Information'!N15</f>
        <v>296</v>
      </c>
      <c r="H15" s="777"/>
      <c r="I15" s="779">
        <f>'Stage 2 - Site Information'!M15</f>
        <v>9.89</v>
      </c>
      <c r="J15" s="780"/>
      <c r="K15" s="781" t="s">
        <v>2288</v>
      </c>
      <c r="L15" s="309"/>
      <c r="M15" s="782">
        <v>9.89</v>
      </c>
      <c r="N15" s="782">
        <v>296</v>
      </c>
      <c r="O15" s="783" t="s">
        <v>414</v>
      </c>
      <c r="P15" s="783" t="s">
        <v>415</v>
      </c>
      <c r="Q15" s="309"/>
      <c r="R15" s="792" t="s">
        <v>488</v>
      </c>
      <c r="S15" s="783" t="s">
        <v>1624</v>
      </c>
      <c r="T15" s="783" t="s">
        <v>1732</v>
      </c>
      <c r="U15" s="783" t="s">
        <v>416</v>
      </c>
      <c r="V15" s="309"/>
      <c r="W15" s="792" t="s">
        <v>1851</v>
      </c>
      <c r="X15" s="783" t="s">
        <v>1864</v>
      </c>
      <c r="Y15" s="783" t="s">
        <v>1890</v>
      </c>
      <c r="Z15" s="783" t="s">
        <v>418</v>
      </c>
      <c r="AA15" s="309"/>
      <c r="AB15" s="792" t="s">
        <v>1992</v>
      </c>
      <c r="AC15" s="783" t="s">
        <v>418</v>
      </c>
      <c r="AD15" s="309"/>
      <c r="AE15" s="785" t="s">
        <v>3050</v>
      </c>
      <c r="AF15" s="783" t="s">
        <v>3051</v>
      </c>
      <c r="AG15" s="309"/>
      <c r="AH15" s="783" t="s">
        <v>2058</v>
      </c>
      <c r="AI15" s="783" t="s">
        <v>2091</v>
      </c>
      <c r="AJ15" s="783" t="s">
        <v>2082</v>
      </c>
      <c r="AK15" s="783" t="s">
        <v>64</v>
      </c>
      <c r="AL15" s="786"/>
      <c r="AM15" s="783" t="s">
        <v>2318</v>
      </c>
      <c r="AN15" s="783" t="s">
        <v>2463</v>
      </c>
      <c r="AO15" s="792" t="s">
        <v>452</v>
      </c>
      <c r="AP15" s="863" t="s">
        <v>3305</v>
      </c>
      <c r="AQ15" s="792" t="s">
        <v>1505</v>
      </c>
      <c r="AR15" s="783" t="s">
        <v>2517</v>
      </c>
      <c r="AS15" s="309"/>
      <c r="AT15" s="783" t="s">
        <v>3115</v>
      </c>
      <c r="AU15" s="792" t="s">
        <v>3128</v>
      </c>
      <c r="AV15" s="792" t="s">
        <v>3194</v>
      </c>
      <c r="AW15" s="787" t="s">
        <v>3120</v>
      </c>
      <c r="AX15" s="783" t="s">
        <v>1454</v>
      </c>
      <c r="AY15" s="792" t="s">
        <v>1434</v>
      </c>
      <c r="AZ15" s="783" t="s">
        <v>2685</v>
      </c>
      <c r="BA15" s="783" t="s">
        <v>445</v>
      </c>
      <c r="BB15" s="792" t="s">
        <v>3211</v>
      </c>
      <c r="BC15" s="792" t="s">
        <v>2697</v>
      </c>
      <c r="BD15" s="792" t="s">
        <v>2822</v>
      </c>
      <c r="BE15" s="309"/>
      <c r="BF15" s="783" t="s">
        <v>2833</v>
      </c>
      <c r="BG15" s="792" t="s">
        <v>2732</v>
      </c>
      <c r="BH15" s="309"/>
      <c r="BI15" s="783" t="s">
        <v>3241</v>
      </c>
      <c r="BJ15" s="783" t="s">
        <v>3241</v>
      </c>
      <c r="BK15" s="783" t="s">
        <v>3255</v>
      </c>
      <c r="BL15" s="783" t="s">
        <v>2866</v>
      </c>
      <c r="BM15" s="783" t="s">
        <v>2886</v>
      </c>
      <c r="BN15" s="783" t="s">
        <v>2884</v>
      </c>
      <c r="BO15" s="309"/>
      <c r="BP15" s="783" t="s">
        <v>2908</v>
      </c>
      <c r="BQ15" s="783" t="s">
        <v>2982</v>
      </c>
      <c r="BR15" s="309"/>
      <c r="BS15" s="788">
        <v>3.2</v>
      </c>
      <c r="BT15" s="785" t="s">
        <v>2196</v>
      </c>
      <c r="BU15" s="788">
        <v>1.4</v>
      </c>
      <c r="BV15" s="783" t="s">
        <v>2201</v>
      </c>
      <c r="BW15" s="788">
        <v>0.71</v>
      </c>
      <c r="BX15" s="785" t="s">
        <v>2307</v>
      </c>
      <c r="BY15" s="789">
        <v>1.25</v>
      </c>
      <c r="BZ15" s="783" t="s">
        <v>2280</v>
      </c>
      <c r="CA15" s="788">
        <v>1.55</v>
      </c>
      <c r="CB15" s="783" t="s">
        <v>2213</v>
      </c>
      <c r="CC15" s="790"/>
      <c r="CD15" s="788">
        <v>1.25</v>
      </c>
      <c r="CE15" s="783" t="s">
        <v>2223</v>
      </c>
      <c r="CF15" s="788">
        <v>0.25</v>
      </c>
      <c r="CG15" s="783" t="s">
        <v>2259</v>
      </c>
      <c r="CH15" s="788">
        <v>1.3</v>
      </c>
      <c r="CI15" s="783" t="s">
        <v>2276</v>
      </c>
      <c r="CJ15" s="788">
        <v>1.7</v>
      </c>
      <c r="CK15" s="783" t="s">
        <v>2283</v>
      </c>
      <c r="CL15" s="790"/>
      <c r="CM15" s="790"/>
      <c r="CN15" s="788">
        <v>2.5</v>
      </c>
      <c r="CO15" s="791"/>
      <c r="CP15" s="788">
        <v>0.1</v>
      </c>
      <c r="CQ15" s="790"/>
      <c r="CR15" s="309"/>
      <c r="CS15" s="790"/>
      <c r="CT15" s="785"/>
    </row>
    <row r="16" spans="1:98" s="470" customFormat="1" ht="120" hidden="1" customHeight="1" x14ac:dyDescent="0.25">
      <c r="A16" s="846" t="s">
        <v>559</v>
      </c>
      <c r="B16" s="463" t="s">
        <v>560</v>
      </c>
      <c r="C16" s="463" t="s">
        <v>561</v>
      </c>
      <c r="D16" s="463" t="s">
        <v>535</v>
      </c>
      <c r="E16" s="847"/>
      <c r="F16" s="482" t="s">
        <v>63</v>
      </c>
      <c r="G16" s="483">
        <f>'Stage 2 - Site Information'!N16</f>
        <v>118</v>
      </c>
      <c r="H16" s="482"/>
      <c r="I16" s="484">
        <f>'Stage 2 - Site Information'!M16</f>
        <v>3.93</v>
      </c>
      <c r="J16" s="485" t="s">
        <v>539</v>
      </c>
      <c r="K16" s="486" t="s">
        <v>2293</v>
      </c>
      <c r="L16" s="847"/>
      <c r="M16" s="465">
        <v>3.93</v>
      </c>
      <c r="N16" s="465">
        <v>118</v>
      </c>
      <c r="O16" s="466" t="s">
        <v>424</v>
      </c>
      <c r="P16" s="466" t="s">
        <v>415</v>
      </c>
      <c r="Q16" s="847"/>
      <c r="R16" s="466" t="s">
        <v>423</v>
      </c>
      <c r="S16" s="466"/>
      <c r="T16" s="466"/>
      <c r="U16" s="466"/>
      <c r="V16" s="847"/>
      <c r="W16" s="466"/>
      <c r="X16" s="466"/>
      <c r="Y16" s="466"/>
      <c r="Z16" s="466"/>
      <c r="AA16" s="847"/>
      <c r="AB16" s="593" t="s">
        <v>2017</v>
      </c>
      <c r="AC16" s="466" t="s">
        <v>418</v>
      </c>
      <c r="AD16" s="847"/>
      <c r="AE16" s="467"/>
      <c r="AF16" s="466"/>
      <c r="AG16" s="847"/>
      <c r="AH16" s="466"/>
      <c r="AI16" s="466"/>
      <c r="AJ16" s="466"/>
      <c r="AK16" s="466"/>
      <c r="AL16" s="468"/>
      <c r="AM16" s="466"/>
      <c r="AN16" s="466"/>
      <c r="AO16" s="466" t="s">
        <v>1491</v>
      </c>
      <c r="AP16" s="868"/>
      <c r="AQ16" s="466"/>
      <c r="AR16" s="466"/>
      <c r="AS16" s="847"/>
      <c r="AT16" s="466" t="s">
        <v>3087</v>
      </c>
      <c r="AU16" s="466" t="s">
        <v>3129</v>
      </c>
      <c r="AV16" s="466"/>
      <c r="AW16" s="718"/>
      <c r="AX16" s="466" t="s">
        <v>1454</v>
      </c>
      <c r="AY16" s="469" t="s">
        <v>2658</v>
      </c>
      <c r="AZ16" s="466" t="s">
        <v>2685</v>
      </c>
      <c r="BA16" s="466" t="s">
        <v>445</v>
      </c>
      <c r="BB16" s="469"/>
      <c r="BC16" s="469"/>
      <c r="BD16" s="466"/>
      <c r="BE16" s="847"/>
      <c r="BF16" s="466"/>
      <c r="BG16" s="466"/>
      <c r="BH16" s="847"/>
      <c r="BI16" s="466"/>
      <c r="BJ16" s="466"/>
      <c r="BK16" s="466"/>
      <c r="BL16" s="466"/>
      <c r="BM16" s="466"/>
      <c r="BN16" s="466"/>
      <c r="BO16" s="847"/>
      <c r="BP16" s="466"/>
      <c r="BQ16" s="466"/>
      <c r="BR16" s="847"/>
      <c r="BS16" s="643"/>
      <c r="BT16" s="467"/>
      <c r="BU16" s="643"/>
      <c r="BV16" s="466"/>
      <c r="BW16" s="643"/>
      <c r="BX16" s="467"/>
      <c r="BY16" s="644"/>
      <c r="BZ16" s="466"/>
      <c r="CA16" s="643"/>
      <c r="CB16" s="466"/>
      <c r="CC16" s="671"/>
      <c r="CD16" s="643"/>
      <c r="CE16" s="466"/>
      <c r="CF16" s="643"/>
      <c r="CG16" s="466"/>
      <c r="CH16" s="643"/>
      <c r="CI16" s="466"/>
      <c r="CJ16" s="643"/>
      <c r="CK16" s="466"/>
      <c r="CL16" s="671"/>
      <c r="CM16" s="671"/>
      <c r="CN16" s="643"/>
      <c r="CO16" s="672"/>
      <c r="CP16" s="643"/>
      <c r="CQ16" s="671"/>
      <c r="CR16" s="847"/>
      <c r="CS16" s="671"/>
      <c r="CT16" s="467"/>
    </row>
    <row r="17" spans="1:98" s="312" customFormat="1" ht="120" customHeight="1" x14ac:dyDescent="0.3">
      <c r="A17" s="561" t="s">
        <v>562</v>
      </c>
      <c r="B17" s="298" t="s">
        <v>563</v>
      </c>
      <c r="C17" s="298" t="s">
        <v>564</v>
      </c>
      <c r="D17" s="298" t="s">
        <v>565</v>
      </c>
      <c r="E17" s="309"/>
      <c r="F17" s="777" t="s">
        <v>63</v>
      </c>
      <c r="G17" s="778">
        <f>'Stage 2 - Site Information'!N17</f>
        <v>38</v>
      </c>
      <c r="H17" s="777"/>
      <c r="I17" s="779">
        <f>'Stage 2 - Site Information'!M17</f>
        <v>1.06</v>
      </c>
      <c r="J17" s="780"/>
      <c r="K17" s="781" t="s">
        <v>2294</v>
      </c>
      <c r="L17" s="309"/>
      <c r="M17" s="782">
        <v>1.06</v>
      </c>
      <c r="N17" s="782">
        <v>38</v>
      </c>
      <c r="O17" s="783" t="s">
        <v>425</v>
      </c>
      <c r="P17" s="783" t="s">
        <v>415</v>
      </c>
      <c r="Q17" s="309"/>
      <c r="R17" s="784" t="s">
        <v>488</v>
      </c>
      <c r="S17" s="783" t="s">
        <v>1599</v>
      </c>
      <c r="T17" s="783" t="s">
        <v>1705</v>
      </c>
      <c r="U17" s="783" t="s">
        <v>1524</v>
      </c>
      <c r="V17" s="309"/>
      <c r="W17" s="784" t="s">
        <v>1850</v>
      </c>
      <c r="X17" s="783" t="s">
        <v>1864</v>
      </c>
      <c r="Y17" s="783" t="s">
        <v>1827</v>
      </c>
      <c r="Z17" s="783" t="s">
        <v>418</v>
      </c>
      <c r="AA17" s="309"/>
      <c r="AB17" s="784" t="s">
        <v>1992</v>
      </c>
      <c r="AC17" s="783" t="s">
        <v>418</v>
      </c>
      <c r="AD17" s="309"/>
      <c r="AE17" s="785" t="s">
        <v>3054</v>
      </c>
      <c r="AF17" s="783" t="s">
        <v>3062</v>
      </c>
      <c r="AG17" s="309"/>
      <c r="AH17" s="783" t="s">
        <v>2058</v>
      </c>
      <c r="AI17" s="783" t="s">
        <v>2091</v>
      </c>
      <c r="AJ17" s="783" t="s">
        <v>2083</v>
      </c>
      <c r="AK17" s="783" t="s">
        <v>64</v>
      </c>
      <c r="AL17" s="786"/>
      <c r="AM17" s="783" t="s">
        <v>2319</v>
      </c>
      <c r="AN17" s="783" t="s">
        <v>2464</v>
      </c>
      <c r="AO17" s="784" t="s">
        <v>1486</v>
      </c>
      <c r="AP17" s="863" t="s">
        <v>3305</v>
      </c>
      <c r="AQ17" s="784" t="s">
        <v>1505</v>
      </c>
      <c r="AR17" s="783" t="s">
        <v>2518</v>
      </c>
      <c r="AS17" s="309"/>
      <c r="AT17" s="783" t="s">
        <v>3087</v>
      </c>
      <c r="AU17" s="783" t="s">
        <v>3130</v>
      </c>
      <c r="AV17" s="783" t="s">
        <v>3192</v>
      </c>
      <c r="AW17" s="787" t="s">
        <v>3123</v>
      </c>
      <c r="AX17" s="783" t="s">
        <v>1456</v>
      </c>
      <c r="AY17" s="784" t="s">
        <v>1434</v>
      </c>
      <c r="AZ17" s="783" t="s">
        <v>2685</v>
      </c>
      <c r="BA17" s="783" t="s">
        <v>445</v>
      </c>
      <c r="BB17" s="792" t="s">
        <v>3214</v>
      </c>
      <c r="BC17" s="783" t="s">
        <v>2716</v>
      </c>
      <c r="BD17" s="783" t="s">
        <v>2758</v>
      </c>
      <c r="BE17" s="309"/>
      <c r="BF17" s="783" t="s">
        <v>2759</v>
      </c>
      <c r="BG17" s="783" t="s">
        <v>2732</v>
      </c>
      <c r="BH17" s="309"/>
      <c r="BI17" s="783" t="s">
        <v>3241</v>
      </c>
      <c r="BJ17" s="783" t="s">
        <v>3241</v>
      </c>
      <c r="BK17" s="783" t="s">
        <v>3257</v>
      </c>
      <c r="BL17" s="783" t="s">
        <v>2866</v>
      </c>
      <c r="BM17" s="783" t="s">
        <v>399</v>
      </c>
      <c r="BN17" s="783" t="s">
        <v>2885</v>
      </c>
      <c r="BO17" s="309"/>
      <c r="BP17" s="783" t="s">
        <v>2907</v>
      </c>
      <c r="BQ17" s="783" t="s">
        <v>2991</v>
      </c>
      <c r="BR17" s="309"/>
      <c r="BS17" s="788">
        <v>9.3000000000000007</v>
      </c>
      <c r="BT17" s="785" t="s">
        <v>2196</v>
      </c>
      <c r="BU17" s="788">
        <v>0.5</v>
      </c>
      <c r="BV17" s="783" t="s">
        <v>2204</v>
      </c>
      <c r="BW17" s="788">
        <v>0.14000000000000001</v>
      </c>
      <c r="BX17" s="785" t="s">
        <v>2306</v>
      </c>
      <c r="BY17" s="789">
        <v>0.21</v>
      </c>
      <c r="BZ17" s="783" t="s">
        <v>2299</v>
      </c>
      <c r="CA17" s="789">
        <v>0.21</v>
      </c>
      <c r="CB17" s="783" t="s">
        <v>2299</v>
      </c>
      <c r="CC17" s="790"/>
      <c r="CD17" s="788">
        <v>0.48</v>
      </c>
      <c r="CE17" s="783" t="s">
        <v>2281</v>
      </c>
      <c r="CF17" s="788">
        <v>0.47</v>
      </c>
      <c r="CG17" s="783" t="s">
        <v>2244</v>
      </c>
      <c r="CH17" s="788">
        <v>0.94</v>
      </c>
      <c r="CI17" s="783" t="s">
        <v>2279</v>
      </c>
      <c r="CJ17" s="788">
        <v>0.44</v>
      </c>
      <c r="CK17" s="783" t="s">
        <v>2231</v>
      </c>
      <c r="CL17" s="790"/>
      <c r="CM17" s="790"/>
      <c r="CN17" s="788">
        <v>0.75</v>
      </c>
      <c r="CO17" s="791"/>
      <c r="CP17" s="788">
        <v>0.27</v>
      </c>
      <c r="CQ17" s="790"/>
      <c r="CR17" s="309"/>
      <c r="CS17" s="790"/>
      <c r="CT17" s="785"/>
    </row>
    <row r="18" spans="1:98" s="312" customFormat="1" ht="120" customHeight="1" x14ac:dyDescent="0.3">
      <c r="A18" s="561" t="s">
        <v>566</v>
      </c>
      <c r="B18" s="298" t="s">
        <v>567</v>
      </c>
      <c r="C18" s="298" t="s">
        <v>568</v>
      </c>
      <c r="D18" s="298" t="s">
        <v>518</v>
      </c>
      <c r="E18" s="309"/>
      <c r="F18" s="777" t="s">
        <v>63</v>
      </c>
      <c r="G18" s="778">
        <f>'Stage 2 - Site Information'!N18</f>
        <v>35</v>
      </c>
      <c r="H18" s="777"/>
      <c r="I18" s="779">
        <f>'Stage 2 - Site Information'!M18</f>
        <v>0.98</v>
      </c>
      <c r="J18" s="780"/>
      <c r="K18" s="781" t="s">
        <v>2295</v>
      </c>
      <c r="L18" s="309"/>
      <c r="M18" s="782">
        <v>0.98</v>
      </c>
      <c r="N18" s="782">
        <v>35</v>
      </c>
      <c r="O18" s="783" t="s">
        <v>426</v>
      </c>
      <c r="P18" s="783" t="s">
        <v>427</v>
      </c>
      <c r="Q18" s="309"/>
      <c r="R18" s="784" t="s">
        <v>488</v>
      </c>
      <c r="S18" s="783" t="s">
        <v>1600</v>
      </c>
      <c r="T18" s="783" t="s">
        <v>1706</v>
      </c>
      <c r="U18" s="783" t="s">
        <v>416</v>
      </c>
      <c r="V18" s="309"/>
      <c r="W18" s="784" t="s">
        <v>1850</v>
      </c>
      <c r="X18" s="783" t="s">
        <v>1864</v>
      </c>
      <c r="Y18" s="783" t="s">
        <v>1950</v>
      </c>
      <c r="Z18" s="783" t="s">
        <v>418</v>
      </c>
      <c r="AA18" s="309"/>
      <c r="AB18" s="784" t="s">
        <v>1992</v>
      </c>
      <c r="AC18" s="783" t="s">
        <v>2022</v>
      </c>
      <c r="AD18" s="309"/>
      <c r="AE18" s="785" t="s">
        <v>3055</v>
      </c>
      <c r="AF18" s="783" t="s">
        <v>3078</v>
      </c>
      <c r="AG18" s="309"/>
      <c r="AH18" s="783" t="s">
        <v>2059</v>
      </c>
      <c r="AI18" s="783" t="s">
        <v>2144</v>
      </c>
      <c r="AJ18" s="783" t="s">
        <v>2084</v>
      </c>
      <c r="AK18" s="783" t="s">
        <v>64</v>
      </c>
      <c r="AL18" s="786"/>
      <c r="AM18" s="783" t="s">
        <v>2318</v>
      </c>
      <c r="AN18" s="783" t="s">
        <v>2346</v>
      </c>
      <c r="AO18" s="783" t="s">
        <v>1492</v>
      </c>
      <c r="AP18" s="863" t="s">
        <v>3307</v>
      </c>
      <c r="AQ18" s="784" t="s">
        <v>1505</v>
      </c>
      <c r="AR18" s="783" t="s">
        <v>2519</v>
      </c>
      <c r="AS18" s="309"/>
      <c r="AT18" s="783" t="s">
        <v>3087</v>
      </c>
      <c r="AU18" s="783" t="s">
        <v>3164</v>
      </c>
      <c r="AV18" s="783" t="s">
        <v>3192</v>
      </c>
      <c r="AW18" s="794" t="s">
        <v>444</v>
      </c>
      <c r="AX18" s="783" t="s">
        <v>1456</v>
      </c>
      <c r="AY18" s="784" t="s">
        <v>2657</v>
      </c>
      <c r="AZ18" s="783" t="s">
        <v>2685</v>
      </c>
      <c r="BA18" s="783" t="s">
        <v>445</v>
      </c>
      <c r="BB18" s="792" t="s">
        <v>3216</v>
      </c>
      <c r="BC18" s="783" t="s">
        <v>2716</v>
      </c>
      <c r="BD18" s="783" t="s">
        <v>2758</v>
      </c>
      <c r="BE18" s="309"/>
      <c r="BF18" s="784" t="s">
        <v>2765</v>
      </c>
      <c r="BG18" s="783" t="s">
        <v>2732</v>
      </c>
      <c r="BH18" s="309"/>
      <c r="BI18" s="783" t="s">
        <v>447</v>
      </c>
      <c r="BJ18" s="783" t="s">
        <v>3241</v>
      </c>
      <c r="BK18" s="783" t="s">
        <v>3256</v>
      </c>
      <c r="BL18" s="783" t="s">
        <v>2869</v>
      </c>
      <c r="BM18" s="783" t="s">
        <v>399</v>
      </c>
      <c r="BN18" s="783" t="s">
        <v>2884</v>
      </c>
      <c r="BO18" s="309"/>
      <c r="BP18" s="783" t="s">
        <v>2909</v>
      </c>
      <c r="BQ18" s="783" t="s">
        <v>2982</v>
      </c>
      <c r="BR18" s="309"/>
      <c r="BS18" s="788">
        <v>1.6</v>
      </c>
      <c r="BT18" s="785" t="s">
        <v>2198</v>
      </c>
      <c r="BU18" s="788">
        <v>0.1</v>
      </c>
      <c r="BV18" s="783" t="s">
        <v>2201</v>
      </c>
      <c r="BW18" s="788">
        <v>0.24</v>
      </c>
      <c r="BX18" s="785" t="s">
        <v>2305</v>
      </c>
      <c r="BY18" s="789">
        <v>2.2000000000000002</v>
      </c>
      <c r="BZ18" s="783" t="s">
        <v>1205</v>
      </c>
      <c r="CA18" s="789">
        <v>0.22</v>
      </c>
      <c r="CB18" s="783" t="s">
        <v>2214</v>
      </c>
      <c r="CC18" s="790"/>
      <c r="CD18" s="788">
        <v>0.33</v>
      </c>
      <c r="CE18" s="783" t="s">
        <v>2281</v>
      </c>
      <c r="CF18" s="788">
        <v>0.2</v>
      </c>
      <c r="CG18" s="783" t="s">
        <v>2285</v>
      </c>
      <c r="CH18" s="788">
        <v>1.06</v>
      </c>
      <c r="CI18" s="783" t="s">
        <v>2275</v>
      </c>
      <c r="CJ18" s="788">
        <v>0.47</v>
      </c>
      <c r="CK18" s="783" t="s">
        <v>2284</v>
      </c>
      <c r="CL18" s="790"/>
      <c r="CM18" s="790"/>
      <c r="CN18" s="788">
        <v>2.77</v>
      </c>
      <c r="CO18" s="791"/>
      <c r="CP18" s="788">
        <v>0.04</v>
      </c>
      <c r="CQ18" s="790"/>
      <c r="CR18" s="309"/>
      <c r="CS18" s="790"/>
      <c r="CT18" s="785"/>
    </row>
    <row r="19" spans="1:98" s="470" customFormat="1" ht="120" hidden="1" customHeight="1" x14ac:dyDescent="0.25">
      <c r="A19" s="846" t="s">
        <v>569</v>
      </c>
      <c r="B19" s="463" t="s">
        <v>570</v>
      </c>
      <c r="C19" s="463" t="s">
        <v>571</v>
      </c>
      <c r="D19" s="463" t="s">
        <v>565</v>
      </c>
      <c r="E19" s="847"/>
      <c r="F19" s="482" t="s">
        <v>63</v>
      </c>
      <c r="G19" s="483">
        <f>'Stage 2 - Site Information'!N19</f>
        <v>1</v>
      </c>
      <c r="H19" s="482"/>
      <c r="I19" s="484">
        <f>'Stage 2 - Site Information'!M19</f>
        <v>0.06</v>
      </c>
      <c r="J19" s="485"/>
      <c r="K19" s="486" t="s">
        <v>2296</v>
      </c>
      <c r="L19" s="847"/>
      <c r="M19" s="465">
        <v>0.06</v>
      </c>
      <c r="N19" s="465">
        <v>1</v>
      </c>
      <c r="O19" s="466" t="s">
        <v>428</v>
      </c>
      <c r="P19" s="466" t="s">
        <v>429</v>
      </c>
      <c r="Q19" s="847"/>
      <c r="R19" s="466"/>
      <c r="S19" s="466"/>
      <c r="T19" s="466"/>
      <c r="U19" s="466"/>
      <c r="V19" s="847"/>
      <c r="W19" s="466"/>
      <c r="X19" s="466"/>
      <c r="Y19" s="466"/>
      <c r="Z19" s="466"/>
      <c r="AA19" s="847"/>
      <c r="AB19" s="466"/>
      <c r="AC19" s="466" t="s">
        <v>418</v>
      </c>
      <c r="AD19" s="847"/>
      <c r="AE19" s="467"/>
      <c r="AF19" s="466"/>
      <c r="AG19" s="847"/>
      <c r="AH19" s="466"/>
      <c r="AI19" s="466"/>
      <c r="AJ19" s="466"/>
      <c r="AK19" s="466"/>
      <c r="AL19" s="468"/>
      <c r="AM19" s="466"/>
      <c r="AN19" s="466"/>
      <c r="AO19" s="469" t="s">
        <v>452</v>
      </c>
      <c r="AP19" s="868"/>
      <c r="AQ19" s="466"/>
      <c r="AR19" s="466"/>
      <c r="AS19" s="847"/>
      <c r="AT19" s="466" t="s">
        <v>3087</v>
      </c>
      <c r="AU19" s="466"/>
      <c r="AV19" s="466"/>
      <c r="AW19" s="718"/>
      <c r="AX19" s="466" t="s">
        <v>1454</v>
      </c>
      <c r="AY19" s="466" t="s">
        <v>2656</v>
      </c>
      <c r="AZ19" s="466" t="s">
        <v>2685</v>
      </c>
      <c r="BA19" s="466" t="s">
        <v>445</v>
      </c>
      <c r="BB19" s="469"/>
      <c r="BC19" s="466"/>
      <c r="BD19" s="466"/>
      <c r="BE19" s="847"/>
      <c r="BF19" s="466"/>
      <c r="BG19" s="466"/>
      <c r="BH19" s="847"/>
      <c r="BI19" s="466"/>
      <c r="BJ19" s="466"/>
      <c r="BK19" s="466"/>
      <c r="BL19" s="466"/>
      <c r="BM19" s="466"/>
      <c r="BN19" s="466"/>
      <c r="BO19" s="847"/>
      <c r="BP19" s="466"/>
      <c r="BQ19" s="466"/>
      <c r="BR19" s="847"/>
      <c r="BS19" s="643"/>
      <c r="BT19" s="467"/>
      <c r="BU19" s="643"/>
      <c r="BV19" s="466"/>
      <c r="BW19" s="643"/>
      <c r="BX19" s="467"/>
      <c r="BY19" s="644"/>
      <c r="BZ19" s="466"/>
      <c r="CA19" s="643"/>
      <c r="CB19" s="466"/>
      <c r="CC19" s="671"/>
      <c r="CD19" s="643"/>
      <c r="CE19" s="466"/>
      <c r="CF19" s="643"/>
      <c r="CG19" s="466"/>
      <c r="CH19" s="643"/>
      <c r="CI19" s="466"/>
      <c r="CJ19" s="643"/>
      <c r="CK19" s="466"/>
      <c r="CL19" s="671"/>
      <c r="CM19" s="671"/>
      <c r="CN19" s="643"/>
      <c r="CO19" s="672"/>
      <c r="CP19" s="643"/>
      <c r="CQ19" s="671"/>
      <c r="CR19" s="847"/>
      <c r="CS19" s="671"/>
      <c r="CT19" s="467"/>
    </row>
    <row r="20" spans="1:98" s="312" customFormat="1" ht="132" x14ac:dyDescent="0.3">
      <c r="A20" s="561" t="s">
        <v>572</v>
      </c>
      <c r="B20" s="298" t="s">
        <v>573</v>
      </c>
      <c r="C20" s="298" t="s">
        <v>574</v>
      </c>
      <c r="D20" s="298" t="s">
        <v>521</v>
      </c>
      <c r="E20" s="309"/>
      <c r="F20" s="777"/>
      <c r="G20" s="778">
        <f>'Stage 2 - Site Information'!N20</f>
        <v>0</v>
      </c>
      <c r="H20" s="777" t="s">
        <v>63</v>
      </c>
      <c r="I20" s="779">
        <f>'Stage 2 - Site Information'!M20</f>
        <v>10.87</v>
      </c>
      <c r="J20" s="780"/>
      <c r="K20" s="781"/>
      <c r="L20" s="309"/>
      <c r="M20" s="782">
        <v>10.87</v>
      </c>
      <c r="N20" s="782"/>
      <c r="O20" s="783" t="s">
        <v>430</v>
      </c>
      <c r="P20" s="783" t="s">
        <v>415</v>
      </c>
      <c r="Q20" s="309"/>
      <c r="R20" s="783"/>
      <c r="S20" s="783" t="s">
        <v>1601</v>
      </c>
      <c r="T20" s="783" t="s">
        <v>1720</v>
      </c>
      <c r="U20" s="783" t="s">
        <v>1721</v>
      </c>
      <c r="V20" s="309"/>
      <c r="W20" s="784" t="s">
        <v>1850</v>
      </c>
      <c r="X20" s="783" t="s">
        <v>1865</v>
      </c>
      <c r="Y20" s="783" t="s">
        <v>1949</v>
      </c>
      <c r="Z20" s="783" t="s">
        <v>1875</v>
      </c>
      <c r="AA20" s="309"/>
      <c r="AB20" s="784" t="s">
        <v>1992</v>
      </c>
      <c r="AC20" s="783" t="s">
        <v>418</v>
      </c>
      <c r="AD20" s="309"/>
      <c r="AE20" s="785" t="s">
        <v>3056</v>
      </c>
      <c r="AF20" s="783" t="s">
        <v>3057</v>
      </c>
      <c r="AG20" s="309"/>
      <c r="AH20" s="783" t="s">
        <v>2060</v>
      </c>
      <c r="AI20" s="783" t="s">
        <v>2091</v>
      </c>
      <c r="AJ20" s="783" t="s">
        <v>2074</v>
      </c>
      <c r="AK20" s="783" t="s">
        <v>64</v>
      </c>
      <c r="AL20" s="786"/>
      <c r="AM20" s="783" t="s">
        <v>2318</v>
      </c>
      <c r="AN20" s="783" t="s">
        <v>2347</v>
      </c>
      <c r="AO20" s="784" t="s">
        <v>452</v>
      </c>
      <c r="AP20" s="863" t="s">
        <v>3305</v>
      </c>
      <c r="AQ20" s="784" t="s">
        <v>1505</v>
      </c>
      <c r="AR20" s="783" t="s">
        <v>2520</v>
      </c>
      <c r="AS20" s="309"/>
      <c r="AT20" s="783" t="s">
        <v>3087</v>
      </c>
      <c r="AU20" s="783" t="s">
        <v>3131</v>
      </c>
      <c r="AV20" s="783" t="s">
        <v>3192</v>
      </c>
      <c r="AW20" s="794" t="s">
        <v>444</v>
      </c>
      <c r="AX20" s="783" t="s">
        <v>3090</v>
      </c>
      <c r="AY20" s="784" t="s">
        <v>1434</v>
      </c>
      <c r="AZ20" s="783" t="s">
        <v>2685</v>
      </c>
      <c r="BA20" s="783" t="s">
        <v>445</v>
      </c>
      <c r="BB20" s="792" t="s">
        <v>3214</v>
      </c>
      <c r="BC20" s="784" t="s">
        <v>2697</v>
      </c>
      <c r="BD20" s="784" t="s">
        <v>2804</v>
      </c>
      <c r="BE20" s="309"/>
      <c r="BF20" s="784" t="s">
        <v>2765</v>
      </c>
      <c r="BG20" s="783" t="s">
        <v>2732</v>
      </c>
      <c r="BH20" s="309"/>
      <c r="BI20" s="783" t="s">
        <v>3241</v>
      </c>
      <c r="BJ20" s="783" t="s">
        <v>3241</v>
      </c>
      <c r="BK20" s="783" t="s">
        <v>3257</v>
      </c>
      <c r="BL20" s="783" t="s">
        <v>2869</v>
      </c>
      <c r="BM20" s="783" t="s">
        <v>399</v>
      </c>
      <c r="BN20" s="783" t="s">
        <v>2884</v>
      </c>
      <c r="BO20" s="309"/>
      <c r="BP20" s="783" t="s">
        <v>2910</v>
      </c>
      <c r="BQ20" s="783" t="s">
        <v>2996</v>
      </c>
      <c r="BR20" s="309"/>
      <c r="BS20" s="788">
        <v>9.6999999999999993</v>
      </c>
      <c r="BT20" s="785" t="s">
        <v>2196</v>
      </c>
      <c r="BU20" s="788">
        <v>0.5</v>
      </c>
      <c r="BV20" s="783" t="s">
        <v>2200</v>
      </c>
      <c r="BW20" s="788">
        <v>0.88</v>
      </c>
      <c r="BX20" s="785" t="s">
        <v>2307</v>
      </c>
      <c r="BY20" s="789"/>
      <c r="BZ20" s="783"/>
      <c r="CA20" s="788"/>
      <c r="CB20" s="783"/>
      <c r="CC20" s="790"/>
      <c r="CD20" s="788"/>
      <c r="CE20" s="783"/>
      <c r="CF20" s="788"/>
      <c r="CG20" s="783"/>
      <c r="CH20" s="788"/>
      <c r="CI20" s="783"/>
      <c r="CJ20" s="788"/>
      <c r="CK20" s="783"/>
      <c r="CL20" s="790"/>
      <c r="CM20" s="790"/>
      <c r="CN20" s="788"/>
      <c r="CO20" s="791"/>
      <c r="CP20" s="788"/>
      <c r="CQ20" s="790"/>
      <c r="CR20" s="309"/>
      <c r="CS20" s="790"/>
      <c r="CT20" s="785"/>
    </row>
    <row r="21" spans="1:98" s="312" customFormat="1" ht="156" customHeight="1" x14ac:dyDescent="0.3">
      <c r="A21" s="561" t="s">
        <v>575</v>
      </c>
      <c r="B21" s="298" t="s">
        <v>576</v>
      </c>
      <c r="C21" s="298" t="s">
        <v>577</v>
      </c>
      <c r="D21" s="298" t="s">
        <v>518</v>
      </c>
      <c r="E21" s="309"/>
      <c r="F21" s="777" t="s">
        <v>63</v>
      </c>
      <c r="G21" s="778">
        <f>'Stage 2 - Site Information'!N21</f>
        <v>48</v>
      </c>
      <c r="H21" s="777" t="s">
        <v>63</v>
      </c>
      <c r="I21" s="779">
        <f>'Stage 2 - Site Information'!M21</f>
        <v>2.15</v>
      </c>
      <c r="J21" s="780" t="s">
        <v>539</v>
      </c>
      <c r="K21" s="781"/>
      <c r="L21" s="309"/>
      <c r="M21" s="782">
        <v>2.15</v>
      </c>
      <c r="N21" s="782">
        <v>48</v>
      </c>
      <c r="O21" s="783" t="s">
        <v>426</v>
      </c>
      <c r="P21" s="783" t="s">
        <v>415</v>
      </c>
      <c r="Q21" s="309"/>
      <c r="R21" s="783"/>
      <c r="S21" s="783" t="s">
        <v>1602</v>
      </c>
      <c r="T21" s="783" t="s">
        <v>1693</v>
      </c>
      <c r="U21" s="783" t="s">
        <v>416</v>
      </c>
      <c r="V21" s="309"/>
      <c r="W21" s="784" t="s">
        <v>1850</v>
      </c>
      <c r="X21" s="783" t="s">
        <v>1828</v>
      </c>
      <c r="Y21" s="783" t="s">
        <v>1949</v>
      </c>
      <c r="Z21" s="783" t="s">
        <v>1875</v>
      </c>
      <c r="AA21" s="309"/>
      <c r="AB21" s="784" t="s">
        <v>1992</v>
      </c>
      <c r="AC21" s="783" t="s">
        <v>418</v>
      </c>
      <c r="AD21" s="309"/>
      <c r="AE21" s="785" t="s">
        <v>3058</v>
      </c>
      <c r="AF21" s="783" t="s">
        <v>3078</v>
      </c>
      <c r="AG21" s="309"/>
      <c r="AH21" s="783" t="s">
        <v>2061</v>
      </c>
      <c r="AI21" s="783" t="s">
        <v>2135</v>
      </c>
      <c r="AJ21" s="783" t="s">
        <v>2074</v>
      </c>
      <c r="AK21" s="783" t="s">
        <v>64</v>
      </c>
      <c r="AL21" s="786"/>
      <c r="AM21" s="783" t="s">
        <v>2318</v>
      </c>
      <c r="AN21" s="783" t="s">
        <v>2450</v>
      </c>
      <c r="AO21" s="784" t="s">
        <v>452</v>
      </c>
      <c r="AP21" s="863" t="s">
        <v>3305</v>
      </c>
      <c r="AQ21" s="784" t="s">
        <v>1505</v>
      </c>
      <c r="AR21" s="783" t="s">
        <v>2521</v>
      </c>
      <c r="AS21" s="309"/>
      <c r="AT21" s="783" t="s">
        <v>3088</v>
      </c>
      <c r="AU21" s="783" t="s">
        <v>3160</v>
      </c>
      <c r="AV21" s="783" t="s">
        <v>3179</v>
      </c>
      <c r="AW21" s="787" t="s">
        <v>3122</v>
      </c>
      <c r="AX21" s="783" t="s">
        <v>1456</v>
      </c>
      <c r="AY21" s="784" t="s">
        <v>1434</v>
      </c>
      <c r="AZ21" s="783" t="s">
        <v>2685</v>
      </c>
      <c r="BA21" s="783" t="s">
        <v>445</v>
      </c>
      <c r="BB21" s="792" t="s">
        <v>3217</v>
      </c>
      <c r="BC21" s="784" t="s">
        <v>2697</v>
      </c>
      <c r="BD21" s="784" t="s">
        <v>2804</v>
      </c>
      <c r="BE21" s="309"/>
      <c r="BF21" s="784" t="s">
        <v>2765</v>
      </c>
      <c r="BG21" s="783" t="s">
        <v>2732</v>
      </c>
      <c r="BH21" s="309"/>
      <c r="BI21" s="783" t="s">
        <v>3241</v>
      </c>
      <c r="BJ21" s="783" t="s">
        <v>3302</v>
      </c>
      <c r="BK21" s="783" t="s">
        <v>3255</v>
      </c>
      <c r="BL21" s="783" t="s">
        <v>2869</v>
      </c>
      <c r="BM21" s="783" t="s">
        <v>399</v>
      </c>
      <c r="BN21" s="783" t="s">
        <v>2884</v>
      </c>
      <c r="BO21" s="309"/>
      <c r="BP21" s="783" t="s">
        <v>2911</v>
      </c>
      <c r="BQ21" s="783" t="s">
        <v>2982</v>
      </c>
      <c r="BR21" s="309"/>
      <c r="BS21" s="788">
        <v>1.8</v>
      </c>
      <c r="BT21" s="785" t="s">
        <v>2198</v>
      </c>
      <c r="BU21" s="788">
        <v>0.2</v>
      </c>
      <c r="BV21" s="783" t="s">
        <v>2207</v>
      </c>
      <c r="BW21" s="788">
        <v>0.45</v>
      </c>
      <c r="BX21" s="785" t="s">
        <v>2306</v>
      </c>
      <c r="BY21" s="789">
        <v>2.4</v>
      </c>
      <c r="BZ21" s="783" t="s">
        <v>1205</v>
      </c>
      <c r="CA21" s="789">
        <v>0.37</v>
      </c>
      <c r="CB21" s="783" t="s">
        <v>2214</v>
      </c>
      <c r="CC21" s="790"/>
      <c r="CD21" s="788">
        <v>0.52</v>
      </c>
      <c r="CE21" s="783" t="s">
        <v>2281</v>
      </c>
      <c r="CF21" s="788">
        <v>0.76</v>
      </c>
      <c r="CG21" s="783" t="s">
        <v>2285</v>
      </c>
      <c r="CH21" s="788">
        <v>0.94</v>
      </c>
      <c r="CI21" s="783" t="s">
        <v>2275</v>
      </c>
      <c r="CJ21" s="788">
        <v>0.56999999999999995</v>
      </c>
      <c r="CK21" s="783" t="s">
        <v>2284</v>
      </c>
      <c r="CL21" s="790"/>
      <c r="CM21" s="790"/>
      <c r="CN21" s="788">
        <v>2.4900000000000002</v>
      </c>
      <c r="CO21" s="791"/>
      <c r="CP21" s="788">
        <v>0</v>
      </c>
      <c r="CQ21" s="790"/>
      <c r="CR21" s="309"/>
      <c r="CS21" s="790"/>
      <c r="CT21" s="785"/>
    </row>
    <row r="22" spans="1:98" s="312" customFormat="1" ht="120" customHeight="1" x14ac:dyDescent="0.3">
      <c r="A22" s="561" t="s">
        <v>578</v>
      </c>
      <c r="B22" s="298" t="s">
        <v>579</v>
      </c>
      <c r="C22" s="298" t="s">
        <v>580</v>
      </c>
      <c r="D22" s="298" t="s">
        <v>518</v>
      </c>
      <c r="E22" s="309"/>
      <c r="F22" s="777" t="s">
        <v>63</v>
      </c>
      <c r="G22" s="778">
        <f>'Stage 2 - Site Information'!N22</f>
        <v>105</v>
      </c>
      <c r="H22" s="777"/>
      <c r="I22" s="779">
        <f>'Stage 2 - Site Information'!M22</f>
        <v>6.65</v>
      </c>
      <c r="J22" s="780"/>
      <c r="K22" s="781"/>
      <c r="L22" s="309"/>
      <c r="M22" s="782">
        <v>6.65</v>
      </c>
      <c r="N22" s="782">
        <v>105</v>
      </c>
      <c r="O22" s="783" t="s">
        <v>431</v>
      </c>
      <c r="P22" s="783" t="s">
        <v>429</v>
      </c>
      <c r="Q22" s="309"/>
      <c r="R22" s="783"/>
      <c r="S22" s="783" t="s">
        <v>1603</v>
      </c>
      <c r="T22" s="783" t="s">
        <v>1722</v>
      </c>
      <c r="U22" s="783" t="s">
        <v>416</v>
      </c>
      <c r="V22" s="309"/>
      <c r="W22" s="784" t="s">
        <v>1850</v>
      </c>
      <c r="X22" s="783" t="s">
        <v>1864</v>
      </c>
      <c r="Y22" s="783" t="s">
        <v>1949</v>
      </c>
      <c r="Z22" s="783" t="s">
        <v>418</v>
      </c>
      <c r="AA22" s="309"/>
      <c r="AB22" s="784" t="s">
        <v>1992</v>
      </c>
      <c r="AC22" s="783" t="s">
        <v>418</v>
      </c>
      <c r="AD22" s="309"/>
      <c r="AE22" s="785" t="s">
        <v>3059</v>
      </c>
      <c r="AF22" s="783" t="s">
        <v>3078</v>
      </c>
      <c r="AG22" s="318"/>
      <c r="AH22" s="783" t="s">
        <v>2061</v>
      </c>
      <c r="AI22" s="783" t="s">
        <v>2090</v>
      </c>
      <c r="AJ22" s="783" t="s">
        <v>2074</v>
      </c>
      <c r="AK22" s="783" t="s">
        <v>64</v>
      </c>
      <c r="AL22" s="802"/>
      <c r="AM22" s="783" t="s">
        <v>2318</v>
      </c>
      <c r="AN22" s="783" t="s">
        <v>2348</v>
      </c>
      <c r="AO22" s="784" t="s">
        <v>452</v>
      </c>
      <c r="AP22" s="863" t="s">
        <v>3306</v>
      </c>
      <c r="AQ22" s="784" t="s">
        <v>1505</v>
      </c>
      <c r="AR22" s="783" t="s">
        <v>2522</v>
      </c>
      <c r="AS22" s="318"/>
      <c r="AT22" s="783" t="s">
        <v>3088</v>
      </c>
      <c r="AU22" s="783" t="s">
        <v>3161</v>
      </c>
      <c r="AV22" s="783" t="s">
        <v>3181</v>
      </c>
      <c r="AW22" s="787"/>
      <c r="AX22" s="783" t="s">
        <v>1456</v>
      </c>
      <c r="AY22" s="784" t="s">
        <v>1434</v>
      </c>
      <c r="AZ22" s="783" t="s">
        <v>2685</v>
      </c>
      <c r="BA22" s="783" t="s">
        <v>445</v>
      </c>
      <c r="BB22" s="792" t="s">
        <v>3217</v>
      </c>
      <c r="BC22" s="784" t="s">
        <v>2697</v>
      </c>
      <c r="BD22" s="784" t="s">
        <v>2804</v>
      </c>
      <c r="BE22" s="309"/>
      <c r="BF22" s="784" t="s">
        <v>2765</v>
      </c>
      <c r="BG22" s="783" t="s">
        <v>2732</v>
      </c>
      <c r="BH22" s="309"/>
      <c r="BI22" s="783" t="s">
        <v>447</v>
      </c>
      <c r="BJ22" s="783" t="s">
        <v>3302</v>
      </c>
      <c r="BK22" s="783" t="s">
        <v>3258</v>
      </c>
      <c r="BL22" s="783" t="s">
        <v>2869</v>
      </c>
      <c r="BM22" s="783" t="s">
        <v>399</v>
      </c>
      <c r="BN22" s="783" t="s">
        <v>2884</v>
      </c>
      <c r="BO22" s="309"/>
      <c r="BP22" s="783" t="s">
        <v>2912</v>
      </c>
      <c r="BQ22" s="783" t="s">
        <v>2889</v>
      </c>
      <c r="BR22" s="309"/>
      <c r="BS22" s="788">
        <v>1.7</v>
      </c>
      <c r="BT22" s="785" t="s">
        <v>2198</v>
      </c>
      <c r="BU22" s="788">
        <v>0</v>
      </c>
      <c r="BV22" s="783" t="s">
        <v>2207</v>
      </c>
      <c r="BW22" s="788">
        <v>0.3</v>
      </c>
      <c r="BX22" s="785" t="s">
        <v>2306</v>
      </c>
      <c r="BY22" s="789">
        <v>2.5</v>
      </c>
      <c r="BZ22" s="783" t="s">
        <v>1205</v>
      </c>
      <c r="CA22" s="789">
        <v>0.73</v>
      </c>
      <c r="CB22" s="783" t="s">
        <v>2214</v>
      </c>
      <c r="CC22" s="790"/>
      <c r="CD22" s="788">
        <v>0.65</v>
      </c>
      <c r="CE22" s="783" t="s">
        <v>2281</v>
      </c>
      <c r="CF22" s="788">
        <v>2</v>
      </c>
      <c r="CG22" s="783" t="s">
        <v>2285</v>
      </c>
      <c r="CH22" s="788">
        <v>1.54</v>
      </c>
      <c r="CI22" s="783" t="s">
        <v>2275</v>
      </c>
      <c r="CJ22" s="788">
        <v>0.9</v>
      </c>
      <c r="CK22" s="783" t="s">
        <v>2284</v>
      </c>
      <c r="CL22" s="790"/>
      <c r="CM22" s="790"/>
      <c r="CN22" s="788">
        <v>3.1</v>
      </c>
      <c r="CO22" s="791"/>
      <c r="CP22" s="788">
        <v>0</v>
      </c>
      <c r="CQ22" s="790"/>
      <c r="CR22" s="309"/>
      <c r="CS22" s="790"/>
      <c r="CT22" s="785"/>
    </row>
    <row r="23" spans="1:98" s="312" customFormat="1" ht="120" customHeight="1" x14ac:dyDescent="0.3">
      <c r="A23" s="561" t="s">
        <v>581</v>
      </c>
      <c r="B23" s="298" t="s">
        <v>582</v>
      </c>
      <c r="C23" s="298" t="s">
        <v>583</v>
      </c>
      <c r="D23" s="298" t="s">
        <v>584</v>
      </c>
      <c r="E23" s="309"/>
      <c r="F23" s="777" t="s">
        <v>63</v>
      </c>
      <c r="G23" s="778">
        <f>'Stage 2 - Site Information'!N23</f>
        <v>9</v>
      </c>
      <c r="H23" s="777"/>
      <c r="I23" s="779">
        <f>'Stage 2 - Site Information'!M23</f>
        <v>0.56000000000000005</v>
      </c>
      <c r="J23" s="780"/>
      <c r="K23" s="781"/>
      <c r="L23" s="309"/>
      <c r="M23" s="782">
        <v>0.56000000000000005</v>
      </c>
      <c r="N23" s="782">
        <v>9</v>
      </c>
      <c r="O23" s="783" t="s">
        <v>432</v>
      </c>
      <c r="P23" s="783" t="s">
        <v>415</v>
      </c>
      <c r="Q23" s="309"/>
      <c r="R23" s="784" t="s">
        <v>488</v>
      </c>
      <c r="S23" s="783" t="s">
        <v>1604</v>
      </c>
      <c r="T23" s="783" t="s">
        <v>1707</v>
      </c>
      <c r="U23" s="783" t="s">
        <v>416</v>
      </c>
      <c r="V23" s="309"/>
      <c r="W23" s="784" t="s">
        <v>1850</v>
      </c>
      <c r="X23" s="783" t="s">
        <v>1864</v>
      </c>
      <c r="Y23" s="783" t="s">
        <v>1949</v>
      </c>
      <c r="Z23" s="783" t="s">
        <v>418</v>
      </c>
      <c r="AA23" s="309"/>
      <c r="AB23" s="784" t="s">
        <v>1992</v>
      </c>
      <c r="AC23" s="783" t="s">
        <v>418</v>
      </c>
      <c r="AD23" s="309"/>
      <c r="AE23" s="785" t="s">
        <v>3060</v>
      </c>
      <c r="AF23" s="783" t="s">
        <v>3062</v>
      </c>
      <c r="AG23" s="318"/>
      <c r="AH23" s="783" t="s">
        <v>2058</v>
      </c>
      <c r="AI23" s="783" t="s">
        <v>2136</v>
      </c>
      <c r="AJ23" s="783" t="s">
        <v>2085</v>
      </c>
      <c r="AK23" s="783" t="s">
        <v>64</v>
      </c>
      <c r="AL23" s="802"/>
      <c r="AM23" s="783" t="s">
        <v>2318</v>
      </c>
      <c r="AN23" s="783" t="s">
        <v>2349</v>
      </c>
      <c r="AO23" s="784" t="s">
        <v>452</v>
      </c>
      <c r="AP23" s="863" t="s">
        <v>3305</v>
      </c>
      <c r="AQ23" s="784" t="s">
        <v>1505</v>
      </c>
      <c r="AR23" s="783" t="s">
        <v>2518</v>
      </c>
      <c r="AS23" s="318"/>
      <c r="AT23" s="783" t="s">
        <v>3088</v>
      </c>
      <c r="AU23" s="792" t="s">
        <v>3124</v>
      </c>
      <c r="AV23" s="783" t="s">
        <v>3192</v>
      </c>
      <c r="AW23" s="787"/>
      <c r="AX23" s="783" t="s">
        <v>1454</v>
      </c>
      <c r="AY23" s="784" t="s">
        <v>1434</v>
      </c>
      <c r="AZ23" s="783" t="s">
        <v>2685</v>
      </c>
      <c r="BA23" s="783" t="s">
        <v>445</v>
      </c>
      <c r="BB23" s="792" t="s">
        <v>3214</v>
      </c>
      <c r="BC23" s="784" t="s">
        <v>2696</v>
      </c>
      <c r="BD23" s="783" t="s">
        <v>2758</v>
      </c>
      <c r="BE23" s="309"/>
      <c r="BF23" s="783" t="s">
        <v>2763</v>
      </c>
      <c r="BG23" s="783" t="s">
        <v>2732</v>
      </c>
      <c r="BH23" s="309"/>
      <c r="BI23" s="783" t="s">
        <v>3241</v>
      </c>
      <c r="BJ23" s="783" t="s">
        <v>3241</v>
      </c>
      <c r="BK23" s="783" t="s">
        <v>3258</v>
      </c>
      <c r="BL23" s="783" t="s">
        <v>2866</v>
      </c>
      <c r="BM23" s="783" t="s">
        <v>2886</v>
      </c>
      <c r="BN23" s="783" t="s">
        <v>2887</v>
      </c>
      <c r="BO23" s="309"/>
      <c r="BP23" s="783" t="s">
        <v>2907</v>
      </c>
      <c r="BQ23" s="783" t="s">
        <v>2982</v>
      </c>
      <c r="BR23" s="309"/>
      <c r="BS23" s="788">
        <v>13.1</v>
      </c>
      <c r="BT23" s="785" t="s">
        <v>2196</v>
      </c>
      <c r="BU23" s="788">
        <v>0</v>
      </c>
      <c r="BV23" s="783" t="s">
        <v>2204</v>
      </c>
      <c r="BW23" s="788">
        <v>0.13</v>
      </c>
      <c r="BX23" s="785" t="s">
        <v>2305</v>
      </c>
      <c r="BY23" s="788">
        <v>1.7</v>
      </c>
      <c r="BZ23" s="785" t="s">
        <v>2299</v>
      </c>
      <c r="CA23" s="788">
        <v>1.7</v>
      </c>
      <c r="CB23" s="783" t="s">
        <v>2299</v>
      </c>
      <c r="CC23" s="790"/>
      <c r="CD23" s="788">
        <v>1.33</v>
      </c>
      <c r="CE23" s="783" t="s">
        <v>2281</v>
      </c>
      <c r="CF23" s="788">
        <v>0.28999999999999998</v>
      </c>
      <c r="CG23" s="783" t="s">
        <v>2260</v>
      </c>
      <c r="CH23" s="788">
        <v>1.2</v>
      </c>
      <c r="CI23" s="783" t="s">
        <v>2279</v>
      </c>
      <c r="CJ23" s="788">
        <v>1.7</v>
      </c>
      <c r="CK23" s="783" t="s">
        <v>2231</v>
      </c>
      <c r="CL23" s="790"/>
      <c r="CM23" s="790"/>
      <c r="CN23" s="788">
        <v>1.2</v>
      </c>
      <c r="CO23" s="791"/>
      <c r="CP23" s="788">
        <v>0.06</v>
      </c>
      <c r="CQ23" s="790"/>
      <c r="CR23" s="309"/>
      <c r="CS23" s="790"/>
      <c r="CT23" s="785"/>
    </row>
    <row r="24" spans="1:98" s="312" customFormat="1" ht="91.5" customHeight="1" x14ac:dyDescent="0.3">
      <c r="A24" s="561" t="s">
        <v>585</v>
      </c>
      <c r="B24" s="298" t="s">
        <v>586</v>
      </c>
      <c r="C24" s="298" t="s">
        <v>587</v>
      </c>
      <c r="D24" s="298" t="s">
        <v>584</v>
      </c>
      <c r="E24" s="309"/>
      <c r="F24" s="777" t="s">
        <v>63</v>
      </c>
      <c r="G24" s="778">
        <f>'Stage 2 - Site Information'!N24</f>
        <v>30</v>
      </c>
      <c r="H24" s="777"/>
      <c r="I24" s="779">
        <f>'Stage 2 - Site Information'!M24</f>
        <v>3.67</v>
      </c>
      <c r="J24" s="780"/>
      <c r="K24" s="781"/>
      <c r="L24" s="309"/>
      <c r="M24" s="782">
        <v>3.67</v>
      </c>
      <c r="N24" s="782">
        <v>30</v>
      </c>
      <c r="O24" s="783" t="s">
        <v>432</v>
      </c>
      <c r="P24" s="783" t="s">
        <v>415</v>
      </c>
      <c r="Q24" s="309"/>
      <c r="R24" s="784" t="s">
        <v>488</v>
      </c>
      <c r="S24" s="783" t="s">
        <v>1604</v>
      </c>
      <c r="T24" s="783" t="s">
        <v>1707</v>
      </c>
      <c r="U24" s="783" t="s">
        <v>416</v>
      </c>
      <c r="V24" s="309"/>
      <c r="W24" s="784" t="s">
        <v>1850</v>
      </c>
      <c r="X24" s="783" t="s">
        <v>1864</v>
      </c>
      <c r="Y24" s="783" t="s">
        <v>1951</v>
      </c>
      <c r="Z24" s="783" t="s">
        <v>418</v>
      </c>
      <c r="AA24" s="309"/>
      <c r="AB24" s="784" t="s">
        <v>1992</v>
      </c>
      <c r="AC24" s="783" t="s">
        <v>418</v>
      </c>
      <c r="AD24" s="309"/>
      <c r="AE24" s="785" t="s">
        <v>3053</v>
      </c>
      <c r="AF24" s="783" t="s">
        <v>3061</v>
      </c>
      <c r="AG24" s="318"/>
      <c r="AH24" s="783" t="s">
        <v>2058</v>
      </c>
      <c r="AI24" s="783" t="s">
        <v>2136</v>
      </c>
      <c r="AJ24" s="783" t="s">
        <v>2074</v>
      </c>
      <c r="AK24" s="783" t="s">
        <v>64</v>
      </c>
      <c r="AL24" s="802"/>
      <c r="AM24" s="783" t="s">
        <v>2318</v>
      </c>
      <c r="AN24" s="783" t="s">
        <v>2383</v>
      </c>
      <c r="AO24" s="784" t="s">
        <v>1477</v>
      </c>
      <c r="AP24" s="863" t="s">
        <v>3305</v>
      </c>
      <c r="AQ24" s="784" t="s">
        <v>1505</v>
      </c>
      <c r="AR24" s="783" t="s">
        <v>2518</v>
      </c>
      <c r="AS24" s="318"/>
      <c r="AT24" s="783" t="s">
        <v>3116</v>
      </c>
      <c r="AU24" s="783" t="s">
        <v>3132</v>
      </c>
      <c r="AV24" s="783" t="s">
        <v>3180</v>
      </c>
      <c r="AW24" s="787"/>
      <c r="AX24" s="783" t="s">
        <v>3091</v>
      </c>
      <c r="AY24" s="784" t="s">
        <v>1434</v>
      </c>
      <c r="AZ24" s="783" t="s">
        <v>2685</v>
      </c>
      <c r="BA24" s="783" t="s">
        <v>445</v>
      </c>
      <c r="BB24" s="792" t="s">
        <v>3214</v>
      </c>
      <c r="BC24" s="784" t="s">
        <v>2697</v>
      </c>
      <c r="BD24" s="784" t="s">
        <v>2804</v>
      </c>
      <c r="BE24" s="309"/>
      <c r="BF24" s="784" t="s">
        <v>2765</v>
      </c>
      <c r="BG24" s="783" t="s">
        <v>2732</v>
      </c>
      <c r="BH24" s="309"/>
      <c r="BI24" s="783" t="s">
        <v>3241</v>
      </c>
      <c r="BJ24" s="783" t="s">
        <v>3241</v>
      </c>
      <c r="BK24" s="783" t="s">
        <v>3258</v>
      </c>
      <c r="BL24" s="783" t="s">
        <v>2866</v>
      </c>
      <c r="BM24" s="783" t="s">
        <v>399</v>
      </c>
      <c r="BN24" s="783" t="s">
        <v>2887</v>
      </c>
      <c r="BO24" s="309"/>
      <c r="BP24" s="783" t="s">
        <v>2907</v>
      </c>
      <c r="BQ24" s="783" t="s">
        <v>2982</v>
      </c>
      <c r="BR24" s="309"/>
      <c r="BS24" s="788">
        <v>13</v>
      </c>
      <c r="BT24" s="785" t="s">
        <v>2196</v>
      </c>
      <c r="BU24" s="788">
        <v>0</v>
      </c>
      <c r="BV24" s="783" t="s">
        <v>2204</v>
      </c>
      <c r="BW24" s="788">
        <v>0.8</v>
      </c>
      <c r="BX24" s="785" t="s">
        <v>2305</v>
      </c>
      <c r="BY24" s="789">
        <v>1.75</v>
      </c>
      <c r="BZ24" s="783" t="s">
        <v>2299</v>
      </c>
      <c r="CA24" s="789">
        <v>1.75</v>
      </c>
      <c r="CB24" s="783" t="s">
        <v>2299</v>
      </c>
      <c r="CC24" s="790"/>
      <c r="CD24" s="788">
        <v>1.38</v>
      </c>
      <c r="CE24" s="783" t="s">
        <v>2281</v>
      </c>
      <c r="CF24" s="788">
        <v>0.28999999999999998</v>
      </c>
      <c r="CG24" s="783" t="s">
        <v>2260</v>
      </c>
      <c r="CH24" s="788">
        <v>1.2</v>
      </c>
      <c r="CI24" s="783" t="s">
        <v>2279</v>
      </c>
      <c r="CJ24" s="788">
        <v>1.8</v>
      </c>
      <c r="CK24" s="783" t="s">
        <v>2231</v>
      </c>
      <c r="CL24" s="790"/>
      <c r="CM24" s="790"/>
      <c r="CN24" s="788">
        <v>1.2</v>
      </c>
      <c r="CO24" s="791"/>
      <c r="CP24" s="788">
        <v>0.2</v>
      </c>
      <c r="CQ24" s="790"/>
      <c r="CR24" s="309"/>
      <c r="CS24" s="790"/>
      <c r="CT24" s="785"/>
    </row>
    <row r="25" spans="1:98" s="470" customFormat="1" ht="120" customHeight="1" x14ac:dyDescent="0.25">
      <c r="A25" s="846" t="s">
        <v>588</v>
      </c>
      <c r="B25" s="463" t="s">
        <v>1411</v>
      </c>
      <c r="C25" s="463" t="s">
        <v>589</v>
      </c>
      <c r="D25" s="463" t="s">
        <v>521</v>
      </c>
      <c r="E25" s="847"/>
      <c r="F25" s="482" t="s">
        <v>63</v>
      </c>
      <c r="G25" s="483">
        <f>'Stage 2 - Site Information'!N25</f>
        <v>203</v>
      </c>
      <c r="H25" s="482"/>
      <c r="I25" s="484">
        <f>'Stage 2 - Site Information'!M25</f>
        <v>6.93</v>
      </c>
      <c r="J25" s="485"/>
      <c r="K25" s="486"/>
      <c r="L25" s="847"/>
      <c r="M25" s="465">
        <v>6.93</v>
      </c>
      <c r="N25" s="465">
        <v>203</v>
      </c>
      <c r="O25" s="466" t="s">
        <v>433</v>
      </c>
      <c r="P25" s="466" t="s">
        <v>415</v>
      </c>
      <c r="Q25" s="847"/>
      <c r="R25" s="466" t="s">
        <v>434</v>
      </c>
      <c r="S25" s="466"/>
      <c r="T25" s="466"/>
      <c r="U25" s="466"/>
      <c r="V25" s="847"/>
      <c r="W25" s="466"/>
      <c r="X25" s="466"/>
      <c r="Y25" s="466"/>
      <c r="Z25" s="466"/>
      <c r="AA25" s="847"/>
      <c r="AB25" s="466"/>
      <c r="AC25" s="466" t="s">
        <v>418</v>
      </c>
      <c r="AD25" s="847"/>
      <c r="AE25" s="467"/>
      <c r="AF25" s="466"/>
      <c r="AG25" s="847"/>
      <c r="AH25" s="466"/>
      <c r="AI25" s="466"/>
      <c r="AJ25" s="466"/>
      <c r="AK25" s="466"/>
      <c r="AL25" s="471"/>
      <c r="AO25" s="469"/>
      <c r="AP25" s="868"/>
      <c r="AQ25" s="466"/>
      <c r="AR25" s="466"/>
      <c r="AS25" s="848"/>
      <c r="AT25" s="466" t="s">
        <v>3087</v>
      </c>
      <c r="AU25" s="783" t="s">
        <v>3130</v>
      </c>
      <c r="AV25" s="466"/>
      <c r="AW25" s="718"/>
      <c r="AX25" s="466" t="s">
        <v>1458</v>
      </c>
      <c r="AY25" s="469" t="s">
        <v>1434</v>
      </c>
      <c r="AZ25" s="466" t="s">
        <v>2685</v>
      </c>
      <c r="BA25" s="466" t="s">
        <v>445</v>
      </c>
      <c r="BB25" s="469"/>
      <c r="BC25" s="466"/>
      <c r="BD25" s="466"/>
      <c r="BE25" s="847"/>
      <c r="BF25" s="466"/>
      <c r="BG25" s="466"/>
      <c r="BH25" s="847"/>
      <c r="BI25" s="466"/>
      <c r="BJ25" s="466"/>
      <c r="BK25" s="466"/>
      <c r="BL25" s="466"/>
      <c r="BM25" s="466"/>
      <c r="BN25" s="466"/>
      <c r="BO25" s="847"/>
      <c r="BP25" s="466"/>
      <c r="BQ25" s="466"/>
      <c r="BR25" s="847"/>
      <c r="BS25" s="643"/>
      <c r="BT25" s="467"/>
      <c r="BU25" s="643"/>
      <c r="BV25" s="466"/>
      <c r="BW25" s="643"/>
      <c r="BX25" s="467"/>
      <c r="BY25" s="644"/>
      <c r="BZ25" s="466"/>
      <c r="CA25" s="643"/>
      <c r="CB25" s="466"/>
      <c r="CC25" s="671"/>
      <c r="CD25" s="643"/>
      <c r="CE25" s="466"/>
      <c r="CF25" s="643"/>
      <c r="CG25" s="466"/>
      <c r="CH25" s="643"/>
      <c r="CI25" s="466"/>
      <c r="CJ25" s="643"/>
      <c r="CK25" s="466"/>
      <c r="CL25" s="671"/>
      <c r="CM25" s="671"/>
      <c r="CN25" s="643"/>
      <c r="CO25" s="672"/>
      <c r="CP25" s="643"/>
      <c r="CQ25" s="671"/>
      <c r="CR25" s="847"/>
      <c r="CS25" s="671"/>
      <c r="CT25" s="467"/>
    </row>
    <row r="26" spans="1:98" s="312" customFormat="1" ht="120" customHeight="1" x14ac:dyDescent="0.3">
      <c r="A26" s="561" t="s">
        <v>590</v>
      </c>
      <c r="B26" s="298" t="s">
        <v>591</v>
      </c>
      <c r="C26" s="298" t="s">
        <v>592</v>
      </c>
      <c r="D26" s="298" t="s">
        <v>593</v>
      </c>
      <c r="E26" s="309"/>
      <c r="F26" s="777" t="s">
        <v>63</v>
      </c>
      <c r="G26" s="778">
        <f>'Stage 2 - Site Information'!N26</f>
        <v>30</v>
      </c>
      <c r="H26" s="777"/>
      <c r="I26" s="779">
        <f>'Stage 2 - Site Information'!M26</f>
        <v>1.73</v>
      </c>
      <c r="J26" s="780"/>
      <c r="K26" s="781"/>
      <c r="L26" s="309"/>
      <c r="M26" s="782">
        <v>1.73</v>
      </c>
      <c r="N26" s="782">
        <v>30</v>
      </c>
      <c r="O26" s="783" t="s">
        <v>435</v>
      </c>
      <c r="P26" s="783" t="s">
        <v>415</v>
      </c>
      <c r="Q26" s="309"/>
      <c r="R26" s="784" t="s">
        <v>488</v>
      </c>
      <c r="S26" s="783" t="s">
        <v>1605</v>
      </c>
      <c r="T26" s="783" t="s">
        <v>1707</v>
      </c>
      <c r="U26" s="783" t="s">
        <v>416</v>
      </c>
      <c r="V26" s="309"/>
      <c r="W26" s="784" t="s">
        <v>1850</v>
      </c>
      <c r="X26" s="783" t="s">
        <v>1864</v>
      </c>
      <c r="Y26" s="783" t="s">
        <v>1952</v>
      </c>
      <c r="Z26" s="783" t="s">
        <v>418</v>
      </c>
      <c r="AA26" s="309"/>
      <c r="AB26" s="784" t="s">
        <v>1992</v>
      </c>
      <c r="AC26" s="783" t="s">
        <v>418</v>
      </c>
      <c r="AD26" s="309"/>
      <c r="AE26" s="785" t="s">
        <v>3063</v>
      </c>
      <c r="AF26" s="783" t="s">
        <v>3064</v>
      </c>
      <c r="AG26" s="309"/>
      <c r="AH26" s="783" t="s">
        <v>2058</v>
      </c>
      <c r="AI26" s="783" t="s">
        <v>2136</v>
      </c>
      <c r="AJ26" s="783" t="s">
        <v>2074</v>
      </c>
      <c r="AK26" s="783" t="s">
        <v>64</v>
      </c>
      <c r="AL26" s="802"/>
      <c r="AM26" s="783" t="s">
        <v>2318</v>
      </c>
      <c r="AN26" s="783" t="s">
        <v>2350</v>
      </c>
      <c r="AO26" s="784" t="s">
        <v>452</v>
      </c>
      <c r="AP26" s="863" t="s">
        <v>3305</v>
      </c>
      <c r="AQ26" s="784" t="s">
        <v>1505</v>
      </c>
      <c r="AR26" s="783" t="s">
        <v>2523</v>
      </c>
      <c r="AS26" s="318"/>
      <c r="AT26" s="783" t="s">
        <v>3087</v>
      </c>
      <c r="AU26" s="783" t="s">
        <v>3130</v>
      </c>
      <c r="AV26" s="783" t="s">
        <v>3195</v>
      </c>
      <c r="AW26" s="787"/>
      <c r="AX26" s="783" t="s">
        <v>1458</v>
      </c>
      <c r="AY26" s="784" t="s">
        <v>1434</v>
      </c>
      <c r="AZ26" s="783" t="s">
        <v>2685</v>
      </c>
      <c r="BA26" s="783" t="s">
        <v>445</v>
      </c>
      <c r="BB26" s="792" t="s">
        <v>3222</v>
      </c>
      <c r="BC26" s="784" t="s">
        <v>2697</v>
      </c>
      <c r="BD26" s="784" t="s">
        <v>2760</v>
      </c>
      <c r="BE26" s="309"/>
      <c r="BF26" s="783" t="s">
        <v>2764</v>
      </c>
      <c r="BG26" s="783" t="s">
        <v>2732</v>
      </c>
      <c r="BH26" s="309"/>
      <c r="BI26" s="783" t="s">
        <v>3241</v>
      </c>
      <c r="BJ26" s="783" t="s">
        <v>3241</v>
      </c>
      <c r="BK26" s="783" t="s">
        <v>3256</v>
      </c>
      <c r="BL26" s="783" t="s">
        <v>2866</v>
      </c>
      <c r="BM26" s="783" t="s">
        <v>2886</v>
      </c>
      <c r="BN26" s="783" t="s">
        <v>2885</v>
      </c>
      <c r="BO26" s="309"/>
      <c r="BP26" s="783" t="s">
        <v>2913</v>
      </c>
      <c r="BQ26" s="783" t="s">
        <v>2982</v>
      </c>
      <c r="BR26" s="309"/>
      <c r="BS26" s="788">
        <v>4.9000000000000004</v>
      </c>
      <c r="BT26" s="785" t="s">
        <v>2196</v>
      </c>
      <c r="BU26" s="788">
        <v>0.1</v>
      </c>
      <c r="BV26" s="783" t="s">
        <v>2203</v>
      </c>
      <c r="BW26" s="788">
        <v>0.11</v>
      </c>
      <c r="BX26" s="785" t="s">
        <v>2308</v>
      </c>
      <c r="BY26" s="789">
        <v>2.6</v>
      </c>
      <c r="BZ26" s="783" t="s">
        <v>2213</v>
      </c>
      <c r="CA26" s="789">
        <v>2.6</v>
      </c>
      <c r="CB26" s="783" t="s">
        <v>2213</v>
      </c>
      <c r="CC26" s="790"/>
      <c r="CD26" s="788">
        <v>1.7</v>
      </c>
      <c r="CE26" s="783" t="s">
        <v>2281</v>
      </c>
      <c r="CF26" s="788">
        <v>0.9</v>
      </c>
      <c r="CG26" s="783" t="s">
        <v>2250</v>
      </c>
      <c r="CH26" s="788">
        <v>2.4</v>
      </c>
      <c r="CI26" s="783" t="s">
        <v>2276</v>
      </c>
      <c r="CJ26" s="788">
        <v>2.8</v>
      </c>
      <c r="CK26" s="783" t="s">
        <v>2283</v>
      </c>
      <c r="CL26" s="790"/>
      <c r="CM26" s="790"/>
      <c r="CN26" s="788">
        <v>3.8</v>
      </c>
      <c r="CO26" s="791"/>
      <c r="CP26" s="788">
        <v>0.4</v>
      </c>
      <c r="CQ26" s="790"/>
      <c r="CR26" s="309"/>
      <c r="CS26" s="790"/>
      <c r="CT26" s="785"/>
    </row>
    <row r="27" spans="1:98" s="312" customFormat="1" ht="120" customHeight="1" x14ac:dyDescent="0.3">
      <c r="A27" s="561" t="s">
        <v>594</v>
      </c>
      <c r="B27" s="298" t="s">
        <v>595</v>
      </c>
      <c r="C27" s="298" t="s">
        <v>596</v>
      </c>
      <c r="D27" s="298" t="s">
        <v>584</v>
      </c>
      <c r="E27" s="309"/>
      <c r="F27" s="777" t="s">
        <v>63</v>
      </c>
      <c r="G27" s="778">
        <f>'Stage 2 - Site Information'!N27</f>
        <v>16</v>
      </c>
      <c r="H27" s="777"/>
      <c r="I27" s="779">
        <f>'Stage 2 - Site Information'!M27</f>
        <v>0.52</v>
      </c>
      <c r="J27" s="780"/>
      <c r="K27" s="781"/>
      <c r="L27" s="309"/>
      <c r="M27" s="782">
        <v>0.52</v>
      </c>
      <c r="N27" s="782">
        <v>16</v>
      </c>
      <c r="O27" s="783" t="s">
        <v>432</v>
      </c>
      <c r="P27" s="783" t="s">
        <v>415</v>
      </c>
      <c r="Q27" s="309"/>
      <c r="R27" s="784" t="s">
        <v>488</v>
      </c>
      <c r="S27" s="783" t="s">
        <v>1606</v>
      </c>
      <c r="T27" s="783" t="s">
        <v>1707</v>
      </c>
      <c r="U27" s="783" t="s">
        <v>416</v>
      </c>
      <c r="V27" s="309"/>
      <c r="W27" s="784" t="s">
        <v>1850</v>
      </c>
      <c r="X27" s="783" t="s">
        <v>1864</v>
      </c>
      <c r="Y27" s="783" t="s">
        <v>1953</v>
      </c>
      <c r="Z27" s="783" t="s">
        <v>418</v>
      </c>
      <c r="AA27" s="309"/>
      <c r="AB27" s="784" t="s">
        <v>1992</v>
      </c>
      <c r="AC27" s="783" t="s">
        <v>418</v>
      </c>
      <c r="AD27" s="309"/>
      <c r="AE27" s="785" t="s">
        <v>3052</v>
      </c>
      <c r="AF27" s="783" t="s">
        <v>3061</v>
      </c>
      <c r="AG27" s="309"/>
      <c r="AH27" s="783" t="s">
        <v>2058</v>
      </c>
      <c r="AI27" s="783" t="s">
        <v>2136</v>
      </c>
      <c r="AJ27" s="783" t="s">
        <v>2074</v>
      </c>
      <c r="AK27" s="783" t="s">
        <v>64</v>
      </c>
      <c r="AL27" s="786"/>
      <c r="AM27" s="783" t="s">
        <v>2320</v>
      </c>
      <c r="AN27" s="783" t="s">
        <v>2351</v>
      </c>
      <c r="AO27" s="784" t="s">
        <v>452</v>
      </c>
      <c r="AP27" s="863" t="s">
        <v>3305</v>
      </c>
      <c r="AQ27" s="784" t="s">
        <v>1505</v>
      </c>
      <c r="AR27" s="783" t="s">
        <v>2524</v>
      </c>
      <c r="AS27" s="318"/>
      <c r="AT27" s="783" t="s">
        <v>3117</v>
      </c>
      <c r="AU27" s="783" t="s">
        <v>3130</v>
      </c>
      <c r="AV27" s="783" t="s">
        <v>3192</v>
      </c>
      <c r="AW27" s="787"/>
      <c r="AX27" s="783" t="s">
        <v>1454</v>
      </c>
      <c r="AY27" s="784" t="s">
        <v>1434</v>
      </c>
      <c r="AZ27" s="783" t="s">
        <v>2685</v>
      </c>
      <c r="BA27" s="783" t="s">
        <v>445</v>
      </c>
      <c r="BB27" s="792" t="s">
        <v>3214</v>
      </c>
      <c r="BC27" s="784" t="s">
        <v>2697</v>
      </c>
      <c r="BD27" s="784" t="s">
        <v>2804</v>
      </c>
      <c r="BE27" s="309"/>
      <c r="BF27" s="784" t="s">
        <v>2765</v>
      </c>
      <c r="BG27" s="783" t="s">
        <v>2732</v>
      </c>
      <c r="BH27" s="309"/>
      <c r="BI27" s="783" t="s">
        <v>3241</v>
      </c>
      <c r="BJ27" s="783" t="s">
        <v>3241</v>
      </c>
      <c r="BK27" s="783" t="s">
        <v>3257</v>
      </c>
      <c r="BL27" s="783" t="s">
        <v>2866</v>
      </c>
      <c r="BM27" s="783" t="s">
        <v>399</v>
      </c>
      <c r="BN27" s="783" t="s">
        <v>2887</v>
      </c>
      <c r="BO27" s="309"/>
      <c r="BP27" s="783" t="s">
        <v>2907</v>
      </c>
      <c r="BQ27" s="783" t="s">
        <v>2982</v>
      </c>
      <c r="BR27" s="309"/>
      <c r="BS27" s="788">
        <v>13.3</v>
      </c>
      <c r="BT27" s="785" t="s">
        <v>2196</v>
      </c>
      <c r="BU27" s="788">
        <v>0.1</v>
      </c>
      <c r="BV27" s="783" t="s">
        <v>2204</v>
      </c>
      <c r="BW27" s="788">
        <v>0.02</v>
      </c>
      <c r="BX27" s="785" t="s">
        <v>2307</v>
      </c>
      <c r="BY27" s="789">
        <v>2.2000000000000002</v>
      </c>
      <c r="BZ27" s="783" t="s">
        <v>2299</v>
      </c>
      <c r="CA27" s="789">
        <v>2.2000000000000002</v>
      </c>
      <c r="CB27" s="783" t="s">
        <v>2299</v>
      </c>
      <c r="CC27" s="790"/>
      <c r="CD27" s="788">
        <v>1.8</v>
      </c>
      <c r="CE27" s="783" t="s">
        <v>2281</v>
      </c>
      <c r="CF27" s="788">
        <v>0.64</v>
      </c>
      <c r="CG27" s="783" t="s">
        <v>2260</v>
      </c>
      <c r="CH27" s="788">
        <v>1.6</v>
      </c>
      <c r="CI27" s="783" t="s">
        <v>2279</v>
      </c>
      <c r="CJ27" s="788">
        <v>1.8</v>
      </c>
      <c r="CK27" s="783" t="s">
        <v>2231</v>
      </c>
      <c r="CL27" s="790"/>
      <c r="CM27" s="790"/>
      <c r="CN27" s="788">
        <v>1.6</v>
      </c>
      <c r="CO27" s="791"/>
      <c r="CP27" s="788">
        <v>0.13</v>
      </c>
      <c r="CQ27" s="790"/>
      <c r="CR27" s="309"/>
      <c r="CS27" s="790"/>
      <c r="CT27" s="785"/>
    </row>
    <row r="28" spans="1:98" s="312" customFormat="1" ht="120" customHeight="1" x14ac:dyDescent="0.3">
      <c r="A28" s="561" t="s">
        <v>597</v>
      </c>
      <c r="B28" s="298" t="s">
        <v>598</v>
      </c>
      <c r="C28" s="298" t="s">
        <v>599</v>
      </c>
      <c r="D28" s="298" t="s">
        <v>535</v>
      </c>
      <c r="E28" s="309"/>
      <c r="F28" s="777" t="s">
        <v>63</v>
      </c>
      <c r="G28" s="778">
        <f>'Stage 2 - Site Information'!N28</f>
        <v>37</v>
      </c>
      <c r="H28" s="777"/>
      <c r="I28" s="779">
        <f>'Stage 2 - Site Information'!M28</f>
        <v>1.22</v>
      </c>
      <c r="J28" s="780"/>
      <c r="K28" s="781"/>
      <c r="L28" s="309"/>
      <c r="M28" s="782">
        <v>1.22</v>
      </c>
      <c r="N28" s="782">
        <v>37</v>
      </c>
      <c r="O28" s="783" t="s">
        <v>424</v>
      </c>
      <c r="P28" s="783" t="s">
        <v>436</v>
      </c>
      <c r="Q28" s="309"/>
      <c r="R28" s="784" t="s">
        <v>488</v>
      </c>
      <c r="S28" s="783" t="s">
        <v>1607</v>
      </c>
      <c r="T28" s="783" t="s">
        <v>1708</v>
      </c>
      <c r="U28" s="783" t="s">
        <v>437</v>
      </c>
      <c r="V28" s="309"/>
      <c r="W28" s="784" t="s">
        <v>1850</v>
      </c>
      <c r="X28" s="783" t="s">
        <v>1864</v>
      </c>
      <c r="Y28" s="783" t="s">
        <v>1829</v>
      </c>
      <c r="Z28" s="783" t="s">
        <v>418</v>
      </c>
      <c r="AA28" s="309"/>
      <c r="AB28" s="784" t="s">
        <v>1992</v>
      </c>
      <c r="AC28" s="783" t="s">
        <v>2025</v>
      </c>
      <c r="AD28" s="309"/>
      <c r="AE28" s="785" t="s">
        <v>3065</v>
      </c>
      <c r="AF28" s="783" t="s">
        <v>3078</v>
      </c>
      <c r="AG28" s="309"/>
      <c r="AH28" s="783" t="s">
        <v>2059</v>
      </c>
      <c r="AI28" s="783" t="s">
        <v>2144</v>
      </c>
      <c r="AJ28" s="783" t="s">
        <v>2087</v>
      </c>
      <c r="AK28" s="783" t="s">
        <v>64</v>
      </c>
      <c r="AL28" s="786"/>
      <c r="AM28" s="783" t="s">
        <v>2318</v>
      </c>
      <c r="AN28" s="783" t="s">
        <v>2352</v>
      </c>
      <c r="AO28" s="783" t="s">
        <v>1474</v>
      </c>
      <c r="AP28" s="863" t="s">
        <v>3307</v>
      </c>
      <c r="AQ28" s="784" t="s">
        <v>1505</v>
      </c>
      <c r="AR28" s="783" t="s">
        <v>2525</v>
      </c>
      <c r="AS28" s="318"/>
      <c r="AT28" s="783" t="s">
        <v>3087</v>
      </c>
      <c r="AU28" s="783" t="s">
        <v>3162</v>
      </c>
      <c r="AV28" s="783" t="s">
        <v>3192</v>
      </c>
      <c r="AW28" s="787"/>
      <c r="AX28" s="783" t="s">
        <v>1454</v>
      </c>
      <c r="AY28" s="784" t="s">
        <v>1434</v>
      </c>
      <c r="AZ28" s="783" t="s">
        <v>2685</v>
      </c>
      <c r="BA28" s="783" t="s">
        <v>445</v>
      </c>
      <c r="BB28" s="792" t="s">
        <v>3216</v>
      </c>
      <c r="BC28" s="783" t="s">
        <v>2716</v>
      </c>
      <c r="BD28" s="783" t="s">
        <v>2758</v>
      </c>
      <c r="BE28" s="309"/>
      <c r="BF28" s="784" t="s">
        <v>2765</v>
      </c>
      <c r="BG28" s="783" t="s">
        <v>2732</v>
      </c>
      <c r="BH28" s="309"/>
      <c r="BI28" s="783" t="s">
        <v>447</v>
      </c>
      <c r="BJ28" s="783" t="s">
        <v>3241</v>
      </c>
      <c r="BK28" s="783" t="s">
        <v>3256</v>
      </c>
      <c r="BL28" s="783" t="s">
        <v>2866</v>
      </c>
      <c r="BM28" s="783" t="s">
        <v>2886</v>
      </c>
      <c r="BN28" s="783" t="s">
        <v>2884</v>
      </c>
      <c r="BO28" s="309"/>
      <c r="BP28" s="783" t="s">
        <v>2914</v>
      </c>
      <c r="BQ28" s="783" t="s">
        <v>2992</v>
      </c>
      <c r="BR28" s="309"/>
      <c r="BS28" s="788">
        <v>1.5</v>
      </c>
      <c r="BT28" s="785" t="s">
        <v>2196</v>
      </c>
      <c r="BU28" s="788">
        <v>0.1</v>
      </c>
      <c r="BV28" s="783" t="s">
        <v>2201</v>
      </c>
      <c r="BW28" s="788">
        <v>0.11</v>
      </c>
      <c r="BX28" s="785" t="s">
        <v>2305</v>
      </c>
      <c r="BY28" s="789">
        <v>0.24</v>
      </c>
      <c r="BZ28" s="783" t="s">
        <v>2213</v>
      </c>
      <c r="CA28" s="788">
        <v>0.24</v>
      </c>
      <c r="CB28" s="783" t="s">
        <v>2213</v>
      </c>
      <c r="CC28" s="790"/>
      <c r="CD28" s="788">
        <v>0.08</v>
      </c>
      <c r="CE28" s="783" t="s">
        <v>2281</v>
      </c>
      <c r="CF28" s="788">
        <v>0.56999999999999995</v>
      </c>
      <c r="CG28" s="783" t="s">
        <v>2252</v>
      </c>
      <c r="CH28" s="788">
        <v>0.88</v>
      </c>
      <c r="CI28" s="783" t="s">
        <v>2277</v>
      </c>
      <c r="CJ28" s="788">
        <v>1.1000000000000001</v>
      </c>
      <c r="CK28" s="783" t="s">
        <v>2283</v>
      </c>
      <c r="CL28" s="790"/>
      <c r="CM28" s="790"/>
      <c r="CN28" s="788">
        <v>0.28000000000000003</v>
      </c>
      <c r="CO28" s="791"/>
      <c r="CP28" s="788">
        <v>0.1</v>
      </c>
      <c r="CQ28" s="790"/>
      <c r="CR28" s="309"/>
      <c r="CS28" s="790"/>
      <c r="CT28" s="785"/>
    </row>
    <row r="29" spans="1:98" s="312" customFormat="1" ht="120" customHeight="1" x14ac:dyDescent="0.3">
      <c r="A29" s="561" t="s">
        <v>600</v>
      </c>
      <c r="B29" s="298" t="s">
        <v>601</v>
      </c>
      <c r="C29" s="298" t="s">
        <v>602</v>
      </c>
      <c r="D29" s="298" t="s">
        <v>535</v>
      </c>
      <c r="E29" s="309"/>
      <c r="F29" s="777" t="s">
        <v>63</v>
      </c>
      <c r="G29" s="778">
        <f>'Stage 2 - Site Information'!N29</f>
        <v>101</v>
      </c>
      <c r="H29" s="777"/>
      <c r="I29" s="779">
        <f>'Stage 2 - Site Information'!M29</f>
        <v>2.29</v>
      </c>
      <c r="J29" s="780"/>
      <c r="K29" s="781"/>
      <c r="L29" s="309"/>
      <c r="M29" s="782">
        <v>2.29</v>
      </c>
      <c r="N29" s="782">
        <v>101</v>
      </c>
      <c r="O29" s="783" t="s">
        <v>424</v>
      </c>
      <c r="P29" s="783" t="s">
        <v>436</v>
      </c>
      <c r="Q29" s="309"/>
      <c r="R29" s="784" t="s">
        <v>488</v>
      </c>
      <c r="S29" s="783" t="s">
        <v>1608</v>
      </c>
      <c r="T29" s="783" t="s">
        <v>1706</v>
      </c>
      <c r="U29" s="783" t="s">
        <v>437</v>
      </c>
      <c r="V29" s="309"/>
      <c r="W29" s="784" t="s">
        <v>1850</v>
      </c>
      <c r="X29" s="783" t="s">
        <v>1864</v>
      </c>
      <c r="Y29" s="783" t="s">
        <v>1830</v>
      </c>
      <c r="Z29" s="783" t="s">
        <v>418</v>
      </c>
      <c r="AA29" s="309"/>
      <c r="AB29" s="784" t="s">
        <v>1992</v>
      </c>
      <c r="AC29" s="783" t="s">
        <v>2024</v>
      </c>
      <c r="AD29" s="309"/>
      <c r="AE29" s="785" t="s">
        <v>3048</v>
      </c>
      <c r="AF29" s="783" t="s">
        <v>3078</v>
      </c>
      <c r="AG29" s="309"/>
      <c r="AH29" s="783" t="s">
        <v>2059</v>
      </c>
      <c r="AI29" s="783" t="s">
        <v>2144</v>
      </c>
      <c r="AJ29" s="783" t="s">
        <v>2087</v>
      </c>
      <c r="AK29" s="783" t="s">
        <v>64</v>
      </c>
      <c r="AL29" s="786"/>
      <c r="AM29" s="783" t="s">
        <v>2318</v>
      </c>
      <c r="AN29" s="783" t="s">
        <v>2353</v>
      </c>
      <c r="AO29" s="784" t="s">
        <v>452</v>
      </c>
      <c r="AP29" s="863" t="s">
        <v>3307</v>
      </c>
      <c r="AQ29" s="784" t="s">
        <v>1505</v>
      </c>
      <c r="AR29" s="783" t="s">
        <v>2526</v>
      </c>
      <c r="AS29" s="309"/>
      <c r="AT29" s="783" t="s">
        <v>3087</v>
      </c>
      <c r="AU29" s="783" t="s">
        <v>3162</v>
      </c>
      <c r="AV29" s="783" t="s">
        <v>3192</v>
      </c>
      <c r="AW29" s="787"/>
      <c r="AX29" s="783" t="s">
        <v>1456</v>
      </c>
      <c r="AY29" s="784" t="s">
        <v>1434</v>
      </c>
      <c r="AZ29" s="783" t="s">
        <v>2685</v>
      </c>
      <c r="BA29" s="783" t="s">
        <v>445</v>
      </c>
      <c r="BB29" s="792" t="s">
        <v>3216</v>
      </c>
      <c r="BC29" s="783" t="s">
        <v>2716</v>
      </c>
      <c r="BD29" s="783" t="s">
        <v>2758</v>
      </c>
      <c r="BE29" s="309"/>
      <c r="BF29" s="784" t="s">
        <v>2765</v>
      </c>
      <c r="BG29" s="783" t="s">
        <v>2732</v>
      </c>
      <c r="BH29" s="309"/>
      <c r="BI29" s="783" t="s">
        <v>447</v>
      </c>
      <c r="BJ29" s="783" t="s">
        <v>3241</v>
      </c>
      <c r="BK29" s="783" t="s">
        <v>3256</v>
      </c>
      <c r="BL29" s="783" t="s">
        <v>2870</v>
      </c>
      <c r="BM29" s="783" t="s">
        <v>398</v>
      </c>
      <c r="BN29" s="783" t="s">
        <v>2885</v>
      </c>
      <c r="BO29" s="309"/>
      <c r="BP29" s="783" t="s">
        <v>2915</v>
      </c>
      <c r="BQ29" s="783" t="s">
        <v>2993</v>
      </c>
      <c r="BR29" s="309"/>
      <c r="BS29" s="788">
        <v>2.4</v>
      </c>
      <c r="BT29" s="785" t="s">
        <v>2196</v>
      </c>
      <c r="BU29" s="788">
        <v>0.7</v>
      </c>
      <c r="BV29" s="783" t="s">
        <v>2201</v>
      </c>
      <c r="BW29" s="788">
        <v>0.1</v>
      </c>
      <c r="BX29" s="785" t="s">
        <v>2306</v>
      </c>
      <c r="BY29" s="789">
        <v>0.2</v>
      </c>
      <c r="BZ29" s="783" t="s">
        <v>2213</v>
      </c>
      <c r="CA29" s="788">
        <v>0.2</v>
      </c>
      <c r="CB29" s="783" t="s">
        <v>2213</v>
      </c>
      <c r="CC29" s="790"/>
      <c r="CD29" s="788">
        <v>0.45</v>
      </c>
      <c r="CE29" s="783" t="s">
        <v>2281</v>
      </c>
      <c r="CF29" s="788">
        <v>0.46</v>
      </c>
      <c r="CG29" s="783" t="s">
        <v>2252</v>
      </c>
      <c r="CH29" s="788">
        <v>1.3</v>
      </c>
      <c r="CI29" s="783" t="s">
        <v>2277</v>
      </c>
      <c r="CJ29" s="788">
        <v>0.8</v>
      </c>
      <c r="CK29" s="783" t="s">
        <v>2283</v>
      </c>
      <c r="CL29" s="790"/>
      <c r="CM29" s="790"/>
      <c r="CN29" s="788">
        <v>0.45</v>
      </c>
      <c r="CO29" s="791"/>
      <c r="CP29" s="788">
        <v>0</v>
      </c>
      <c r="CQ29" s="790"/>
      <c r="CR29" s="309"/>
      <c r="CS29" s="790"/>
      <c r="CT29" s="785"/>
    </row>
    <row r="30" spans="1:98" s="312" customFormat="1" ht="120" customHeight="1" x14ac:dyDescent="0.3">
      <c r="A30" s="561" t="s">
        <v>603</v>
      </c>
      <c r="B30" s="298" t="s">
        <v>604</v>
      </c>
      <c r="C30" s="298" t="s">
        <v>605</v>
      </c>
      <c r="D30" s="298" t="s">
        <v>535</v>
      </c>
      <c r="E30" s="309"/>
      <c r="F30" s="777" t="s">
        <v>63</v>
      </c>
      <c r="G30" s="778">
        <f>'Stage 2 - Site Information'!N30</f>
        <v>207</v>
      </c>
      <c r="H30" s="777"/>
      <c r="I30" s="779">
        <f>'Stage 2 - Site Information'!M30</f>
        <v>2.88</v>
      </c>
      <c r="J30" s="780"/>
      <c r="K30" s="781"/>
      <c r="L30" s="309"/>
      <c r="M30" s="782">
        <v>2.88</v>
      </c>
      <c r="N30" s="782">
        <v>207</v>
      </c>
      <c r="O30" s="783" t="s">
        <v>424</v>
      </c>
      <c r="P30" s="783" t="s">
        <v>436</v>
      </c>
      <c r="Q30" s="309"/>
      <c r="R30" s="784" t="s">
        <v>488</v>
      </c>
      <c r="S30" s="783" t="s">
        <v>1607</v>
      </c>
      <c r="T30" s="783" t="s">
        <v>1706</v>
      </c>
      <c r="U30" s="783" t="s">
        <v>437</v>
      </c>
      <c r="V30" s="309"/>
      <c r="W30" s="784" t="s">
        <v>1850</v>
      </c>
      <c r="X30" s="783" t="s">
        <v>1864</v>
      </c>
      <c r="Y30" s="783" t="s">
        <v>1830</v>
      </c>
      <c r="Z30" s="783" t="s">
        <v>418</v>
      </c>
      <c r="AA30" s="309"/>
      <c r="AB30" s="784" t="s">
        <v>1992</v>
      </c>
      <c r="AC30" s="783" t="s">
        <v>2024</v>
      </c>
      <c r="AD30" s="309"/>
      <c r="AE30" s="785" t="s">
        <v>3048</v>
      </c>
      <c r="AF30" s="783" t="s">
        <v>3078</v>
      </c>
      <c r="AG30" s="309"/>
      <c r="AH30" s="783" t="s">
        <v>2059</v>
      </c>
      <c r="AI30" s="783" t="s">
        <v>2144</v>
      </c>
      <c r="AJ30" s="783" t="s">
        <v>2087</v>
      </c>
      <c r="AK30" s="783" t="s">
        <v>64</v>
      </c>
      <c r="AL30" s="786"/>
      <c r="AM30" s="783" t="s">
        <v>2318</v>
      </c>
      <c r="AN30" s="783" t="s">
        <v>2354</v>
      </c>
      <c r="AO30" s="784" t="s">
        <v>452</v>
      </c>
      <c r="AP30" s="863" t="s">
        <v>3307</v>
      </c>
      <c r="AQ30" s="784" t="s">
        <v>1505</v>
      </c>
      <c r="AR30" s="783" t="s">
        <v>2527</v>
      </c>
      <c r="AS30" s="309"/>
      <c r="AT30" s="783" t="s">
        <v>3087</v>
      </c>
      <c r="AU30" s="783" t="s">
        <v>3162</v>
      </c>
      <c r="AV30" s="783" t="s">
        <v>3192</v>
      </c>
      <c r="AW30" s="787"/>
      <c r="AX30" s="783" t="s">
        <v>1454</v>
      </c>
      <c r="AY30" s="784" t="s">
        <v>1434</v>
      </c>
      <c r="AZ30" s="783" t="s">
        <v>2685</v>
      </c>
      <c r="BA30" s="783" t="s">
        <v>445</v>
      </c>
      <c r="BB30" s="792" t="s">
        <v>3216</v>
      </c>
      <c r="BC30" s="783" t="s">
        <v>2716</v>
      </c>
      <c r="BD30" s="783" t="s">
        <v>2758</v>
      </c>
      <c r="BE30" s="309"/>
      <c r="BF30" s="784" t="s">
        <v>2765</v>
      </c>
      <c r="BG30" s="783" t="s">
        <v>2732</v>
      </c>
      <c r="BH30" s="309"/>
      <c r="BI30" s="783" t="s">
        <v>447</v>
      </c>
      <c r="BJ30" s="783" t="s">
        <v>3241</v>
      </c>
      <c r="BK30" s="783" t="s">
        <v>3256</v>
      </c>
      <c r="BL30" s="783" t="s">
        <v>2870</v>
      </c>
      <c r="BM30" s="783" t="s">
        <v>398</v>
      </c>
      <c r="BN30" s="783" t="s">
        <v>2885</v>
      </c>
      <c r="BO30" s="309"/>
      <c r="BP30" s="783" t="s">
        <v>2915</v>
      </c>
      <c r="BQ30" s="783" t="s">
        <v>2994</v>
      </c>
      <c r="BR30" s="309"/>
      <c r="BS30" s="788">
        <v>2.4</v>
      </c>
      <c r="BT30" s="785" t="s">
        <v>2196</v>
      </c>
      <c r="BU30" s="788">
        <v>0.7</v>
      </c>
      <c r="BV30" s="783" t="s">
        <v>2201</v>
      </c>
      <c r="BW30" s="788">
        <v>0.08</v>
      </c>
      <c r="BX30" s="785" t="s">
        <v>2306</v>
      </c>
      <c r="BY30" s="789">
        <v>0.3</v>
      </c>
      <c r="BZ30" s="783" t="s">
        <v>2213</v>
      </c>
      <c r="CA30" s="788">
        <v>0.3</v>
      </c>
      <c r="CB30" s="783" t="s">
        <v>2213</v>
      </c>
      <c r="CC30" s="790"/>
      <c r="CD30" s="788">
        <v>0.39</v>
      </c>
      <c r="CE30" s="783" t="s">
        <v>2281</v>
      </c>
      <c r="CF30" s="788">
        <v>0.62</v>
      </c>
      <c r="CG30" s="783" t="s">
        <v>2267</v>
      </c>
      <c r="CH30" s="788">
        <v>1.3</v>
      </c>
      <c r="CI30" s="783" t="s">
        <v>2277</v>
      </c>
      <c r="CJ30" s="788">
        <v>0.6</v>
      </c>
      <c r="CK30" s="783" t="s">
        <v>2283</v>
      </c>
      <c r="CL30" s="790"/>
      <c r="CM30" s="790"/>
      <c r="CN30" s="788">
        <v>0.76</v>
      </c>
      <c r="CO30" s="791"/>
      <c r="CP30" s="788">
        <v>0</v>
      </c>
      <c r="CQ30" s="790"/>
      <c r="CR30" s="309"/>
      <c r="CS30" s="790"/>
      <c r="CT30" s="785"/>
    </row>
    <row r="31" spans="1:98" s="470" customFormat="1" ht="120" hidden="1" customHeight="1" x14ac:dyDescent="0.25">
      <c r="A31" s="846" t="s">
        <v>606</v>
      </c>
      <c r="B31" s="463" t="s">
        <v>607</v>
      </c>
      <c r="C31" s="463" t="s">
        <v>608</v>
      </c>
      <c r="D31" s="463" t="s">
        <v>515</v>
      </c>
      <c r="E31" s="847"/>
      <c r="F31" s="482"/>
      <c r="G31" s="483">
        <f>'Stage 2 - Site Information'!N31</f>
        <v>0</v>
      </c>
      <c r="H31" s="482" t="s">
        <v>63</v>
      </c>
      <c r="I31" s="484">
        <f>'Stage 2 - Site Information'!M31</f>
        <v>7.76</v>
      </c>
      <c r="J31" s="485"/>
      <c r="K31" s="486"/>
      <c r="L31" s="847"/>
      <c r="M31" s="465">
        <v>7.76</v>
      </c>
      <c r="N31" s="465">
        <v>0</v>
      </c>
      <c r="O31" s="466" t="s">
        <v>438</v>
      </c>
      <c r="P31" s="466" t="s">
        <v>439</v>
      </c>
      <c r="Q31" s="847"/>
      <c r="R31" s="466"/>
      <c r="S31" s="466"/>
      <c r="T31" s="466"/>
      <c r="U31" s="466"/>
      <c r="V31" s="847"/>
      <c r="W31" s="466"/>
      <c r="X31" s="466"/>
      <c r="Y31" s="466"/>
      <c r="Z31" s="466"/>
      <c r="AA31" s="847"/>
      <c r="AB31" s="466" t="s">
        <v>2016</v>
      </c>
      <c r="AC31" s="466" t="s">
        <v>418</v>
      </c>
      <c r="AD31" s="847"/>
      <c r="AE31" s="467"/>
      <c r="AF31" s="466"/>
      <c r="AG31" s="847"/>
      <c r="AH31" s="466" t="s">
        <v>418</v>
      </c>
      <c r="AI31" s="466"/>
      <c r="AJ31" s="466"/>
      <c r="AK31" s="466"/>
      <c r="AL31" s="468"/>
      <c r="AM31" s="466"/>
      <c r="AN31" s="466"/>
      <c r="AO31" s="466" t="s">
        <v>1493</v>
      </c>
      <c r="AP31" s="868"/>
      <c r="AQ31" s="466"/>
      <c r="AR31" s="466"/>
      <c r="AS31" s="847"/>
      <c r="AT31" s="466" t="s">
        <v>3087</v>
      </c>
      <c r="AU31" s="466"/>
      <c r="AV31" s="466"/>
      <c r="AW31" s="718"/>
      <c r="AX31" s="466" t="s">
        <v>1454</v>
      </c>
      <c r="AY31" s="469" t="s">
        <v>1434</v>
      </c>
      <c r="AZ31" s="466" t="s">
        <v>2685</v>
      </c>
      <c r="BA31" s="466" t="s">
        <v>445</v>
      </c>
      <c r="BB31" s="469"/>
      <c r="BC31" s="466"/>
      <c r="BD31" s="466"/>
      <c r="BE31" s="847"/>
      <c r="BF31" s="466"/>
      <c r="BG31" s="466" t="s">
        <v>2732</v>
      </c>
      <c r="BH31" s="847"/>
      <c r="BI31" s="466"/>
      <c r="BJ31" s="466"/>
      <c r="BK31" s="466"/>
      <c r="BL31" s="466"/>
      <c r="BM31" s="466"/>
      <c r="BN31" s="466"/>
      <c r="BO31" s="847"/>
      <c r="BP31" s="466"/>
      <c r="BQ31" s="466"/>
      <c r="BR31" s="847"/>
      <c r="BS31" s="643"/>
      <c r="BT31" s="467"/>
      <c r="BU31" s="643"/>
      <c r="BV31" s="466"/>
      <c r="BW31" s="643"/>
      <c r="BX31" s="467"/>
      <c r="BY31" s="644"/>
      <c r="BZ31" s="466"/>
      <c r="CA31" s="643"/>
      <c r="CB31" s="466"/>
      <c r="CC31" s="671"/>
      <c r="CD31" s="643"/>
      <c r="CE31" s="466"/>
      <c r="CF31" s="643"/>
      <c r="CG31" s="466"/>
      <c r="CH31" s="643"/>
      <c r="CI31" s="466"/>
      <c r="CJ31" s="643"/>
      <c r="CK31" s="466"/>
      <c r="CL31" s="671"/>
      <c r="CM31" s="671"/>
      <c r="CN31" s="643"/>
      <c r="CO31" s="672"/>
      <c r="CP31" s="643"/>
      <c r="CQ31" s="671"/>
      <c r="CR31" s="847"/>
      <c r="CS31" s="671"/>
      <c r="CT31" s="467"/>
    </row>
    <row r="32" spans="1:98" s="312" customFormat="1" ht="120" customHeight="1" x14ac:dyDescent="0.3">
      <c r="A32" s="561" t="s">
        <v>609</v>
      </c>
      <c r="B32" s="298" t="s">
        <v>610</v>
      </c>
      <c r="C32" s="298" t="s">
        <v>611</v>
      </c>
      <c r="D32" s="298" t="s">
        <v>612</v>
      </c>
      <c r="E32" s="309"/>
      <c r="F32" s="777"/>
      <c r="G32" s="778">
        <f>'Stage 2 - Site Information'!N32</f>
        <v>0</v>
      </c>
      <c r="H32" s="777" t="s">
        <v>63</v>
      </c>
      <c r="I32" s="779">
        <f>'Stage 2 - Site Information'!M32</f>
        <v>10.32</v>
      </c>
      <c r="J32" s="780"/>
      <c r="K32" s="781"/>
      <c r="L32" s="309"/>
      <c r="M32" s="782">
        <v>10.32</v>
      </c>
      <c r="N32" s="782">
        <v>0</v>
      </c>
      <c r="O32" s="783" t="s">
        <v>440</v>
      </c>
      <c r="P32" s="783" t="s">
        <v>2023</v>
      </c>
      <c r="Q32" s="309"/>
      <c r="R32" s="792" t="s">
        <v>488</v>
      </c>
      <c r="S32" s="783" t="s">
        <v>1609</v>
      </c>
      <c r="T32" s="783" t="s">
        <v>1706</v>
      </c>
      <c r="U32" s="783" t="s">
        <v>1525</v>
      </c>
      <c r="V32" s="309"/>
      <c r="W32" s="792" t="s">
        <v>1850</v>
      </c>
      <c r="X32" s="783" t="s">
        <v>1864</v>
      </c>
      <c r="Y32" s="783" t="s">
        <v>1889</v>
      </c>
      <c r="Z32" s="783" t="s">
        <v>1875</v>
      </c>
      <c r="AA32" s="309"/>
      <c r="AB32" s="783" t="s">
        <v>1994</v>
      </c>
      <c r="AC32" s="783" t="s">
        <v>418</v>
      </c>
      <c r="AD32" s="309"/>
      <c r="AE32" s="785" t="s">
        <v>3066</v>
      </c>
      <c r="AF32" s="783" t="s">
        <v>3051</v>
      </c>
      <c r="AG32" s="309"/>
      <c r="AH32" s="783" t="s">
        <v>2060</v>
      </c>
      <c r="AI32" s="783" t="s">
        <v>2077</v>
      </c>
      <c r="AJ32" s="783" t="s">
        <v>2086</v>
      </c>
      <c r="AK32" s="783" t="s">
        <v>2184</v>
      </c>
      <c r="AL32" s="786"/>
      <c r="AM32" s="783" t="s">
        <v>2318</v>
      </c>
      <c r="AN32" s="783" t="s">
        <v>2355</v>
      </c>
      <c r="AO32" s="783" t="s">
        <v>1494</v>
      </c>
      <c r="AP32" s="863" t="s">
        <v>3306</v>
      </c>
      <c r="AQ32" s="783" t="s">
        <v>3283</v>
      </c>
      <c r="AR32" s="783" t="s">
        <v>2528</v>
      </c>
      <c r="AS32" s="309"/>
      <c r="AT32" s="783" t="s">
        <v>3087</v>
      </c>
      <c r="AU32" s="783" t="s">
        <v>3154</v>
      </c>
      <c r="AV32" s="783" t="s">
        <v>3181</v>
      </c>
      <c r="AW32" s="787"/>
      <c r="AX32" s="783" t="s">
        <v>1456</v>
      </c>
      <c r="AY32" s="792" t="s">
        <v>1434</v>
      </c>
      <c r="AZ32" s="783" t="s">
        <v>2685</v>
      </c>
      <c r="BA32" s="783" t="s">
        <v>445</v>
      </c>
      <c r="BB32" s="792" t="s">
        <v>3215</v>
      </c>
      <c r="BC32" s="792" t="s">
        <v>2696</v>
      </c>
      <c r="BD32" s="792" t="s">
        <v>2760</v>
      </c>
      <c r="BE32" s="309"/>
      <c r="BF32" s="792" t="s">
        <v>2765</v>
      </c>
      <c r="BG32" s="803" t="s">
        <v>2734</v>
      </c>
      <c r="BH32" s="309"/>
      <c r="BI32" s="783" t="s">
        <v>3241</v>
      </c>
      <c r="BJ32" s="783" t="s">
        <v>3245</v>
      </c>
      <c r="BK32" s="783" t="s">
        <v>3255</v>
      </c>
      <c r="BL32" s="783" t="s">
        <v>2874</v>
      </c>
      <c r="BM32" s="783" t="s">
        <v>399</v>
      </c>
      <c r="BN32" s="783" t="s">
        <v>2885</v>
      </c>
      <c r="BO32" s="309"/>
      <c r="BP32" s="783" t="s">
        <v>2902</v>
      </c>
      <c r="BQ32" s="783" t="s">
        <v>2890</v>
      </c>
      <c r="BR32" s="309"/>
      <c r="BS32" s="788">
        <v>1</v>
      </c>
      <c r="BT32" s="785" t="s">
        <v>2197</v>
      </c>
      <c r="BU32" s="788">
        <v>0</v>
      </c>
      <c r="BV32" s="783" t="s">
        <v>2203</v>
      </c>
      <c r="BW32" s="788">
        <v>0.33</v>
      </c>
      <c r="BX32" s="785" t="s">
        <v>2306</v>
      </c>
      <c r="BY32" s="789"/>
      <c r="BZ32" s="783"/>
      <c r="CA32" s="788"/>
      <c r="CB32" s="783"/>
      <c r="CC32" s="790"/>
      <c r="CD32" s="788"/>
      <c r="CE32" s="783"/>
      <c r="CF32" s="788"/>
      <c r="CG32" s="783"/>
      <c r="CH32" s="788"/>
      <c r="CI32" s="783"/>
      <c r="CJ32" s="788"/>
      <c r="CK32" s="783"/>
      <c r="CL32" s="790"/>
      <c r="CM32" s="790"/>
      <c r="CN32" s="788"/>
      <c r="CO32" s="791"/>
      <c r="CP32" s="788"/>
      <c r="CQ32" s="790"/>
      <c r="CR32" s="309"/>
      <c r="CS32" s="790"/>
      <c r="CT32" s="785"/>
    </row>
    <row r="33" spans="1:98" s="312" customFormat="1" ht="120" customHeight="1" x14ac:dyDescent="0.3">
      <c r="A33" s="561" t="s">
        <v>613</v>
      </c>
      <c r="B33" s="298" t="s">
        <v>614</v>
      </c>
      <c r="C33" s="298" t="s">
        <v>615</v>
      </c>
      <c r="D33" s="298" t="s">
        <v>515</v>
      </c>
      <c r="E33" s="309"/>
      <c r="F33" s="777" t="s">
        <v>63</v>
      </c>
      <c r="G33" s="778">
        <f>'Stage 2 - Site Information'!N33</f>
        <v>100</v>
      </c>
      <c r="H33" s="777" t="s">
        <v>63</v>
      </c>
      <c r="I33" s="779">
        <f>'Stage 2 - Site Information'!M33</f>
        <v>2.56</v>
      </c>
      <c r="J33" s="780"/>
      <c r="K33" s="781"/>
      <c r="L33" s="309"/>
      <c r="M33" s="782">
        <v>2.56</v>
      </c>
      <c r="N33" s="782">
        <v>100</v>
      </c>
      <c r="O33" s="783" t="s">
        <v>441</v>
      </c>
      <c r="P33" s="783" t="s">
        <v>436</v>
      </c>
      <c r="Q33" s="309"/>
      <c r="R33" s="792" t="s">
        <v>488</v>
      </c>
      <c r="S33" s="792" t="s">
        <v>1724</v>
      </c>
      <c r="T33" s="792" t="s">
        <v>1723</v>
      </c>
      <c r="U33" s="792" t="s">
        <v>1526</v>
      </c>
      <c r="V33" s="309"/>
      <c r="W33" s="783" t="s">
        <v>1840</v>
      </c>
      <c r="X33" s="792" t="s">
        <v>442</v>
      </c>
      <c r="Y33" s="792" t="s">
        <v>1893</v>
      </c>
      <c r="Z33" s="783" t="s">
        <v>1875</v>
      </c>
      <c r="AA33" s="309"/>
      <c r="AB33" s="792" t="s">
        <v>1996</v>
      </c>
      <c r="AC33" s="783" t="s">
        <v>443</v>
      </c>
      <c r="AD33" s="309"/>
      <c r="AE33" s="785" t="s">
        <v>3067</v>
      </c>
      <c r="AF33" s="783" t="s">
        <v>3078</v>
      </c>
      <c r="AG33" s="309"/>
      <c r="AH33" s="783" t="s">
        <v>2066</v>
      </c>
      <c r="AI33" s="783" t="s">
        <v>2077</v>
      </c>
      <c r="AJ33" s="783" t="s">
        <v>2087</v>
      </c>
      <c r="AK33" s="783" t="s">
        <v>64</v>
      </c>
      <c r="AL33" s="786"/>
      <c r="AM33" s="783" t="s">
        <v>2318</v>
      </c>
      <c r="AN33" s="792" t="s">
        <v>2356</v>
      </c>
      <c r="AO33" s="783" t="s">
        <v>1495</v>
      </c>
      <c r="AP33" s="863" t="s">
        <v>3307</v>
      </c>
      <c r="AQ33" s="792" t="s">
        <v>1505</v>
      </c>
      <c r="AR33" s="783" t="s">
        <v>2529</v>
      </c>
      <c r="AS33" s="309"/>
      <c r="AT33" s="783" t="s">
        <v>3087</v>
      </c>
      <c r="AU33" s="783" t="s">
        <v>3162</v>
      </c>
      <c r="AV33" s="783" t="s">
        <v>3192</v>
      </c>
      <c r="AW33" s="787"/>
      <c r="AX33" s="783" t="s">
        <v>1456</v>
      </c>
      <c r="AY33" s="792" t="s">
        <v>1434</v>
      </c>
      <c r="AZ33" s="783" t="s">
        <v>2685</v>
      </c>
      <c r="BA33" s="783" t="s">
        <v>445</v>
      </c>
      <c r="BB33" s="792" t="s">
        <v>3216</v>
      </c>
      <c r="BC33" s="783" t="s">
        <v>2716</v>
      </c>
      <c r="BD33" s="783" t="s">
        <v>2758</v>
      </c>
      <c r="BE33" s="309"/>
      <c r="BF33" s="792" t="s">
        <v>2765</v>
      </c>
      <c r="BG33" s="783" t="s">
        <v>2732</v>
      </c>
      <c r="BH33" s="309"/>
      <c r="BI33" s="783" t="s">
        <v>447</v>
      </c>
      <c r="BJ33" s="783" t="s">
        <v>3246</v>
      </c>
      <c r="BK33" s="783" t="s">
        <v>3256</v>
      </c>
      <c r="BL33" s="783" t="s">
        <v>2873</v>
      </c>
      <c r="BM33" s="792" t="s">
        <v>399</v>
      </c>
      <c r="BN33" s="783" t="s">
        <v>2885</v>
      </c>
      <c r="BO33" s="309"/>
      <c r="BP33" s="783" t="s">
        <v>2916</v>
      </c>
      <c r="BQ33" s="783" t="s">
        <v>2995</v>
      </c>
      <c r="BR33" s="309"/>
      <c r="BS33" s="789">
        <v>0.8</v>
      </c>
      <c r="BT33" s="783" t="s">
        <v>2197</v>
      </c>
      <c r="BU33" s="788">
        <v>0</v>
      </c>
      <c r="BV33" s="783" t="s">
        <v>2203</v>
      </c>
      <c r="BW33" s="788">
        <v>0.15</v>
      </c>
      <c r="BX33" s="785" t="s">
        <v>2308</v>
      </c>
      <c r="BY33" s="789">
        <v>0.34</v>
      </c>
      <c r="BZ33" s="783" t="s">
        <v>1219</v>
      </c>
      <c r="CA33" s="788">
        <v>0.34</v>
      </c>
      <c r="CB33" s="783" t="s">
        <v>1219</v>
      </c>
      <c r="CC33" s="790"/>
      <c r="CD33" s="788">
        <v>0.22</v>
      </c>
      <c r="CE33" s="783" t="s">
        <v>2281</v>
      </c>
      <c r="CF33" s="788">
        <v>0.27</v>
      </c>
      <c r="CG33" s="783" t="s">
        <v>2238</v>
      </c>
      <c r="CH33" s="788">
        <v>1.35</v>
      </c>
      <c r="CI33" s="783" t="s">
        <v>2300</v>
      </c>
      <c r="CJ33" s="788">
        <v>0.49</v>
      </c>
      <c r="CK33" s="783" t="s">
        <v>2274</v>
      </c>
      <c r="CL33" s="790"/>
      <c r="CM33" s="790"/>
      <c r="CN33" s="788">
        <v>0.7</v>
      </c>
      <c r="CO33" s="791"/>
      <c r="CP33" s="788">
        <v>0.46</v>
      </c>
      <c r="CQ33" s="790"/>
      <c r="CR33" s="309"/>
      <c r="CS33" s="790"/>
      <c r="CT33" s="785"/>
    </row>
    <row r="34" spans="1:98" s="470" customFormat="1" ht="120" hidden="1" customHeight="1" x14ac:dyDescent="0.25">
      <c r="A34" s="846" t="s">
        <v>616</v>
      </c>
      <c r="B34" s="463" t="s">
        <v>617</v>
      </c>
      <c r="C34" s="463" t="s">
        <v>618</v>
      </c>
      <c r="D34" s="463" t="s">
        <v>518</v>
      </c>
      <c r="E34" s="847"/>
      <c r="F34" s="482" t="s">
        <v>63</v>
      </c>
      <c r="G34" s="483">
        <f>'Stage 2 - Site Information'!N34</f>
        <v>10</v>
      </c>
      <c r="H34" s="482"/>
      <c r="I34" s="484">
        <f>'Stage 2 - Site Information'!M34</f>
        <v>0.09</v>
      </c>
      <c r="J34" s="485"/>
      <c r="K34" s="486"/>
      <c r="L34" s="847"/>
      <c r="M34" s="465">
        <v>0.09</v>
      </c>
      <c r="N34" s="465">
        <v>10</v>
      </c>
      <c r="O34" s="466" t="s">
        <v>426</v>
      </c>
      <c r="P34" s="466" t="s">
        <v>436</v>
      </c>
      <c r="Q34" s="847"/>
      <c r="R34" s="466"/>
      <c r="S34" s="466"/>
      <c r="T34" s="466"/>
      <c r="U34" s="466"/>
      <c r="V34" s="847"/>
      <c r="W34" s="466"/>
      <c r="X34" s="466"/>
      <c r="Y34" s="466"/>
      <c r="Z34" s="466"/>
      <c r="AA34" s="847"/>
      <c r="AB34" s="466"/>
      <c r="AC34" s="466"/>
      <c r="AD34" s="847"/>
      <c r="AE34" s="467"/>
      <c r="AF34" s="466"/>
      <c r="AG34" s="847"/>
      <c r="AH34" s="466"/>
      <c r="AI34" s="466"/>
      <c r="AJ34" s="466"/>
      <c r="AK34" s="466"/>
      <c r="AL34" s="468"/>
      <c r="AM34" s="466"/>
      <c r="AN34" s="466"/>
      <c r="AO34" s="466" t="s">
        <v>1492</v>
      </c>
      <c r="AP34" s="868"/>
      <c r="AQ34" s="466"/>
      <c r="AR34" s="466"/>
      <c r="AS34" s="847"/>
      <c r="AT34" s="466" t="s">
        <v>3087</v>
      </c>
      <c r="AU34" s="466"/>
      <c r="AV34" s="466"/>
      <c r="AW34" s="718"/>
      <c r="AX34" s="466" t="s">
        <v>1456</v>
      </c>
      <c r="AY34" s="469" t="s">
        <v>1434</v>
      </c>
      <c r="AZ34" s="466" t="s">
        <v>2685</v>
      </c>
      <c r="BA34" s="466" t="s">
        <v>445</v>
      </c>
      <c r="BB34" s="469"/>
      <c r="BC34" s="466"/>
      <c r="BD34" s="466"/>
      <c r="BE34" s="847"/>
      <c r="BF34" s="466"/>
      <c r="BG34" s="466"/>
      <c r="BH34" s="847"/>
      <c r="BI34" s="466"/>
      <c r="BJ34" s="466"/>
      <c r="BK34" s="466"/>
      <c r="BL34" s="466"/>
      <c r="BM34" s="466"/>
      <c r="BN34" s="466"/>
      <c r="BO34" s="847"/>
      <c r="BP34" s="466"/>
      <c r="BQ34" s="466"/>
      <c r="BR34" s="847"/>
      <c r="BS34" s="643"/>
      <c r="BT34" s="467"/>
      <c r="BU34" s="643"/>
      <c r="BV34" s="466"/>
      <c r="BW34" s="643"/>
      <c r="BX34" s="467"/>
      <c r="BY34" s="644"/>
      <c r="BZ34" s="466"/>
      <c r="CA34" s="643"/>
      <c r="CB34" s="466"/>
      <c r="CC34" s="671"/>
      <c r="CD34" s="643"/>
      <c r="CE34" s="466"/>
      <c r="CF34" s="643"/>
      <c r="CG34" s="466"/>
      <c r="CH34" s="643"/>
      <c r="CI34" s="466"/>
      <c r="CJ34" s="643"/>
      <c r="CK34" s="466"/>
      <c r="CL34" s="671"/>
      <c r="CM34" s="671"/>
      <c r="CN34" s="643"/>
      <c r="CO34" s="672"/>
      <c r="CP34" s="643"/>
      <c r="CQ34" s="671"/>
      <c r="CR34" s="847"/>
      <c r="CS34" s="671"/>
      <c r="CT34" s="467"/>
    </row>
    <row r="35" spans="1:98" s="312" customFormat="1" ht="120" customHeight="1" x14ac:dyDescent="0.3">
      <c r="A35" s="561" t="s">
        <v>619</v>
      </c>
      <c r="B35" s="298" t="s">
        <v>620</v>
      </c>
      <c r="C35" s="298" t="s">
        <v>621</v>
      </c>
      <c r="D35" s="298" t="s">
        <v>515</v>
      </c>
      <c r="E35" s="309"/>
      <c r="F35" s="777" t="s">
        <v>63</v>
      </c>
      <c r="G35" s="778">
        <f>'Stage 2 - Site Information'!N35</f>
        <v>2</v>
      </c>
      <c r="H35" s="777"/>
      <c r="I35" s="779">
        <f>'Stage 2 - Site Information'!M35</f>
        <v>0.37</v>
      </c>
      <c r="J35" s="780"/>
      <c r="K35" s="781"/>
      <c r="L35" s="309"/>
      <c r="M35" s="782">
        <v>0.37</v>
      </c>
      <c r="N35" s="782">
        <v>2</v>
      </c>
      <c r="O35" s="783" t="s">
        <v>441</v>
      </c>
      <c r="P35" s="783" t="s">
        <v>415</v>
      </c>
      <c r="Q35" s="309"/>
      <c r="R35" s="784" t="s">
        <v>488</v>
      </c>
      <c r="S35" s="783" t="s">
        <v>1624</v>
      </c>
      <c r="T35" s="783" t="s">
        <v>1725</v>
      </c>
      <c r="U35" s="783" t="s">
        <v>416</v>
      </c>
      <c r="V35" s="309"/>
      <c r="W35" s="783" t="s">
        <v>1850</v>
      </c>
      <c r="X35" s="783" t="s">
        <v>1864</v>
      </c>
      <c r="Y35" s="783" t="s">
        <v>1831</v>
      </c>
      <c r="Z35" s="783" t="s">
        <v>418</v>
      </c>
      <c r="AA35" s="309"/>
      <c r="AB35" s="784" t="s">
        <v>1992</v>
      </c>
      <c r="AC35" s="783" t="s">
        <v>418</v>
      </c>
      <c r="AD35" s="309"/>
      <c r="AE35" s="785" t="s">
        <v>3069</v>
      </c>
      <c r="AF35" s="783" t="s">
        <v>3078</v>
      </c>
      <c r="AG35" s="309"/>
      <c r="AH35" s="783" t="s">
        <v>2056</v>
      </c>
      <c r="AI35" s="783" t="s">
        <v>2136</v>
      </c>
      <c r="AJ35" s="783" t="s">
        <v>2088</v>
      </c>
      <c r="AK35" s="783" t="s">
        <v>64</v>
      </c>
      <c r="AL35" s="786"/>
      <c r="AM35" s="783" t="s">
        <v>2318</v>
      </c>
      <c r="AN35" s="783" t="s">
        <v>2357</v>
      </c>
      <c r="AO35" s="784" t="s">
        <v>452</v>
      </c>
      <c r="AP35" s="863" t="s">
        <v>3305</v>
      </c>
      <c r="AQ35" s="784" t="s">
        <v>1505</v>
      </c>
      <c r="AR35" s="783" t="s">
        <v>2530</v>
      </c>
      <c r="AS35" s="309"/>
      <c r="AT35" s="783" t="s">
        <v>3087</v>
      </c>
      <c r="AU35" s="783" t="s">
        <v>3162</v>
      </c>
      <c r="AV35" s="783" t="s">
        <v>3192</v>
      </c>
      <c r="AW35" s="787"/>
      <c r="AX35" s="783" t="s">
        <v>1456</v>
      </c>
      <c r="AY35" s="783" t="s">
        <v>2655</v>
      </c>
      <c r="AZ35" s="783" t="s">
        <v>2685</v>
      </c>
      <c r="BA35" s="783" t="s">
        <v>445</v>
      </c>
      <c r="BB35" s="792" t="s">
        <v>3216</v>
      </c>
      <c r="BC35" s="783" t="s">
        <v>2716</v>
      </c>
      <c r="BD35" s="783" t="s">
        <v>2758</v>
      </c>
      <c r="BE35" s="309"/>
      <c r="BF35" s="784" t="s">
        <v>2765</v>
      </c>
      <c r="BG35" s="783" t="s">
        <v>2732</v>
      </c>
      <c r="BH35" s="309"/>
      <c r="BI35" s="783" t="s">
        <v>3241</v>
      </c>
      <c r="BJ35" s="783" t="s">
        <v>3241</v>
      </c>
      <c r="BK35" s="783" t="s">
        <v>3256</v>
      </c>
      <c r="BL35" s="783" t="s">
        <v>2866</v>
      </c>
      <c r="BM35" s="783" t="s">
        <v>399</v>
      </c>
      <c r="BN35" s="783" t="s">
        <v>2884</v>
      </c>
      <c r="BO35" s="309"/>
      <c r="BP35" s="783" t="s">
        <v>2913</v>
      </c>
      <c r="BQ35" s="783" t="s">
        <v>2982</v>
      </c>
      <c r="BR35" s="309"/>
      <c r="BS35" s="789">
        <v>2.1</v>
      </c>
      <c r="BT35" s="783" t="s">
        <v>2197</v>
      </c>
      <c r="BU35" s="788">
        <v>1.2</v>
      </c>
      <c r="BV35" s="783" t="s">
        <v>2201</v>
      </c>
      <c r="BW35" s="788">
        <v>0.1</v>
      </c>
      <c r="BX35" s="785" t="s">
        <v>2308</v>
      </c>
      <c r="BY35" s="789">
        <v>0.28000000000000003</v>
      </c>
      <c r="BZ35" s="783" t="s">
        <v>2219</v>
      </c>
      <c r="CA35" s="788">
        <v>0.84</v>
      </c>
      <c r="CB35" s="783" t="s">
        <v>1219</v>
      </c>
      <c r="CC35" s="790"/>
      <c r="CD35" s="788">
        <v>0.24</v>
      </c>
      <c r="CE35" s="783" t="s">
        <v>2281</v>
      </c>
      <c r="CF35" s="788">
        <v>0.37</v>
      </c>
      <c r="CG35" s="783" t="s">
        <v>2266</v>
      </c>
      <c r="CH35" s="788">
        <v>0.92</v>
      </c>
      <c r="CI35" s="783" t="s">
        <v>2300</v>
      </c>
      <c r="CJ35" s="788">
        <v>0.95</v>
      </c>
      <c r="CK35" s="783" t="s">
        <v>2274</v>
      </c>
      <c r="CL35" s="790"/>
      <c r="CM35" s="790"/>
      <c r="CN35" s="788">
        <v>0.94</v>
      </c>
      <c r="CO35" s="791"/>
      <c r="CP35" s="788">
        <v>0.39</v>
      </c>
      <c r="CQ35" s="790"/>
      <c r="CR35" s="309"/>
      <c r="CS35" s="790"/>
      <c r="CT35" s="785"/>
    </row>
    <row r="36" spans="1:98" s="312" customFormat="1" ht="120" customHeight="1" x14ac:dyDescent="0.3">
      <c r="A36" s="561" t="s">
        <v>622</v>
      </c>
      <c r="B36" s="298" t="s">
        <v>623</v>
      </c>
      <c r="C36" s="298" t="s">
        <v>624</v>
      </c>
      <c r="D36" s="298" t="s">
        <v>515</v>
      </c>
      <c r="E36" s="309"/>
      <c r="F36" s="777" t="s">
        <v>63</v>
      </c>
      <c r="G36" s="778">
        <f>'Stage 2 - Site Information'!N36</f>
        <v>6</v>
      </c>
      <c r="H36" s="777"/>
      <c r="I36" s="779">
        <f>'Stage 2 - Site Information'!M36</f>
        <v>0.41</v>
      </c>
      <c r="J36" s="780"/>
      <c r="K36" s="781"/>
      <c r="L36" s="309"/>
      <c r="M36" s="782">
        <v>0.41</v>
      </c>
      <c r="N36" s="782">
        <v>6</v>
      </c>
      <c r="O36" s="783" t="s">
        <v>441</v>
      </c>
      <c r="P36" s="783" t="s">
        <v>415</v>
      </c>
      <c r="Q36" s="309"/>
      <c r="R36" s="784" t="s">
        <v>488</v>
      </c>
      <c r="S36" s="783" t="s">
        <v>1624</v>
      </c>
      <c r="T36" s="783" t="s">
        <v>1725</v>
      </c>
      <c r="U36" s="783" t="s">
        <v>416</v>
      </c>
      <c r="V36" s="309"/>
      <c r="W36" s="783" t="s">
        <v>1850</v>
      </c>
      <c r="X36" s="783" t="s">
        <v>1864</v>
      </c>
      <c r="Y36" s="783" t="s">
        <v>1832</v>
      </c>
      <c r="Z36" s="783" t="s">
        <v>418</v>
      </c>
      <c r="AA36" s="309"/>
      <c r="AB36" s="784" t="s">
        <v>1992</v>
      </c>
      <c r="AC36" s="783" t="s">
        <v>418</v>
      </c>
      <c r="AD36" s="309"/>
      <c r="AE36" s="785" t="s">
        <v>3069</v>
      </c>
      <c r="AF36" s="783" t="s">
        <v>3078</v>
      </c>
      <c r="AG36" s="309"/>
      <c r="AH36" s="783" t="s">
        <v>2056</v>
      </c>
      <c r="AI36" s="783" t="s">
        <v>2136</v>
      </c>
      <c r="AJ36" s="783" t="s">
        <v>2074</v>
      </c>
      <c r="AK36" s="783" t="s">
        <v>64</v>
      </c>
      <c r="AL36" s="786"/>
      <c r="AM36" s="783" t="s">
        <v>2318</v>
      </c>
      <c r="AN36" s="783" t="s">
        <v>2358</v>
      </c>
      <c r="AO36" s="784" t="s">
        <v>452</v>
      </c>
      <c r="AP36" s="863" t="s">
        <v>3304</v>
      </c>
      <c r="AQ36" s="784" t="s">
        <v>1505</v>
      </c>
      <c r="AR36" s="783" t="s">
        <v>2531</v>
      </c>
      <c r="AS36" s="309"/>
      <c r="AT36" s="783" t="s">
        <v>3087</v>
      </c>
      <c r="AU36" s="783" t="s">
        <v>3130</v>
      </c>
      <c r="AV36" s="783" t="s">
        <v>3192</v>
      </c>
      <c r="AW36" s="787"/>
      <c r="AX36" s="783" t="s">
        <v>1454</v>
      </c>
      <c r="AY36" s="784" t="s">
        <v>1434</v>
      </c>
      <c r="AZ36" s="783" t="s">
        <v>2685</v>
      </c>
      <c r="BA36" s="783" t="s">
        <v>445</v>
      </c>
      <c r="BB36" s="792" t="s">
        <v>3211</v>
      </c>
      <c r="BC36" s="784" t="s">
        <v>2696</v>
      </c>
      <c r="BD36" s="784" t="s">
        <v>2760</v>
      </c>
      <c r="BE36" s="309"/>
      <c r="BF36" s="783" t="s">
        <v>2768</v>
      </c>
      <c r="BG36" s="783" t="s">
        <v>2732</v>
      </c>
      <c r="BH36" s="309"/>
      <c r="BI36" s="783" t="s">
        <v>3241</v>
      </c>
      <c r="BJ36" s="783" t="s">
        <v>3247</v>
      </c>
      <c r="BK36" s="783" t="s">
        <v>3255</v>
      </c>
      <c r="BL36" s="783" t="s">
        <v>2866</v>
      </c>
      <c r="BM36" s="783" t="s">
        <v>2886</v>
      </c>
      <c r="BN36" s="783" t="s">
        <v>2884</v>
      </c>
      <c r="BO36" s="309"/>
      <c r="BP36" s="783" t="s">
        <v>2917</v>
      </c>
      <c r="BQ36" s="783" t="s">
        <v>2982</v>
      </c>
      <c r="BR36" s="309"/>
      <c r="BS36" s="789">
        <v>2.2999999999999998</v>
      </c>
      <c r="BT36" s="783" t="s">
        <v>2197</v>
      </c>
      <c r="BU36" s="788">
        <v>1.5</v>
      </c>
      <c r="BV36" s="783" t="s">
        <v>2201</v>
      </c>
      <c r="BW36" s="788">
        <v>0.09</v>
      </c>
      <c r="BX36" s="785" t="s">
        <v>2308</v>
      </c>
      <c r="BY36" s="789">
        <v>0.6</v>
      </c>
      <c r="BZ36" s="783" t="s">
        <v>2219</v>
      </c>
      <c r="CA36" s="788">
        <v>1.35</v>
      </c>
      <c r="CB36" s="783" t="s">
        <v>1219</v>
      </c>
      <c r="CC36" s="790"/>
      <c r="CD36" s="788">
        <v>0.48</v>
      </c>
      <c r="CE36" s="783" t="s">
        <v>2281</v>
      </c>
      <c r="CF36" s="788">
        <v>0.11</v>
      </c>
      <c r="CG36" s="783" t="s">
        <v>2245</v>
      </c>
      <c r="CH36" s="788">
        <v>1.1200000000000001</v>
      </c>
      <c r="CI36" s="783" t="s">
        <v>2300</v>
      </c>
      <c r="CJ36" s="788">
        <v>1.46</v>
      </c>
      <c r="CK36" s="783" t="s">
        <v>2274</v>
      </c>
      <c r="CL36" s="790"/>
      <c r="CM36" s="790"/>
      <c r="CN36" s="788">
        <v>1.46</v>
      </c>
      <c r="CO36" s="791"/>
      <c r="CP36" s="788">
        <v>0.32</v>
      </c>
      <c r="CQ36" s="790"/>
      <c r="CR36" s="309"/>
      <c r="CS36" s="790"/>
      <c r="CT36" s="785"/>
    </row>
    <row r="37" spans="1:98" s="470" customFormat="1" ht="120" hidden="1" customHeight="1" x14ac:dyDescent="0.25">
      <c r="A37" s="846" t="s">
        <v>625</v>
      </c>
      <c r="B37" s="463" t="s">
        <v>626</v>
      </c>
      <c r="C37" s="463" t="s">
        <v>627</v>
      </c>
      <c r="D37" s="463" t="s">
        <v>515</v>
      </c>
      <c r="E37" s="847"/>
      <c r="F37" s="482" t="s">
        <v>63</v>
      </c>
      <c r="G37" s="483">
        <f>'Stage 2 - Site Information'!N37</f>
        <v>6</v>
      </c>
      <c r="H37" s="482"/>
      <c r="I37" s="484">
        <f>'Stage 2 - Site Information'!M37</f>
        <v>0.21</v>
      </c>
      <c r="J37" s="485"/>
      <c r="K37" s="486"/>
      <c r="L37" s="847"/>
      <c r="M37" s="465">
        <v>0.21</v>
      </c>
      <c r="N37" s="465">
        <v>6</v>
      </c>
      <c r="O37" s="466" t="s">
        <v>441</v>
      </c>
      <c r="P37" s="466" t="s">
        <v>415</v>
      </c>
      <c r="Q37" s="847"/>
      <c r="R37" s="469" t="s">
        <v>488</v>
      </c>
      <c r="S37" s="466"/>
      <c r="T37" s="466"/>
      <c r="U37" s="466"/>
      <c r="V37" s="847"/>
      <c r="W37" s="466"/>
      <c r="X37" s="466"/>
      <c r="Y37" s="466"/>
      <c r="Z37" s="466"/>
      <c r="AA37" s="847"/>
      <c r="AB37" s="466"/>
      <c r="AC37" s="466" t="s">
        <v>418</v>
      </c>
      <c r="AD37" s="847"/>
      <c r="AE37" s="467"/>
      <c r="AF37" s="466"/>
      <c r="AG37" s="847"/>
      <c r="AH37" s="466"/>
      <c r="AI37" s="466"/>
      <c r="AJ37" s="466"/>
      <c r="AK37" s="466"/>
      <c r="AL37" s="468"/>
      <c r="AM37" s="466"/>
      <c r="AN37" s="466"/>
      <c r="AO37" s="469" t="s">
        <v>452</v>
      </c>
      <c r="AP37" s="868"/>
      <c r="AQ37" s="466"/>
      <c r="AR37" s="466"/>
      <c r="AS37" s="847"/>
      <c r="AT37" s="469" t="s">
        <v>3087</v>
      </c>
      <c r="AU37" s="466"/>
      <c r="AV37" s="466"/>
      <c r="AW37" s="719" t="s">
        <v>444</v>
      </c>
      <c r="AX37" s="469" t="s">
        <v>1456</v>
      </c>
      <c r="AY37" s="469" t="s">
        <v>1434</v>
      </c>
      <c r="AZ37" s="469" t="s">
        <v>2685</v>
      </c>
      <c r="BA37" s="469" t="s">
        <v>445</v>
      </c>
      <c r="BB37" s="469"/>
      <c r="BC37" s="466" t="s">
        <v>2716</v>
      </c>
      <c r="BD37" s="469" t="s">
        <v>2760</v>
      </c>
      <c r="BE37" s="847"/>
      <c r="BF37" s="466"/>
      <c r="BG37" s="466"/>
      <c r="BH37" s="847"/>
      <c r="BI37" s="466"/>
      <c r="BJ37" s="466"/>
      <c r="BK37" s="466"/>
      <c r="BL37" s="466"/>
      <c r="BM37" s="466"/>
      <c r="BN37" s="466"/>
      <c r="BO37" s="847"/>
      <c r="BP37" s="466"/>
      <c r="BQ37" s="466"/>
      <c r="BR37" s="847"/>
      <c r="BS37" s="643"/>
      <c r="BT37" s="467"/>
      <c r="BU37" s="643"/>
      <c r="BV37" s="466"/>
      <c r="BW37" s="643"/>
      <c r="BX37" s="467"/>
      <c r="BY37" s="644"/>
      <c r="BZ37" s="466"/>
      <c r="CA37" s="643"/>
      <c r="CB37" s="466"/>
      <c r="CC37" s="671"/>
      <c r="CD37" s="643"/>
      <c r="CE37" s="466"/>
      <c r="CF37" s="643"/>
      <c r="CG37" s="466"/>
      <c r="CH37" s="643"/>
      <c r="CI37" s="466"/>
      <c r="CJ37" s="643"/>
      <c r="CK37" s="466"/>
      <c r="CL37" s="671"/>
      <c r="CM37" s="671"/>
      <c r="CN37" s="643"/>
      <c r="CO37" s="672"/>
      <c r="CP37" s="643"/>
      <c r="CQ37" s="671"/>
      <c r="CR37" s="847"/>
      <c r="CS37" s="671"/>
      <c r="CT37" s="467"/>
    </row>
    <row r="38" spans="1:98" s="470" customFormat="1" ht="120" hidden="1" customHeight="1" x14ac:dyDescent="0.25">
      <c r="A38" s="846" t="s">
        <v>628</v>
      </c>
      <c r="B38" s="463" t="s">
        <v>629</v>
      </c>
      <c r="C38" s="463" t="s">
        <v>630</v>
      </c>
      <c r="D38" s="463" t="s">
        <v>515</v>
      </c>
      <c r="E38" s="847"/>
      <c r="F38" s="482" t="s">
        <v>63</v>
      </c>
      <c r="G38" s="483">
        <f>'Stage 2 - Site Information'!N38</f>
        <v>4</v>
      </c>
      <c r="H38" s="482"/>
      <c r="I38" s="484">
        <f>'Stage 2 - Site Information'!M38</f>
        <v>0.18</v>
      </c>
      <c r="J38" s="485"/>
      <c r="K38" s="486"/>
      <c r="L38" s="847"/>
      <c r="M38" s="465">
        <v>0.18</v>
      </c>
      <c r="N38" s="465">
        <v>4</v>
      </c>
      <c r="O38" s="466" t="s">
        <v>441</v>
      </c>
      <c r="P38" s="466" t="s">
        <v>436</v>
      </c>
      <c r="Q38" s="847"/>
      <c r="R38" s="466"/>
      <c r="S38" s="466"/>
      <c r="T38" s="466"/>
      <c r="U38" s="466"/>
      <c r="V38" s="847"/>
      <c r="W38" s="466"/>
      <c r="X38" s="466"/>
      <c r="Y38" s="466"/>
      <c r="Z38" s="466"/>
      <c r="AA38" s="847"/>
      <c r="AB38" s="466"/>
      <c r="AC38" s="466"/>
      <c r="AD38" s="847"/>
      <c r="AE38" s="467"/>
      <c r="AF38" s="466"/>
      <c r="AG38" s="847"/>
      <c r="AH38" s="466"/>
      <c r="AI38" s="466"/>
      <c r="AJ38" s="466"/>
      <c r="AK38" s="466"/>
      <c r="AL38" s="468"/>
      <c r="AM38" s="466"/>
      <c r="AN38" s="466"/>
      <c r="AO38" s="469" t="s">
        <v>452</v>
      </c>
      <c r="AP38" s="868"/>
      <c r="AQ38" s="466"/>
      <c r="AR38" s="466"/>
      <c r="AS38" s="847"/>
      <c r="AT38" s="466" t="s">
        <v>3087</v>
      </c>
      <c r="AU38" s="466"/>
      <c r="AV38" s="466"/>
      <c r="AW38" s="718"/>
      <c r="AX38" s="466" t="s">
        <v>1456</v>
      </c>
      <c r="AY38" s="469" t="s">
        <v>1434</v>
      </c>
      <c r="AZ38" s="466" t="s">
        <v>2685</v>
      </c>
      <c r="BA38" s="466" t="s">
        <v>445</v>
      </c>
      <c r="BB38" s="469"/>
      <c r="BC38" s="466"/>
      <c r="BD38" s="466"/>
      <c r="BE38" s="847"/>
      <c r="BF38" s="466"/>
      <c r="BG38" s="466"/>
      <c r="BH38" s="847"/>
      <c r="BI38" s="466"/>
      <c r="BJ38" s="466"/>
      <c r="BK38" s="466"/>
      <c r="BL38" s="466"/>
      <c r="BM38" s="466"/>
      <c r="BN38" s="466"/>
      <c r="BO38" s="847"/>
      <c r="BP38" s="466"/>
      <c r="BQ38" s="466"/>
      <c r="BR38" s="847"/>
      <c r="BS38" s="643"/>
      <c r="BT38" s="467"/>
      <c r="BU38" s="643"/>
      <c r="BV38" s="466"/>
      <c r="BW38" s="643"/>
      <c r="BX38" s="467"/>
      <c r="BY38" s="644"/>
      <c r="BZ38" s="466"/>
      <c r="CA38" s="643"/>
      <c r="CB38" s="466"/>
      <c r="CC38" s="671"/>
      <c r="CD38" s="643"/>
      <c r="CE38" s="466"/>
      <c r="CF38" s="643"/>
      <c r="CG38" s="466"/>
      <c r="CH38" s="643"/>
      <c r="CI38" s="466"/>
      <c r="CJ38" s="643"/>
      <c r="CK38" s="466"/>
      <c r="CL38" s="671"/>
      <c r="CM38" s="671"/>
      <c r="CN38" s="643"/>
      <c r="CO38" s="672"/>
      <c r="CP38" s="643"/>
      <c r="CQ38" s="671"/>
      <c r="CR38" s="847"/>
      <c r="CS38" s="671"/>
      <c r="CT38" s="467"/>
    </row>
    <row r="39" spans="1:98" s="312" customFormat="1" ht="120" customHeight="1" x14ac:dyDescent="0.3">
      <c r="A39" s="561" t="s">
        <v>631</v>
      </c>
      <c r="B39" s="298" t="s">
        <v>632</v>
      </c>
      <c r="C39" s="298" t="s">
        <v>633</v>
      </c>
      <c r="D39" s="298" t="s">
        <v>515</v>
      </c>
      <c r="E39" s="309"/>
      <c r="F39" s="777" t="s">
        <v>63</v>
      </c>
      <c r="G39" s="778" t="str">
        <f>'Stage 2 - Site Information'!N39</f>
        <v>200</v>
      </c>
      <c r="H39" s="777"/>
      <c r="I39" s="779">
        <f>'Stage 2 - Site Information'!M39</f>
        <v>10.27</v>
      </c>
      <c r="J39" s="780"/>
      <c r="K39" s="781"/>
      <c r="L39" s="309"/>
      <c r="M39" s="782">
        <v>10.27</v>
      </c>
      <c r="N39" s="782" t="s">
        <v>511</v>
      </c>
      <c r="O39" s="783" t="s">
        <v>448</v>
      </c>
      <c r="P39" s="783" t="s">
        <v>415</v>
      </c>
      <c r="Q39" s="309"/>
      <c r="R39" s="784" t="s">
        <v>449</v>
      </c>
      <c r="S39" s="784" t="s">
        <v>1624</v>
      </c>
      <c r="T39" s="783" t="s">
        <v>1725</v>
      </c>
      <c r="U39" s="784" t="s">
        <v>1511</v>
      </c>
      <c r="V39" s="309"/>
      <c r="W39" s="784" t="s">
        <v>450</v>
      </c>
      <c r="X39" s="784" t="s">
        <v>1914</v>
      </c>
      <c r="Y39" s="784" t="s">
        <v>1833</v>
      </c>
      <c r="Z39" s="783" t="s">
        <v>418</v>
      </c>
      <c r="AA39" s="309"/>
      <c r="AB39" s="784" t="s">
        <v>1995</v>
      </c>
      <c r="AC39" s="784" t="s">
        <v>418</v>
      </c>
      <c r="AD39" s="309"/>
      <c r="AE39" s="785" t="s">
        <v>3049</v>
      </c>
      <c r="AF39" s="783" t="s">
        <v>3057</v>
      </c>
      <c r="AG39" s="309"/>
      <c r="AH39" s="783" t="s">
        <v>2056</v>
      </c>
      <c r="AI39" s="783" t="s">
        <v>2089</v>
      </c>
      <c r="AJ39" s="783" t="s">
        <v>2140</v>
      </c>
      <c r="AK39" s="784" t="s">
        <v>451</v>
      </c>
      <c r="AL39" s="786"/>
      <c r="AM39" s="783" t="s">
        <v>2318</v>
      </c>
      <c r="AN39" s="784" t="s">
        <v>2376</v>
      </c>
      <c r="AO39" s="784" t="s">
        <v>452</v>
      </c>
      <c r="AP39" s="863" t="s">
        <v>3305</v>
      </c>
      <c r="AQ39" s="792" t="s">
        <v>1505</v>
      </c>
      <c r="AR39" s="784" t="s">
        <v>2532</v>
      </c>
      <c r="AS39" s="309"/>
      <c r="AT39" s="783" t="s">
        <v>3087</v>
      </c>
      <c r="AU39" s="783" t="s">
        <v>3130</v>
      </c>
      <c r="AV39" s="783" t="s">
        <v>3192</v>
      </c>
      <c r="AW39" s="787"/>
      <c r="AX39" s="783" t="s">
        <v>1454</v>
      </c>
      <c r="AY39" s="784" t="s">
        <v>1434</v>
      </c>
      <c r="AZ39" s="783" t="s">
        <v>2685</v>
      </c>
      <c r="BA39" s="783" t="s">
        <v>445</v>
      </c>
      <c r="BB39" s="792" t="s">
        <v>3211</v>
      </c>
      <c r="BC39" s="784" t="s">
        <v>2697</v>
      </c>
      <c r="BD39" s="784" t="s">
        <v>2804</v>
      </c>
      <c r="BE39" s="309"/>
      <c r="BF39" s="784" t="s">
        <v>2771</v>
      </c>
      <c r="BG39" s="783" t="s">
        <v>2732</v>
      </c>
      <c r="BH39" s="309"/>
      <c r="BI39" s="784" t="s">
        <v>453</v>
      </c>
      <c r="BJ39" s="784" t="s">
        <v>3248</v>
      </c>
      <c r="BK39" s="783" t="s">
        <v>3255</v>
      </c>
      <c r="BL39" s="784" t="s">
        <v>2866</v>
      </c>
      <c r="BM39" s="784" t="s">
        <v>2886</v>
      </c>
      <c r="BN39" s="784" t="s">
        <v>2884</v>
      </c>
      <c r="BO39" s="309"/>
      <c r="BP39" s="783" t="s">
        <v>2907</v>
      </c>
      <c r="BQ39" s="783" t="s">
        <v>2982</v>
      </c>
      <c r="BR39" s="309"/>
      <c r="BS39" s="789">
        <v>3</v>
      </c>
      <c r="BT39" s="783" t="s">
        <v>2197</v>
      </c>
      <c r="BU39" s="805">
        <v>2.2999999999999998</v>
      </c>
      <c r="BV39" s="784" t="s">
        <v>2201</v>
      </c>
      <c r="BW39" s="805">
        <v>1.6</v>
      </c>
      <c r="BX39" s="784" t="s">
        <v>2308</v>
      </c>
      <c r="BY39" s="805">
        <v>0.1</v>
      </c>
      <c r="BZ39" s="784" t="s">
        <v>2219</v>
      </c>
      <c r="CA39" s="805">
        <v>1.05</v>
      </c>
      <c r="CB39" s="784" t="s">
        <v>1219</v>
      </c>
      <c r="CC39" s="790"/>
      <c r="CD39" s="805">
        <v>0.42</v>
      </c>
      <c r="CE39" s="783" t="s">
        <v>2281</v>
      </c>
      <c r="CF39" s="805">
        <v>0.53</v>
      </c>
      <c r="CG39" s="784" t="s">
        <v>2245</v>
      </c>
      <c r="CH39" s="805">
        <v>1.43</v>
      </c>
      <c r="CI39" s="784" t="s">
        <v>2300</v>
      </c>
      <c r="CJ39" s="788">
        <v>1.21</v>
      </c>
      <c r="CK39" s="783" t="s">
        <v>2274</v>
      </c>
      <c r="CL39" s="790"/>
      <c r="CM39" s="790"/>
      <c r="CN39" s="805">
        <v>1.6</v>
      </c>
      <c r="CO39" s="791"/>
      <c r="CP39" s="805">
        <v>0.45</v>
      </c>
      <c r="CQ39" s="790"/>
      <c r="CR39" s="309"/>
      <c r="CS39" s="790"/>
      <c r="CT39" s="784" t="s">
        <v>454</v>
      </c>
    </row>
    <row r="40" spans="1:98" s="312" customFormat="1" ht="120" customHeight="1" x14ac:dyDescent="0.3">
      <c r="A40" s="561" t="s">
        <v>634</v>
      </c>
      <c r="B40" s="298" t="s">
        <v>635</v>
      </c>
      <c r="C40" s="298" t="s">
        <v>514</v>
      </c>
      <c r="D40" s="298" t="s">
        <v>515</v>
      </c>
      <c r="E40" s="309"/>
      <c r="F40" s="777" t="s">
        <v>63</v>
      </c>
      <c r="G40" s="778">
        <f>'Stage 2 - Site Information'!N40</f>
        <v>36</v>
      </c>
      <c r="H40" s="777"/>
      <c r="I40" s="779">
        <f>'Stage 2 - Site Information'!M40</f>
        <v>2.08</v>
      </c>
      <c r="J40" s="780"/>
      <c r="K40" s="781"/>
      <c r="L40" s="309"/>
      <c r="M40" s="782">
        <v>2.08</v>
      </c>
      <c r="N40" s="782">
        <v>36</v>
      </c>
      <c r="O40" s="783" t="s">
        <v>441</v>
      </c>
      <c r="P40" s="783" t="s">
        <v>415</v>
      </c>
      <c r="Q40" s="309"/>
      <c r="R40" s="784" t="s">
        <v>488</v>
      </c>
      <c r="S40" s="784" t="s">
        <v>1624</v>
      </c>
      <c r="T40" s="783" t="s">
        <v>1725</v>
      </c>
      <c r="U40" s="783" t="s">
        <v>416</v>
      </c>
      <c r="V40" s="309"/>
      <c r="W40" s="783" t="s">
        <v>1850</v>
      </c>
      <c r="X40" s="783" t="s">
        <v>1926</v>
      </c>
      <c r="Y40" s="783" t="s">
        <v>1834</v>
      </c>
      <c r="Z40" s="783" t="s">
        <v>418</v>
      </c>
      <c r="AA40" s="309"/>
      <c r="AB40" s="784" t="s">
        <v>1992</v>
      </c>
      <c r="AC40" s="783" t="s">
        <v>418</v>
      </c>
      <c r="AD40" s="309"/>
      <c r="AE40" s="785" t="s">
        <v>3059</v>
      </c>
      <c r="AF40" s="783" t="s">
        <v>3078</v>
      </c>
      <c r="AG40" s="309"/>
      <c r="AH40" s="783" t="s">
        <v>2056</v>
      </c>
      <c r="AI40" s="783" t="s">
        <v>2089</v>
      </c>
      <c r="AJ40" s="784" t="s">
        <v>2093</v>
      </c>
      <c r="AK40" s="783" t="s">
        <v>64</v>
      </c>
      <c r="AL40" s="786"/>
      <c r="AM40" s="783" t="s">
        <v>2318</v>
      </c>
      <c r="AN40" s="783" t="s">
        <v>2359</v>
      </c>
      <c r="AO40" s="784" t="s">
        <v>452</v>
      </c>
      <c r="AP40" s="863" t="s">
        <v>3306</v>
      </c>
      <c r="AQ40" s="784" t="s">
        <v>1505</v>
      </c>
      <c r="AR40" s="784" t="s">
        <v>2533</v>
      </c>
      <c r="AS40" s="309"/>
      <c r="AT40" s="783" t="s">
        <v>3087</v>
      </c>
      <c r="AU40" s="783" t="s">
        <v>3130</v>
      </c>
      <c r="AV40" s="783" t="s">
        <v>3196</v>
      </c>
      <c r="AW40" s="787"/>
      <c r="AX40" s="783" t="s">
        <v>1456</v>
      </c>
      <c r="AY40" s="784" t="s">
        <v>1434</v>
      </c>
      <c r="AZ40" s="783" t="s">
        <v>2685</v>
      </c>
      <c r="BA40" s="783" t="s">
        <v>445</v>
      </c>
      <c r="BB40" s="792" t="s">
        <v>3216</v>
      </c>
      <c r="BC40" s="784" t="s">
        <v>2724</v>
      </c>
      <c r="BD40" s="783" t="s">
        <v>2766</v>
      </c>
      <c r="BE40" s="309"/>
      <c r="BF40" s="784" t="s">
        <v>2769</v>
      </c>
      <c r="BG40" s="803" t="s">
        <v>2767</v>
      </c>
      <c r="BH40" s="309"/>
      <c r="BI40" s="783" t="s">
        <v>3241</v>
      </c>
      <c r="BJ40" s="783" t="s">
        <v>3249</v>
      </c>
      <c r="BK40" s="783" t="s">
        <v>3256</v>
      </c>
      <c r="BL40" s="783" t="s">
        <v>2866</v>
      </c>
      <c r="BM40" s="783" t="s">
        <v>2886</v>
      </c>
      <c r="BN40" s="783" t="s">
        <v>2887</v>
      </c>
      <c r="BO40" s="309"/>
      <c r="BP40" s="783" t="s">
        <v>2918</v>
      </c>
      <c r="BQ40" s="783" t="s">
        <v>2982</v>
      </c>
      <c r="BR40" s="309"/>
      <c r="BS40" s="789">
        <v>2.6</v>
      </c>
      <c r="BT40" s="783" t="s">
        <v>2198</v>
      </c>
      <c r="BU40" s="788">
        <v>1.5</v>
      </c>
      <c r="BV40" s="783" t="s">
        <v>2201</v>
      </c>
      <c r="BW40" s="788">
        <v>0.11</v>
      </c>
      <c r="BX40" s="785" t="s">
        <v>2308</v>
      </c>
      <c r="BY40" s="789">
        <v>1.7</v>
      </c>
      <c r="BZ40" s="783" t="s">
        <v>1219</v>
      </c>
      <c r="CA40" s="788">
        <v>1.7</v>
      </c>
      <c r="CB40" s="783" t="s">
        <v>1219</v>
      </c>
      <c r="CC40" s="790"/>
      <c r="CD40" s="788">
        <v>0.8</v>
      </c>
      <c r="CE40" s="783" t="s">
        <v>2281</v>
      </c>
      <c r="CF40" s="788">
        <v>0.8</v>
      </c>
      <c r="CG40" s="783" t="s">
        <v>2263</v>
      </c>
      <c r="CH40" s="788">
        <v>1.3</v>
      </c>
      <c r="CI40" s="783" t="s">
        <v>2275</v>
      </c>
      <c r="CJ40" s="788">
        <v>2.2000000000000002</v>
      </c>
      <c r="CK40" s="783" t="s">
        <v>2274</v>
      </c>
      <c r="CL40" s="790"/>
      <c r="CM40" s="790"/>
      <c r="CN40" s="788">
        <v>2</v>
      </c>
      <c r="CO40" s="791"/>
      <c r="CP40" s="788">
        <v>0.2</v>
      </c>
      <c r="CQ40" s="790"/>
      <c r="CR40" s="309"/>
      <c r="CS40" s="790"/>
      <c r="CT40" s="785"/>
    </row>
    <row r="41" spans="1:98" s="312" customFormat="1" ht="120" customHeight="1" x14ac:dyDescent="0.3">
      <c r="A41" s="561" t="s">
        <v>636</v>
      </c>
      <c r="B41" s="298" t="s">
        <v>637</v>
      </c>
      <c r="C41" s="298" t="s">
        <v>638</v>
      </c>
      <c r="D41" s="298" t="s">
        <v>515</v>
      </c>
      <c r="E41" s="309"/>
      <c r="F41" s="777" t="s">
        <v>63</v>
      </c>
      <c r="G41" s="778">
        <f>'Stage 2 - Site Information'!N41</f>
        <v>0</v>
      </c>
      <c r="H41" s="777" t="s">
        <v>63</v>
      </c>
      <c r="I41" s="779">
        <f>'Stage 2 - Site Information'!M41</f>
        <v>0.27</v>
      </c>
      <c r="J41" s="780"/>
      <c r="K41" s="781"/>
      <c r="L41" s="309"/>
      <c r="M41" s="782">
        <v>0.27</v>
      </c>
      <c r="N41" s="782">
        <v>0</v>
      </c>
      <c r="O41" s="783" t="s">
        <v>441</v>
      </c>
      <c r="P41" s="783" t="s">
        <v>436</v>
      </c>
      <c r="Q41" s="309"/>
      <c r="R41" s="784" t="s">
        <v>488</v>
      </c>
      <c r="S41" s="784" t="s">
        <v>1624</v>
      </c>
      <c r="T41" s="783" t="s">
        <v>1725</v>
      </c>
      <c r="U41" s="783" t="s">
        <v>416</v>
      </c>
      <c r="V41" s="309"/>
      <c r="W41" s="783" t="s">
        <v>1850</v>
      </c>
      <c r="X41" s="783" t="s">
        <v>1835</v>
      </c>
      <c r="Y41" s="783" t="s">
        <v>1954</v>
      </c>
      <c r="Z41" s="783" t="s">
        <v>1875</v>
      </c>
      <c r="AA41" s="309"/>
      <c r="AB41" s="783" t="s">
        <v>99</v>
      </c>
      <c r="AC41" s="783" t="s">
        <v>2036</v>
      </c>
      <c r="AD41" s="309"/>
      <c r="AE41" s="785" t="s">
        <v>3069</v>
      </c>
      <c r="AF41" s="783" t="s">
        <v>3078</v>
      </c>
      <c r="AG41" s="309"/>
      <c r="AH41" s="783" t="s">
        <v>2064</v>
      </c>
      <c r="AI41" s="783" t="s">
        <v>2144</v>
      </c>
      <c r="AJ41" s="783" t="s">
        <v>2087</v>
      </c>
      <c r="AK41" s="783" t="s">
        <v>64</v>
      </c>
      <c r="AL41" s="786"/>
      <c r="AM41" s="783" t="s">
        <v>2318</v>
      </c>
      <c r="AN41" s="784" t="s">
        <v>2380</v>
      </c>
      <c r="AO41" s="784" t="s">
        <v>452</v>
      </c>
      <c r="AP41" s="863" t="s">
        <v>3306</v>
      </c>
      <c r="AQ41" s="784" t="s">
        <v>1505</v>
      </c>
      <c r="AR41" s="784" t="s">
        <v>2534</v>
      </c>
      <c r="AS41" s="309"/>
      <c r="AT41" s="783" t="s">
        <v>3087</v>
      </c>
      <c r="AU41" s="783"/>
      <c r="AV41" s="783" t="s">
        <v>3192</v>
      </c>
      <c r="AW41" s="787"/>
      <c r="AX41" s="783" t="s">
        <v>1456</v>
      </c>
      <c r="AY41" s="784" t="s">
        <v>1434</v>
      </c>
      <c r="AZ41" s="783" t="s">
        <v>2685</v>
      </c>
      <c r="BA41" s="783" t="s">
        <v>445</v>
      </c>
      <c r="BB41" s="792" t="s">
        <v>3216</v>
      </c>
      <c r="BC41" s="783" t="s">
        <v>2716</v>
      </c>
      <c r="BD41" s="783" t="s">
        <v>2758</v>
      </c>
      <c r="BE41" s="309"/>
      <c r="BF41" s="784" t="s">
        <v>2765</v>
      </c>
      <c r="BG41" s="783" t="s">
        <v>2732</v>
      </c>
      <c r="BH41" s="309"/>
      <c r="BI41" s="783" t="s">
        <v>3241</v>
      </c>
      <c r="BJ41" s="783" t="s">
        <v>3241</v>
      </c>
      <c r="BK41" s="783" t="s">
        <v>3256</v>
      </c>
      <c r="BL41" s="783" t="s">
        <v>2866</v>
      </c>
      <c r="BM41" s="783" t="s">
        <v>2886</v>
      </c>
      <c r="BN41" s="783" t="s">
        <v>2885</v>
      </c>
      <c r="BO41" s="309"/>
      <c r="BP41" s="783" t="s">
        <v>2919</v>
      </c>
      <c r="BQ41" s="783" t="s">
        <v>2982</v>
      </c>
      <c r="BR41" s="309"/>
      <c r="BS41" s="789">
        <v>1.3</v>
      </c>
      <c r="BT41" s="783" t="s">
        <v>2197</v>
      </c>
      <c r="BU41" s="788">
        <v>0.1</v>
      </c>
      <c r="BV41" s="783" t="s">
        <v>2200</v>
      </c>
      <c r="BW41" s="788">
        <v>0.14000000000000001</v>
      </c>
      <c r="BX41" s="785" t="s">
        <v>2305</v>
      </c>
      <c r="BY41" s="789">
        <v>0.5</v>
      </c>
      <c r="BZ41" s="783" t="s">
        <v>2217</v>
      </c>
      <c r="CA41" s="788">
        <v>1</v>
      </c>
      <c r="CB41" s="783" t="s">
        <v>1219</v>
      </c>
      <c r="CC41" s="790"/>
      <c r="CD41" s="788">
        <v>0.35</v>
      </c>
      <c r="CE41" s="783" t="s">
        <v>2281</v>
      </c>
      <c r="CF41" s="788">
        <v>0.6</v>
      </c>
      <c r="CG41" s="783" t="s">
        <v>2238</v>
      </c>
      <c r="CH41" s="788">
        <v>0.65</v>
      </c>
      <c r="CI41" s="783" t="s">
        <v>2300</v>
      </c>
      <c r="CJ41" s="788">
        <v>1</v>
      </c>
      <c r="CK41" s="783" t="s">
        <v>2274</v>
      </c>
      <c r="CL41" s="790"/>
      <c r="CM41" s="790"/>
      <c r="CN41" s="788">
        <v>1.1000000000000001</v>
      </c>
      <c r="CO41" s="791"/>
      <c r="CP41" s="788">
        <v>0.35</v>
      </c>
      <c r="CQ41" s="790"/>
      <c r="CR41" s="309"/>
      <c r="CS41" s="790"/>
      <c r="CT41" s="785"/>
    </row>
    <row r="42" spans="1:98" s="470" customFormat="1" ht="120" hidden="1" customHeight="1" x14ac:dyDescent="0.25">
      <c r="A42" s="846" t="s">
        <v>639</v>
      </c>
      <c r="B42" s="463" t="s">
        <v>640</v>
      </c>
      <c r="C42" s="463" t="s">
        <v>641</v>
      </c>
      <c r="D42" s="463" t="s">
        <v>535</v>
      </c>
      <c r="E42" s="847"/>
      <c r="F42" s="482" t="s">
        <v>63</v>
      </c>
      <c r="G42" s="483">
        <f>'Stage 2 - Site Information'!N42</f>
        <v>5</v>
      </c>
      <c r="H42" s="482"/>
      <c r="I42" s="484">
        <f>'Stage 2 - Site Information'!M42</f>
        <v>0.15</v>
      </c>
      <c r="J42" s="485"/>
      <c r="K42" s="486"/>
      <c r="L42" s="847"/>
      <c r="M42" s="465">
        <v>0.15</v>
      </c>
      <c r="N42" s="465">
        <v>5</v>
      </c>
      <c r="O42" s="466" t="s">
        <v>424</v>
      </c>
      <c r="P42" s="466" t="s">
        <v>415</v>
      </c>
      <c r="Q42" s="847"/>
      <c r="R42" s="466"/>
      <c r="S42" s="466"/>
      <c r="T42" s="466"/>
      <c r="U42" s="466"/>
      <c r="V42" s="847"/>
      <c r="W42" s="466"/>
      <c r="X42" s="466"/>
      <c r="Y42" s="466"/>
      <c r="Z42" s="466"/>
      <c r="AA42" s="847"/>
      <c r="AB42" s="466"/>
      <c r="AC42" s="466" t="s">
        <v>418</v>
      </c>
      <c r="AD42" s="847"/>
      <c r="AE42" s="467"/>
      <c r="AF42" s="466"/>
      <c r="AG42" s="847"/>
      <c r="AH42" s="466"/>
      <c r="AI42" s="466"/>
      <c r="AJ42" s="466"/>
      <c r="AK42" s="466"/>
      <c r="AL42" s="468"/>
      <c r="AM42" s="466"/>
      <c r="AN42" s="466"/>
      <c r="AO42" s="469" t="s">
        <v>1484</v>
      </c>
      <c r="AP42" s="868"/>
      <c r="AQ42" s="466"/>
      <c r="AR42" s="466"/>
      <c r="AS42" s="847"/>
      <c r="AT42" s="466" t="s">
        <v>3087</v>
      </c>
      <c r="AU42" s="466" t="s">
        <v>3162</v>
      </c>
      <c r="AV42" s="466"/>
      <c r="AW42" s="718"/>
      <c r="AX42" s="466" t="s">
        <v>1456</v>
      </c>
      <c r="AY42" s="469" t="s">
        <v>1434</v>
      </c>
      <c r="AZ42" s="466" t="s">
        <v>2685</v>
      </c>
      <c r="BA42" s="466" t="s">
        <v>445</v>
      </c>
      <c r="BB42" s="469"/>
      <c r="BC42" s="466"/>
      <c r="BD42" s="466"/>
      <c r="BE42" s="847"/>
      <c r="BF42" s="466"/>
      <c r="BG42" s="466"/>
      <c r="BH42" s="847"/>
      <c r="BI42" s="466"/>
      <c r="BJ42" s="466"/>
      <c r="BK42" s="466"/>
      <c r="BL42" s="466"/>
      <c r="BM42" s="466"/>
      <c r="BN42" s="466"/>
      <c r="BO42" s="847"/>
      <c r="BP42" s="466"/>
      <c r="BQ42" s="466"/>
      <c r="BR42" s="847"/>
      <c r="BS42" s="644"/>
      <c r="BT42" s="466"/>
      <c r="BU42" s="643"/>
      <c r="BV42" s="466"/>
      <c r="BW42" s="643"/>
      <c r="BX42" s="467"/>
      <c r="BY42" s="644"/>
      <c r="BZ42" s="466"/>
      <c r="CA42" s="643"/>
      <c r="CB42" s="466"/>
      <c r="CC42" s="671"/>
      <c r="CD42" s="643"/>
      <c r="CE42" s="466"/>
      <c r="CF42" s="643"/>
      <c r="CG42" s="466"/>
      <c r="CH42" s="643"/>
      <c r="CI42" s="466"/>
      <c r="CJ42" s="643"/>
      <c r="CK42" s="466"/>
      <c r="CL42" s="671"/>
      <c r="CM42" s="671"/>
      <c r="CN42" s="643"/>
      <c r="CO42" s="672"/>
      <c r="CP42" s="643"/>
      <c r="CQ42" s="671"/>
      <c r="CR42" s="847"/>
      <c r="CS42" s="671"/>
      <c r="CT42" s="467"/>
    </row>
    <row r="43" spans="1:98" s="312" customFormat="1" ht="120" customHeight="1" x14ac:dyDescent="0.3">
      <c r="A43" s="561" t="s">
        <v>642</v>
      </c>
      <c r="B43" s="298" t="s">
        <v>643</v>
      </c>
      <c r="C43" s="298" t="s">
        <v>644</v>
      </c>
      <c r="D43" s="298" t="s">
        <v>535</v>
      </c>
      <c r="E43" s="309"/>
      <c r="F43" s="777" t="s">
        <v>63</v>
      </c>
      <c r="G43" s="778">
        <f>'Stage 2 - Site Information'!N43</f>
        <v>15</v>
      </c>
      <c r="H43" s="777"/>
      <c r="I43" s="779">
        <f>'Stage 2 - Site Information'!M43</f>
        <v>0.67</v>
      </c>
      <c r="J43" s="780" t="s">
        <v>854</v>
      </c>
      <c r="K43" s="781" t="s">
        <v>2297</v>
      </c>
      <c r="L43" s="309"/>
      <c r="M43" s="782">
        <v>0.67</v>
      </c>
      <c r="N43" s="782">
        <v>15</v>
      </c>
      <c r="O43" s="783" t="s">
        <v>424</v>
      </c>
      <c r="P43" s="783" t="s">
        <v>415</v>
      </c>
      <c r="Q43" s="309"/>
      <c r="R43" s="784" t="s">
        <v>488</v>
      </c>
      <c r="S43" s="784" t="s">
        <v>1624</v>
      </c>
      <c r="T43" s="783" t="s">
        <v>1728</v>
      </c>
      <c r="U43" s="783" t="s">
        <v>1527</v>
      </c>
      <c r="V43" s="309"/>
      <c r="W43" s="783" t="s">
        <v>1850</v>
      </c>
      <c r="X43" s="783" t="s">
        <v>1864</v>
      </c>
      <c r="Y43" s="783" t="s">
        <v>1891</v>
      </c>
      <c r="Z43" s="783" t="s">
        <v>418</v>
      </c>
      <c r="AA43" s="309"/>
      <c r="AB43" s="784" t="s">
        <v>1992</v>
      </c>
      <c r="AC43" s="783" t="s">
        <v>418</v>
      </c>
      <c r="AD43" s="309"/>
      <c r="AE43" s="785" t="s">
        <v>3068</v>
      </c>
      <c r="AF43" s="783" t="s">
        <v>3078</v>
      </c>
      <c r="AG43" s="309"/>
      <c r="AH43" s="783" t="s">
        <v>2063</v>
      </c>
      <c r="AI43" s="783" t="s">
        <v>2136</v>
      </c>
      <c r="AJ43" s="783" t="s">
        <v>2087</v>
      </c>
      <c r="AK43" s="783" t="s">
        <v>64</v>
      </c>
      <c r="AL43" s="786"/>
      <c r="AM43" s="783" t="s">
        <v>2318</v>
      </c>
      <c r="AN43" s="783" t="s">
        <v>2360</v>
      </c>
      <c r="AO43" s="784" t="s">
        <v>1483</v>
      </c>
      <c r="AP43" s="863" t="s">
        <v>3306</v>
      </c>
      <c r="AQ43" s="784" t="s">
        <v>1505</v>
      </c>
      <c r="AR43" s="783" t="s">
        <v>2535</v>
      </c>
      <c r="AS43" s="309"/>
      <c r="AT43" s="783" t="s">
        <v>3087</v>
      </c>
      <c r="AU43" s="783" t="s">
        <v>3133</v>
      </c>
      <c r="AV43" s="783" t="s">
        <v>3192</v>
      </c>
      <c r="AW43" s="787"/>
      <c r="AX43" s="783" t="s">
        <v>1456</v>
      </c>
      <c r="AY43" s="784" t="s">
        <v>1434</v>
      </c>
      <c r="AZ43" s="783" t="s">
        <v>2688</v>
      </c>
      <c r="BA43" s="783" t="s">
        <v>445</v>
      </c>
      <c r="BB43" s="792" t="s">
        <v>3216</v>
      </c>
      <c r="BC43" s="783" t="s">
        <v>2716</v>
      </c>
      <c r="BD43" s="783" t="s">
        <v>2758</v>
      </c>
      <c r="BE43" s="309"/>
      <c r="BF43" s="784" t="s">
        <v>2765</v>
      </c>
      <c r="BG43" s="783" t="s">
        <v>2732</v>
      </c>
      <c r="BH43" s="309"/>
      <c r="BI43" s="783" t="s">
        <v>3241</v>
      </c>
      <c r="BJ43" s="783" t="s">
        <v>3242</v>
      </c>
      <c r="BK43" s="783" t="s">
        <v>3256</v>
      </c>
      <c r="BL43" s="783" t="s">
        <v>2866</v>
      </c>
      <c r="BM43" s="783" t="s">
        <v>2886</v>
      </c>
      <c r="BN43" s="783" t="s">
        <v>2887</v>
      </c>
      <c r="BO43" s="309"/>
      <c r="BP43" s="783" t="s">
        <v>2920</v>
      </c>
      <c r="BQ43" s="783" t="s">
        <v>2982</v>
      </c>
      <c r="BR43" s="309"/>
      <c r="BS43" s="789">
        <v>2.6</v>
      </c>
      <c r="BT43" s="783" t="s">
        <v>2196</v>
      </c>
      <c r="BU43" s="788">
        <v>0</v>
      </c>
      <c r="BV43" s="783" t="s">
        <v>2203</v>
      </c>
      <c r="BW43" s="788">
        <v>0</v>
      </c>
      <c r="BX43" s="785" t="s">
        <v>2308</v>
      </c>
      <c r="BY43" s="789">
        <v>0.5</v>
      </c>
      <c r="BZ43" s="783" t="s">
        <v>2280</v>
      </c>
      <c r="CA43" s="788">
        <v>0.75</v>
      </c>
      <c r="CB43" s="783" t="s">
        <v>2213</v>
      </c>
      <c r="CC43" s="790"/>
      <c r="CD43" s="788">
        <v>0.4</v>
      </c>
      <c r="CE43" s="783" t="s">
        <v>2223</v>
      </c>
      <c r="CF43" s="788">
        <v>0.38</v>
      </c>
      <c r="CG43" s="783" t="s">
        <v>2255</v>
      </c>
      <c r="CH43" s="788">
        <v>0.44</v>
      </c>
      <c r="CI43" s="783" t="s">
        <v>2276</v>
      </c>
      <c r="CJ43" s="788">
        <v>0.5</v>
      </c>
      <c r="CK43" s="783" t="s">
        <v>2283</v>
      </c>
      <c r="CL43" s="790"/>
      <c r="CM43" s="790"/>
      <c r="CN43" s="788">
        <v>1.9</v>
      </c>
      <c r="CO43" s="791"/>
      <c r="CP43" s="788">
        <v>0.65</v>
      </c>
      <c r="CQ43" s="790"/>
      <c r="CR43" s="309"/>
      <c r="CS43" s="790"/>
      <c r="CT43" s="785"/>
    </row>
    <row r="44" spans="1:98" s="312" customFormat="1" ht="120" customHeight="1" x14ac:dyDescent="0.3">
      <c r="A44" s="561" t="s">
        <v>645</v>
      </c>
      <c r="B44" s="298" t="s">
        <v>646</v>
      </c>
      <c r="C44" s="298" t="s">
        <v>647</v>
      </c>
      <c r="D44" s="298" t="s">
        <v>535</v>
      </c>
      <c r="E44" s="309"/>
      <c r="F44" s="777" t="s">
        <v>63</v>
      </c>
      <c r="G44" s="778">
        <f>'Stage 2 - Site Information'!N44</f>
        <v>32</v>
      </c>
      <c r="H44" s="777"/>
      <c r="I44" s="779">
        <f>'Stage 2 - Site Information'!M44</f>
        <v>1.37</v>
      </c>
      <c r="J44" s="780" t="s">
        <v>854</v>
      </c>
      <c r="K44" s="781"/>
      <c r="L44" s="309"/>
      <c r="M44" s="782">
        <v>1.37</v>
      </c>
      <c r="N44" s="782">
        <v>32</v>
      </c>
      <c r="O44" s="783" t="s">
        <v>424</v>
      </c>
      <c r="P44" s="783" t="s">
        <v>2509</v>
      </c>
      <c r="Q44" s="309"/>
      <c r="R44" s="784" t="s">
        <v>488</v>
      </c>
      <c r="S44" s="784" t="s">
        <v>1624</v>
      </c>
      <c r="T44" s="783" t="s">
        <v>1728</v>
      </c>
      <c r="U44" s="783" t="s">
        <v>1527</v>
      </c>
      <c r="V44" s="309"/>
      <c r="W44" s="783" t="s">
        <v>1850</v>
      </c>
      <c r="X44" s="783" t="s">
        <v>1927</v>
      </c>
      <c r="Y44" s="783" t="s">
        <v>1892</v>
      </c>
      <c r="Z44" s="783" t="s">
        <v>1875</v>
      </c>
      <c r="AA44" s="309"/>
      <c r="AB44" s="784" t="s">
        <v>1992</v>
      </c>
      <c r="AC44" s="783" t="s">
        <v>2026</v>
      </c>
      <c r="AD44" s="309"/>
      <c r="AE44" s="785" t="s">
        <v>3059</v>
      </c>
      <c r="AF44" s="783" t="s">
        <v>3078</v>
      </c>
      <c r="AG44" s="309"/>
      <c r="AH44" s="783" t="s">
        <v>2065</v>
      </c>
      <c r="AI44" s="783" t="s">
        <v>2144</v>
      </c>
      <c r="AJ44" s="783" t="s">
        <v>2092</v>
      </c>
      <c r="AK44" s="783" t="s">
        <v>64</v>
      </c>
      <c r="AL44" s="786"/>
      <c r="AM44" s="783" t="s">
        <v>2318</v>
      </c>
      <c r="AN44" s="783" t="s">
        <v>2361</v>
      </c>
      <c r="AO44" s="784" t="s">
        <v>452</v>
      </c>
      <c r="AP44" s="863" t="s">
        <v>3307</v>
      </c>
      <c r="AQ44" s="784" t="s">
        <v>1505</v>
      </c>
      <c r="AR44" s="783" t="s">
        <v>2536</v>
      </c>
      <c r="AS44" s="309"/>
      <c r="AT44" s="783" t="s">
        <v>3087</v>
      </c>
      <c r="AU44" s="783" t="s">
        <v>3134</v>
      </c>
      <c r="AV44" s="783" t="s">
        <v>3192</v>
      </c>
      <c r="AW44" s="787"/>
      <c r="AX44" s="783" t="s">
        <v>1456</v>
      </c>
      <c r="AY44" s="784" t="s">
        <v>1434</v>
      </c>
      <c r="AZ44" s="783" t="s">
        <v>2685</v>
      </c>
      <c r="BA44" s="783" t="s">
        <v>445</v>
      </c>
      <c r="BB44" s="792" t="s">
        <v>3216</v>
      </c>
      <c r="BC44" s="783" t="s">
        <v>2716</v>
      </c>
      <c r="BD44" s="783" t="s">
        <v>2758</v>
      </c>
      <c r="BE44" s="309"/>
      <c r="BF44" s="784" t="s">
        <v>2859</v>
      </c>
      <c r="BG44" s="783" t="s">
        <v>2732</v>
      </c>
      <c r="BH44" s="309"/>
      <c r="BI44" s="783" t="s">
        <v>3241</v>
      </c>
      <c r="BJ44" s="783" t="s">
        <v>3241</v>
      </c>
      <c r="BK44" s="783" t="s">
        <v>3256</v>
      </c>
      <c r="BL44" s="783" t="s">
        <v>2872</v>
      </c>
      <c r="BM44" s="783" t="s">
        <v>2886</v>
      </c>
      <c r="BN44" s="783" t="s">
        <v>2885</v>
      </c>
      <c r="BO44" s="309"/>
      <c r="BP44" s="783" t="s">
        <v>2921</v>
      </c>
      <c r="BQ44" s="783" t="s">
        <v>2991</v>
      </c>
      <c r="BR44" s="309"/>
      <c r="BS44" s="789">
        <v>2.5</v>
      </c>
      <c r="BT44" s="783" t="s">
        <v>2196</v>
      </c>
      <c r="BU44" s="788">
        <v>0.8</v>
      </c>
      <c r="BV44" s="783" t="s">
        <v>2201</v>
      </c>
      <c r="BW44" s="788">
        <v>0.7</v>
      </c>
      <c r="BX44" s="785" t="s">
        <v>2306</v>
      </c>
      <c r="BY44" s="789">
        <v>0.26</v>
      </c>
      <c r="BZ44" s="783" t="s">
        <v>2213</v>
      </c>
      <c r="CA44" s="788">
        <v>0.26</v>
      </c>
      <c r="CB44" s="783" t="s">
        <v>2213</v>
      </c>
      <c r="CC44" s="790"/>
      <c r="CD44" s="788">
        <v>0.6</v>
      </c>
      <c r="CE44" s="783" t="s">
        <v>2281</v>
      </c>
      <c r="CF44" s="788">
        <v>0.53</v>
      </c>
      <c r="CG44" s="783" t="s">
        <v>2267</v>
      </c>
      <c r="CH44" s="788">
        <v>1.68</v>
      </c>
      <c r="CI44" s="783" t="s">
        <v>2277</v>
      </c>
      <c r="CJ44" s="788">
        <v>0.54</v>
      </c>
      <c r="CK44" s="783" t="s">
        <v>2283</v>
      </c>
      <c r="CL44" s="790"/>
      <c r="CM44" s="790"/>
      <c r="CN44" s="788">
        <v>0.9</v>
      </c>
      <c r="CO44" s="791"/>
      <c r="CP44" s="788">
        <v>0</v>
      </c>
      <c r="CQ44" s="790"/>
      <c r="CR44" s="309"/>
      <c r="CS44" s="790"/>
      <c r="CT44" s="785"/>
    </row>
    <row r="45" spans="1:98" s="470" customFormat="1" ht="120" hidden="1" customHeight="1" x14ac:dyDescent="0.25">
      <c r="A45" s="846" t="s">
        <v>648</v>
      </c>
      <c r="B45" s="463" t="s">
        <v>649</v>
      </c>
      <c r="C45" s="463" t="s">
        <v>650</v>
      </c>
      <c r="D45" s="463" t="s">
        <v>535</v>
      </c>
      <c r="E45" s="847"/>
      <c r="F45" s="482" t="s">
        <v>63</v>
      </c>
      <c r="G45" s="483">
        <f>'Stage 2 - Site Information'!N45</f>
        <v>3</v>
      </c>
      <c r="H45" s="482"/>
      <c r="I45" s="484">
        <f>'Stage 2 - Site Information'!M45</f>
        <v>0.04</v>
      </c>
      <c r="J45" s="485"/>
      <c r="K45" s="486"/>
      <c r="L45" s="847"/>
      <c r="M45" s="465">
        <v>0.04</v>
      </c>
      <c r="N45" s="465">
        <v>3</v>
      </c>
      <c r="O45" s="466" t="s">
        <v>424</v>
      </c>
      <c r="P45" s="466" t="s">
        <v>436</v>
      </c>
      <c r="Q45" s="847"/>
      <c r="R45" s="469"/>
      <c r="S45" s="466"/>
      <c r="T45" s="466"/>
      <c r="U45" s="466"/>
      <c r="V45" s="847"/>
      <c r="W45" s="466"/>
      <c r="X45" s="466"/>
      <c r="Y45" s="466"/>
      <c r="Z45" s="466"/>
      <c r="AA45" s="847"/>
      <c r="AB45" s="466"/>
      <c r="AC45" s="466"/>
      <c r="AD45" s="847"/>
      <c r="AE45" s="467"/>
      <c r="AF45" s="466"/>
      <c r="AG45" s="847"/>
      <c r="AH45" s="466"/>
      <c r="AI45" s="466"/>
      <c r="AJ45" s="466"/>
      <c r="AK45" s="466"/>
      <c r="AL45" s="468"/>
      <c r="AM45" s="466"/>
      <c r="AN45" s="466"/>
      <c r="AO45" s="469" t="s">
        <v>452</v>
      </c>
      <c r="AP45" s="868"/>
      <c r="AQ45" s="466"/>
      <c r="AR45" s="466"/>
      <c r="AS45" s="847"/>
      <c r="AT45" s="466" t="s">
        <v>3087</v>
      </c>
      <c r="AU45" s="466"/>
      <c r="AV45" s="466"/>
      <c r="AW45" s="718"/>
      <c r="AX45" s="466" t="s">
        <v>1454</v>
      </c>
      <c r="AY45" s="466" t="s">
        <v>2660</v>
      </c>
      <c r="AZ45" s="466" t="s">
        <v>2685</v>
      </c>
      <c r="BA45" s="466" t="s">
        <v>445</v>
      </c>
      <c r="BB45" s="469"/>
      <c r="BC45" s="466"/>
      <c r="BD45" s="466"/>
      <c r="BE45" s="847"/>
      <c r="BF45" s="466"/>
      <c r="BG45" s="466"/>
      <c r="BH45" s="847"/>
      <c r="BI45" s="466"/>
      <c r="BJ45" s="466"/>
      <c r="BK45" s="466"/>
      <c r="BL45" s="466"/>
      <c r="BM45" s="466"/>
      <c r="BN45" s="466"/>
      <c r="BO45" s="847"/>
      <c r="BP45" s="466"/>
      <c r="BQ45" s="466"/>
      <c r="BR45" s="847"/>
      <c r="BS45" s="643"/>
      <c r="BT45" s="467"/>
      <c r="BU45" s="643"/>
      <c r="BV45" s="466"/>
      <c r="BW45" s="643"/>
      <c r="BX45" s="467"/>
      <c r="BY45" s="644"/>
      <c r="BZ45" s="466"/>
      <c r="CA45" s="643"/>
      <c r="CB45" s="466"/>
      <c r="CC45" s="671"/>
      <c r="CD45" s="643"/>
      <c r="CE45" s="466"/>
      <c r="CF45" s="643"/>
      <c r="CG45" s="466"/>
      <c r="CH45" s="643"/>
      <c r="CI45" s="466"/>
      <c r="CJ45" s="643"/>
      <c r="CK45" s="466"/>
      <c r="CL45" s="671"/>
      <c r="CM45" s="671"/>
      <c r="CN45" s="643"/>
      <c r="CO45" s="672"/>
      <c r="CP45" s="643"/>
      <c r="CQ45" s="671"/>
      <c r="CR45" s="847"/>
      <c r="CS45" s="671"/>
      <c r="CT45" s="467"/>
    </row>
    <row r="46" spans="1:98" s="470" customFormat="1" ht="120" hidden="1" customHeight="1" x14ac:dyDescent="0.25">
      <c r="A46" s="846" t="s">
        <v>651</v>
      </c>
      <c r="B46" s="463" t="s">
        <v>652</v>
      </c>
      <c r="C46" s="463" t="s">
        <v>599</v>
      </c>
      <c r="D46" s="463" t="s">
        <v>535</v>
      </c>
      <c r="E46" s="847"/>
      <c r="F46" s="482" t="s">
        <v>63</v>
      </c>
      <c r="G46" s="483">
        <f>'Stage 2 - Site Information'!N46</f>
        <v>2</v>
      </c>
      <c r="H46" s="482"/>
      <c r="I46" s="484">
        <f>'Stage 2 - Site Information'!M46</f>
        <v>7.0000000000000007E-2</v>
      </c>
      <c r="J46" s="485"/>
      <c r="K46" s="486"/>
      <c r="L46" s="847"/>
      <c r="M46" s="465">
        <v>7.0000000000000007E-2</v>
      </c>
      <c r="N46" s="465">
        <v>2</v>
      </c>
      <c r="O46" s="466" t="s">
        <v>424</v>
      </c>
      <c r="P46" s="466" t="s">
        <v>415</v>
      </c>
      <c r="Q46" s="847"/>
      <c r="R46" s="466"/>
      <c r="S46" s="466"/>
      <c r="T46" s="466"/>
      <c r="U46" s="466"/>
      <c r="V46" s="847"/>
      <c r="W46" s="466"/>
      <c r="X46" s="466"/>
      <c r="Y46" s="466"/>
      <c r="Z46" s="466"/>
      <c r="AA46" s="847"/>
      <c r="AB46" s="466"/>
      <c r="AC46" s="466" t="s">
        <v>418</v>
      </c>
      <c r="AD46" s="847"/>
      <c r="AE46" s="467"/>
      <c r="AF46" s="466"/>
      <c r="AG46" s="847"/>
      <c r="AH46" s="466"/>
      <c r="AI46" s="466"/>
      <c r="AJ46" s="466"/>
      <c r="AK46" s="466"/>
      <c r="AL46" s="468"/>
      <c r="AM46" s="466"/>
      <c r="AN46" s="466"/>
      <c r="AO46" s="469" t="s">
        <v>452</v>
      </c>
      <c r="AP46" s="868"/>
      <c r="AQ46" s="466"/>
      <c r="AR46" s="466"/>
      <c r="AS46" s="847"/>
      <c r="AT46" s="466" t="s">
        <v>3087</v>
      </c>
      <c r="AU46" s="466"/>
      <c r="AV46" s="466"/>
      <c r="AW46" s="718"/>
      <c r="AX46" s="466" t="s">
        <v>1456</v>
      </c>
      <c r="AY46" s="469" t="s">
        <v>1434</v>
      </c>
      <c r="AZ46" s="466" t="s">
        <v>2685</v>
      </c>
      <c r="BA46" s="466" t="s">
        <v>445</v>
      </c>
      <c r="BB46" s="469"/>
      <c r="BC46" s="466"/>
      <c r="BD46" s="466"/>
      <c r="BE46" s="847"/>
      <c r="BF46" s="466"/>
      <c r="BG46" s="466"/>
      <c r="BH46" s="847"/>
      <c r="BI46" s="466"/>
      <c r="BJ46" s="466"/>
      <c r="BK46" s="466"/>
      <c r="BL46" s="466"/>
      <c r="BM46" s="466"/>
      <c r="BN46" s="466"/>
      <c r="BO46" s="847"/>
      <c r="BP46" s="466"/>
      <c r="BQ46" s="466"/>
      <c r="BR46" s="847"/>
      <c r="BS46" s="643"/>
      <c r="BT46" s="467"/>
      <c r="BU46" s="643"/>
      <c r="BV46" s="466"/>
      <c r="BW46" s="643"/>
      <c r="BX46" s="467"/>
      <c r="BY46" s="644"/>
      <c r="BZ46" s="466"/>
      <c r="CA46" s="643"/>
      <c r="CB46" s="466"/>
      <c r="CC46" s="671"/>
      <c r="CD46" s="643"/>
      <c r="CE46" s="466"/>
      <c r="CF46" s="643"/>
      <c r="CG46" s="466"/>
      <c r="CH46" s="643"/>
      <c r="CI46" s="466"/>
      <c r="CJ46" s="643"/>
      <c r="CK46" s="466"/>
      <c r="CL46" s="671"/>
      <c r="CM46" s="671"/>
      <c r="CN46" s="643"/>
      <c r="CO46" s="672"/>
      <c r="CP46" s="643"/>
      <c r="CQ46" s="671"/>
      <c r="CR46" s="847"/>
      <c r="CS46" s="671"/>
      <c r="CT46" s="467"/>
    </row>
    <row r="47" spans="1:98" s="470" customFormat="1" ht="120" hidden="1" customHeight="1" x14ac:dyDescent="0.25">
      <c r="A47" s="846" t="s">
        <v>653</v>
      </c>
      <c r="B47" s="463" t="s">
        <v>654</v>
      </c>
      <c r="C47" s="463" t="s">
        <v>655</v>
      </c>
      <c r="D47" s="463" t="s">
        <v>535</v>
      </c>
      <c r="E47" s="847"/>
      <c r="F47" s="482" t="s">
        <v>63</v>
      </c>
      <c r="G47" s="483">
        <f>'Stage 2 - Site Information'!N47</f>
        <v>3</v>
      </c>
      <c r="H47" s="482"/>
      <c r="I47" s="484">
        <f>'Stage 2 - Site Information'!M47</f>
        <v>0.1</v>
      </c>
      <c r="J47" s="485"/>
      <c r="K47" s="486"/>
      <c r="L47" s="847"/>
      <c r="M47" s="465">
        <v>0.1</v>
      </c>
      <c r="N47" s="465">
        <v>3</v>
      </c>
      <c r="O47" s="466" t="s">
        <v>424</v>
      </c>
      <c r="P47" s="466" t="s">
        <v>1399</v>
      </c>
      <c r="Q47" s="847"/>
      <c r="R47" s="466"/>
      <c r="S47" s="466"/>
      <c r="T47" s="466"/>
      <c r="U47" s="466"/>
      <c r="V47" s="847"/>
      <c r="W47" s="466"/>
      <c r="X47" s="466"/>
      <c r="Y47" s="466"/>
      <c r="Z47" s="466"/>
      <c r="AA47" s="847"/>
      <c r="AB47" s="466"/>
      <c r="AC47" s="466" t="s">
        <v>418</v>
      </c>
      <c r="AD47" s="847"/>
      <c r="AE47" s="467"/>
      <c r="AF47" s="466"/>
      <c r="AG47" s="847"/>
      <c r="AH47" s="466"/>
      <c r="AI47" s="466"/>
      <c r="AJ47" s="466"/>
      <c r="AK47" s="466"/>
      <c r="AL47" s="468"/>
      <c r="AM47" s="466"/>
      <c r="AN47" s="466"/>
      <c r="AO47" s="469" t="s">
        <v>452</v>
      </c>
      <c r="AP47" s="868"/>
      <c r="AQ47" s="466"/>
      <c r="AR47" s="466"/>
      <c r="AS47" s="847"/>
      <c r="AT47" s="466" t="s">
        <v>3087</v>
      </c>
      <c r="AU47" s="466"/>
      <c r="AV47" s="466"/>
      <c r="AW47" s="718"/>
      <c r="AX47" s="466" t="s">
        <v>1456</v>
      </c>
      <c r="AY47" s="469" t="s">
        <v>1434</v>
      </c>
      <c r="AZ47" s="466" t="s">
        <v>2685</v>
      </c>
      <c r="BA47" s="466" t="s">
        <v>445</v>
      </c>
      <c r="BB47" s="469"/>
      <c r="BC47" s="466"/>
      <c r="BD47" s="466"/>
      <c r="BE47" s="847"/>
      <c r="BF47" s="466"/>
      <c r="BG47" s="466"/>
      <c r="BH47" s="847"/>
      <c r="BI47" s="466"/>
      <c r="BJ47" s="466"/>
      <c r="BK47" s="466"/>
      <c r="BL47" s="466"/>
      <c r="BM47" s="466"/>
      <c r="BN47" s="466"/>
      <c r="BO47" s="847"/>
      <c r="BP47" s="466"/>
      <c r="BQ47" s="466"/>
      <c r="BR47" s="847"/>
      <c r="BS47" s="643"/>
      <c r="BT47" s="467"/>
      <c r="BU47" s="643"/>
      <c r="BV47" s="466"/>
      <c r="BW47" s="643"/>
      <c r="BX47" s="467"/>
      <c r="BY47" s="644"/>
      <c r="BZ47" s="466"/>
      <c r="CA47" s="643"/>
      <c r="CB47" s="466"/>
      <c r="CC47" s="671"/>
      <c r="CD47" s="643"/>
      <c r="CE47" s="466"/>
      <c r="CF47" s="643"/>
      <c r="CG47" s="466"/>
      <c r="CH47" s="643"/>
      <c r="CI47" s="466"/>
      <c r="CJ47" s="643"/>
      <c r="CK47" s="466"/>
      <c r="CL47" s="671"/>
      <c r="CM47" s="671"/>
      <c r="CN47" s="643"/>
      <c r="CO47" s="672"/>
      <c r="CP47" s="643"/>
      <c r="CQ47" s="671"/>
      <c r="CR47" s="847"/>
      <c r="CS47" s="671"/>
      <c r="CT47" s="467"/>
    </row>
    <row r="48" spans="1:98" s="470" customFormat="1" ht="120" hidden="1" customHeight="1" x14ac:dyDescent="0.25">
      <c r="A48" s="846" t="s">
        <v>656</v>
      </c>
      <c r="B48" s="463" t="s">
        <v>657</v>
      </c>
      <c r="C48" s="463" t="s">
        <v>599</v>
      </c>
      <c r="D48" s="463" t="s">
        <v>535</v>
      </c>
      <c r="E48" s="847"/>
      <c r="F48" s="482" t="s">
        <v>63</v>
      </c>
      <c r="G48" s="483">
        <f>'Stage 2 - Site Information'!N48</f>
        <v>2</v>
      </c>
      <c r="H48" s="482"/>
      <c r="I48" s="484">
        <f>'Stage 2 - Site Information'!M48</f>
        <v>7.0000000000000007E-2</v>
      </c>
      <c r="J48" s="485"/>
      <c r="K48" s="486"/>
      <c r="L48" s="847"/>
      <c r="M48" s="465">
        <v>7.0000000000000007E-2</v>
      </c>
      <c r="N48" s="465">
        <v>2</v>
      </c>
      <c r="O48" s="466" t="s">
        <v>424</v>
      </c>
      <c r="P48" s="466" t="s">
        <v>1400</v>
      </c>
      <c r="Q48" s="847"/>
      <c r="R48" s="466"/>
      <c r="S48" s="466"/>
      <c r="T48" s="466"/>
      <c r="U48" s="466"/>
      <c r="V48" s="847"/>
      <c r="W48" s="466"/>
      <c r="X48" s="466"/>
      <c r="Y48" s="466"/>
      <c r="Z48" s="466"/>
      <c r="AA48" s="847"/>
      <c r="AB48" s="466"/>
      <c r="AC48" s="466" t="s">
        <v>418</v>
      </c>
      <c r="AD48" s="847"/>
      <c r="AE48" s="467"/>
      <c r="AF48" s="466"/>
      <c r="AG48" s="847"/>
      <c r="AH48" s="466"/>
      <c r="AI48" s="466"/>
      <c r="AJ48" s="466"/>
      <c r="AK48" s="466"/>
      <c r="AL48" s="468"/>
      <c r="AM48" s="466"/>
      <c r="AN48" s="466"/>
      <c r="AO48" s="469" t="s">
        <v>452</v>
      </c>
      <c r="AP48" s="868"/>
      <c r="AQ48" s="466"/>
      <c r="AR48" s="466"/>
      <c r="AS48" s="847"/>
      <c r="AT48" s="466" t="s">
        <v>3087</v>
      </c>
      <c r="AU48" s="466"/>
      <c r="AV48" s="466"/>
      <c r="AW48" s="718"/>
      <c r="AX48" s="466" t="s">
        <v>1456</v>
      </c>
      <c r="AY48" s="469" t="s">
        <v>1434</v>
      </c>
      <c r="AZ48" s="466" t="s">
        <v>2685</v>
      </c>
      <c r="BA48" s="466" t="s">
        <v>445</v>
      </c>
      <c r="BB48" s="469"/>
      <c r="BC48" s="466"/>
      <c r="BD48" s="466"/>
      <c r="BE48" s="847"/>
      <c r="BF48" s="466"/>
      <c r="BG48" s="466"/>
      <c r="BH48" s="847"/>
      <c r="BI48" s="466"/>
      <c r="BJ48" s="466"/>
      <c r="BK48" s="466"/>
      <c r="BL48" s="466"/>
      <c r="BM48" s="466"/>
      <c r="BN48" s="466"/>
      <c r="BO48" s="847"/>
      <c r="BP48" s="466"/>
      <c r="BQ48" s="466"/>
      <c r="BR48" s="847"/>
      <c r="BS48" s="643"/>
      <c r="BT48" s="467"/>
      <c r="BU48" s="643"/>
      <c r="BV48" s="466"/>
      <c r="BW48" s="643"/>
      <c r="BX48" s="467"/>
      <c r="BY48" s="644"/>
      <c r="BZ48" s="466"/>
      <c r="CA48" s="643"/>
      <c r="CB48" s="466"/>
      <c r="CC48" s="671"/>
      <c r="CD48" s="643"/>
      <c r="CE48" s="466"/>
      <c r="CF48" s="643"/>
      <c r="CG48" s="466"/>
      <c r="CH48" s="643"/>
      <c r="CI48" s="466"/>
      <c r="CJ48" s="643"/>
      <c r="CK48" s="466"/>
      <c r="CL48" s="671"/>
      <c r="CM48" s="671"/>
      <c r="CN48" s="643"/>
      <c r="CO48" s="672"/>
      <c r="CP48" s="643"/>
      <c r="CQ48" s="671"/>
      <c r="CR48" s="847"/>
      <c r="CS48" s="671"/>
      <c r="CT48" s="467"/>
    </row>
    <row r="49" spans="1:98" s="312" customFormat="1" ht="120" customHeight="1" x14ac:dyDescent="0.3">
      <c r="A49" s="561" t="s">
        <v>658</v>
      </c>
      <c r="B49" s="298" t="s">
        <v>659</v>
      </c>
      <c r="C49" s="298" t="s">
        <v>660</v>
      </c>
      <c r="D49" s="298" t="s">
        <v>565</v>
      </c>
      <c r="E49" s="309"/>
      <c r="F49" s="777" t="s">
        <v>63</v>
      </c>
      <c r="G49" s="778">
        <f>'Stage 2 - Site Information'!N49</f>
        <v>36</v>
      </c>
      <c r="H49" s="777"/>
      <c r="I49" s="779">
        <f>'Stage 2 - Site Information'!M49</f>
        <v>1.21</v>
      </c>
      <c r="J49" s="780"/>
      <c r="K49" s="781"/>
      <c r="L49" s="309"/>
      <c r="M49" s="782">
        <v>1.21</v>
      </c>
      <c r="N49" s="782">
        <v>36</v>
      </c>
      <c r="O49" s="783" t="s">
        <v>425</v>
      </c>
      <c r="P49" s="783" t="s">
        <v>455</v>
      </c>
      <c r="Q49" s="309"/>
      <c r="R49" s="792" t="s">
        <v>488</v>
      </c>
      <c r="S49" s="792" t="s">
        <v>1624</v>
      </c>
      <c r="T49" s="783" t="s">
        <v>1725</v>
      </c>
      <c r="U49" s="783" t="s">
        <v>416</v>
      </c>
      <c r="V49" s="309"/>
      <c r="W49" s="783" t="s">
        <v>1850</v>
      </c>
      <c r="X49" s="783" t="s">
        <v>1864</v>
      </c>
      <c r="Y49" s="783" t="s">
        <v>1954</v>
      </c>
      <c r="Z49" s="783" t="s">
        <v>418</v>
      </c>
      <c r="AA49" s="309"/>
      <c r="AB49" s="792" t="s">
        <v>1992</v>
      </c>
      <c r="AC49" s="783" t="s">
        <v>418</v>
      </c>
      <c r="AD49" s="309"/>
      <c r="AE49" s="785" t="s">
        <v>3054</v>
      </c>
      <c r="AF49" s="783" t="s">
        <v>3062</v>
      </c>
      <c r="AG49" s="309"/>
      <c r="AH49" s="783" t="s">
        <v>2056</v>
      </c>
      <c r="AI49" s="783" t="s">
        <v>2146</v>
      </c>
      <c r="AJ49" s="783" t="s">
        <v>2117</v>
      </c>
      <c r="AK49" s="783" t="s">
        <v>64</v>
      </c>
      <c r="AL49" s="786"/>
      <c r="AM49" s="783" t="s">
        <v>2321</v>
      </c>
      <c r="AN49" s="783" t="s">
        <v>2330</v>
      </c>
      <c r="AO49" s="792" t="s">
        <v>1476</v>
      </c>
      <c r="AP49" s="863" t="s">
        <v>3306</v>
      </c>
      <c r="AQ49" s="792" t="s">
        <v>1505</v>
      </c>
      <c r="AR49" s="783" t="s">
        <v>2537</v>
      </c>
      <c r="AS49" s="309"/>
      <c r="AT49" s="783" t="s">
        <v>3087</v>
      </c>
      <c r="AU49" s="783" t="s">
        <v>3130</v>
      </c>
      <c r="AV49" s="783" t="s">
        <v>3192</v>
      </c>
      <c r="AW49" s="787"/>
      <c r="AX49" s="783" t="s">
        <v>1456</v>
      </c>
      <c r="AY49" s="792" t="s">
        <v>1434</v>
      </c>
      <c r="AZ49" s="783" t="s">
        <v>2685</v>
      </c>
      <c r="BA49" s="783" t="s">
        <v>445</v>
      </c>
      <c r="BB49" s="792" t="s">
        <v>3214</v>
      </c>
      <c r="BC49" s="792" t="s">
        <v>2831</v>
      </c>
      <c r="BD49" s="792" t="s">
        <v>2760</v>
      </c>
      <c r="BE49" s="309"/>
      <c r="BF49" s="783" t="s">
        <v>2832</v>
      </c>
      <c r="BG49" s="783" t="s">
        <v>2732</v>
      </c>
      <c r="BH49" s="309"/>
      <c r="BI49" s="783" t="s">
        <v>3241</v>
      </c>
      <c r="BJ49" s="783" t="s">
        <v>3241</v>
      </c>
      <c r="BK49" s="783" t="s">
        <v>3257</v>
      </c>
      <c r="BL49" s="783" t="s">
        <v>2866</v>
      </c>
      <c r="BM49" s="783" t="s">
        <v>398</v>
      </c>
      <c r="BN49" s="783" t="s">
        <v>2888</v>
      </c>
      <c r="BO49" s="309"/>
      <c r="BP49" s="783" t="s">
        <v>2907</v>
      </c>
      <c r="BQ49" s="783" t="s">
        <v>2997</v>
      </c>
      <c r="BR49" s="309"/>
      <c r="BS49" s="788">
        <v>10.6</v>
      </c>
      <c r="BT49" s="785" t="s">
        <v>2196</v>
      </c>
      <c r="BU49" s="788">
        <v>0.1</v>
      </c>
      <c r="BV49" s="783" t="s">
        <v>2209</v>
      </c>
      <c r="BW49" s="788">
        <v>0</v>
      </c>
      <c r="BX49" s="785" t="s">
        <v>2307</v>
      </c>
      <c r="BY49" s="789">
        <v>0.9</v>
      </c>
      <c r="BZ49" s="783" t="s">
        <v>2220</v>
      </c>
      <c r="CA49" s="788">
        <v>1.1000000000000001</v>
      </c>
      <c r="CB49" s="783" t="s">
        <v>2299</v>
      </c>
      <c r="CC49" s="790"/>
      <c r="CD49" s="788">
        <v>0.6</v>
      </c>
      <c r="CE49" s="783" t="s">
        <v>2281</v>
      </c>
      <c r="CF49" s="788">
        <v>0.9</v>
      </c>
      <c r="CG49" s="783" t="s">
        <v>2244</v>
      </c>
      <c r="CH49" s="788">
        <v>1.8</v>
      </c>
      <c r="CI49" s="783" t="s">
        <v>2279</v>
      </c>
      <c r="CJ49" s="788">
        <v>1.4</v>
      </c>
      <c r="CK49" s="783" t="s">
        <v>2231</v>
      </c>
      <c r="CL49" s="790"/>
      <c r="CM49" s="790"/>
      <c r="CN49" s="788">
        <v>1.6</v>
      </c>
      <c r="CO49" s="791"/>
      <c r="CP49" s="788">
        <v>0.4</v>
      </c>
      <c r="CQ49" s="790"/>
      <c r="CR49" s="309"/>
      <c r="CS49" s="790"/>
      <c r="CT49" s="785"/>
    </row>
    <row r="50" spans="1:98" s="470" customFormat="1" ht="120" hidden="1" customHeight="1" x14ac:dyDescent="0.25">
      <c r="A50" s="846" t="s">
        <v>661</v>
      </c>
      <c r="B50" s="463" t="s">
        <v>662</v>
      </c>
      <c r="C50" s="463" t="s">
        <v>663</v>
      </c>
      <c r="D50" s="463" t="s">
        <v>521</v>
      </c>
      <c r="E50" s="847"/>
      <c r="F50" s="482" t="s">
        <v>63</v>
      </c>
      <c r="G50" s="483">
        <f>'Stage 2 - Site Information'!N50</f>
        <v>6</v>
      </c>
      <c r="H50" s="482"/>
      <c r="I50" s="484">
        <f>'Stage 2 - Site Information'!M50</f>
        <v>0.19</v>
      </c>
      <c r="J50" s="485"/>
      <c r="K50" s="486"/>
      <c r="L50" s="847"/>
      <c r="M50" s="465">
        <v>0.19</v>
      </c>
      <c r="N50" s="465">
        <v>6</v>
      </c>
      <c r="O50" s="466" t="s">
        <v>456</v>
      </c>
      <c r="P50" s="466" t="s">
        <v>457</v>
      </c>
      <c r="Q50" s="847"/>
      <c r="R50" s="466"/>
      <c r="S50" s="466"/>
      <c r="T50" s="466"/>
      <c r="U50" s="466"/>
      <c r="V50" s="847"/>
      <c r="W50" s="466"/>
      <c r="X50" s="466"/>
      <c r="Y50" s="466"/>
      <c r="Z50" s="466"/>
      <c r="AA50" s="847"/>
      <c r="AB50" s="466"/>
      <c r="AC50" s="466" t="s">
        <v>418</v>
      </c>
      <c r="AD50" s="847"/>
      <c r="AE50" s="467"/>
      <c r="AF50" s="466"/>
      <c r="AG50" s="847"/>
      <c r="AH50" s="466"/>
      <c r="AI50" s="466"/>
      <c r="AJ50" s="466"/>
      <c r="AK50" s="466"/>
      <c r="AL50" s="468"/>
      <c r="AM50" s="466"/>
      <c r="AN50" s="466"/>
      <c r="AO50" s="469" t="s">
        <v>452</v>
      </c>
      <c r="AP50" s="868"/>
      <c r="AQ50" s="466"/>
      <c r="AR50" s="466"/>
      <c r="AS50" s="847"/>
      <c r="AT50" s="466" t="s">
        <v>3087</v>
      </c>
      <c r="AU50" s="466"/>
      <c r="AV50" s="466"/>
      <c r="AW50" s="718"/>
      <c r="AX50" s="466" t="s">
        <v>1456</v>
      </c>
      <c r="AY50" s="469" t="s">
        <v>1434</v>
      </c>
      <c r="AZ50" s="466" t="s">
        <v>2685</v>
      </c>
      <c r="BA50" s="466" t="s">
        <v>445</v>
      </c>
      <c r="BB50" s="469"/>
      <c r="BC50" s="466"/>
      <c r="BD50" s="466"/>
      <c r="BE50" s="847"/>
      <c r="BF50" s="466"/>
      <c r="BG50" s="466"/>
      <c r="BH50" s="847"/>
      <c r="BI50" s="466"/>
      <c r="BJ50" s="466"/>
      <c r="BK50" s="466"/>
      <c r="BL50" s="466"/>
      <c r="BM50" s="466"/>
      <c r="BN50" s="466"/>
      <c r="BO50" s="847"/>
      <c r="BP50" s="466"/>
      <c r="BQ50" s="466"/>
      <c r="BR50" s="847"/>
      <c r="BS50" s="643"/>
      <c r="BT50" s="467"/>
      <c r="BU50" s="643"/>
      <c r="BV50" s="466"/>
      <c r="BW50" s="643"/>
      <c r="BX50" s="467"/>
      <c r="BY50" s="644"/>
      <c r="BZ50" s="466"/>
      <c r="CA50" s="643"/>
      <c r="CB50" s="466"/>
      <c r="CC50" s="671"/>
      <c r="CD50" s="643"/>
      <c r="CE50" s="466"/>
      <c r="CF50" s="643"/>
      <c r="CG50" s="466"/>
      <c r="CH50" s="643"/>
      <c r="CI50" s="466"/>
      <c r="CJ50" s="643"/>
      <c r="CK50" s="466"/>
      <c r="CL50" s="671"/>
      <c r="CM50" s="671"/>
      <c r="CN50" s="643"/>
      <c r="CO50" s="672"/>
      <c r="CP50" s="643"/>
      <c r="CQ50" s="671"/>
      <c r="CR50" s="847"/>
      <c r="CS50" s="671"/>
      <c r="CT50" s="467"/>
    </row>
    <row r="51" spans="1:98" s="312" customFormat="1" ht="120" customHeight="1" x14ac:dyDescent="0.3">
      <c r="A51" s="561" t="s">
        <v>664</v>
      </c>
      <c r="B51" s="298" t="s">
        <v>665</v>
      </c>
      <c r="C51" s="298" t="s">
        <v>666</v>
      </c>
      <c r="D51" s="298" t="s">
        <v>521</v>
      </c>
      <c r="E51" s="309"/>
      <c r="F51" s="777" t="s">
        <v>63</v>
      </c>
      <c r="G51" s="778">
        <f>'Stage 2 - Site Information'!N51</f>
        <v>12</v>
      </c>
      <c r="H51" s="777"/>
      <c r="I51" s="779">
        <f>'Stage 2 - Site Information'!M51</f>
        <v>0.26</v>
      </c>
      <c r="J51" s="780"/>
      <c r="K51" s="781"/>
      <c r="L51" s="309"/>
      <c r="M51" s="782">
        <v>0.26</v>
      </c>
      <c r="N51" s="782">
        <v>12</v>
      </c>
      <c r="O51" s="783" t="s">
        <v>456</v>
      </c>
      <c r="P51" s="783" t="s">
        <v>415</v>
      </c>
      <c r="Q51" s="309"/>
      <c r="R51" s="792" t="s">
        <v>488</v>
      </c>
      <c r="S51" s="792" t="s">
        <v>1624</v>
      </c>
      <c r="T51" s="783" t="s">
        <v>1725</v>
      </c>
      <c r="U51" s="783" t="s">
        <v>1592</v>
      </c>
      <c r="V51" s="309"/>
      <c r="W51" s="783" t="s">
        <v>1850</v>
      </c>
      <c r="X51" s="783" t="s">
        <v>1836</v>
      </c>
      <c r="Y51" s="783" t="s">
        <v>1954</v>
      </c>
      <c r="Z51" s="783" t="s">
        <v>418</v>
      </c>
      <c r="AA51" s="309"/>
      <c r="AB51" s="792" t="s">
        <v>1997</v>
      </c>
      <c r="AC51" s="783" t="s">
        <v>418</v>
      </c>
      <c r="AD51" s="309"/>
      <c r="AE51" s="785" t="s">
        <v>3060</v>
      </c>
      <c r="AF51" s="783" t="s">
        <v>3062</v>
      </c>
      <c r="AG51" s="309"/>
      <c r="AH51" s="783" t="s">
        <v>2058</v>
      </c>
      <c r="AI51" s="783" t="s">
        <v>2089</v>
      </c>
      <c r="AJ51" s="783" t="s">
        <v>2087</v>
      </c>
      <c r="AK51" s="783" t="s">
        <v>2095</v>
      </c>
      <c r="AL51" s="786"/>
      <c r="AM51" s="783" t="s">
        <v>2318</v>
      </c>
      <c r="AN51" s="783" t="s">
        <v>2362</v>
      </c>
      <c r="AO51" s="792" t="s">
        <v>452</v>
      </c>
      <c r="AP51" s="863" t="s">
        <v>3306</v>
      </c>
      <c r="AQ51" s="792" t="s">
        <v>1505</v>
      </c>
      <c r="AR51" s="783" t="s">
        <v>2535</v>
      </c>
      <c r="AS51" s="309"/>
      <c r="AT51" s="783" t="s">
        <v>3087</v>
      </c>
      <c r="AU51" s="783" t="s">
        <v>3162</v>
      </c>
      <c r="AV51" s="783" t="s">
        <v>3192</v>
      </c>
      <c r="AW51" s="787"/>
      <c r="AX51" s="783" t="s">
        <v>1454</v>
      </c>
      <c r="AY51" s="792" t="s">
        <v>1434</v>
      </c>
      <c r="AZ51" s="783" t="s">
        <v>2685</v>
      </c>
      <c r="BA51" s="783" t="s">
        <v>445</v>
      </c>
      <c r="BB51" s="792" t="s">
        <v>3214</v>
      </c>
      <c r="BC51" s="783" t="s">
        <v>2716</v>
      </c>
      <c r="BD51" s="783" t="s">
        <v>2758</v>
      </c>
      <c r="BE51" s="309"/>
      <c r="BF51" s="783" t="s">
        <v>2765</v>
      </c>
      <c r="BG51" s="783" t="s">
        <v>2732</v>
      </c>
      <c r="BH51" s="309"/>
      <c r="BI51" s="783" t="s">
        <v>3241</v>
      </c>
      <c r="BJ51" s="783" t="s">
        <v>3241</v>
      </c>
      <c r="BK51" s="783" t="s">
        <v>3257</v>
      </c>
      <c r="BL51" s="783" t="s">
        <v>2866</v>
      </c>
      <c r="BM51" s="783" t="s">
        <v>2886</v>
      </c>
      <c r="BN51" s="783" t="s">
        <v>2887</v>
      </c>
      <c r="BO51" s="309"/>
      <c r="BP51" s="783" t="s">
        <v>2922</v>
      </c>
      <c r="BQ51" s="783" t="s">
        <v>2982</v>
      </c>
      <c r="BR51" s="309"/>
      <c r="BS51" s="788">
        <v>9.4</v>
      </c>
      <c r="BT51" s="785" t="s">
        <v>2196</v>
      </c>
      <c r="BU51" s="788">
        <v>1</v>
      </c>
      <c r="BV51" s="783" t="s">
        <v>2200</v>
      </c>
      <c r="BW51" s="788">
        <v>0.65</v>
      </c>
      <c r="BX51" s="785" t="s">
        <v>2308</v>
      </c>
      <c r="BY51" s="789">
        <v>1.4</v>
      </c>
      <c r="BZ51" s="783" t="s">
        <v>1209</v>
      </c>
      <c r="CA51" s="788">
        <v>0.57999999999999996</v>
      </c>
      <c r="CB51" s="783" t="s">
        <v>2216</v>
      </c>
      <c r="CC51" s="790"/>
      <c r="CD51" s="788">
        <v>0.54</v>
      </c>
      <c r="CE51" s="783" t="s">
        <v>2298</v>
      </c>
      <c r="CF51" s="788">
        <v>0.12</v>
      </c>
      <c r="CG51" s="783" t="s">
        <v>2242</v>
      </c>
      <c r="CH51" s="788">
        <v>4.2</v>
      </c>
      <c r="CI51" s="783" t="s">
        <v>2279</v>
      </c>
      <c r="CJ51" s="788">
        <v>0.88</v>
      </c>
      <c r="CK51" s="783" t="s">
        <v>2271</v>
      </c>
      <c r="CL51" s="790"/>
      <c r="CM51" s="790"/>
      <c r="CN51" s="788">
        <v>4.2</v>
      </c>
      <c r="CO51" s="791"/>
      <c r="CP51" s="788">
        <v>0</v>
      </c>
      <c r="CQ51" s="790"/>
      <c r="CR51" s="309"/>
      <c r="CS51" s="790"/>
      <c r="CT51" s="785"/>
    </row>
    <row r="52" spans="1:98" s="312" customFormat="1" ht="120" customHeight="1" x14ac:dyDescent="0.3">
      <c r="A52" s="561" t="s">
        <v>667</v>
      </c>
      <c r="B52" s="298" t="s">
        <v>668</v>
      </c>
      <c r="C52" s="298" t="s">
        <v>669</v>
      </c>
      <c r="D52" s="298" t="s">
        <v>521</v>
      </c>
      <c r="E52" s="309"/>
      <c r="F52" s="777" t="s">
        <v>63</v>
      </c>
      <c r="G52" s="778">
        <f>'Stage 2 - Site Information'!N52</f>
        <v>44</v>
      </c>
      <c r="H52" s="777"/>
      <c r="I52" s="779">
        <f>'Stage 2 - Site Information'!M52</f>
        <v>1.46</v>
      </c>
      <c r="J52" s="780"/>
      <c r="K52" s="781"/>
      <c r="L52" s="309"/>
      <c r="M52" s="782">
        <v>1.46</v>
      </c>
      <c r="N52" s="782">
        <v>44</v>
      </c>
      <c r="O52" s="783" t="s">
        <v>430</v>
      </c>
      <c r="P52" s="783" t="s">
        <v>415</v>
      </c>
      <c r="Q52" s="309"/>
      <c r="R52" s="792" t="s">
        <v>488</v>
      </c>
      <c r="S52" s="792" t="s">
        <v>1624</v>
      </c>
      <c r="T52" s="783" t="s">
        <v>1728</v>
      </c>
      <c r="U52" s="783" t="s">
        <v>416</v>
      </c>
      <c r="V52" s="309"/>
      <c r="W52" s="783" t="s">
        <v>1850</v>
      </c>
      <c r="X52" s="783" t="s">
        <v>1864</v>
      </c>
      <c r="Y52" s="783" t="s">
        <v>1954</v>
      </c>
      <c r="Z52" s="783" t="s">
        <v>418</v>
      </c>
      <c r="AA52" s="309"/>
      <c r="AB52" s="792" t="s">
        <v>2008</v>
      </c>
      <c r="AC52" s="783" t="s">
        <v>418</v>
      </c>
      <c r="AD52" s="309"/>
      <c r="AE52" s="785" t="s">
        <v>3054</v>
      </c>
      <c r="AF52" s="783" t="s">
        <v>3062</v>
      </c>
      <c r="AG52" s="309"/>
      <c r="AH52" s="783" t="s">
        <v>2058</v>
      </c>
      <c r="AI52" s="783" t="s">
        <v>2089</v>
      </c>
      <c r="AJ52" s="783" t="s">
        <v>2074</v>
      </c>
      <c r="AK52" s="783" t="s">
        <v>64</v>
      </c>
      <c r="AL52" s="786"/>
      <c r="AM52" s="783" t="s">
        <v>2318</v>
      </c>
      <c r="AN52" s="783" t="s">
        <v>2363</v>
      </c>
      <c r="AO52" s="792" t="s">
        <v>452</v>
      </c>
      <c r="AP52" s="863" t="s">
        <v>3305</v>
      </c>
      <c r="AQ52" s="792" t="s">
        <v>1505</v>
      </c>
      <c r="AR52" s="783" t="s">
        <v>2538</v>
      </c>
      <c r="AS52" s="309"/>
      <c r="AT52" s="792" t="s">
        <v>3087</v>
      </c>
      <c r="AU52" s="783" t="s">
        <v>3130</v>
      </c>
      <c r="AV52" s="792" t="s">
        <v>3192</v>
      </c>
      <c r="AW52" s="794" t="s">
        <v>444</v>
      </c>
      <c r="AX52" s="792" t="s">
        <v>3092</v>
      </c>
      <c r="AY52" s="792" t="s">
        <v>1434</v>
      </c>
      <c r="AZ52" s="792" t="s">
        <v>2685</v>
      </c>
      <c r="BA52" s="792" t="s">
        <v>445</v>
      </c>
      <c r="BB52" s="792" t="s">
        <v>3214</v>
      </c>
      <c r="BC52" s="792" t="s">
        <v>2697</v>
      </c>
      <c r="BD52" s="792" t="s">
        <v>2804</v>
      </c>
      <c r="BE52" s="309"/>
      <c r="BF52" s="792" t="s">
        <v>2765</v>
      </c>
      <c r="BG52" s="783" t="s">
        <v>2732</v>
      </c>
      <c r="BH52" s="309"/>
      <c r="BI52" s="783" t="s">
        <v>3241</v>
      </c>
      <c r="BJ52" s="783" t="s">
        <v>3241</v>
      </c>
      <c r="BK52" s="783" t="s">
        <v>3258</v>
      </c>
      <c r="BL52" s="783" t="s">
        <v>2866</v>
      </c>
      <c r="BM52" s="783" t="s">
        <v>2886</v>
      </c>
      <c r="BN52" s="783" t="s">
        <v>2887</v>
      </c>
      <c r="BO52" s="309"/>
      <c r="BP52" s="783" t="s">
        <v>2923</v>
      </c>
      <c r="BQ52" s="783" t="s">
        <v>2982</v>
      </c>
      <c r="BR52" s="309"/>
      <c r="BS52" s="788">
        <v>9.5</v>
      </c>
      <c r="BT52" s="785" t="s">
        <v>2196</v>
      </c>
      <c r="BU52" s="788">
        <v>1.1000000000000001</v>
      </c>
      <c r="BV52" s="783" t="s">
        <v>2200</v>
      </c>
      <c r="BW52" s="788">
        <v>0.75</v>
      </c>
      <c r="BX52" s="785" t="s">
        <v>2308</v>
      </c>
      <c r="BY52" s="789">
        <v>1.4</v>
      </c>
      <c r="BZ52" s="783" t="s">
        <v>1209</v>
      </c>
      <c r="CA52" s="788">
        <v>0.82</v>
      </c>
      <c r="CB52" s="783" t="s">
        <v>2216</v>
      </c>
      <c r="CC52" s="790"/>
      <c r="CD52" s="788">
        <v>0.8</v>
      </c>
      <c r="CE52" s="783" t="s">
        <v>2298</v>
      </c>
      <c r="CF52" s="788">
        <v>0.46</v>
      </c>
      <c r="CG52" s="783" t="s">
        <v>2242</v>
      </c>
      <c r="CH52" s="788">
        <v>4.5</v>
      </c>
      <c r="CI52" s="783" t="s">
        <v>2279</v>
      </c>
      <c r="CJ52" s="788">
        <v>1.1000000000000001</v>
      </c>
      <c r="CK52" s="783" t="s">
        <v>2271</v>
      </c>
      <c r="CL52" s="790"/>
      <c r="CM52" s="790"/>
      <c r="CN52" s="788">
        <v>4.5</v>
      </c>
      <c r="CO52" s="791"/>
      <c r="CP52" s="788">
        <v>0.21</v>
      </c>
      <c r="CQ52" s="790"/>
      <c r="CR52" s="309"/>
      <c r="CS52" s="790"/>
      <c r="CT52" s="785"/>
    </row>
    <row r="53" spans="1:98" s="312" customFormat="1" ht="120" customHeight="1" x14ac:dyDescent="0.3">
      <c r="A53" s="561" t="s">
        <v>670</v>
      </c>
      <c r="B53" s="298" t="s">
        <v>671</v>
      </c>
      <c r="C53" s="298" t="s">
        <v>672</v>
      </c>
      <c r="D53" s="298" t="s">
        <v>515</v>
      </c>
      <c r="E53" s="309"/>
      <c r="F53" s="777"/>
      <c r="G53" s="778">
        <f>'Stage 2 - Site Information'!N53</f>
        <v>0</v>
      </c>
      <c r="H53" s="777" t="s">
        <v>63</v>
      </c>
      <c r="I53" s="779">
        <f>'Stage 2 - Site Information'!M53</f>
        <v>1.05</v>
      </c>
      <c r="J53" s="780" t="s">
        <v>1354</v>
      </c>
      <c r="K53" s="781"/>
      <c r="L53" s="309"/>
      <c r="M53" s="782">
        <v>1.05</v>
      </c>
      <c r="N53" s="782">
        <v>0</v>
      </c>
      <c r="O53" s="783" t="s">
        <v>441</v>
      </c>
      <c r="P53" s="783" t="s">
        <v>436</v>
      </c>
      <c r="Q53" s="309"/>
      <c r="R53" s="784" t="s">
        <v>488</v>
      </c>
      <c r="S53" s="784" t="s">
        <v>1624</v>
      </c>
      <c r="T53" s="783" t="s">
        <v>1725</v>
      </c>
      <c r="U53" s="783" t="s">
        <v>1528</v>
      </c>
      <c r="V53" s="309"/>
      <c r="W53" s="783" t="s">
        <v>1852</v>
      </c>
      <c r="X53" s="783" t="s">
        <v>1837</v>
      </c>
      <c r="Y53" s="783" t="s">
        <v>1955</v>
      </c>
      <c r="Z53" s="783" t="s">
        <v>1875</v>
      </c>
      <c r="AA53" s="309"/>
      <c r="AB53" s="783" t="s">
        <v>98</v>
      </c>
      <c r="AC53" s="783" t="s">
        <v>2027</v>
      </c>
      <c r="AD53" s="309"/>
      <c r="AE53" s="785" t="s">
        <v>3070</v>
      </c>
      <c r="AF53" s="783" t="s">
        <v>3078</v>
      </c>
      <c r="AG53" s="309"/>
      <c r="AH53" s="783" t="s">
        <v>418</v>
      </c>
      <c r="AI53" s="783" t="s">
        <v>2136</v>
      </c>
      <c r="AJ53" s="783" t="s">
        <v>2087</v>
      </c>
      <c r="AK53" s="783" t="s">
        <v>64</v>
      </c>
      <c r="AL53" s="786"/>
      <c r="AM53" s="783" t="s">
        <v>2318</v>
      </c>
      <c r="AN53" s="783" t="s">
        <v>2364</v>
      </c>
      <c r="AO53" s="784" t="s">
        <v>452</v>
      </c>
      <c r="AP53" s="863" t="s">
        <v>3306</v>
      </c>
      <c r="AQ53" s="783"/>
      <c r="AR53" s="783" t="s">
        <v>2539</v>
      </c>
      <c r="AS53" s="309"/>
      <c r="AT53" s="783" t="s">
        <v>3087</v>
      </c>
      <c r="AU53" s="783" t="s">
        <v>3162</v>
      </c>
      <c r="AV53" s="783" t="s">
        <v>3192</v>
      </c>
      <c r="AW53" s="787"/>
      <c r="AX53" s="783" t="s">
        <v>1454</v>
      </c>
      <c r="AY53" s="784" t="s">
        <v>1434</v>
      </c>
      <c r="AZ53" s="783" t="s">
        <v>2685</v>
      </c>
      <c r="BA53" s="783" t="s">
        <v>445</v>
      </c>
      <c r="BB53" s="792" t="s">
        <v>3216</v>
      </c>
      <c r="BC53" s="783" t="s">
        <v>2716</v>
      </c>
      <c r="BD53" s="783" t="s">
        <v>2758</v>
      </c>
      <c r="BE53" s="309"/>
      <c r="BF53" s="784" t="s">
        <v>2765</v>
      </c>
      <c r="BG53" s="783" t="s">
        <v>2732</v>
      </c>
      <c r="BH53" s="309"/>
      <c r="BI53" s="783" t="s">
        <v>3241</v>
      </c>
      <c r="BJ53" s="783" t="s">
        <v>3241</v>
      </c>
      <c r="BK53" s="783" t="s">
        <v>3255</v>
      </c>
      <c r="BL53" s="783" t="s">
        <v>2873</v>
      </c>
      <c r="BM53" s="783" t="s">
        <v>397</v>
      </c>
      <c r="BN53" s="783" t="s">
        <v>2888</v>
      </c>
      <c r="BO53" s="309"/>
      <c r="BP53" s="783" t="s">
        <v>2924</v>
      </c>
      <c r="BQ53" s="783" t="s">
        <v>2982</v>
      </c>
      <c r="BR53" s="309"/>
      <c r="BS53" s="788">
        <v>1.7</v>
      </c>
      <c r="BT53" s="785" t="s">
        <v>2197</v>
      </c>
      <c r="BU53" s="788">
        <v>0</v>
      </c>
      <c r="BV53" s="783" t="s">
        <v>2208</v>
      </c>
      <c r="BW53" s="788">
        <v>0.14000000000000001</v>
      </c>
      <c r="BX53" s="785" t="s">
        <v>2306</v>
      </c>
      <c r="BY53" s="789"/>
      <c r="BZ53" s="783"/>
      <c r="CA53" s="788"/>
      <c r="CB53" s="783"/>
      <c r="CC53" s="790"/>
      <c r="CD53" s="788"/>
      <c r="CE53" s="783"/>
      <c r="CF53" s="788"/>
      <c r="CG53" s="783"/>
      <c r="CH53" s="788"/>
      <c r="CI53" s="783"/>
      <c r="CJ53" s="788"/>
      <c r="CK53" s="783"/>
      <c r="CL53" s="790"/>
      <c r="CM53" s="790"/>
      <c r="CN53" s="788"/>
      <c r="CO53" s="791"/>
      <c r="CP53" s="788"/>
      <c r="CQ53" s="790"/>
      <c r="CR53" s="309"/>
      <c r="CS53" s="790"/>
      <c r="CT53" s="785"/>
    </row>
    <row r="54" spans="1:98" s="312" customFormat="1" ht="120" customHeight="1" x14ac:dyDescent="0.3">
      <c r="A54" s="561" t="s">
        <v>673</v>
      </c>
      <c r="B54" s="298" t="s">
        <v>674</v>
      </c>
      <c r="C54" s="298" t="s">
        <v>675</v>
      </c>
      <c r="D54" s="298" t="s">
        <v>515</v>
      </c>
      <c r="E54" s="309"/>
      <c r="F54" s="777"/>
      <c r="G54" s="778">
        <f>'Stage 2 - Site Information'!N54</f>
        <v>0</v>
      </c>
      <c r="H54" s="777" t="s">
        <v>63</v>
      </c>
      <c r="I54" s="779">
        <f>'Stage 2 - Site Information'!M54</f>
        <v>2.98</v>
      </c>
      <c r="J54" s="780"/>
      <c r="K54" s="781"/>
      <c r="L54" s="309"/>
      <c r="M54" s="782">
        <v>2.98</v>
      </c>
      <c r="N54" s="782">
        <v>0</v>
      </c>
      <c r="O54" s="783" t="s">
        <v>441</v>
      </c>
      <c r="P54" s="783" t="s">
        <v>458</v>
      </c>
      <c r="Q54" s="309"/>
      <c r="R54" s="784" t="s">
        <v>1651</v>
      </c>
      <c r="S54" s="784" t="s">
        <v>1726</v>
      </c>
      <c r="T54" s="783" t="s">
        <v>1728</v>
      </c>
      <c r="U54" s="783" t="s">
        <v>1525</v>
      </c>
      <c r="V54" s="309"/>
      <c r="W54" s="783" t="s">
        <v>1850</v>
      </c>
      <c r="X54" s="783" t="s">
        <v>1838</v>
      </c>
      <c r="Y54" s="783" t="s">
        <v>1955</v>
      </c>
      <c r="Z54" s="783" t="s">
        <v>1875</v>
      </c>
      <c r="AA54" s="309"/>
      <c r="AB54" s="783" t="s">
        <v>98</v>
      </c>
      <c r="AC54" s="783" t="s">
        <v>418</v>
      </c>
      <c r="AD54" s="309"/>
      <c r="AE54" s="785" t="s">
        <v>3056</v>
      </c>
      <c r="AF54" s="783" t="s">
        <v>3078</v>
      </c>
      <c r="AG54" s="309"/>
      <c r="AH54" s="783" t="s">
        <v>418</v>
      </c>
      <c r="AI54" s="783" t="s">
        <v>2136</v>
      </c>
      <c r="AJ54" s="783" t="s">
        <v>2087</v>
      </c>
      <c r="AK54" s="783" t="s">
        <v>64</v>
      </c>
      <c r="AL54" s="786"/>
      <c r="AM54" s="783" t="s">
        <v>2318</v>
      </c>
      <c r="AN54" s="783" t="s">
        <v>2365</v>
      </c>
      <c r="AO54" s="784" t="s">
        <v>452</v>
      </c>
      <c r="AP54" s="863" t="s">
        <v>3306</v>
      </c>
      <c r="AQ54" s="784" t="s">
        <v>1505</v>
      </c>
      <c r="AR54" s="783" t="s">
        <v>2882</v>
      </c>
      <c r="AS54" s="309"/>
      <c r="AT54" s="783" t="s">
        <v>3087</v>
      </c>
      <c r="AU54" s="783" t="s">
        <v>3162</v>
      </c>
      <c r="AV54" s="783" t="s">
        <v>3192</v>
      </c>
      <c r="AW54" s="787"/>
      <c r="AX54" s="783" t="s">
        <v>1456</v>
      </c>
      <c r="AY54" s="783"/>
      <c r="AZ54" s="783" t="s">
        <v>2883</v>
      </c>
      <c r="BA54" s="783" t="s">
        <v>445</v>
      </c>
      <c r="BB54" s="792" t="s">
        <v>3216</v>
      </c>
      <c r="BC54" s="783" t="s">
        <v>2716</v>
      </c>
      <c r="BD54" s="783" t="s">
        <v>2758</v>
      </c>
      <c r="BE54" s="309"/>
      <c r="BF54" s="783" t="s">
        <v>2881</v>
      </c>
      <c r="BG54" s="783" t="s">
        <v>2732</v>
      </c>
      <c r="BH54" s="309"/>
      <c r="BI54" s="783" t="s">
        <v>3241</v>
      </c>
      <c r="BJ54" s="783" t="s">
        <v>3241</v>
      </c>
      <c r="BK54" s="783" t="s">
        <v>3255</v>
      </c>
      <c r="BL54" s="783" t="s">
        <v>2880</v>
      </c>
      <c r="BM54" s="783" t="s">
        <v>2886</v>
      </c>
      <c r="BN54" s="783" t="s">
        <v>2885</v>
      </c>
      <c r="BO54" s="309"/>
      <c r="BP54" s="783" t="s">
        <v>2924</v>
      </c>
      <c r="BQ54" s="783" t="s">
        <v>2982</v>
      </c>
      <c r="BR54" s="309"/>
      <c r="BS54" s="788">
        <v>1.9</v>
      </c>
      <c r="BT54" s="785" t="s">
        <v>2197</v>
      </c>
      <c r="BU54" s="788">
        <v>7.0000000000000007E-2</v>
      </c>
      <c r="BV54" s="783" t="s">
        <v>2203</v>
      </c>
      <c r="BW54" s="788">
        <v>0.16</v>
      </c>
      <c r="BX54" s="785" t="s">
        <v>2306</v>
      </c>
      <c r="BY54" s="789"/>
      <c r="BZ54" s="783"/>
      <c r="CA54" s="788"/>
      <c r="CB54" s="783"/>
      <c r="CC54" s="790"/>
      <c r="CD54" s="788"/>
      <c r="CE54" s="783"/>
      <c r="CF54" s="788"/>
      <c r="CG54" s="783"/>
      <c r="CH54" s="788"/>
      <c r="CI54" s="783"/>
      <c r="CJ54" s="788"/>
      <c r="CK54" s="783"/>
      <c r="CL54" s="790"/>
      <c r="CM54" s="790"/>
      <c r="CN54" s="788"/>
      <c r="CO54" s="791"/>
      <c r="CP54" s="788"/>
      <c r="CQ54" s="790"/>
      <c r="CR54" s="309"/>
      <c r="CS54" s="790"/>
      <c r="CT54" s="785"/>
    </row>
    <row r="55" spans="1:98" s="312" customFormat="1" ht="108" customHeight="1" x14ac:dyDescent="0.3">
      <c r="A55" s="561" t="s">
        <v>676</v>
      </c>
      <c r="B55" s="298" t="s">
        <v>677</v>
      </c>
      <c r="C55" s="298" t="s">
        <v>678</v>
      </c>
      <c r="D55" s="298" t="s">
        <v>518</v>
      </c>
      <c r="E55" s="309"/>
      <c r="F55" s="777" t="s">
        <v>63</v>
      </c>
      <c r="G55" s="778">
        <f>'Stage 2 - Site Information'!N55</f>
        <v>43</v>
      </c>
      <c r="H55" s="777" t="s">
        <v>63</v>
      </c>
      <c r="I55" s="779">
        <f>'Stage 2 - Site Information'!M55</f>
        <v>1.42</v>
      </c>
      <c r="J55" s="780"/>
      <c r="K55" s="781"/>
      <c r="L55" s="309"/>
      <c r="M55" s="782">
        <v>1.42</v>
      </c>
      <c r="N55" s="782">
        <v>43</v>
      </c>
      <c r="O55" s="783" t="s">
        <v>426</v>
      </c>
      <c r="P55" s="783" t="s">
        <v>436</v>
      </c>
      <c r="Q55" s="309"/>
      <c r="R55" s="784" t="s">
        <v>1537</v>
      </c>
      <c r="S55" s="784" t="s">
        <v>1727</v>
      </c>
      <c r="T55" s="783" t="s">
        <v>1729</v>
      </c>
      <c r="U55" s="783" t="s">
        <v>1525</v>
      </c>
      <c r="V55" s="309"/>
      <c r="W55" s="783" t="s">
        <v>1850</v>
      </c>
      <c r="X55" s="783" t="s">
        <v>1864</v>
      </c>
      <c r="Y55" s="783" t="s">
        <v>1955</v>
      </c>
      <c r="Z55" s="783" t="s">
        <v>1875</v>
      </c>
      <c r="AA55" s="309"/>
      <c r="AB55" s="783" t="s">
        <v>1998</v>
      </c>
      <c r="AC55" s="783" t="s">
        <v>2028</v>
      </c>
      <c r="AD55" s="309"/>
      <c r="AE55" s="785" t="s">
        <v>3065</v>
      </c>
      <c r="AF55" s="783" t="s">
        <v>3078</v>
      </c>
      <c r="AG55" s="309"/>
      <c r="AH55" s="783" t="s">
        <v>2066</v>
      </c>
      <c r="AI55" s="783" t="s">
        <v>2136</v>
      </c>
      <c r="AJ55" s="783" t="s">
        <v>2087</v>
      </c>
      <c r="AK55" s="783" t="s">
        <v>2096</v>
      </c>
      <c r="AL55" s="786"/>
      <c r="AM55" s="783" t="s">
        <v>2318</v>
      </c>
      <c r="AN55" s="783" t="s">
        <v>2366</v>
      </c>
      <c r="AO55" s="783" t="s">
        <v>1492</v>
      </c>
      <c r="AP55" s="863" t="s">
        <v>3307</v>
      </c>
      <c r="AQ55" s="784" t="s">
        <v>1505</v>
      </c>
      <c r="AR55" s="783" t="s">
        <v>2541</v>
      </c>
      <c r="AS55" s="309"/>
      <c r="AT55" s="783" t="s">
        <v>3088</v>
      </c>
      <c r="AU55" s="783" t="s">
        <v>3164</v>
      </c>
      <c r="AV55" s="783" t="s">
        <v>3192</v>
      </c>
      <c r="AW55" s="787"/>
      <c r="AX55" s="783" t="s">
        <v>1456</v>
      </c>
      <c r="AY55" s="784" t="s">
        <v>1434</v>
      </c>
      <c r="AZ55" s="783" t="s">
        <v>2685</v>
      </c>
      <c r="BA55" s="783" t="s">
        <v>445</v>
      </c>
      <c r="BB55" s="792" t="s">
        <v>3216</v>
      </c>
      <c r="BC55" s="783" t="s">
        <v>2716</v>
      </c>
      <c r="BD55" s="783" t="s">
        <v>2758</v>
      </c>
      <c r="BE55" s="309"/>
      <c r="BF55" s="783" t="s">
        <v>2772</v>
      </c>
      <c r="BG55" s="783" t="s">
        <v>2732</v>
      </c>
      <c r="BH55" s="309"/>
      <c r="BI55" s="783" t="s">
        <v>447</v>
      </c>
      <c r="BJ55" s="783" t="s">
        <v>3241</v>
      </c>
      <c r="BK55" s="783" t="s">
        <v>3256</v>
      </c>
      <c r="BL55" s="783" t="s">
        <v>2866</v>
      </c>
      <c r="BM55" s="783" t="s">
        <v>397</v>
      </c>
      <c r="BN55" s="783" t="s">
        <v>2884</v>
      </c>
      <c r="BO55" s="309"/>
      <c r="BP55" s="783" t="s">
        <v>2925</v>
      </c>
      <c r="BQ55" s="783" t="s">
        <v>2982</v>
      </c>
      <c r="BR55" s="309"/>
      <c r="BS55" s="788">
        <v>0.5</v>
      </c>
      <c r="BT55" s="785" t="s">
        <v>2198</v>
      </c>
      <c r="BU55" s="788">
        <v>0.5</v>
      </c>
      <c r="BV55" s="783" t="s">
        <v>2202</v>
      </c>
      <c r="BW55" s="788">
        <v>0.14000000000000001</v>
      </c>
      <c r="BX55" s="785" t="s">
        <v>2305</v>
      </c>
      <c r="BY55" s="789">
        <v>1.6</v>
      </c>
      <c r="BZ55" s="783" t="s">
        <v>1205</v>
      </c>
      <c r="CA55" s="788">
        <v>0.08</v>
      </c>
      <c r="CB55" s="783" t="s">
        <v>2214</v>
      </c>
      <c r="CC55" s="790"/>
      <c r="CD55" s="788">
        <v>0.26</v>
      </c>
      <c r="CE55" s="783" t="s">
        <v>2281</v>
      </c>
      <c r="CF55" s="788">
        <v>0.52</v>
      </c>
      <c r="CG55" s="783" t="s">
        <v>2285</v>
      </c>
      <c r="CH55" s="788">
        <v>1.1499999999999999</v>
      </c>
      <c r="CI55" s="783" t="s">
        <v>2275</v>
      </c>
      <c r="CJ55" s="788">
        <v>0.21</v>
      </c>
      <c r="CK55" s="783" t="s">
        <v>2284</v>
      </c>
      <c r="CL55" s="790"/>
      <c r="CM55" s="790"/>
      <c r="CN55" s="788">
        <v>1.89</v>
      </c>
      <c r="CO55" s="791"/>
      <c r="CP55" s="788">
        <v>0.14000000000000001</v>
      </c>
      <c r="CQ55" s="790"/>
      <c r="CR55" s="309"/>
      <c r="CS55" s="790"/>
      <c r="CT55" s="785"/>
    </row>
    <row r="56" spans="1:98" s="312" customFormat="1" ht="120" customHeight="1" x14ac:dyDescent="0.3">
      <c r="A56" s="561" t="s">
        <v>679</v>
      </c>
      <c r="B56" s="298" t="s">
        <v>680</v>
      </c>
      <c r="C56" s="298" t="s">
        <v>681</v>
      </c>
      <c r="D56" s="298" t="s">
        <v>535</v>
      </c>
      <c r="E56" s="309"/>
      <c r="F56" s="777" t="s">
        <v>63</v>
      </c>
      <c r="G56" s="778">
        <f>'Stage 2 - Site Information'!N56</f>
        <v>34</v>
      </c>
      <c r="H56" s="777" t="s">
        <v>63</v>
      </c>
      <c r="I56" s="779">
        <f>'Stage 2 - Site Information'!M56</f>
        <v>1.1200000000000001</v>
      </c>
      <c r="J56" s="780"/>
      <c r="K56" s="781"/>
      <c r="L56" s="309"/>
      <c r="M56" s="782">
        <v>1.1200000000000001</v>
      </c>
      <c r="N56" s="782">
        <v>34</v>
      </c>
      <c r="O56" s="783" t="s">
        <v>459</v>
      </c>
      <c r="P56" s="783" t="s">
        <v>415</v>
      </c>
      <c r="Q56" s="309"/>
      <c r="R56" s="792" t="s">
        <v>488</v>
      </c>
      <c r="S56" s="792" t="s">
        <v>1624</v>
      </c>
      <c r="T56" s="783" t="s">
        <v>1728</v>
      </c>
      <c r="U56" s="783" t="s">
        <v>1538</v>
      </c>
      <c r="V56" s="309"/>
      <c r="W56" s="783" t="s">
        <v>1853</v>
      </c>
      <c r="X56" s="783" t="s">
        <v>1866</v>
      </c>
      <c r="Y56" s="783" t="s">
        <v>1954</v>
      </c>
      <c r="Z56" s="783" t="s">
        <v>1875</v>
      </c>
      <c r="AA56" s="309"/>
      <c r="AB56" s="792" t="s">
        <v>1992</v>
      </c>
      <c r="AC56" s="783" t="s">
        <v>418</v>
      </c>
      <c r="AD56" s="309"/>
      <c r="AE56" s="785" t="s">
        <v>3071</v>
      </c>
      <c r="AF56" s="783" t="s">
        <v>3078</v>
      </c>
      <c r="AG56" s="309"/>
      <c r="AH56" s="783" t="s">
        <v>2061</v>
      </c>
      <c r="AI56" s="783" t="s">
        <v>2136</v>
      </c>
      <c r="AJ56" s="783" t="s">
        <v>2094</v>
      </c>
      <c r="AK56" s="801" t="s">
        <v>64</v>
      </c>
      <c r="AL56" s="786"/>
      <c r="AM56" s="783" t="s">
        <v>2318</v>
      </c>
      <c r="AN56" s="783" t="s">
        <v>2367</v>
      </c>
      <c r="AO56" s="792" t="s">
        <v>452</v>
      </c>
      <c r="AP56" s="863" t="s">
        <v>3305</v>
      </c>
      <c r="AQ56" s="792" t="s">
        <v>1505</v>
      </c>
      <c r="AR56" s="783" t="s">
        <v>2542</v>
      </c>
      <c r="AS56" s="309"/>
      <c r="AT56" s="783" t="s">
        <v>3089</v>
      </c>
      <c r="AU56" s="783" t="s">
        <v>3135</v>
      </c>
      <c r="AV56" s="783" t="s">
        <v>3191</v>
      </c>
      <c r="AW56" s="799"/>
      <c r="AX56" s="801" t="s">
        <v>1454</v>
      </c>
      <c r="AY56" s="798" t="s">
        <v>1436</v>
      </c>
      <c r="AZ56" s="801" t="s">
        <v>2685</v>
      </c>
      <c r="BA56" s="783" t="s">
        <v>445</v>
      </c>
      <c r="BB56" s="792" t="s">
        <v>3211</v>
      </c>
      <c r="BC56" s="792" t="s">
        <v>2710</v>
      </c>
      <c r="BD56" s="792" t="s">
        <v>2760</v>
      </c>
      <c r="BE56" s="309"/>
      <c r="BF56" s="792" t="s">
        <v>446</v>
      </c>
      <c r="BG56" s="803" t="s">
        <v>2743</v>
      </c>
      <c r="BH56" s="309"/>
      <c r="BI56" s="783" t="s">
        <v>3241</v>
      </c>
      <c r="BJ56" s="783" t="s">
        <v>3241</v>
      </c>
      <c r="BK56" s="783" t="s">
        <v>3256</v>
      </c>
      <c r="BL56" s="783" t="s">
        <v>2866</v>
      </c>
      <c r="BM56" s="783" t="s">
        <v>2886</v>
      </c>
      <c r="BN56" s="783" t="s">
        <v>2884</v>
      </c>
      <c r="BO56" s="309"/>
      <c r="BP56" s="783" t="s">
        <v>2926</v>
      </c>
      <c r="BQ56" s="783" t="s">
        <v>2998</v>
      </c>
      <c r="BR56" s="309"/>
      <c r="BS56" s="788">
        <v>0.4</v>
      </c>
      <c r="BT56" s="785" t="s">
        <v>2196</v>
      </c>
      <c r="BU56" s="788">
        <v>0.2</v>
      </c>
      <c r="BV56" s="783" t="s">
        <v>2203</v>
      </c>
      <c r="BW56" s="788">
        <v>0.8</v>
      </c>
      <c r="BX56" s="785" t="s">
        <v>2307</v>
      </c>
      <c r="BY56" s="789">
        <v>0.5</v>
      </c>
      <c r="BZ56" s="783" t="s">
        <v>2301</v>
      </c>
      <c r="CA56" s="788">
        <v>1.4</v>
      </c>
      <c r="CB56" s="783" t="s">
        <v>2213</v>
      </c>
      <c r="CC56" s="790"/>
      <c r="CD56" s="788">
        <v>0.85</v>
      </c>
      <c r="CE56" s="783" t="s">
        <v>2222</v>
      </c>
      <c r="CF56" s="788">
        <v>0.8</v>
      </c>
      <c r="CG56" s="783" t="s">
        <v>2256</v>
      </c>
      <c r="CH56" s="788">
        <v>0.85</v>
      </c>
      <c r="CI56" s="783" t="s">
        <v>2277</v>
      </c>
      <c r="CJ56" s="788">
        <v>2.4</v>
      </c>
      <c r="CK56" s="783" t="s">
        <v>2283</v>
      </c>
      <c r="CL56" s="790"/>
      <c r="CM56" s="790"/>
      <c r="CN56" s="788">
        <v>1.3</v>
      </c>
      <c r="CO56" s="791"/>
      <c r="CP56" s="788">
        <v>0.8</v>
      </c>
      <c r="CQ56" s="790"/>
      <c r="CR56" s="309"/>
      <c r="CS56" s="790"/>
      <c r="CT56" s="785"/>
    </row>
    <row r="57" spans="1:98" s="817" customFormat="1" ht="120" customHeight="1" x14ac:dyDescent="0.3">
      <c r="A57" s="563" t="s">
        <v>683</v>
      </c>
      <c r="B57" s="514" t="s">
        <v>684</v>
      </c>
      <c r="C57" s="514" t="s">
        <v>681</v>
      </c>
      <c r="D57" s="514" t="s">
        <v>535</v>
      </c>
      <c r="E57" s="515"/>
      <c r="F57" s="806" t="s">
        <v>512</v>
      </c>
      <c r="G57" s="807">
        <f>'Stage 2 - Site Information'!N57</f>
        <v>28</v>
      </c>
      <c r="H57" s="806" t="s">
        <v>63</v>
      </c>
      <c r="I57" s="808">
        <f>'Stage 2 - Site Information'!M57</f>
        <v>0.94</v>
      </c>
      <c r="J57" s="809"/>
      <c r="K57" s="810"/>
      <c r="L57" s="515"/>
      <c r="M57" s="811">
        <v>0.94</v>
      </c>
      <c r="N57" s="811">
        <v>28</v>
      </c>
      <c r="O57" s="801" t="s">
        <v>414</v>
      </c>
      <c r="P57" s="801" t="s">
        <v>415</v>
      </c>
      <c r="Q57" s="515"/>
      <c r="R57" s="792" t="s">
        <v>1536</v>
      </c>
      <c r="S57" s="792" t="s">
        <v>1624</v>
      </c>
      <c r="T57" s="783" t="s">
        <v>1728</v>
      </c>
      <c r="U57" s="783" t="s">
        <v>416</v>
      </c>
      <c r="V57" s="515"/>
      <c r="W57" s="783" t="s">
        <v>1854</v>
      </c>
      <c r="X57" s="783" t="s">
        <v>1866</v>
      </c>
      <c r="Y57" s="783" t="s">
        <v>1954</v>
      </c>
      <c r="Z57" s="783" t="s">
        <v>1875</v>
      </c>
      <c r="AA57" s="515"/>
      <c r="AB57" s="801" t="s">
        <v>99</v>
      </c>
      <c r="AC57" s="801" t="s">
        <v>418</v>
      </c>
      <c r="AD57" s="515"/>
      <c r="AE57" s="785" t="s">
        <v>3072</v>
      </c>
      <c r="AF57" s="801" t="s">
        <v>3078</v>
      </c>
      <c r="AG57" s="515"/>
      <c r="AH57" s="783" t="s">
        <v>2067</v>
      </c>
      <c r="AI57" s="783" t="s">
        <v>2136</v>
      </c>
      <c r="AJ57" s="783" t="s">
        <v>2087</v>
      </c>
      <c r="AK57" s="801" t="s">
        <v>64</v>
      </c>
      <c r="AL57" s="812"/>
      <c r="AM57" s="801" t="s">
        <v>2322</v>
      </c>
      <c r="AN57" s="783" t="s">
        <v>2368</v>
      </c>
      <c r="AO57" s="813" t="s">
        <v>452</v>
      </c>
      <c r="AP57" s="865" t="s">
        <v>3305</v>
      </c>
      <c r="AQ57" s="801" t="s">
        <v>3280</v>
      </c>
      <c r="AR57" s="783" t="s">
        <v>2543</v>
      </c>
      <c r="AS57" s="515"/>
      <c r="AT57" s="783" t="s">
        <v>3108</v>
      </c>
      <c r="AU57" s="792" t="s">
        <v>3136</v>
      </c>
      <c r="AV57" s="783" t="s">
        <v>3190</v>
      </c>
      <c r="AW57" s="794" t="s">
        <v>444</v>
      </c>
      <c r="AX57" s="783" t="s">
        <v>1454</v>
      </c>
      <c r="AY57" s="783" t="s">
        <v>3030</v>
      </c>
      <c r="AZ57" s="783" t="s">
        <v>2685</v>
      </c>
      <c r="BA57" s="783" t="s">
        <v>445</v>
      </c>
      <c r="BB57" s="792" t="s">
        <v>3211</v>
      </c>
      <c r="BC57" s="792" t="s">
        <v>2710</v>
      </c>
      <c r="BD57" s="792" t="s">
        <v>2760</v>
      </c>
      <c r="BE57" s="515"/>
      <c r="BF57" s="801" t="s">
        <v>2773</v>
      </c>
      <c r="BG57" s="803" t="s">
        <v>2743</v>
      </c>
      <c r="BH57" s="515"/>
      <c r="BI57" s="783" t="s">
        <v>3241</v>
      </c>
      <c r="BJ57" s="783" t="s">
        <v>3241</v>
      </c>
      <c r="BK57" s="783" t="s">
        <v>3259</v>
      </c>
      <c r="BL57" s="801" t="s">
        <v>2871</v>
      </c>
      <c r="BM57" s="801" t="s">
        <v>397</v>
      </c>
      <c r="BN57" s="783" t="s">
        <v>2884</v>
      </c>
      <c r="BO57" s="515"/>
      <c r="BP57" s="783" t="s">
        <v>2926</v>
      </c>
      <c r="BQ57" s="783" t="s">
        <v>2999</v>
      </c>
      <c r="BR57" s="515"/>
      <c r="BS57" s="814">
        <v>0.9</v>
      </c>
      <c r="BT57" s="815" t="s">
        <v>2196</v>
      </c>
      <c r="BU57" s="814">
        <v>0.7</v>
      </c>
      <c r="BV57" s="801" t="s">
        <v>2203</v>
      </c>
      <c r="BW57" s="814">
        <v>0.8</v>
      </c>
      <c r="BX57" s="815" t="s">
        <v>2307</v>
      </c>
      <c r="BY57" s="816">
        <v>0.8</v>
      </c>
      <c r="BZ57" s="801" t="s">
        <v>2301</v>
      </c>
      <c r="CA57" s="814">
        <v>1.7</v>
      </c>
      <c r="CB57" s="801" t="s">
        <v>2213</v>
      </c>
      <c r="CC57" s="790"/>
      <c r="CD57" s="814">
        <v>1.3</v>
      </c>
      <c r="CE57" s="783" t="s">
        <v>2222</v>
      </c>
      <c r="CF57" s="814">
        <v>1.2</v>
      </c>
      <c r="CG57" s="801" t="s">
        <v>2256</v>
      </c>
      <c r="CH57" s="814">
        <v>1.2</v>
      </c>
      <c r="CI57" s="801" t="s">
        <v>2277</v>
      </c>
      <c r="CJ57" s="788">
        <v>2.7</v>
      </c>
      <c r="CK57" s="783" t="s">
        <v>2283</v>
      </c>
      <c r="CL57" s="790"/>
      <c r="CM57" s="790"/>
      <c r="CN57" s="814">
        <v>1.6</v>
      </c>
      <c r="CO57" s="791"/>
      <c r="CP57" s="814">
        <v>0.5</v>
      </c>
      <c r="CQ57" s="790"/>
      <c r="CR57" s="515"/>
      <c r="CS57" s="790"/>
      <c r="CT57" s="815"/>
    </row>
    <row r="58" spans="1:98" s="470" customFormat="1" ht="120" hidden="1" customHeight="1" x14ac:dyDescent="0.25">
      <c r="A58" s="846" t="s">
        <v>685</v>
      </c>
      <c r="B58" s="463" t="s">
        <v>686</v>
      </c>
      <c r="C58" s="463" t="s">
        <v>681</v>
      </c>
      <c r="D58" s="463" t="s">
        <v>535</v>
      </c>
      <c r="E58" s="847"/>
      <c r="F58" s="482" t="s">
        <v>63</v>
      </c>
      <c r="G58" s="483">
        <f>'Stage 2 - Site Information'!N58</f>
        <v>6</v>
      </c>
      <c r="H58" s="482"/>
      <c r="I58" s="484">
        <f>'Stage 2 - Site Information'!M58</f>
        <v>0.2</v>
      </c>
      <c r="J58" s="485"/>
      <c r="K58" s="486"/>
      <c r="L58" s="847"/>
      <c r="M58" s="465">
        <v>0.2</v>
      </c>
      <c r="N58" s="465">
        <v>6</v>
      </c>
      <c r="O58" s="466" t="s">
        <v>459</v>
      </c>
      <c r="P58" s="466" t="s">
        <v>460</v>
      </c>
      <c r="Q58" s="847"/>
      <c r="R58" s="466"/>
      <c r="S58" s="466"/>
      <c r="T58" s="466"/>
      <c r="U58" s="466"/>
      <c r="V58" s="847"/>
      <c r="W58" s="466"/>
      <c r="X58" s="466"/>
      <c r="Y58" s="466"/>
      <c r="Z58" s="466"/>
      <c r="AA58" s="847"/>
      <c r="AB58" s="466"/>
      <c r="AC58" s="466" t="s">
        <v>418</v>
      </c>
      <c r="AD58" s="847"/>
      <c r="AE58" s="467"/>
      <c r="AF58" s="466"/>
      <c r="AG58" s="847"/>
      <c r="AH58" s="466"/>
      <c r="AI58" s="466"/>
      <c r="AJ58" s="466"/>
      <c r="AK58" s="466"/>
      <c r="AL58" s="468"/>
      <c r="AM58" s="466"/>
      <c r="AN58" s="466"/>
      <c r="AO58" s="469" t="s">
        <v>452</v>
      </c>
      <c r="AP58" s="868"/>
      <c r="AQ58" s="466"/>
      <c r="AR58" s="466"/>
      <c r="AS58" s="847"/>
      <c r="AT58" s="466" t="s">
        <v>3109</v>
      </c>
      <c r="AU58" s="466"/>
      <c r="AV58" s="466"/>
      <c r="AW58" s="718"/>
      <c r="AX58" s="466" t="s">
        <v>1454</v>
      </c>
      <c r="AY58" s="469" t="s">
        <v>1434</v>
      </c>
      <c r="AZ58" s="466" t="s">
        <v>2685</v>
      </c>
      <c r="BA58" s="466" t="s">
        <v>445</v>
      </c>
      <c r="BB58" s="469"/>
      <c r="BC58" s="466"/>
      <c r="BD58" s="466"/>
      <c r="BE58" s="847"/>
      <c r="BF58" s="466"/>
      <c r="BG58" s="466"/>
      <c r="BH58" s="847"/>
      <c r="BI58" s="466"/>
      <c r="BJ58" s="466"/>
      <c r="BK58" s="466"/>
      <c r="BL58" s="466"/>
      <c r="BM58" s="466"/>
      <c r="BN58" s="466"/>
      <c r="BO58" s="847"/>
      <c r="BP58" s="466"/>
      <c r="BQ58" s="466"/>
      <c r="BR58" s="847"/>
      <c r="BS58" s="643"/>
      <c r="BT58" s="467"/>
      <c r="BU58" s="643"/>
      <c r="BV58" s="466"/>
      <c r="BW58" s="643"/>
      <c r="BX58" s="467"/>
      <c r="BY58" s="644"/>
      <c r="BZ58" s="466"/>
      <c r="CA58" s="643"/>
      <c r="CB58" s="466"/>
      <c r="CC58" s="671"/>
      <c r="CD58" s="643"/>
      <c r="CE58" s="466"/>
      <c r="CF58" s="643"/>
      <c r="CG58" s="466"/>
      <c r="CH58" s="643"/>
      <c r="CI58" s="466"/>
      <c r="CJ58" s="643"/>
      <c r="CK58" s="466"/>
      <c r="CL58" s="671"/>
      <c r="CM58" s="671"/>
      <c r="CN58" s="643"/>
      <c r="CO58" s="672"/>
      <c r="CP58" s="643"/>
      <c r="CQ58" s="671"/>
      <c r="CR58" s="847"/>
      <c r="CS58" s="671"/>
      <c r="CT58" s="467"/>
    </row>
    <row r="59" spans="1:98" s="312" customFormat="1" ht="120" customHeight="1" x14ac:dyDescent="0.3">
      <c r="A59" s="561" t="s">
        <v>687</v>
      </c>
      <c r="B59" s="298" t="s">
        <v>688</v>
      </c>
      <c r="C59" s="298" t="s">
        <v>689</v>
      </c>
      <c r="D59" s="298" t="s">
        <v>518</v>
      </c>
      <c r="E59" s="309"/>
      <c r="F59" s="777" t="s">
        <v>63</v>
      </c>
      <c r="G59" s="778">
        <f>'Stage 2 - Site Information'!N59</f>
        <v>60</v>
      </c>
      <c r="H59" s="777" t="s">
        <v>63</v>
      </c>
      <c r="I59" s="779">
        <f>'Stage 2 - Site Information'!M59</f>
        <v>1.59</v>
      </c>
      <c r="J59" s="780"/>
      <c r="K59" s="781"/>
      <c r="L59" s="309"/>
      <c r="M59" s="782">
        <v>1.59</v>
      </c>
      <c r="N59" s="782">
        <v>60</v>
      </c>
      <c r="O59" s="783" t="s">
        <v>426</v>
      </c>
      <c r="P59" s="783" t="s">
        <v>436</v>
      </c>
      <c r="Q59" s="309"/>
      <c r="R59" s="792" t="s">
        <v>488</v>
      </c>
      <c r="S59" s="783" t="s">
        <v>1611</v>
      </c>
      <c r="T59" s="783" t="s">
        <v>1706</v>
      </c>
      <c r="U59" s="783" t="s">
        <v>416</v>
      </c>
      <c r="V59" s="309"/>
      <c r="W59" s="783" t="s">
        <v>1850</v>
      </c>
      <c r="X59" s="783" t="s">
        <v>1864</v>
      </c>
      <c r="Y59" s="783" t="s">
        <v>1955</v>
      </c>
      <c r="Z59" s="783" t="s">
        <v>1875</v>
      </c>
      <c r="AA59" s="309"/>
      <c r="AB59" s="783" t="s">
        <v>98</v>
      </c>
      <c r="AC59" s="783" t="s">
        <v>2029</v>
      </c>
      <c r="AD59" s="309"/>
      <c r="AE59" s="785" t="s">
        <v>3059</v>
      </c>
      <c r="AF59" s="801" t="s">
        <v>3078</v>
      </c>
      <c r="AG59" s="309"/>
      <c r="AH59" s="783" t="s">
        <v>2066</v>
      </c>
      <c r="AI59" s="783" t="s">
        <v>2144</v>
      </c>
      <c r="AJ59" s="783" t="s">
        <v>2087</v>
      </c>
      <c r="AK59" s="783" t="s">
        <v>64</v>
      </c>
      <c r="AL59" s="786"/>
      <c r="AM59" s="783" t="s">
        <v>2318</v>
      </c>
      <c r="AN59" s="783" t="s">
        <v>2369</v>
      </c>
      <c r="AO59" s="792" t="s">
        <v>452</v>
      </c>
      <c r="AP59" s="863" t="s">
        <v>3306</v>
      </c>
      <c r="AQ59" s="792" t="s">
        <v>1505</v>
      </c>
      <c r="AR59" s="783" t="s">
        <v>2544</v>
      </c>
      <c r="AS59" s="309"/>
      <c r="AT59" s="783" t="s">
        <v>3087</v>
      </c>
      <c r="AU59" s="783" t="s">
        <v>3164</v>
      </c>
      <c r="AV59" s="783" t="s">
        <v>3192</v>
      </c>
      <c r="AW59" s="787"/>
      <c r="AX59" s="783" t="s">
        <v>1456</v>
      </c>
      <c r="AY59" s="792" t="s">
        <v>1434</v>
      </c>
      <c r="AZ59" s="783" t="s">
        <v>2685</v>
      </c>
      <c r="BA59" s="783" t="s">
        <v>445</v>
      </c>
      <c r="BB59" s="792" t="s">
        <v>3216</v>
      </c>
      <c r="BC59" s="783" t="s">
        <v>2716</v>
      </c>
      <c r="BD59" s="783" t="s">
        <v>2758</v>
      </c>
      <c r="BE59" s="309"/>
      <c r="BF59" s="792" t="s">
        <v>446</v>
      </c>
      <c r="BG59" s="783" t="s">
        <v>2732</v>
      </c>
      <c r="BH59" s="309"/>
      <c r="BI59" s="783" t="s">
        <v>447</v>
      </c>
      <c r="BJ59" s="783" t="s">
        <v>3241</v>
      </c>
      <c r="BK59" s="783" t="s">
        <v>3256</v>
      </c>
      <c r="BL59" s="783" t="s">
        <v>2875</v>
      </c>
      <c r="BM59" s="783" t="s">
        <v>399</v>
      </c>
      <c r="BN59" s="783" t="s">
        <v>2884</v>
      </c>
      <c r="BO59" s="309"/>
      <c r="BP59" s="783" t="s">
        <v>2927</v>
      </c>
      <c r="BQ59" s="783" t="s">
        <v>3000</v>
      </c>
      <c r="BR59" s="309"/>
      <c r="BS59" s="788">
        <v>1.2</v>
      </c>
      <c r="BT59" s="785" t="s">
        <v>2198</v>
      </c>
      <c r="BU59" s="788" t="s">
        <v>1409</v>
      </c>
      <c r="BV59" s="783" t="s">
        <v>2207</v>
      </c>
      <c r="BW59" s="788">
        <v>0.16</v>
      </c>
      <c r="BX59" s="785" t="s">
        <v>2305</v>
      </c>
      <c r="BY59" s="789">
        <v>2</v>
      </c>
      <c r="BZ59" s="783" t="s">
        <v>1205</v>
      </c>
      <c r="CA59" s="788">
        <v>0.08</v>
      </c>
      <c r="CB59" s="783" t="s">
        <v>2214</v>
      </c>
      <c r="CC59" s="790"/>
      <c r="CD59" s="788">
        <v>0.13</v>
      </c>
      <c r="CE59" s="783" t="s">
        <v>2281</v>
      </c>
      <c r="CF59" s="788">
        <v>0.36</v>
      </c>
      <c r="CG59" s="783" t="s">
        <v>2285</v>
      </c>
      <c r="CH59" s="788">
        <v>1.1000000000000001</v>
      </c>
      <c r="CI59" s="783" t="s">
        <v>2275</v>
      </c>
      <c r="CJ59" s="788">
        <v>0.26</v>
      </c>
      <c r="CK59" s="783" t="s">
        <v>2284</v>
      </c>
      <c r="CL59" s="790"/>
      <c r="CM59" s="790"/>
      <c r="CN59" s="788">
        <v>2.19</v>
      </c>
      <c r="CO59" s="791"/>
      <c r="CP59" s="788">
        <v>0</v>
      </c>
      <c r="CQ59" s="790"/>
      <c r="CR59" s="309"/>
      <c r="CS59" s="790"/>
      <c r="CT59" s="785"/>
    </row>
    <row r="60" spans="1:98" s="312" customFormat="1" ht="120" customHeight="1" x14ac:dyDescent="0.3">
      <c r="A60" s="561" t="s">
        <v>690</v>
      </c>
      <c r="B60" s="298" t="s">
        <v>691</v>
      </c>
      <c r="C60" s="298" t="s">
        <v>599</v>
      </c>
      <c r="D60" s="298" t="s">
        <v>535</v>
      </c>
      <c r="E60" s="309"/>
      <c r="F60" s="777" t="s">
        <v>63</v>
      </c>
      <c r="G60" s="778">
        <f>'Stage 2 - Site Information'!N60</f>
        <v>26</v>
      </c>
      <c r="H60" s="777"/>
      <c r="I60" s="779">
        <f>'Stage 2 - Site Information'!M60</f>
        <v>0.28999999999999998</v>
      </c>
      <c r="J60" s="780"/>
      <c r="K60" s="781"/>
      <c r="L60" s="309"/>
      <c r="M60" s="782">
        <v>0.28999999999999998</v>
      </c>
      <c r="N60" s="782">
        <v>26</v>
      </c>
      <c r="O60" s="783" t="s">
        <v>424</v>
      </c>
      <c r="P60" s="783" t="s">
        <v>436</v>
      </c>
      <c r="Q60" s="309"/>
      <c r="R60" s="792" t="s">
        <v>488</v>
      </c>
      <c r="S60" s="783" t="s">
        <v>1652</v>
      </c>
      <c r="T60" s="783" t="s">
        <v>1707</v>
      </c>
      <c r="U60" s="783" t="s">
        <v>416</v>
      </c>
      <c r="V60" s="309"/>
      <c r="W60" s="783" t="s">
        <v>1850</v>
      </c>
      <c r="X60" s="783" t="s">
        <v>1915</v>
      </c>
      <c r="Y60" s="783" t="s">
        <v>1955</v>
      </c>
      <c r="Z60" s="783" t="s">
        <v>418</v>
      </c>
      <c r="AA60" s="309"/>
      <c r="AB60" s="792" t="s">
        <v>1999</v>
      </c>
      <c r="AC60" s="783" t="s">
        <v>2030</v>
      </c>
      <c r="AD60" s="309"/>
      <c r="AE60" s="785" t="s">
        <v>3068</v>
      </c>
      <c r="AF60" s="801" t="s">
        <v>3078</v>
      </c>
      <c r="AG60" s="309"/>
      <c r="AH60" s="783" t="s">
        <v>2059</v>
      </c>
      <c r="AI60" s="783" t="s">
        <v>2144</v>
      </c>
      <c r="AJ60" s="783" t="s">
        <v>2087</v>
      </c>
      <c r="AK60" s="783" t="s">
        <v>64</v>
      </c>
      <c r="AL60" s="786"/>
      <c r="AM60" s="783" t="s">
        <v>2318</v>
      </c>
      <c r="AN60" s="783" t="s">
        <v>2370</v>
      </c>
      <c r="AO60" s="792" t="s">
        <v>452</v>
      </c>
      <c r="AP60" s="863" t="s">
        <v>3307</v>
      </c>
      <c r="AQ60" s="792" t="s">
        <v>1505</v>
      </c>
      <c r="AR60" s="783" t="s">
        <v>2545</v>
      </c>
      <c r="AS60" s="309"/>
      <c r="AT60" s="783" t="s">
        <v>3087</v>
      </c>
      <c r="AU60" s="783" t="s">
        <v>3162</v>
      </c>
      <c r="AV60" s="783" t="s">
        <v>3192</v>
      </c>
      <c r="AW60" s="787"/>
      <c r="AX60" s="783" t="s">
        <v>1456</v>
      </c>
      <c r="AY60" s="792" t="s">
        <v>1434</v>
      </c>
      <c r="AZ60" s="783" t="s">
        <v>2685</v>
      </c>
      <c r="BA60" s="783" t="s">
        <v>445</v>
      </c>
      <c r="BB60" s="792" t="s">
        <v>3216</v>
      </c>
      <c r="BC60" s="783" t="s">
        <v>2716</v>
      </c>
      <c r="BD60" s="783" t="s">
        <v>2758</v>
      </c>
      <c r="BE60" s="309"/>
      <c r="BF60" s="792" t="s">
        <v>446</v>
      </c>
      <c r="BG60" s="783" t="s">
        <v>2732</v>
      </c>
      <c r="BH60" s="309"/>
      <c r="BI60" s="783" t="s">
        <v>3250</v>
      </c>
      <c r="BJ60" s="783" t="s">
        <v>3241</v>
      </c>
      <c r="BK60" s="783" t="s">
        <v>3256</v>
      </c>
      <c r="BL60" s="783" t="s">
        <v>2866</v>
      </c>
      <c r="BM60" s="783" t="s">
        <v>2886</v>
      </c>
      <c r="BN60" s="783" t="s">
        <v>2884</v>
      </c>
      <c r="BO60" s="309"/>
      <c r="BP60" s="783" t="s">
        <v>2928</v>
      </c>
      <c r="BQ60" s="783" t="s">
        <v>2982</v>
      </c>
      <c r="BR60" s="309"/>
      <c r="BS60" s="788">
        <v>1.7</v>
      </c>
      <c r="BT60" s="785" t="s">
        <v>2196</v>
      </c>
      <c r="BU60" s="788">
        <v>0.4</v>
      </c>
      <c r="BV60" s="783" t="s">
        <v>2200</v>
      </c>
      <c r="BW60" s="788">
        <v>0.01</v>
      </c>
      <c r="BX60" s="785" t="s">
        <v>2307</v>
      </c>
      <c r="BY60" s="789">
        <v>0.3</v>
      </c>
      <c r="BZ60" s="783" t="s">
        <v>2213</v>
      </c>
      <c r="CA60" s="788">
        <v>0.3</v>
      </c>
      <c r="CB60" s="783" t="s">
        <v>2213</v>
      </c>
      <c r="CC60" s="790"/>
      <c r="CD60" s="788">
        <v>0.06</v>
      </c>
      <c r="CE60" s="783" t="s">
        <v>2281</v>
      </c>
      <c r="CF60" s="788">
        <v>0.64</v>
      </c>
      <c r="CG60" s="783" t="s">
        <v>2256</v>
      </c>
      <c r="CH60" s="788">
        <v>0.96</v>
      </c>
      <c r="CI60" s="783" t="s">
        <v>2277</v>
      </c>
      <c r="CJ60" s="788">
        <v>1.2</v>
      </c>
      <c r="CK60" s="783" t="s">
        <v>2283</v>
      </c>
      <c r="CL60" s="790"/>
      <c r="CM60" s="790"/>
      <c r="CN60" s="788">
        <v>0.34</v>
      </c>
      <c r="CO60" s="791"/>
      <c r="CP60" s="788">
        <v>0.02</v>
      </c>
      <c r="CQ60" s="790"/>
      <c r="CR60" s="309"/>
      <c r="CS60" s="790"/>
      <c r="CT60" s="785"/>
    </row>
    <row r="61" spans="1:98" s="470" customFormat="1" ht="120" hidden="1" customHeight="1" x14ac:dyDescent="0.25">
      <c r="A61" s="846" t="s">
        <v>692</v>
      </c>
      <c r="B61" s="463" t="s">
        <v>693</v>
      </c>
      <c r="C61" s="463" t="s">
        <v>694</v>
      </c>
      <c r="D61" s="463" t="s">
        <v>535</v>
      </c>
      <c r="E61" s="847"/>
      <c r="F61" s="482"/>
      <c r="G61" s="483">
        <f>'Stage 2 - Site Information'!N61</f>
        <v>0</v>
      </c>
      <c r="H61" s="482"/>
      <c r="I61" s="484">
        <f>'Stage 2 - Site Information'!M61</f>
        <v>0.52</v>
      </c>
      <c r="J61" s="485" t="s">
        <v>854</v>
      </c>
      <c r="K61" s="486"/>
      <c r="L61" s="847"/>
      <c r="M61" s="465">
        <v>0.52</v>
      </c>
      <c r="N61" s="465"/>
      <c r="O61" s="466" t="s">
        <v>424</v>
      </c>
      <c r="P61" s="466" t="s">
        <v>436</v>
      </c>
      <c r="Q61" s="847"/>
      <c r="R61" s="469" t="s">
        <v>488</v>
      </c>
      <c r="S61" s="466" t="s">
        <v>1607</v>
      </c>
      <c r="T61" s="466" t="s">
        <v>1706</v>
      </c>
      <c r="U61" s="466" t="s">
        <v>416</v>
      </c>
      <c r="V61" s="847"/>
      <c r="W61" s="466" t="s">
        <v>1850</v>
      </c>
      <c r="X61" s="466" t="s">
        <v>1839</v>
      </c>
      <c r="Y61" s="466" t="s">
        <v>1955</v>
      </c>
      <c r="Z61" s="466" t="s">
        <v>418</v>
      </c>
      <c r="AA61" s="847"/>
      <c r="AB61" s="469" t="s">
        <v>1992</v>
      </c>
      <c r="AC61" s="466" t="s">
        <v>2031</v>
      </c>
      <c r="AD61" s="847"/>
      <c r="AE61" s="467"/>
      <c r="AF61" s="466"/>
      <c r="AG61" s="847"/>
      <c r="AH61" s="466" t="s">
        <v>2066</v>
      </c>
      <c r="AI61" s="466" t="s">
        <v>2145</v>
      </c>
      <c r="AJ61" s="466" t="s">
        <v>2087</v>
      </c>
      <c r="AK61" s="466" t="s">
        <v>64</v>
      </c>
      <c r="AL61" s="468"/>
      <c r="AM61" s="466" t="s">
        <v>2318</v>
      </c>
      <c r="AN61" s="466" t="s">
        <v>2361</v>
      </c>
      <c r="AO61" s="469" t="s">
        <v>452</v>
      </c>
      <c r="AP61" s="868" t="s">
        <v>3305</v>
      </c>
      <c r="AQ61" s="469" t="s">
        <v>1505</v>
      </c>
      <c r="AR61" s="466" t="s">
        <v>2535</v>
      </c>
      <c r="AS61" s="847"/>
      <c r="AT61" s="466" t="s">
        <v>3087</v>
      </c>
      <c r="AU61" s="466"/>
      <c r="AV61" s="466"/>
      <c r="AW61" s="718"/>
      <c r="AX61" s="466" t="s">
        <v>1456</v>
      </c>
      <c r="AY61" s="469" t="s">
        <v>1434</v>
      </c>
      <c r="AZ61" s="466" t="s">
        <v>2685</v>
      </c>
      <c r="BA61" s="466" t="s">
        <v>445</v>
      </c>
      <c r="BB61" s="469"/>
      <c r="BC61" s="466" t="s">
        <v>2716</v>
      </c>
      <c r="BD61" s="466" t="s">
        <v>2758</v>
      </c>
      <c r="BE61" s="847"/>
      <c r="BF61" s="466" t="s">
        <v>2774</v>
      </c>
      <c r="BG61" s="466" t="s">
        <v>2732</v>
      </c>
      <c r="BH61" s="847"/>
      <c r="BI61" s="466"/>
      <c r="BJ61" s="466"/>
      <c r="BK61" s="466" t="s">
        <v>3256</v>
      </c>
      <c r="BL61" s="466" t="s">
        <v>2871</v>
      </c>
      <c r="BM61" s="466" t="s">
        <v>399</v>
      </c>
      <c r="BN61" s="466" t="s">
        <v>2884</v>
      </c>
      <c r="BO61" s="847"/>
      <c r="BP61" s="466"/>
      <c r="BQ61" s="466"/>
      <c r="BR61" s="847"/>
      <c r="BS61" s="643">
        <v>2.2999999999999998</v>
      </c>
      <c r="BT61" s="467" t="s">
        <v>2196</v>
      </c>
      <c r="BU61" s="643">
        <v>0.4</v>
      </c>
      <c r="BV61" s="466" t="s">
        <v>2200</v>
      </c>
      <c r="BW61" s="643">
        <v>0.25</v>
      </c>
      <c r="BX61" s="467" t="s">
        <v>2306</v>
      </c>
      <c r="BY61" s="644">
        <v>0.3</v>
      </c>
      <c r="BZ61" s="466" t="s">
        <v>2213</v>
      </c>
      <c r="CA61" s="643">
        <v>0.3</v>
      </c>
      <c r="CB61" s="466" t="s">
        <v>2213</v>
      </c>
      <c r="CC61" s="671"/>
      <c r="CD61" s="643">
        <v>0.65</v>
      </c>
      <c r="CE61" s="466" t="s">
        <v>2298</v>
      </c>
      <c r="CF61" s="643">
        <v>0.45</v>
      </c>
      <c r="CG61" s="466" t="s">
        <v>2267</v>
      </c>
      <c r="CH61" s="643">
        <v>1.6</v>
      </c>
      <c r="CI61" s="466" t="s">
        <v>2277</v>
      </c>
      <c r="CJ61" s="643">
        <v>0.75</v>
      </c>
      <c r="CK61" s="466" t="s">
        <v>2283</v>
      </c>
      <c r="CL61" s="671"/>
      <c r="CM61" s="671"/>
      <c r="CN61" s="643">
        <v>0.85</v>
      </c>
      <c r="CO61" s="672"/>
      <c r="CP61" s="643">
        <v>0</v>
      </c>
      <c r="CQ61" s="671"/>
      <c r="CR61" s="847"/>
      <c r="CS61" s="671"/>
      <c r="CT61" s="467"/>
    </row>
    <row r="62" spans="1:98" s="312" customFormat="1" ht="120" customHeight="1" x14ac:dyDescent="0.3">
      <c r="A62" s="561" t="s">
        <v>695</v>
      </c>
      <c r="B62" s="298" t="s">
        <v>696</v>
      </c>
      <c r="C62" s="298" t="s">
        <v>697</v>
      </c>
      <c r="D62" s="298" t="s">
        <v>565</v>
      </c>
      <c r="E62" s="309"/>
      <c r="F62" s="777" t="s">
        <v>63</v>
      </c>
      <c r="G62" s="778">
        <f>'Stage 2 - Site Information'!N62</f>
        <v>93</v>
      </c>
      <c r="H62" s="777"/>
      <c r="I62" s="779">
        <f>'Stage 2 - Site Information'!M62</f>
        <v>3.11</v>
      </c>
      <c r="J62" s="780"/>
      <c r="K62" s="781"/>
      <c r="L62" s="309"/>
      <c r="M62" s="782">
        <v>3.11</v>
      </c>
      <c r="N62" s="782">
        <v>93</v>
      </c>
      <c r="O62" s="783" t="s">
        <v>461</v>
      </c>
      <c r="P62" s="783" t="s">
        <v>415</v>
      </c>
      <c r="Q62" s="309"/>
      <c r="R62" s="792" t="s">
        <v>488</v>
      </c>
      <c r="S62" s="783" t="s">
        <v>1653</v>
      </c>
      <c r="T62" s="783" t="s">
        <v>1705</v>
      </c>
      <c r="U62" s="783" t="s">
        <v>1524</v>
      </c>
      <c r="V62" s="309"/>
      <c r="W62" s="783" t="s">
        <v>1850</v>
      </c>
      <c r="X62" s="783" t="s">
        <v>1864</v>
      </c>
      <c r="Y62" s="783" t="s">
        <v>1949</v>
      </c>
      <c r="Z62" s="783" t="s">
        <v>418</v>
      </c>
      <c r="AA62" s="309"/>
      <c r="AB62" s="792" t="s">
        <v>1992</v>
      </c>
      <c r="AC62" s="783" t="s">
        <v>418</v>
      </c>
      <c r="AD62" s="309"/>
      <c r="AE62" s="785" t="s">
        <v>3073</v>
      </c>
      <c r="AF62" s="783" t="s">
        <v>3062</v>
      </c>
      <c r="AG62" s="309"/>
      <c r="AH62" s="783" t="s">
        <v>2058</v>
      </c>
      <c r="AI62" s="783" t="s">
        <v>2091</v>
      </c>
      <c r="AJ62" s="783" t="s">
        <v>2074</v>
      </c>
      <c r="AK62" s="783" t="s">
        <v>64</v>
      </c>
      <c r="AL62" s="786"/>
      <c r="AM62" s="783" t="s">
        <v>2318</v>
      </c>
      <c r="AN62" s="783" t="s">
        <v>2371</v>
      </c>
      <c r="AO62" s="792" t="s">
        <v>1476</v>
      </c>
      <c r="AP62" s="863" t="s">
        <v>3305</v>
      </c>
      <c r="AQ62" s="792" t="s">
        <v>1505</v>
      </c>
      <c r="AR62" s="783" t="s">
        <v>2518</v>
      </c>
      <c r="AS62" s="309"/>
      <c r="AT62" s="783" t="s">
        <v>3087</v>
      </c>
      <c r="AU62" s="783" t="s">
        <v>3130</v>
      </c>
      <c r="AV62" s="783" t="s">
        <v>3192</v>
      </c>
      <c r="AW62" s="787"/>
      <c r="AX62" s="783" t="s">
        <v>1454</v>
      </c>
      <c r="AY62" s="783" t="s">
        <v>2661</v>
      </c>
      <c r="AZ62" s="783" t="s">
        <v>2685</v>
      </c>
      <c r="BA62" s="783" t="s">
        <v>445</v>
      </c>
      <c r="BB62" s="792" t="s">
        <v>3213</v>
      </c>
      <c r="BC62" s="792" t="s">
        <v>2696</v>
      </c>
      <c r="BD62" s="792" t="s">
        <v>2760</v>
      </c>
      <c r="BE62" s="309"/>
      <c r="BF62" s="792" t="s">
        <v>2860</v>
      </c>
      <c r="BG62" s="783" t="s">
        <v>2732</v>
      </c>
      <c r="BH62" s="309"/>
      <c r="BI62" s="783" t="s">
        <v>3241</v>
      </c>
      <c r="BJ62" s="783" t="s">
        <v>3241</v>
      </c>
      <c r="BK62" s="783" t="s">
        <v>3257</v>
      </c>
      <c r="BL62" s="783" t="s">
        <v>2866</v>
      </c>
      <c r="BM62" s="783" t="s">
        <v>2886</v>
      </c>
      <c r="BN62" s="783" t="s">
        <v>2888</v>
      </c>
      <c r="BO62" s="309"/>
      <c r="BP62" s="783" t="s">
        <v>2907</v>
      </c>
      <c r="BQ62" s="783" t="s">
        <v>2982</v>
      </c>
      <c r="BR62" s="309"/>
      <c r="BS62" s="788">
        <v>10.5</v>
      </c>
      <c r="BT62" s="785" t="s">
        <v>2196</v>
      </c>
      <c r="BU62" s="788">
        <v>0.1</v>
      </c>
      <c r="BV62" s="783" t="s">
        <v>2206</v>
      </c>
      <c r="BW62" s="788">
        <v>0.2</v>
      </c>
      <c r="BX62" s="785" t="s">
        <v>2307</v>
      </c>
      <c r="BY62" s="789">
        <v>1.1000000000000001</v>
      </c>
      <c r="BZ62" s="783" t="s">
        <v>2299</v>
      </c>
      <c r="CA62" s="788">
        <v>1.1000000000000001</v>
      </c>
      <c r="CB62" s="783" t="s">
        <v>2299</v>
      </c>
      <c r="CC62" s="790"/>
      <c r="CD62" s="788">
        <v>0.55000000000000004</v>
      </c>
      <c r="CE62" s="783" t="s">
        <v>2281</v>
      </c>
      <c r="CF62" s="788">
        <v>0.95</v>
      </c>
      <c r="CG62" s="783" t="s">
        <v>2244</v>
      </c>
      <c r="CH62" s="788">
        <v>1.85</v>
      </c>
      <c r="CI62" s="783" t="s">
        <v>2279</v>
      </c>
      <c r="CJ62" s="788">
        <v>1.35</v>
      </c>
      <c r="CK62" s="783" t="s">
        <v>2231</v>
      </c>
      <c r="CL62" s="790"/>
      <c r="CM62" s="790"/>
      <c r="CN62" s="788">
        <v>1.85</v>
      </c>
      <c r="CO62" s="791"/>
      <c r="CP62" s="788">
        <v>0.36</v>
      </c>
      <c r="CQ62" s="790"/>
      <c r="CR62" s="309"/>
      <c r="CS62" s="790"/>
      <c r="CT62" s="785"/>
    </row>
    <row r="63" spans="1:98" s="312" customFormat="1" ht="120" customHeight="1" x14ac:dyDescent="0.3">
      <c r="A63" s="561" t="s">
        <v>698</v>
      </c>
      <c r="B63" s="298" t="s">
        <v>699</v>
      </c>
      <c r="C63" s="298" t="s">
        <v>700</v>
      </c>
      <c r="D63" s="298" t="s">
        <v>701</v>
      </c>
      <c r="E63" s="309"/>
      <c r="F63" s="777" t="s">
        <v>63</v>
      </c>
      <c r="G63" s="778">
        <f>'Stage 2 - Site Information'!N63</f>
        <v>10</v>
      </c>
      <c r="H63" s="777"/>
      <c r="I63" s="779">
        <f>'Stage 2 - Site Information'!M63</f>
        <v>0.33</v>
      </c>
      <c r="J63" s="780"/>
      <c r="K63" s="781"/>
      <c r="L63" s="309"/>
      <c r="M63" s="782">
        <v>0.33</v>
      </c>
      <c r="N63" s="782">
        <v>10</v>
      </c>
      <c r="O63" s="783" t="s">
        <v>462</v>
      </c>
      <c r="P63" s="783" t="s">
        <v>415</v>
      </c>
      <c r="Q63" s="309"/>
      <c r="R63" s="792" t="s">
        <v>488</v>
      </c>
      <c r="S63" s="783" t="s">
        <v>1612</v>
      </c>
      <c r="T63" s="783" t="s">
        <v>1709</v>
      </c>
      <c r="U63" s="783" t="s">
        <v>416</v>
      </c>
      <c r="V63" s="309"/>
      <c r="W63" s="783" t="s">
        <v>1850</v>
      </c>
      <c r="X63" s="783" t="s">
        <v>1928</v>
      </c>
      <c r="Y63" s="783" t="s">
        <v>1949</v>
      </c>
      <c r="Z63" s="783" t="s">
        <v>418</v>
      </c>
      <c r="AA63" s="309"/>
      <c r="AB63" s="792" t="s">
        <v>1992</v>
      </c>
      <c r="AC63" s="783" t="s">
        <v>418</v>
      </c>
      <c r="AD63" s="309"/>
      <c r="AE63" s="785" t="s">
        <v>3052</v>
      </c>
      <c r="AF63" s="783" t="s">
        <v>3061</v>
      </c>
      <c r="AG63" s="309"/>
      <c r="AH63" s="783" t="s">
        <v>2057</v>
      </c>
      <c r="AI63" s="783" t="s">
        <v>2091</v>
      </c>
      <c r="AJ63" s="783" t="s">
        <v>2074</v>
      </c>
      <c r="AK63" s="783" t="s">
        <v>64</v>
      </c>
      <c r="AL63" s="786"/>
      <c r="AM63" s="783" t="s">
        <v>2318</v>
      </c>
      <c r="AN63" s="783" t="s">
        <v>2377</v>
      </c>
      <c r="AO63" s="792" t="s">
        <v>452</v>
      </c>
      <c r="AP63" s="863" t="s">
        <v>3305</v>
      </c>
      <c r="AQ63" s="792" t="s">
        <v>1505</v>
      </c>
      <c r="AR63" s="783" t="s">
        <v>2518</v>
      </c>
      <c r="AS63" s="309"/>
      <c r="AT63" s="783" t="s">
        <v>3087</v>
      </c>
      <c r="AU63" s="783"/>
      <c r="AV63" s="783" t="s">
        <v>3192</v>
      </c>
      <c r="AW63" s="787"/>
      <c r="AX63" s="783" t="s">
        <v>1458</v>
      </c>
      <c r="AY63" s="792" t="s">
        <v>1434</v>
      </c>
      <c r="AZ63" s="783" t="s">
        <v>2685</v>
      </c>
      <c r="BA63" s="783" t="s">
        <v>445</v>
      </c>
      <c r="BB63" s="792" t="s">
        <v>3212</v>
      </c>
      <c r="BC63" s="792" t="s">
        <v>2697</v>
      </c>
      <c r="BD63" s="792" t="s">
        <v>2804</v>
      </c>
      <c r="BE63" s="309"/>
      <c r="BF63" s="792" t="s">
        <v>446</v>
      </c>
      <c r="BG63" s="783" t="s">
        <v>2732</v>
      </c>
      <c r="BH63" s="309"/>
      <c r="BI63" s="783" t="s">
        <v>3241</v>
      </c>
      <c r="BJ63" s="783" t="s">
        <v>3241</v>
      </c>
      <c r="BK63" s="783" t="s">
        <v>3257</v>
      </c>
      <c r="BL63" s="783" t="s">
        <v>2866</v>
      </c>
      <c r="BM63" s="783" t="s">
        <v>2886</v>
      </c>
      <c r="BN63" s="783" t="s">
        <v>2884</v>
      </c>
      <c r="BO63" s="309"/>
      <c r="BP63" s="783" t="s">
        <v>2907</v>
      </c>
      <c r="BQ63" s="783" t="s">
        <v>2982</v>
      </c>
      <c r="BR63" s="309"/>
      <c r="BS63" s="788">
        <v>4.0999999999999996</v>
      </c>
      <c r="BT63" s="785" t="s">
        <v>2197</v>
      </c>
      <c r="BU63" s="788" t="s">
        <v>1410</v>
      </c>
      <c r="BV63" s="783" t="s">
        <v>2201</v>
      </c>
      <c r="BW63" s="788">
        <v>0.09</v>
      </c>
      <c r="BX63" s="785" t="s">
        <v>2306</v>
      </c>
      <c r="BY63" s="789">
        <v>4.7</v>
      </c>
      <c r="BZ63" s="783" t="s">
        <v>1307</v>
      </c>
      <c r="CA63" s="788">
        <v>2.4</v>
      </c>
      <c r="CB63" s="783" t="s">
        <v>2215</v>
      </c>
      <c r="CC63" s="790"/>
      <c r="CD63" s="788">
        <v>2.6</v>
      </c>
      <c r="CE63" s="783" t="s">
        <v>2226</v>
      </c>
      <c r="CF63" s="788">
        <v>0.25</v>
      </c>
      <c r="CG63" s="783" t="s">
        <v>2237</v>
      </c>
      <c r="CH63" s="788">
        <v>5.3</v>
      </c>
      <c r="CI63" s="783" t="s">
        <v>2277</v>
      </c>
      <c r="CJ63" s="788">
        <v>3.3</v>
      </c>
      <c r="CK63" s="783" t="s">
        <v>2232</v>
      </c>
      <c r="CL63" s="790"/>
      <c r="CM63" s="790"/>
      <c r="CN63" s="788">
        <v>4.7</v>
      </c>
      <c r="CO63" s="791"/>
      <c r="CP63" s="788">
        <v>0.26</v>
      </c>
      <c r="CQ63" s="790"/>
      <c r="CR63" s="309"/>
      <c r="CS63" s="790"/>
      <c r="CT63" s="785"/>
    </row>
    <row r="64" spans="1:98" s="312" customFormat="1" ht="120" customHeight="1" x14ac:dyDescent="0.3">
      <c r="A64" s="561" t="s">
        <v>702</v>
      </c>
      <c r="B64" s="298" t="s">
        <v>703</v>
      </c>
      <c r="C64" s="298" t="s">
        <v>704</v>
      </c>
      <c r="D64" s="298" t="s">
        <v>565</v>
      </c>
      <c r="E64" s="309"/>
      <c r="F64" s="777" t="s">
        <v>63</v>
      </c>
      <c r="G64" s="778">
        <f>'Stage 2 - Site Information'!N64</f>
        <v>30</v>
      </c>
      <c r="H64" s="777" t="s">
        <v>63</v>
      </c>
      <c r="I64" s="779">
        <f>'Stage 2 - Site Information'!M64</f>
        <v>2.44</v>
      </c>
      <c r="J64" s="780"/>
      <c r="K64" s="781"/>
      <c r="L64" s="309"/>
      <c r="M64" s="818">
        <v>2.44</v>
      </c>
      <c r="N64" s="818">
        <v>30</v>
      </c>
      <c r="O64" s="792" t="s">
        <v>425</v>
      </c>
      <c r="P64" s="792" t="s">
        <v>436</v>
      </c>
      <c r="Q64" s="309"/>
      <c r="R64" s="792" t="s">
        <v>488</v>
      </c>
      <c r="S64" s="792" t="s">
        <v>1654</v>
      </c>
      <c r="T64" s="783" t="s">
        <v>1738</v>
      </c>
      <c r="U64" s="792" t="s">
        <v>463</v>
      </c>
      <c r="V64" s="309"/>
      <c r="W64" s="783" t="s">
        <v>1850</v>
      </c>
      <c r="X64" s="792" t="s">
        <v>464</v>
      </c>
      <c r="Y64" s="792" t="s">
        <v>1956</v>
      </c>
      <c r="Z64" s="783"/>
      <c r="AA64" s="309"/>
      <c r="AB64" s="792" t="s">
        <v>2000</v>
      </c>
      <c r="AC64" s="792" t="s">
        <v>1512</v>
      </c>
      <c r="AD64" s="309"/>
      <c r="AE64" s="785" t="s">
        <v>3074</v>
      </c>
      <c r="AF64" s="783" t="s">
        <v>3075</v>
      </c>
      <c r="AG64" s="309"/>
      <c r="AH64" s="783" t="s">
        <v>2056</v>
      </c>
      <c r="AI64" s="783" t="s">
        <v>2146</v>
      </c>
      <c r="AJ64" s="792" t="s">
        <v>2173</v>
      </c>
      <c r="AK64" s="783" t="s">
        <v>64</v>
      </c>
      <c r="AL64" s="786"/>
      <c r="AM64" s="783" t="s">
        <v>2318</v>
      </c>
      <c r="AN64" s="792" t="s">
        <v>2372</v>
      </c>
      <c r="AO64" s="792" t="s">
        <v>1475</v>
      </c>
      <c r="AP64" s="863" t="s">
        <v>3307</v>
      </c>
      <c r="AQ64" s="792" t="s">
        <v>1505</v>
      </c>
      <c r="AR64" s="783" t="s">
        <v>2546</v>
      </c>
      <c r="AS64" s="309"/>
      <c r="AT64" s="783" t="s">
        <v>3087</v>
      </c>
      <c r="AU64" s="783" t="s">
        <v>3162</v>
      </c>
      <c r="AV64" s="783" t="s">
        <v>3192</v>
      </c>
      <c r="AW64" s="787"/>
      <c r="AX64" s="783" t="s">
        <v>1458</v>
      </c>
      <c r="AY64" s="792" t="s">
        <v>1434</v>
      </c>
      <c r="AZ64" s="783" t="s">
        <v>2685</v>
      </c>
      <c r="BA64" s="783" t="s">
        <v>445</v>
      </c>
      <c r="BB64" s="792" t="s">
        <v>3214</v>
      </c>
      <c r="BC64" s="792" t="s">
        <v>2725</v>
      </c>
      <c r="BD64" s="792" t="s">
        <v>2760</v>
      </c>
      <c r="BE64" s="309"/>
      <c r="BF64" s="792" t="s">
        <v>2775</v>
      </c>
      <c r="BG64" s="783" t="s">
        <v>2732</v>
      </c>
      <c r="BH64" s="309"/>
      <c r="BI64" s="792" t="s">
        <v>447</v>
      </c>
      <c r="BJ64" s="783" t="s">
        <v>3241</v>
      </c>
      <c r="BK64" s="783" t="s">
        <v>3257</v>
      </c>
      <c r="BL64" s="792" t="s">
        <v>2866</v>
      </c>
      <c r="BM64" s="792" t="s">
        <v>399</v>
      </c>
      <c r="BN64" s="792" t="s">
        <v>2888</v>
      </c>
      <c r="BO64" s="309"/>
      <c r="BP64" s="783" t="s">
        <v>2929</v>
      </c>
      <c r="BQ64" s="792" t="s">
        <v>3001</v>
      </c>
      <c r="BR64" s="309"/>
      <c r="BS64" s="788">
        <v>10.5</v>
      </c>
      <c r="BT64" s="785" t="s">
        <v>2196</v>
      </c>
      <c r="BU64" s="788">
        <v>0.2</v>
      </c>
      <c r="BV64" s="783" t="s">
        <v>2206</v>
      </c>
      <c r="BW64" s="804">
        <v>0.52</v>
      </c>
      <c r="BX64" s="792" t="s">
        <v>2307</v>
      </c>
      <c r="BY64" s="804">
        <v>1.1000000000000001</v>
      </c>
      <c r="BZ64" s="792" t="s">
        <v>2299</v>
      </c>
      <c r="CA64" s="804">
        <v>1.1000000000000001</v>
      </c>
      <c r="CB64" s="792" t="s">
        <v>2299</v>
      </c>
      <c r="CC64" s="790"/>
      <c r="CD64" s="804">
        <v>0.54</v>
      </c>
      <c r="CE64" s="783" t="s">
        <v>2228</v>
      </c>
      <c r="CF64" s="804">
        <v>0.89</v>
      </c>
      <c r="CG64" s="792" t="s">
        <v>2244</v>
      </c>
      <c r="CH64" s="804">
        <v>1.86</v>
      </c>
      <c r="CI64" s="792" t="s">
        <v>2279</v>
      </c>
      <c r="CJ64" s="788">
        <v>1.43</v>
      </c>
      <c r="CK64" s="783" t="s">
        <v>2231</v>
      </c>
      <c r="CL64" s="790"/>
      <c r="CM64" s="790"/>
      <c r="CN64" s="804">
        <v>1.86</v>
      </c>
      <c r="CO64" s="791"/>
      <c r="CP64" s="804">
        <v>0.87</v>
      </c>
      <c r="CQ64" s="790"/>
      <c r="CR64" s="309"/>
      <c r="CS64" s="790"/>
      <c r="CT64" s="792" t="s">
        <v>467</v>
      </c>
    </row>
    <row r="65" spans="1:98" s="470" customFormat="1" ht="120" hidden="1" customHeight="1" x14ac:dyDescent="0.25">
      <c r="A65" s="846" t="s">
        <v>705</v>
      </c>
      <c r="B65" s="463" t="s">
        <v>706</v>
      </c>
      <c r="C65" s="463" t="s">
        <v>681</v>
      </c>
      <c r="D65" s="463" t="s">
        <v>535</v>
      </c>
      <c r="E65" s="847"/>
      <c r="F65" s="482"/>
      <c r="G65" s="483">
        <f>'Stage 2 - Site Information'!N65</f>
        <v>0</v>
      </c>
      <c r="H65" s="482"/>
      <c r="I65" s="484">
        <f>'Stage 2 - Site Information'!M65</f>
        <v>0.51</v>
      </c>
      <c r="J65" s="485" t="s">
        <v>1365</v>
      </c>
      <c r="K65" s="486"/>
      <c r="L65" s="847"/>
      <c r="M65" s="465">
        <v>0.51</v>
      </c>
      <c r="N65" s="465">
        <v>0</v>
      </c>
      <c r="O65" s="469" t="s">
        <v>424</v>
      </c>
      <c r="P65" s="469" t="s">
        <v>436</v>
      </c>
      <c r="Q65" s="847"/>
      <c r="R65" s="469" t="s">
        <v>488</v>
      </c>
      <c r="S65" s="466" t="s">
        <v>1529</v>
      </c>
      <c r="T65" s="466" t="s">
        <v>1730</v>
      </c>
      <c r="U65" s="466" t="s">
        <v>1530</v>
      </c>
      <c r="V65" s="847"/>
      <c r="W65" s="466" t="s">
        <v>1841</v>
      </c>
      <c r="X65" s="466" t="s">
        <v>1864</v>
      </c>
      <c r="Y65" s="466" t="s">
        <v>1957</v>
      </c>
      <c r="Z65" s="466" t="s">
        <v>418</v>
      </c>
      <c r="AA65" s="847"/>
      <c r="AB65" s="466" t="s">
        <v>2001</v>
      </c>
      <c r="AC65" s="466" t="s">
        <v>2032</v>
      </c>
      <c r="AD65" s="847"/>
      <c r="AE65" s="467"/>
      <c r="AF65" s="466"/>
      <c r="AG65" s="847"/>
      <c r="AH65" s="466" t="s">
        <v>2063</v>
      </c>
      <c r="AI65" s="466" t="s">
        <v>2097</v>
      </c>
      <c r="AJ65" s="466" t="s">
        <v>2087</v>
      </c>
      <c r="AK65" s="466" t="s">
        <v>64</v>
      </c>
      <c r="AL65" s="468"/>
      <c r="AM65" s="466" t="s">
        <v>2318</v>
      </c>
      <c r="AN65" s="469" t="s">
        <v>2373</v>
      </c>
      <c r="AO65" s="466" t="s">
        <v>1474</v>
      </c>
      <c r="AP65" s="864" t="s">
        <v>3307</v>
      </c>
      <c r="AQ65" s="469" t="s">
        <v>1505</v>
      </c>
      <c r="AR65" s="466" t="s">
        <v>2547</v>
      </c>
      <c r="AS65" s="847"/>
      <c r="AT65" s="466" t="s">
        <v>3087</v>
      </c>
      <c r="AU65" s="466"/>
      <c r="AV65" s="466"/>
      <c r="AW65" s="718"/>
      <c r="AX65" s="466" t="s">
        <v>1453</v>
      </c>
      <c r="AY65" s="466" t="s">
        <v>2662</v>
      </c>
      <c r="AZ65" s="466" t="s">
        <v>2685</v>
      </c>
      <c r="BA65" s="466" t="s">
        <v>445</v>
      </c>
      <c r="BB65" s="304"/>
      <c r="BC65" s="466" t="s">
        <v>2716</v>
      </c>
      <c r="BD65" s="466" t="s">
        <v>2758</v>
      </c>
      <c r="BE65" s="847"/>
      <c r="BF65" s="466" t="s">
        <v>2837</v>
      </c>
      <c r="BG65" s="466" t="s">
        <v>2732</v>
      </c>
      <c r="BH65" s="847"/>
      <c r="BI65" s="466" t="s">
        <v>3314</v>
      </c>
      <c r="BJ65" s="466"/>
      <c r="BK65" s="466" t="s">
        <v>3256</v>
      </c>
      <c r="BL65" s="466" t="s">
        <v>2871</v>
      </c>
      <c r="BM65" s="466" t="s">
        <v>2886</v>
      </c>
      <c r="BN65" s="466" t="s">
        <v>2884</v>
      </c>
      <c r="BO65" s="847"/>
      <c r="BP65" s="466" t="s">
        <v>2930</v>
      </c>
      <c r="BQ65" s="466" t="s">
        <v>2988</v>
      </c>
      <c r="BR65" s="847"/>
      <c r="BS65" s="643">
        <v>1.4</v>
      </c>
      <c r="BT65" s="467" t="s">
        <v>2196</v>
      </c>
      <c r="BU65" s="643">
        <v>0.1</v>
      </c>
      <c r="BV65" s="466" t="s">
        <v>2200</v>
      </c>
      <c r="BW65" s="643">
        <v>0</v>
      </c>
      <c r="BX65" s="467" t="s">
        <v>2305</v>
      </c>
      <c r="BY65" s="644"/>
      <c r="BZ65" s="466"/>
      <c r="CA65" s="643"/>
      <c r="CB65" s="466"/>
      <c r="CC65" s="671"/>
      <c r="CD65" s="643"/>
      <c r="CE65" s="466"/>
      <c r="CF65" s="643"/>
      <c r="CG65" s="466"/>
      <c r="CH65" s="643"/>
      <c r="CI65" s="466"/>
      <c r="CJ65" s="643"/>
      <c r="CK65" s="466"/>
      <c r="CL65" s="671"/>
      <c r="CM65" s="671"/>
      <c r="CN65" s="643"/>
      <c r="CO65" s="672"/>
      <c r="CP65" s="643"/>
      <c r="CQ65" s="671"/>
      <c r="CR65" s="847"/>
      <c r="CS65" s="671"/>
      <c r="CT65" s="467"/>
    </row>
    <row r="66" spans="1:98" s="470" customFormat="1" ht="120" hidden="1" customHeight="1" x14ac:dyDescent="0.25">
      <c r="A66" s="846" t="s">
        <v>707</v>
      </c>
      <c r="B66" s="463" t="s">
        <v>708</v>
      </c>
      <c r="C66" s="463" t="s">
        <v>709</v>
      </c>
      <c r="D66" s="463" t="s">
        <v>535</v>
      </c>
      <c r="E66" s="847"/>
      <c r="F66" s="482" t="s">
        <v>63</v>
      </c>
      <c r="G66" s="483">
        <f>'Stage 2 - Site Information'!N66</f>
        <v>17</v>
      </c>
      <c r="H66" s="482" t="s">
        <v>63</v>
      </c>
      <c r="I66" s="484">
        <f>'Stage 2 - Site Information'!M66</f>
        <v>0.56000000000000005</v>
      </c>
      <c r="J66" s="485" t="s">
        <v>1357</v>
      </c>
      <c r="K66" s="486"/>
      <c r="L66" s="847"/>
      <c r="M66" s="465">
        <v>0.56000000000000005</v>
      </c>
      <c r="N66" s="465">
        <v>17</v>
      </c>
      <c r="O66" s="466" t="s">
        <v>414</v>
      </c>
      <c r="P66" s="469" t="s">
        <v>436</v>
      </c>
      <c r="Q66" s="847"/>
      <c r="R66" s="469" t="s">
        <v>488</v>
      </c>
      <c r="S66" s="466"/>
      <c r="T66" s="466"/>
      <c r="U66" s="466"/>
      <c r="V66" s="847"/>
      <c r="W66" s="466"/>
      <c r="X66" s="466"/>
      <c r="Y66" s="466"/>
      <c r="Z66" s="466"/>
      <c r="AA66" s="847"/>
      <c r="AB66" s="466"/>
      <c r="AC66" s="466"/>
      <c r="AD66" s="847"/>
      <c r="AE66" s="467"/>
      <c r="AF66" s="466"/>
      <c r="AG66" s="847"/>
      <c r="AH66" s="466"/>
      <c r="AI66" s="466"/>
      <c r="AJ66" s="466"/>
      <c r="AK66" s="466"/>
      <c r="AL66" s="468"/>
      <c r="AM66" s="466"/>
      <c r="AN66" s="466"/>
      <c r="AO66" s="469" t="s">
        <v>452</v>
      </c>
      <c r="AP66" s="864"/>
      <c r="AQ66" s="466"/>
      <c r="AR66" s="466"/>
      <c r="AS66" s="847"/>
      <c r="AT66" s="466" t="s">
        <v>3087</v>
      </c>
      <c r="AU66" s="466"/>
      <c r="AV66" s="466"/>
      <c r="AW66" s="718"/>
      <c r="AX66" s="466" t="s">
        <v>1454</v>
      </c>
      <c r="AY66" s="466" t="s">
        <v>2663</v>
      </c>
      <c r="AZ66" s="466" t="s">
        <v>2685</v>
      </c>
      <c r="BA66" s="466" t="s">
        <v>445</v>
      </c>
      <c r="BB66" s="469"/>
      <c r="BC66" s="466"/>
      <c r="BD66" s="466"/>
      <c r="BE66" s="847"/>
      <c r="BF66" s="466"/>
      <c r="BG66" s="466"/>
      <c r="BH66" s="847"/>
      <c r="BI66" s="466"/>
      <c r="BJ66" s="466"/>
      <c r="BK66" s="466"/>
      <c r="BL66" s="466"/>
      <c r="BM66" s="466"/>
      <c r="BN66" s="466"/>
      <c r="BO66" s="847"/>
      <c r="BP66" s="466"/>
      <c r="BQ66" s="466"/>
      <c r="BR66" s="847"/>
      <c r="BS66" s="643">
        <v>4</v>
      </c>
      <c r="BT66" s="467" t="s">
        <v>2196</v>
      </c>
      <c r="BU66" s="643">
        <v>0</v>
      </c>
      <c r="BV66" s="466" t="s">
        <v>2209</v>
      </c>
      <c r="BW66" s="643"/>
      <c r="BX66" s="467"/>
      <c r="BY66" s="644"/>
      <c r="BZ66" s="466"/>
      <c r="CA66" s="643"/>
      <c r="CB66" s="466"/>
      <c r="CC66" s="671"/>
      <c r="CD66" s="643"/>
      <c r="CE66" s="466"/>
      <c r="CF66" s="643"/>
      <c r="CG66" s="466"/>
      <c r="CH66" s="643"/>
      <c r="CI66" s="466"/>
      <c r="CJ66" s="643"/>
      <c r="CK66" s="466"/>
      <c r="CL66" s="671"/>
      <c r="CM66" s="671"/>
      <c r="CN66" s="643"/>
      <c r="CO66" s="672"/>
      <c r="CP66" s="643"/>
      <c r="CQ66" s="671"/>
      <c r="CR66" s="847"/>
      <c r="CS66" s="671"/>
      <c r="CT66" s="467"/>
    </row>
    <row r="67" spans="1:98" s="817" customFormat="1" ht="120" customHeight="1" x14ac:dyDescent="0.3">
      <c r="A67" s="563" t="s">
        <v>710</v>
      </c>
      <c r="B67" s="514" t="s">
        <v>711</v>
      </c>
      <c r="C67" s="514" t="s">
        <v>712</v>
      </c>
      <c r="D67" s="514" t="s">
        <v>518</v>
      </c>
      <c r="E67" s="515"/>
      <c r="F67" s="806" t="s">
        <v>63</v>
      </c>
      <c r="G67" s="807">
        <f>'Stage 2 - Site Information'!N67</f>
        <v>43</v>
      </c>
      <c r="H67" s="806"/>
      <c r="I67" s="808">
        <f>'Stage 2 - Site Information'!M67</f>
        <v>1.54</v>
      </c>
      <c r="J67" s="809"/>
      <c r="K67" s="810"/>
      <c r="L67" s="515"/>
      <c r="M67" s="811">
        <v>1.54</v>
      </c>
      <c r="N67" s="811">
        <v>43</v>
      </c>
      <c r="O67" s="813" t="s">
        <v>426</v>
      </c>
      <c r="P67" s="813" t="s">
        <v>436</v>
      </c>
      <c r="Q67" s="515"/>
      <c r="R67" s="813" t="s">
        <v>488</v>
      </c>
      <c r="S67" s="801" t="s">
        <v>1613</v>
      </c>
      <c r="T67" s="801" t="s">
        <v>1731</v>
      </c>
      <c r="U67" s="801" t="s">
        <v>416</v>
      </c>
      <c r="V67" s="515"/>
      <c r="W67" s="801" t="s">
        <v>1850</v>
      </c>
      <c r="X67" s="801" t="s">
        <v>1864</v>
      </c>
      <c r="Y67" s="801" t="s">
        <v>1842</v>
      </c>
      <c r="Z67" s="801" t="s">
        <v>418</v>
      </c>
      <c r="AA67" s="515"/>
      <c r="AB67" s="801" t="s">
        <v>98</v>
      </c>
      <c r="AC67" s="801" t="s">
        <v>2034</v>
      </c>
      <c r="AD67" s="515"/>
      <c r="AE67" s="815" t="s">
        <v>3065</v>
      </c>
      <c r="AF67" s="801" t="s">
        <v>3078</v>
      </c>
      <c r="AG67" s="515"/>
      <c r="AH67" s="801" t="s">
        <v>2059</v>
      </c>
      <c r="AI67" s="801" t="s">
        <v>2097</v>
      </c>
      <c r="AJ67" s="801" t="s">
        <v>2087</v>
      </c>
      <c r="AK67" s="801" t="s">
        <v>64</v>
      </c>
      <c r="AL67" s="812"/>
      <c r="AM67" s="801" t="s">
        <v>2318</v>
      </c>
      <c r="AN67" s="801" t="s">
        <v>2451</v>
      </c>
      <c r="AO67" s="801" t="s">
        <v>1492</v>
      </c>
      <c r="AP67" s="863" t="s">
        <v>3307</v>
      </c>
      <c r="AQ67" s="813" t="s">
        <v>1505</v>
      </c>
      <c r="AR67" s="801" t="s">
        <v>2548</v>
      </c>
      <c r="AS67" s="515"/>
      <c r="AT67" s="801" t="s">
        <v>3087</v>
      </c>
      <c r="AU67" s="801" t="s">
        <v>3164</v>
      </c>
      <c r="AV67" s="801" t="s">
        <v>3192</v>
      </c>
      <c r="AW67" s="819"/>
      <c r="AX67" s="801" t="s">
        <v>1454</v>
      </c>
      <c r="AY67" s="813" t="s">
        <v>1434</v>
      </c>
      <c r="AZ67" s="801" t="s">
        <v>2685</v>
      </c>
      <c r="BA67" s="801" t="s">
        <v>445</v>
      </c>
      <c r="BB67" s="792" t="s">
        <v>3216</v>
      </c>
      <c r="BC67" s="801" t="s">
        <v>2716</v>
      </c>
      <c r="BD67" s="801" t="s">
        <v>2758</v>
      </c>
      <c r="BE67" s="515"/>
      <c r="BF67" s="813" t="s">
        <v>446</v>
      </c>
      <c r="BG67" s="801" t="s">
        <v>2732</v>
      </c>
      <c r="BH67" s="515"/>
      <c r="BI67" s="783" t="s">
        <v>3241</v>
      </c>
      <c r="BJ67" s="783" t="s">
        <v>3241</v>
      </c>
      <c r="BK67" s="801" t="s">
        <v>3256</v>
      </c>
      <c r="BL67" s="801" t="s">
        <v>2878</v>
      </c>
      <c r="BM67" s="801" t="s">
        <v>397</v>
      </c>
      <c r="BN67" s="801" t="s">
        <v>2887</v>
      </c>
      <c r="BO67" s="515"/>
      <c r="BP67" s="801" t="s">
        <v>2931</v>
      </c>
      <c r="BQ67" s="801" t="s">
        <v>2982</v>
      </c>
      <c r="BR67" s="515"/>
      <c r="BS67" s="814">
        <v>1.1000000000000001</v>
      </c>
      <c r="BT67" s="815" t="s">
        <v>2198</v>
      </c>
      <c r="BU67" s="814">
        <v>0.3</v>
      </c>
      <c r="BV67" s="801" t="s">
        <v>2201</v>
      </c>
      <c r="BW67" s="814">
        <v>0.23</v>
      </c>
      <c r="BX67" s="815" t="s">
        <v>2307</v>
      </c>
      <c r="BY67" s="816">
        <v>1.8</v>
      </c>
      <c r="BZ67" s="801" t="s">
        <v>1205</v>
      </c>
      <c r="CA67" s="814">
        <v>0.25</v>
      </c>
      <c r="CB67" s="801" t="s">
        <v>2214</v>
      </c>
      <c r="CC67" s="820"/>
      <c r="CD67" s="814">
        <v>0.17</v>
      </c>
      <c r="CE67" s="801" t="s">
        <v>2281</v>
      </c>
      <c r="CF67" s="814">
        <v>0.56999999999999995</v>
      </c>
      <c r="CG67" s="801" t="s">
        <v>2285</v>
      </c>
      <c r="CH67" s="814">
        <v>0.53</v>
      </c>
      <c r="CI67" s="801" t="s">
        <v>2275</v>
      </c>
      <c r="CJ67" s="814">
        <v>0.16</v>
      </c>
      <c r="CK67" s="801" t="s">
        <v>2284</v>
      </c>
      <c r="CL67" s="820"/>
      <c r="CM67" s="820"/>
      <c r="CN67" s="814">
        <v>2.2999999999999998</v>
      </c>
      <c r="CO67" s="821"/>
      <c r="CP67" s="814">
        <v>0.02</v>
      </c>
      <c r="CQ67" s="820"/>
      <c r="CR67" s="515"/>
      <c r="CS67" s="820"/>
      <c r="CT67" s="815"/>
    </row>
    <row r="68" spans="1:98" s="470" customFormat="1" ht="120" hidden="1" customHeight="1" x14ac:dyDescent="0.25">
      <c r="A68" s="846" t="s">
        <v>713</v>
      </c>
      <c r="B68" s="463" t="s">
        <v>714</v>
      </c>
      <c r="C68" s="463" t="s">
        <v>715</v>
      </c>
      <c r="D68" s="463" t="s">
        <v>593</v>
      </c>
      <c r="E68" s="847"/>
      <c r="F68" s="482" t="s">
        <v>63</v>
      </c>
      <c r="G68" s="483">
        <f>'Stage 2 - Site Information'!N68</f>
        <v>1</v>
      </c>
      <c r="H68" s="482"/>
      <c r="I68" s="484">
        <f>'Stage 2 - Site Information'!M68</f>
        <v>7.0000000000000007E-2</v>
      </c>
      <c r="J68" s="485"/>
      <c r="K68" s="486"/>
      <c r="L68" s="847"/>
      <c r="M68" s="465">
        <v>7.0000000000000007E-2</v>
      </c>
      <c r="N68" s="465">
        <v>1</v>
      </c>
      <c r="O68" s="466" t="s">
        <v>468</v>
      </c>
      <c r="P68" s="466" t="s">
        <v>469</v>
      </c>
      <c r="Q68" s="847"/>
      <c r="R68" s="466"/>
      <c r="S68" s="466"/>
      <c r="T68" s="466"/>
      <c r="U68" s="466"/>
      <c r="V68" s="847"/>
      <c r="W68" s="466"/>
      <c r="X68" s="466"/>
      <c r="Y68" s="466"/>
      <c r="Z68" s="466"/>
      <c r="AA68" s="847"/>
      <c r="AB68" s="466"/>
      <c r="AC68" s="466"/>
      <c r="AD68" s="847"/>
      <c r="AE68" s="467"/>
      <c r="AF68" s="466"/>
      <c r="AG68" s="847"/>
      <c r="AH68" s="466"/>
      <c r="AI68" s="466"/>
      <c r="AJ68" s="466"/>
      <c r="AK68" s="466"/>
      <c r="AL68" s="468"/>
      <c r="AM68" s="466"/>
      <c r="AN68" s="466"/>
      <c r="AO68" s="469" t="s">
        <v>452</v>
      </c>
      <c r="AP68" s="864"/>
      <c r="AQ68" s="466"/>
      <c r="AR68" s="466"/>
      <c r="AS68" s="847"/>
      <c r="AT68" s="466" t="s">
        <v>3087</v>
      </c>
      <c r="AU68" s="466"/>
      <c r="AV68" s="466"/>
      <c r="AW68" s="718"/>
      <c r="AX68" s="466" t="s">
        <v>1454</v>
      </c>
      <c r="AY68" s="469" t="s">
        <v>1434</v>
      </c>
      <c r="AZ68" s="466" t="s">
        <v>2685</v>
      </c>
      <c r="BA68" s="466" t="s">
        <v>445</v>
      </c>
      <c r="BB68" s="469"/>
      <c r="BC68" s="466"/>
      <c r="BD68" s="466"/>
      <c r="BE68" s="847"/>
      <c r="BF68" s="466"/>
      <c r="BG68" s="466"/>
      <c r="BH68" s="847"/>
      <c r="BI68" s="466"/>
      <c r="BJ68" s="466"/>
      <c r="BK68" s="466"/>
      <c r="BL68" s="466"/>
      <c r="BM68" s="466"/>
      <c r="BN68" s="466"/>
      <c r="BO68" s="847"/>
      <c r="BP68" s="466"/>
      <c r="BQ68" s="466"/>
      <c r="BR68" s="847"/>
      <c r="BS68" s="643"/>
      <c r="BT68" s="467"/>
      <c r="BU68" s="643"/>
      <c r="BV68" s="466"/>
      <c r="BW68" s="643"/>
      <c r="BX68" s="467"/>
      <c r="BY68" s="644"/>
      <c r="BZ68" s="466"/>
      <c r="CA68" s="643"/>
      <c r="CB68" s="466"/>
      <c r="CC68" s="671"/>
      <c r="CD68" s="643"/>
      <c r="CE68" s="466"/>
      <c r="CF68" s="643"/>
      <c r="CG68" s="466"/>
      <c r="CH68" s="643"/>
      <c r="CI68" s="466"/>
      <c r="CJ68" s="643"/>
      <c r="CK68" s="466"/>
      <c r="CL68" s="671"/>
      <c r="CM68" s="671"/>
      <c r="CN68" s="643"/>
      <c r="CO68" s="672"/>
      <c r="CP68" s="643"/>
      <c r="CQ68" s="671"/>
      <c r="CR68" s="847"/>
      <c r="CS68" s="671"/>
      <c r="CT68" s="467"/>
    </row>
    <row r="69" spans="1:98" s="312" customFormat="1" ht="120" customHeight="1" x14ac:dyDescent="0.3">
      <c r="A69" s="561" t="s">
        <v>716</v>
      </c>
      <c r="B69" s="298" t="s">
        <v>717</v>
      </c>
      <c r="C69" s="298" t="s">
        <v>718</v>
      </c>
      <c r="D69" s="298" t="s">
        <v>565</v>
      </c>
      <c r="E69" s="309"/>
      <c r="F69" s="777" t="s">
        <v>63</v>
      </c>
      <c r="G69" s="778">
        <f>'Stage 2 - Site Information'!N69</f>
        <v>90</v>
      </c>
      <c r="H69" s="777"/>
      <c r="I69" s="779">
        <f>'Stage 2 - Site Information'!M69</f>
        <v>3.02</v>
      </c>
      <c r="J69" s="780"/>
      <c r="K69" s="781"/>
      <c r="L69" s="309"/>
      <c r="M69" s="782">
        <v>3.02</v>
      </c>
      <c r="N69" s="782">
        <v>90</v>
      </c>
      <c r="O69" s="783" t="s">
        <v>461</v>
      </c>
      <c r="P69" s="783" t="s">
        <v>415</v>
      </c>
      <c r="Q69" s="309"/>
      <c r="R69" s="792" t="s">
        <v>488</v>
      </c>
      <c r="S69" s="783" t="s">
        <v>1614</v>
      </c>
      <c r="T69" s="783" t="s">
        <v>1692</v>
      </c>
      <c r="U69" s="783" t="s">
        <v>416</v>
      </c>
      <c r="V69" s="309"/>
      <c r="W69" s="783" t="s">
        <v>1850</v>
      </c>
      <c r="X69" s="783" t="s">
        <v>1864</v>
      </c>
      <c r="Y69" s="783" t="s">
        <v>1955</v>
      </c>
      <c r="Z69" s="783" t="s">
        <v>418</v>
      </c>
      <c r="AA69" s="309"/>
      <c r="AB69" s="792" t="s">
        <v>1992</v>
      </c>
      <c r="AC69" s="783" t="s">
        <v>418</v>
      </c>
      <c r="AD69" s="309"/>
      <c r="AE69" s="785" t="s">
        <v>3076</v>
      </c>
      <c r="AF69" s="783" t="s">
        <v>3062</v>
      </c>
      <c r="AG69" s="309"/>
      <c r="AH69" s="783" t="s">
        <v>2056</v>
      </c>
      <c r="AI69" s="783" t="s">
        <v>2146</v>
      </c>
      <c r="AJ69" s="783" t="s">
        <v>2140</v>
      </c>
      <c r="AK69" s="783" t="s">
        <v>64</v>
      </c>
      <c r="AL69" s="786"/>
      <c r="AM69" s="783" t="s">
        <v>2333</v>
      </c>
      <c r="AN69" s="783" t="s">
        <v>2452</v>
      </c>
      <c r="AO69" s="792" t="s">
        <v>452</v>
      </c>
      <c r="AP69" s="863" t="s">
        <v>3305</v>
      </c>
      <c r="AQ69" s="792" t="s">
        <v>1505</v>
      </c>
      <c r="AR69" s="783" t="s">
        <v>2549</v>
      </c>
      <c r="AS69" s="309"/>
      <c r="AT69" s="783" t="s">
        <v>3107</v>
      </c>
      <c r="AU69" s="783" t="s">
        <v>3130</v>
      </c>
      <c r="AV69" s="783" t="s">
        <v>3192</v>
      </c>
      <c r="AW69" s="787"/>
      <c r="AX69" s="783" t="s">
        <v>1454</v>
      </c>
      <c r="AY69" s="792" t="s">
        <v>1434</v>
      </c>
      <c r="AZ69" s="783" t="s">
        <v>2685</v>
      </c>
      <c r="BA69" s="783" t="s">
        <v>445</v>
      </c>
      <c r="BB69" s="792" t="s">
        <v>3214</v>
      </c>
      <c r="BC69" s="792" t="s">
        <v>2696</v>
      </c>
      <c r="BD69" s="783" t="s">
        <v>2758</v>
      </c>
      <c r="BE69" s="309"/>
      <c r="BF69" s="792" t="s">
        <v>446</v>
      </c>
      <c r="BG69" s="783" t="s">
        <v>2732</v>
      </c>
      <c r="BH69" s="309"/>
      <c r="BI69" s="783" t="s">
        <v>3241</v>
      </c>
      <c r="BJ69" s="783" t="s">
        <v>3241</v>
      </c>
      <c r="BK69" s="783" t="s">
        <v>3260</v>
      </c>
      <c r="BL69" s="783" t="s">
        <v>2866</v>
      </c>
      <c r="BM69" s="783" t="s">
        <v>2886</v>
      </c>
      <c r="BN69" s="783" t="s">
        <v>2885</v>
      </c>
      <c r="BO69" s="309"/>
      <c r="BP69" s="783" t="s">
        <v>2932</v>
      </c>
      <c r="BQ69" s="783" t="s">
        <v>2991</v>
      </c>
      <c r="BR69" s="309"/>
      <c r="BS69" s="788">
        <v>9.6999999999999993</v>
      </c>
      <c r="BT69" s="785" t="s">
        <v>2196</v>
      </c>
      <c r="BU69" s="788">
        <v>0.5</v>
      </c>
      <c r="BV69" s="783" t="s">
        <v>2204</v>
      </c>
      <c r="BW69" s="788">
        <v>0.26</v>
      </c>
      <c r="BX69" s="785" t="s">
        <v>2307</v>
      </c>
      <c r="BY69" s="789">
        <v>0.25</v>
      </c>
      <c r="BZ69" s="783" t="s">
        <v>2220</v>
      </c>
      <c r="CA69" s="788">
        <v>0.4</v>
      </c>
      <c r="CB69" s="783" t="s">
        <v>2299</v>
      </c>
      <c r="CC69" s="790"/>
      <c r="CD69" s="788">
        <v>0.22</v>
      </c>
      <c r="CE69" s="783" t="s">
        <v>2281</v>
      </c>
      <c r="CF69" s="788">
        <v>0.93</v>
      </c>
      <c r="CG69" s="783" t="s">
        <v>2234</v>
      </c>
      <c r="CH69" s="788">
        <v>0.93</v>
      </c>
      <c r="CI69" s="783" t="s">
        <v>2279</v>
      </c>
      <c r="CJ69" s="788">
        <v>0.6</v>
      </c>
      <c r="CK69" s="783" t="s">
        <v>2231</v>
      </c>
      <c r="CL69" s="790"/>
      <c r="CM69" s="790"/>
      <c r="CN69" s="788">
        <v>0.93</v>
      </c>
      <c r="CO69" s="791"/>
      <c r="CP69" s="788">
        <v>0</v>
      </c>
      <c r="CQ69" s="790"/>
      <c r="CR69" s="309"/>
      <c r="CS69" s="790"/>
      <c r="CT69" s="785"/>
    </row>
    <row r="70" spans="1:98" s="470" customFormat="1" ht="120" hidden="1" customHeight="1" x14ac:dyDescent="0.25">
      <c r="A70" s="846" t="s">
        <v>719</v>
      </c>
      <c r="B70" s="463" t="s">
        <v>720</v>
      </c>
      <c r="C70" s="463" t="s">
        <v>721</v>
      </c>
      <c r="D70" s="463" t="s">
        <v>515</v>
      </c>
      <c r="E70" s="847"/>
      <c r="F70" s="482" t="s">
        <v>63</v>
      </c>
      <c r="G70" s="483">
        <f>'Stage 2 - Site Information'!N70</f>
        <v>1</v>
      </c>
      <c r="H70" s="482"/>
      <c r="I70" s="484">
        <f>'Stage 2 - Site Information'!M70</f>
        <v>0.04</v>
      </c>
      <c r="J70" s="485"/>
      <c r="K70" s="486"/>
      <c r="L70" s="847"/>
      <c r="M70" s="465">
        <v>0.04</v>
      </c>
      <c r="N70" s="465">
        <v>1</v>
      </c>
      <c r="O70" s="469" t="s">
        <v>441</v>
      </c>
      <c r="P70" s="466" t="s">
        <v>415</v>
      </c>
      <c r="Q70" s="847"/>
      <c r="R70" s="466"/>
      <c r="S70" s="466"/>
      <c r="T70" s="466"/>
      <c r="U70" s="466"/>
      <c r="V70" s="847"/>
      <c r="W70" s="466"/>
      <c r="X70" s="466"/>
      <c r="Y70" s="466"/>
      <c r="Z70" s="466"/>
      <c r="AA70" s="847"/>
      <c r="AB70" s="466"/>
      <c r="AC70" s="466" t="s">
        <v>418</v>
      </c>
      <c r="AD70" s="847"/>
      <c r="AE70" s="467"/>
      <c r="AF70" s="466"/>
      <c r="AG70" s="847"/>
      <c r="AH70" s="466"/>
      <c r="AI70" s="466"/>
      <c r="AJ70" s="466"/>
      <c r="AK70" s="466"/>
      <c r="AL70" s="468"/>
      <c r="AO70" s="469" t="s">
        <v>452</v>
      </c>
      <c r="AP70" s="864"/>
      <c r="AQ70" s="466"/>
      <c r="AR70" s="466"/>
      <c r="AS70" s="847"/>
      <c r="AT70" s="466" t="s">
        <v>3087</v>
      </c>
      <c r="AU70" s="466"/>
      <c r="AV70" s="466"/>
      <c r="AW70" s="718"/>
      <c r="AX70" s="466" t="s">
        <v>1456</v>
      </c>
      <c r="AY70" s="469" t="s">
        <v>1434</v>
      </c>
      <c r="AZ70" s="466" t="s">
        <v>2685</v>
      </c>
      <c r="BA70" s="466" t="s">
        <v>445</v>
      </c>
      <c r="BB70" s="466"/>
      <c r="BC70" s="466"/>
      <c r="BD70" s="466"/>
      <c r="BE70" s="847"/>
      <c r="BF70" s="466"/>
      <c r="BG70" s="466"/>
      <c r="BH70" s="847"/>
      <c r="BI70" s="466"/>
      <c r="BJ70" s="466"/>
      <c r="BK70" s="466"/>
      <c r="BL70" s="466"/>
      <c r="BM70" s="466"/>
      <c r="BN70" s="466"/>
      <c r="BO70" s="847"/>
      <c r="BP70" s="466"/>
      <c r="BQ70" s="466"/>
      <c r="BR70" s="847"/>
      <c r="BS70" s="643"/>
      <c r="BT70" s="467"/>
      <c r="BU70" s="643"/>
      <c r="BV70" s="466"/>
      <c r="BW70" s="643"/>
      <c r="BX70" s="467"/>
      <c r="BY70" s="644"/>
      <c r="BZ70" s="466"/>
      <c r="CA70" s="643"/>
      <c r="CB70" s="466"/>
      <c r="CC70" s="671"/>
      <c r="CD70" s="643"/>
      <c r="CE70" s="466"/>
      <c r="CF70" s="643"/>
      <c r="CG70" s="466"/>
      <c r="CH70" s="643"/>
      <c r="CI70" s="466"/>
      <c r="CJ70" s="643"/>
      <c r="CK70" s="466"/>
      <c r="CL70" s="671"/>
      <c r="CM70" s="671"/>
      <c r="CN70" s="643"/>
      <c r="CO70" s="672"/>
      <c r="CP70" s="643"/>
      <c r="CQ70" s="671"/>
      <c r="CR70" s="847"/>
      <c r="CS70" s="671"/>
      <c r="CT70" s="467"/>
    </row>
    <row r="71" spans="1:98" s="817" customFormat="1" ht="120" customHeight="1" x14ac:dyDescent="0.3">
      <c r="A71" s="563" t="s">
        <v>722</v>
      </c>
      <c r="B71" s="514" t="s">
        <v>723</v>
      </c>
      <c r="C71" s="514" t="s">
        <v>724</v>
      </c>
      <c r="D71" s="514" t="s">
        <v>521</v>
      </c>
      <c r="E71" s="515"/>
      <c r="F71" s="806" t="s">
        <v>63</v>
      </c>
      <c r="G71" s="807">
        <f>'Stage 2 - Site Information'!N71</f>
        <v>65</v>
      </c>
      <c r="H71" s="806"/>
      <c r="I71" s="808">
        <f>'Stage 2 - Site Information'!M71</f>
        <v>1.32</v>
      </c>
      <c r="J71" s="809"/>
      <c r="K71" s="810"/>
      <c r="L71" s="515"/>
      <c r="M71" s="811">
        <v>1.32</v>
      </c>
      <c r="N71" s="811">
        <v>65</v>
      </c>
      <c r="O71" s="813" t="s">
        <v>470</v>
      </c>
      <c r="P71" s="813" t="s">
        <v>436</v>
      </c>
      <c r="Q71" s="515"/>
      <c r="R71" s="813" t="s">
        <v>488</v>
      </c>
      <c r="S71" s="801" t="s">
        <v>1684</v>
      </c>
      <c r="T71" s="801" t="s">
        <v>1710</v>
      </c>
      <c r="U71" s="801" t="s">
        <v>416</v>
      </c>
      <c r="V71" s="515"/>
      <c r="W71" s="801" t="s">
        <v>1850</v>
      </c>
      <c r="X71" s="801" t="s">
        <v>1929</v>
      </c>
      <c r="Y71" s="801" t="s">
        <v>1955</v>
      </c>
      <c r="Z71" s="801" t="s">
        <v>418</v>
      </c>
      <c r="AA71" s="515"/>
      <c r="AB71" s="813" t="s">
        <v>1992</v>
      </c>
      <c r="AC71" s="801" t="s">
        <v>2035</v>
      </c>
      <c r="AD71" s="515"/>
      <c r="AE71" s="815" t="s">
        <v>3074</v>
      </c>
      <c r="AF71" s="801" t="s">
        <v>3075</v>
      </c>
      <c r="AG71" s="515"/>
      <c r="AH71" s="801" t="s">
        <v>2056</v>
      </c>
      <c r="AI71" s="801" t="s">
        <v>2137</v>
      </c>
      <c r="AJ71" s="801" t="s">
        <v>2087</v>
      </c>
      <c r="AK71" s="801" t="s">
        <v>64</v>
      </c>
      <c r="AL71" s="812"/>
      <c r="AM71" s="801" t="s">
        <v>2318</v>
      </c>
      <c r="AN71" s="801" t="s">
        <v>2465</v>
      </c>
      <c r="AO71" s="813" t="s">
        <v>452</v>
      </c>
      <c r="AP71" s="863" t="s">
        <v>3307</v>
      </c>
      <c r="AQ71" s="813" t="s">
        <v>1505</v>
      </c>
      <c r="AR71" s="801" t="s">
        <v>2550</v>
      </c>
      <c r="AS71" s="515"/>
      <c r="AT71" s="801" t="s">
        <v>3087</v>
      </c>
      <c r="AU71" s="801" t="s">
        <v>3162</v>
      </c>
      <c r="AV71" s="801" t="s">
        <v>3192</v>
      </c>
      <c r="AW71" s="819"/>
      <c r="AX71" s="801" t="s">
        <v>1456</v>
      </c>
      <c r="AY71" s="813" t="s">
        <v>1434</v>
      </c>
      <c r="AZ71" s="801" t="s">
        <v>2685</v>
      </c>
      <c r="BA71" s="801" t="s">
        <v>445</v>
      </c>
      <c r="BB71" s="792" t="s">
        <v>3214</v>
      </c>
      <c r="BC71" s="801" t="s">
        <v>2716</v>
      </c>
      <c r="BD71" s="801" t="s">
        <v>2758</v>
      </c>
      <c r="BE71" s="515"/>
      <c r="BF71" s="813" t="s">
        <v>2777</v>
      </c>
      <c r="BG71" s="801" t="s">
        <v>2732</v>
      </c>
      <c r="BH71" s="515"/>
      <c r="BI71" s="801" t="s">
        <v>447</v>
      </c>
      <c r="BJ71" s="783" t="s">
        <v>3241</v>
      </c>
      <c r="BK71" s="801" t="s">
        <v>3257</v>
      </c>
      <c r="BL71" s="801" t="s">
        <v>2876</v>
      </c>
      <c r="BM71" s="801" t="s">
        <v>399</v>
      </c>
      <c r="BN71" s="801" t="s">
        <v>2884</v>
      </c>
      <c r="BO71" s="515"/>
      <c r="BP71" s="801" t="s">
        <v>2933</v>
      </c>
      <c r="BQ71" s="801" t="s">
        <v>2982</v>
      </c>
      <c r="BR71" s="515"/>
      <c r="BS71" s="814">
        <v>8.5</v>
      </c>
      <c r="BT71" s="815" t="s">
        <v>2196</v>
      </c>
      <c r="BU71" s="814">
        <v>0.22</v>
      </c>
      <c r="BV71" s="801" t="s">
        <v>2200</v>
      </c>
      <c r="BW71" s="814">
        <v>0.18</v>
      </c>
      <c r="BX71" s="815" t="s">
        <v>2305</v>
      </c>
      <c r="BY71" s="816">
        <v>1.1000000000000001</v>
      </c>
      <c r="BZ71" s="801" t="s">
        <v>1209</v>
      </c>
      <c r="CA71" s="814">
        <v>0.15</v>
      </c>
      <c r="CB71" s="801" t="s">
        <v>2216</v>
      </c>
      <c r="CC71" s="820"/>
      <c r="CD71" s="814">
        <v>0.2</v>
      </c>
      <c r="CE71" s="801" t="s">
        <v>2281</v>
      </c>
      <c r="CF71" s="814">
        <v>0.81</v>
      </c>
      <c r="CG71" s="801" t="s">
        <v>2242</v>
      </c>
      <c r="CH71" s="814">
        <v>3.56</v>
      </c>
      <c r="CI71" s="801" t="s">
        <v>2279</v>
      </c>
      <c r="CJ71" s="814">
        <v>0.22</v>
      </c>
      <c r="CK71" s="801" t="s">
        <v>2271</v>
      </c>
      <c r="CL71" s="820"/>
      <c r="CM71" s="820"/>
      <c r="CN71" s="814">
        <v>3.56</v>
      </c>
      <c r="CO71" s="821"/>
      <c r="CP71" s="814">
        <v>0.19</v>
      </c>
      <c r="CQ71" s="820"/>
      <c r="CR71" s="515"/>
      <c r="CS71" s="820"/>
      <c r="CT71" s="815"/>
    </row>
    <row r="72" spans="1:98" s="817" customFormat="1" ht="120" customHeight="1" x14ac:dyDescent="0.3">
      <c r="A72" s="563" t="s">
        <v>725</v>
      </c>
      <c r="B72" s="514" t="s">
        <v>726</v>
      </c>
      <c r="C72" s="514" t="s">
        <v>727</v>
      </c>
      <c r="D72" s="514" t="s">
        <v>612</v>
      </c>
      <c r="E72" s="515"/>
      <c r="F72" s="806" t="s">
        <v>63</v>
      </c>
      <c r="G72" s="807">
        <f>'Stage 2 - Site Information'!N72</f>
        <v>38</v>
      </c>
      <c r="H72" s="806"/>
      <c r="I72" s="808">
        <f>'Stage 2 - Site Information'!M72</f>
        <v>1.88</v>
      </c>
      <c r="J72" s="809"/>
      <c r="K72" s="810"/>
      <c r="L72" s="515"/>
      <c r="M72" s="811">
        <v>1.88</v>
      </c>
      <c r="N72" s="811">
        <v>38</v>
      </c>
      <c r="O72" s="801" t="s">
        <v>471</v>
      </c>
      <c r="P72" s="801" t="s">
        <v>415</v>
      </c>
      <c r="Q72" s="515"/>
      <c r="R72" s="813" t="s">
        <v>488</v>
      </c>
      <c r="S72" s="801" t="s">
        <v>1615</v>
      </c>
      <c r="T72" s="801" t="s">
        <v>1692</v>
      </c>
      <c r="U72" s="801" t="s">
        <v>416</v>
      </c>
      <c r="V72" s="515"/>
      <c r="W72" s="801" t="s">
        <v>1850</v>
      </c>
      <c r="X72" s="801" t="s">
        <v>1916</v>
      </c>
      <c r="Y72" s="801" t="s">
        <v>1949</v>
      </c>
      <c r="Z72" s="801" t="s">
        <v>418</v>
      </c>
      <c r="AA72" s="515"/>
      <c r="AB72" s="813" t="s">
        <v>1992</v>
      </c>
      <c r="AC72" s="801" t="s">
        <v>418</v>
      </c>
      <c r="AD72" s="515"/>
      <c r="AE72" s="815" t="s">
        <v>3059</v>
      </c>
      <c r="AF72" s="801" t="s">
        <v>3078</v>
      </c>
      <c r="AG72" s="515"/>
      <c r="AH72" s="801" t="s">
        <v>2058</v>
      </c>
      <c r="AI72" s="801" t="s">
        <v>2090</v>
      </c>
      <c r="AJ72" s="801" t="s">
        <v>2074</v>
      </c>
      <c r="AK72" s="801" t="s">
        <v>64</v>
      </c>
      <c r="AL72" s="812"/>
      <c r="AM72" s="801" t="s">
        <v>2323</v>
      </c>
      <c r="AN72" s="801" t="s">
        <v>2378</v>
      </c>
      <c r="AO72" s="813" t="s">
        <v>1472</v>
      </c>
      <c r="AP72" s="863" t="s">
        <v>3305</v>
      </c>
      <c r="AQ72" s="813" t="s">
        <v>1505</v>
      </c>
      <c r="AR72" s="801" t="s">
        <v>2551</v>
      </c>
      <c r="AS72" s="515"/>
      <c r="AT72" s="801" t="s">
        <v>3087</v>
      </c>
      <c r="AU72" s="783" t="s">
        <v>3154</v>
      </c>
      <c r="AV72" s="801" t="s">
        <v>3192</v>
      </c>
      <c r="AW72" s="819"/>
      <c r="AX72" s="801" t="s">
        <v>1454</v>
      </c>
      <c r="AY72" s="813" t="s">
        <v>1434</v>
      </c>
      <c r="AZ72" s="801" t="s">
        <v>2685</v>
      </c>
      <c r="BA72" s="801" t="s">
        <v>445</v>
      </c>
      <c r="BB72" s="792" t="s">
        <v>3215</v>
      </c>
      <c r="BC72" s="813" t="s">
        <v>2696</v>
      </c>
      <c r="BD72" s="813" t="s">
        <v>2760</v>
      </c>
      <c r="BE72" s="515"/>
      <c r="BF72" s="801" t="s">
        <v>2776</v>
      </c>
      <c r="BG72" s="822" t="s">
        <v>2734</v>
      </c>
      <c r="BH72" s="515"/>
      <c r="BI72" s="783" t="s">
        <v>3241</v>
      </c>
      <c r="BJ72" s="783" t="s">
        <v>3241</v>
      </c>
      <c r="BK72" s="801" t="s">
        <v>3255</v>
      </c>
      <c r="BL72" s="801" t="s">
        <v>2866</v>
      </c>
      <c r="BM72" s="801" t="s">
        <v>2886</v>
      </c>
      <c r="BN72" s="801" t="s">
        <v>2884</v>
      </c>
      <c r="BO72" s="515"/>
      <c r="BP72" s="801" t="s">
        <v>2907</v>
      </c>
      <c r="BQ72" s="801" t="s">
        <v>2982</v>
      </c>
      <c r="BR72" s="515"/>
      <c r="BS72" s="814">
        <v>0.9</v>
      </c>
      <c r="BT72" s="815" t="s">
        <v>2197</v>
      </c>
      <c r="BU72" s="814">
        <v>0.2</v>
      </c>
      <c r="BV72" s="801" t="s">
        <v>2203</v>
      </c>
      <c r="BW72" s="814">
        <v>0.19</v>
      </c>
      <c r="BX72" s="815" t="s">
        <v>2306</v>
      </c>
      <c r="BY72" s="816">
        <v>0.25</v>
      </c>
      <c r="BZ72" s="801" t="s">
        <v>1307</v>
      </c>
      <c r="CA72" s="814">
        <v>1.4</v>
      </c>
      <c r="CB72" s="801" t="s">
        <v>1219</v>
      </c>
      <c r="CC72" s="820"/>
      <c r="CD72" s="814">
        <v>1.2</v>
      </c>
      <c r="CE72" s="801" t="s">
        <v>2281</v>
      </c>
      <c r="CF72" s="814">
        <v>1.07</v>
      </c>
      <c r="CG72" s="801" t="s">
        <v>2251</v>
      </c>
      <c r="CH72" s="814">
        <v>2.75</v>
      </c>
      <c r="CI72" s="801" t="s">
        <v>2300</v>
      </c>
      <c r="CJ72" s="814">
        <v>1.3</v>
      </c>
      <c r="CK72" s="801" t="s">
        <v>2272</v>
      </c>
      <c r="CL72" s="820"/>
      <c r="CM72" s="820"/>
      <c r="CN72" s="814">
        <v>1.8</v>
      </c>
      <c r="CO72" s="821"/>
      <c r="CP72" s="814">
        <v>0.6</v>
      </c>
      <c r="CQ72" s="820"/>
      <c r="CR72" s="515"/>
      <c r="CS72" s="820"/>
      <c r="CT72" s="815"/>
    </row>
    <row r="73" spans="1:98" s="470" customFormat="1" ht="120" hidden="1" customHeight="1" x14ac:dyDescent="0.25">
      <c r="A73" s="846" t="s">
        <v>728</v>
      </c>
      <c r="B73" s="463" t="s">
        <v>729</v>
      </c>
      <c r="C73" s="463" t="s">
        <v>727</v>
      </c>
      <c r="D73" s="463" t="s">
        <v>612</v>
      </c>
      <c r="E73" s="847"/>
      <c r="F73" s="482"/>
      <c r="G73" s="483">
        <f>'Stage 2 - Site Information'!N73</f>
        <v>0</v>
      </c>
      <c r="H73" s="482"/>
      <c r="I73" s="484">
        <f>'Stage 2 - Site Information'!M73</f>
        <v>5.36</v>
      </c>
      <c r="J73" s="485" t="s">
        <v>682</v>
      </c>
      <c r="K73" s="486"/>
      <c r="L73" s="847"/>
      <c r="M73" s="465">
        <v>5.36</v>
      </c>
      <c r="N73" s="465">
        <v>0</v>
      </c>
      <c r="O73" s="466" t="s">
        <v>472</v>
      </c>
      <c r="P73" s="466" t="s">
        <v>415</v>
      </c>
      <c r="Q73" s="847"/>
      <c r="R73" s="466" t="s">
        <v>1797</v>
      </c>
      <c r="S73" s="466" t="s">
        <v>1539</v>
      </c>
      <c r="T73" s="466" t="s">
        <v>1539</v>
      </c>
      <c r="U73" s="466" t="s">
        <v>1540</v>
      </c>
      <c r="V73" s="847"/>
      <c r="W73" s="466"/>
      <c r="X73" s="466"/>
      <c r="Y73" s="466"/>
      <c r="Z73" s="466"/>
      <c r="AA73" s="847"/>
      <c r="AB73" s="466" t="s">
        <v>418</v>
      </c>
      <c r="AC73" s="466" t="s">
        <v>418</v>
      </c>
      <c r="AD73" s="847"/>
      <c r="AE73" s="467"/>
      <c r="AF73" s="466"/>
      <c r="AG73" s="847"/>
      <c r="AH73" s="466" t="s">
        <v>2058</v>
      </c>
      <c r="AI73" s="466" t="s">
        <v>2090</v>
      </c>
      <c r="AJ73" s="466" t="s">
        <v>2098</v>
      </c>
      <c r="AK73" s="466" t="s">
        <v>64</v>
      </c>
      <c r="AL73" s="468"/>
      <c r="AM73" s="466" t="s">
        <v>2324</v>
      </c>
      <c r="AN73" s="466" t="s">
        <v>2378</v>
      </c>
      <c r="AO73" s="469" t="s">
        <v>452</v>
      </c>
      <c r="AP73" s="864"/>
      <c r="AQ73" s="469" t="s">
        <v>1505</v>
      </c>
      <c r="AR73" s="466" t="s">
        <v>2551</v>
      </c>
      <c r="AS73" s="847"/>
      <c r="AT73" s="466" t="s">
        <v>3087</v>
      </c>
      <c r="AU73" s="466"/>
      <c r="AV73" s="466"/>
      <c r="AW73" s="718"/>
      <c r="AX73" s="466" t="s">
        <v>1454</v>
      </c>
      <c r="AY73" s="466" t="s">
        <v>2664</v>
      </c>
      <c r="AZ73" s="466" t="s">
        <v>2685</v>
      </c>
      <c r="BA73" s="466" t="s">
        <v>445</v>
      </c>
      <c r="BB73" s="469"/>
      <c r="BC73" s="469" t="s">
        <v>2697</v>
      </c>
      <c r="BD73" s="466"/>
      <c r="BE73" s="847"/>
      <c r="BF73" s="466"/>
      <c r="BG73" s="466"/>
      <c r="BH73" s="847"/>
      <c r="BI73" s="466"/>
      <c r="BJ73" s="466"/>
      <c r="BK73" s="466" t="s">
        <v>3255</v>
      </c>
      <c r="BL73" s="466"/>
      <c r="BM73" s="466"/>
      <c r="BN73" s="466"/>
      <c r="BO73" s="847"/>
      <c r="BP73" s="466"/>
      <c r="BQ73" s="466"/>
      <c r="BR73" s="847"/>
      <c r="BS73" s="643">
        <v>1.1499999999999999</v>
      </c>
      <c r="BT73" s="467" t="s">
        <v>2197</v>
      </c>
      <c r="BU73" s="643">
        <v>0.35</v>
      </c>
      <c r="BV73" s="466" t="s">
        <v>2203</v>
      </c>
      <c r="BW73" s="643">
        <v>0.27</v>
      </c>
      <c r="BX73" s="467" t="s">
        <v>2306</v>
      </c>
      <c r="BY73" s="644">
        <v>0.43</v>
      </c>
      <c r="BZ73" s="466" t="s">
        <v>1307</v>
      </c>
      <c r="CA73" s="643">
        <v>1.58</v>
      </c>
      <c r="CB73" s="466" t="s">
        <v>1219</v>
      </c>
      <c r="CC73" s="671"/>
      <c r="CD73" s="643">
        <v>1.38</v>
      </c>
      <c r="CE73" s="466" t="s">
        <v>2281</v>
      </c>
      <c r="CF73" s="643">
        <v>1.25</v>
      </c>
      <c r="CG73" s="466" t="s">
        <v>2251</v>
      </c>
      <c r="CH73" s="643">
        <v>2.93</v>
      </c>
      <c r="CI73" s="466" t="s">
        <v>2300</v>
      </c>
      <c r="CJ73" s="643">
        <v>1.48</v>
      </c>
      <c r="CK73" s="466" t="s">
        <v>2272</v>
      </c>
      <c r="CL73" s="671"/>
      <c r="CM73" s="671"/>
      <c r="CN73" s="643">
        <v>1.9</v>
      </c>
      <c r="CO73" s="672"/>
      <c r="CP73" s="643">
        <v>0.7</v>
      </c>
      <c r="CQ73" s="671"/>
      <c r="CR73" s="847"/>
      <c r="CS73" s="671"/>
      <c r="CT73" s="467"/>
    </row>
    <row r="74" spans="1:98" s="817" customFormat="1" ht="120" customHeight="1" x14ac:dyDescent="0.3">
      <c r="A74" s="563" t="s">
        <v>730</v>
      </c>
      <c r="B74" s="514" t="s">
        <v>731</v>
      </c>
      <c r="C74" s="514" t="s">
        <v>732</v>
      </c>
      <c r="D74" s="514" t="s">
        <v>535</v>
      </c>
      <c r="E74" s="515"/>
      <c r="F74" s="806"/>
      <c r="G74" s="807">
        <f>'Stage 2 - Site Information'!N74</f>
        <v>0</v>
      </c>
      <c r="H74" s="806" t="s">
        <v>63</v>
      </c>
      <c r="I74" s="808">
        <f>'Stage 2 - Site Information'!M74</f>
        <v>6.37</v>
      </c>
      <c r="J74" s="809"/>
      <c r="K74" s="810"/>
      <c r="L74" s="515"/>
      <c r="M74" s="811">
        <v>6.37</v>
      </c>
      <c r="N74" s="811">
        <v>0</v>
      </c>
      <c r="O74" s="801" t="s">
        <v>473</v>
      </c>
      <c r="P74" s="801" t="s">
        <v>458</v>
      </c>
      <c r="Q74" s="515"/>
      <c r="R74" s="813" t="s">
        <v>488</v>
      </c>
      <c r="S74" s="801" t="s">
        <v>1616</v>
      </c>
      <c r="T74" s="801" t="s">
        <v>1706</v>
      </c>
      <c r="U74" s="801" t="s">
        <v>1531</v>
      </c>
      <c r="V74" s="515"/>
      <c r="W74" s="801" t="s">
        <v>1850</v>
      </c>
      <c r="X74" s="801" t="s">
        <v>1864</v>
      </c>
      <c r="Y74" s="801" t="s">
        <v>1955</v>
      </c>
      <c r="Z74" s="801" t="s">
        <v>1881</v>
      </c>
      <c r="AA74" s="515"/>
      <c r="AB74" s="813" t="s">
        <v>1992</v>
      </c>
      <c r="AC74" s="801"/>
      <c r="AD74" s="515"/>
      <c r="AE74" s="815" t="s">
        <v>3056</v>
      </c>
      <c r="AF74" s="801" t="s">
        <v>3078</v>
      </c>
      <c r="AG74" s="515"/>
      <c r="AH74" s="801" t="s">
        <v>2063</v>
      </c>
      <c r="AI74" s="801" t="s">
        <v>2099</v>
      </c>
      <c r="AJ74" s="801" t="s">
        <v>2074</v>
      </c>
      <c r="AK74" s="801" t="s">
        <v>64</v>
      </c>
      <c r="AL74" s="812"/>
      <c r="AM74" s="801" t="s">
        <v>2318</v>
      </c>
      <c r="AN74" s="801" t="s">
        <v>2374</v>
      </c>
      <c r="AO74" s="813" t="s">
        <v>452</v>
      </c>
      <c r="AP74" s="863" t="s">
        <v>3307</v>
      </c>
      <c r="AQ74" s="813" t="s">
        <v>1505</v>
      </c>
      <c r="AR74" s="801" t="s">
        <v>2552</v>
      </c>
      <c r="AS74" s="515"/>
      <c r="AT74" s="801" t="s">
        <v>3087</v>
      </c>
      <c r="AU74" s="783" t="s">
        <v>3124</v>
      </c>
      <c r="AV74" s="783" t="s">
        <v>3182</v>
      </c>
      <c r="AW74" s="819"/>
      <c r="AX74" s="801" t="s">
        <v>1454</v>
      </c>
      <c r="AY74" s="813" t="s">
        <v>1434</v>
      </c>
      <c r="AZ74" s="801" t="s">
        <v>2685</v>
      </c>
      <c r="BA74" s="801" t="s">
        <v>445</v>
      </c>
      <c r="BB74" s="792" t="s">
        <v>3223</v>
      </c>
      <c r="BC74" s="813" t="s">
        <v>2697</v>
      </c>
      <c r="BD74" s="813" t="s">
        <v>2804</v>
      </c>
      <c r="BE74" s="515"/>
      <c r="BF74" s="813" t="s">
        <v>446</v>
      </c>
      <c r="BG74" s="822" t="s">
        <v>2735</v>
      </c>
      <c r="BH74" s="515"/>
      <c r="BI74" s="801" t="s">
        <v>447</v>
      </c>
      <c r="BJ74" s="783" t="s">
        <v>3241</v>
      </c>
      <c r="BK74" s="801" t="s">
        <v>3255</v>
      </c>
      <c r="BL74" s="801" t="s">
        <v>2872</v>
      </c>
      <c r="BM74" s="801" t="s">
        <v>399</v>
      </c>
      <c r="BN74" s="801" t="s">
        <v>2887</v>
      </c>
      <c r="BO74" s="515"/>
      <c r="BP74" s="801" t="s">
        <v>2907</v>
      </c>
      <c r="BQ74" s="801" t="s">
        <v>2982</v>
      </c>
      <c r="BR74" s="515"/>
      <c r="BS74" s="814">
        <v>4</v>
      </c>
      <c r="BT74" s="815" t="s">
        <v>2196</v>
      </c>
      <c r="BU74" s="814">
        <v>0</v>
      </c>
      <c r="BV74" s="801" t="s">
        <v>2209</v>
      </c>
      <c r="BW74" s="814">
        <v>0.25</v>
      </c>
      <c r="BX74" s="815" t="s">
        <v>2308</v>
      </c>
      <c r="BY74" s="816"/>
      <c r="BZ74" s="801"/>
      <c r="CA74" s="814"/>
      <c r="CB74" s="801"/>
      <c r="CC74" s="820"/>
      <c r="CD74" s="814"/>
      <c r="CE74" s="801"/>
      <c r="CF74" s="814"/>
      <c r="CG74" s="801"/>
      <c r="CH74" s="814"/>
      <c r="CI74" s="801"/>
      <c r="CJ74" s="814"/>
      <c r="CK74" s="801"/>
      <c r="CL74" s="820"/>
      <c r="CM74" s="820"/>
      <c r="CN74" s="814"/>
      <c r="CO74" s="821"/>
      <c r="CP74" s="814"/>
      <c r="CQ74" s="820"/>
      <c r="CR74" s="515"/>
      <c r="CS74" s="820"/>
      <c r="CT74" s="815"/>
    </row>
    <row r="75" spans="1:98" s="312" customFormat="1" ht="120" customHeight="1" x14ac:dyDescent="0.3">
      <c r="A75" s="561" t="s">
        <v>733</v>
      </c>
      <c r="B75" s="298" t="s">
        <v>734</v>
      </c>
      <c r="C75" s="298" t="s">
        <v>735</v>
      </c>
      <c r="D75" s="298" t="s">
        <v>547</v>
      </c>
      <c r="E75" s="309"/>
      <c r="F75" s="777" t="s">
        <v>63</v>
      </c>
      <c r="G75" s="778">
        <f>'Stage 2 - Site Information'!N75</f>
        <v>64</v>
      </c>
      <c r="H75" s="777" t="s">
        <v>63</v>
      </c>
      <c r="I75" s="779">
        <f>'Stage 2 - Site Information'!M75</f>
        <v>2.13</v>
      </c>
      <c r="J75" s="780"/>
      <c r="K75" s="781"/>
      <c r="L75" s="309"/>
      <c r="M75" s="782">
        <v>2.13</v>
      </c>
      <c r="N75" s="782">
        <v>64</v>
      </c>
      <c r="O75" s="783" t="s">
        <v>422</v>
      </c>
      <c r="P75" s="783" t="s">
        <v>415</v>
      </c>
      <c r="Q75" s="309"/>
      <c r="R75" s="792" t="s">
        <v>488</v>
      </c>
      <c r="S75" s="783" t="s">
        <v>1617</v>
      </c>
      <c r="T75" s="783" t="s">
        <v>1694</v>
      </c>
      <c r="U75" s="783" t="s">
        <v>416</v>
      </c>
      <c r="V75" s="309"/>
      <c r="W75" s="783" t="s">
        <v>1850</v>
      </c>
      <c r="X75" s="783" t="s">
        <v>1864</v>
      </c>
      <c r="Y75" s="783" t="s">
        <v>1955</v>
      </c>
      <c r="Z75" s="783" t="s">
        <v>1875</v>
      </c>
      <c r="AA75" s="309"/>
      <c r="AB75" s="792" t="s">
        <v>1992</v>
      </c>
      <c r="AC75" s="783" t="s">
        <v>418</v>
      </c>
      <c r="AD75" s="309"/>
      <c r="AE75" s="785" t="s">
        <v>3053</v>
      </c>
      <c r="AF75" s="783" t="s">
        <v>3061</v>
      </c>
      <c r="AG75" s="309"/>
      <c r="AH75" s="783" t="s">
        <v>2068</v>
      </c>
      <c r="AI75" s="783" t="s">
        <v>2189</v>
      </c>
      <c r="AJ75" s="783" t="s">
        <v>2074</v>
      </c>
      <c r="AK75" s="783" t="s">
        <v>64</v>
      </c>
      <c r="AL75" s="786"/>
      <c r="AM75" s="783" t="s">
        <v>2318</v>
      </c>
      <c r="AN75" s="783" t="s">
        <v>2375</v>
      </c>
      <c r="AO75" s="792" t="s">
        <v>1477</v>
      </c>
      <c r="AP75" s="863" t="s">
        <v>3305</v>
      </c>
      <c r="AQ75" s="792" t="s">
        <v>1505</v>
      </c>
      <c r="AR75" s="783" t="s">
        <v>2551</v>
      </c>
      <c r="AS75" s="309"/>
      <c r="AT75" s="783" t="s">
        <v>3087</v>
      </c>
      <c r="AU75" s="783" t="s">
        <v>3169</v>
      </c>
      <c r="AV75" s="783" t="s">
        <v>3192</v>
      </c>
      <c r="AW75" s="787"/>
      <c r="AX75" s="783" t="s">
        <v>1454</v>
      </c>
      <c r="AY75" s="792" t="s">
        <v>1434</v>
      </c>
      <c r="AZ75" s="783" t="s">
        <v>2685</v>
      </c>
      <c r="BA75" s="783" t="s">
        <v>445</v>
      </c>
      <c r="BB75" s="792" t="s">
        <v>3221</v>
      </c>
      <c r="BC75" s="803" t="s">
        <v>2778</v>
      </c>
      <c r="BD75" s="792" t="s">
        <v>2804</v>
      </c>
      <c r="BE75" s="309"/>
      <c r="BF75" s="792" t="s">
        <v>446</v>
      </c>
      <c r="BG75" s="783" t="s">
        <v>2732</v>
      </c>
      <c r="BH75" s="309"/>
      <c r="BI75" s="783" t="s">
        <v>3241</v>
      </c>
      <c r="BJ75" s="783" t="s">
        <v>3241</v>
      </c>
      <c r="BK75" s="783" t="s">
        <v>3255</v>
      </c>
      <c r="BL75" s="783" t="s">
        <v>2866</v>
      </c>
      <c r="BM75" s="783" t="s">
        <v>2886</v>
      </c>
      <c r="BN75" s="783" t="s">
        <v>2887</v>
      </c>
      <c r="BO75" s="309"/>
      <c r="BP75" s="783" t="s">
        <v>2907</v>
      </c>
      <c r="BQ75" s="783" t="s">
        <v>2982</v>
      </c>
      <c r="BR75" s="309"/>
      <c r="BS75" s="788">
        <v>6.3</v>
      </c>
      <c r="BT75" s="785" t="s">
        <v>2196</v>
      </c>
      <c r="BU75" s="788">
        <v>0</v>
      </c>
      <c r="BV75" s="783" t="s">
        <v>2204</v>
      </c>
      <c r="BW75" s="788">
        <v>0</v>
      </c>
      <c r="BX75" s="785" t="s">
        <v>2305</v>
      </c>
      <c r="BY75" s="789">
        <v>3.1</v>
      </c>
      <c r="BZ75" s="783" t="s">
        <v>1209</v>
      </c>
      <c r="CA75" s="788">
        <v>2.2000000000000002</v>
      </c>
      <c r="CB75" s="783" t="s">
        <v>2216</v>
      </c>
      <c r="CC75" s="790"/>
      <c r="CD75" s="788">
        <v>0.2</v>
      </c>
      <c r="CE75" s="783" t="s">
        <v>2281</v>
      </c>
      <c r="CF75" s="788">
        <v>0.32</v>
      </c>
      <c r="CG75" s="783" t="s">
        <v>2249</v>
      </c>
      <c r="CH75" s="788">
        <v>2.5</v>
      </c>
      <c r="CI75" s="783" t="s">
        <v>2279</v>
      </c>
      <c r="CJ75" s="788">
        <v>2.4</v>
      </c>
      <c r="CK75" s="783" t="s">
        <v>2271</v>
      </c>
      <c r="CL75" s="790"/>
      <c r="CM75" s="790"/>
      <c r="CN75" s="788">
        <v>5.8</v>
      </c>
      <c r="CO75" s="791"/>
      <c r="CP75" s="788">
        <v>0.11</v>
      </c>
      <c r="CQ75" s="790"/>
      <c r="CR75" s="309"/>
      <c r="CS75" s="790"/>
      <c r="CT75" s="785"/>
    </row>
    <row r="76" spans="1:98" s="312" customFormat="1" ht="120" customHeight="1" x14ac:dyDescent="0.3">
      <c r="A76" s="561" t="s">
        <v>736</v>
      </c>
      <c r="B76" s="298" t="s">
        <v>737</v>
      </c>
      <c r="C76" s="298" t="s">
        <v>520</v>
      </c>
      <c r="D76" s="298" t="s">
        <v>547</v>
      </c>
      <c r="E76" s="309"/>
      <c r="F76" s="777"/>
      <c r="G76" s="778">
        <f>'Stage 2 - Site Information'!N76</f>
        <v>0</v>
      </c>
      <c r="H76" s="777" t="s">
        <v>63</v>
      </c>
      <c r="I76" s="779">
        <f>'Stage 2 - Site Information'!M76</f>
        <v>4.87</v>
      </c>
      <c r="J76" s="780"/>
      <c r="K76" s="781"/>
      <c r="L76" s="309"/>
      <c r="M76" s="782">
        <v>4.87</v>
      </c>
      <c r="N76" s="782">
        <v>0</v>
      </c>
      <c r="O76" s="783" t="s">
        <v>422</v>
      </c>
      <c r="P76" s="783" t="s">
        <v>415</v>
      </c>
      <c r="Q76" s="309"/>
      <c r="R76" s="792" t="s">
        <v>488</v>
      </c>
      <c r="S76" s="783" t="s">
        <v>1539</v>
      </c>
      <c r="T76" s="783" t="s">
        <v>1532</v>
      </c>
      <c r="U76" s="783" t="s">
        <v>1533</v>
      </c>
      <c r="V76" s="309"/>
      <c r="W76" s="783" t="s">
        <v>1850</v>
      </c>
      <c r="X76" s="783" t="s">
        <v>1864</v>
      </c>
      <c r="Y76" s="783" t="s">
        <v>1955</v>
      </c>
      <c r="Z76" s="783" t="s">
        <v>1875</v>
      </c>
      <c r="AA76" s="309"/>
      <c r="AB76" s="783" t="s">
        <v>98</v>
      </c>
      <c r="AC76" s="783" t="s">
        <v>418</v>
      </c>
      <c r="AD76" s="309"/>
      <c r="AE76" s="785" t="s">
        <v>3056</v>
      </c>
      <c r="AF76" s="801" t="s">
        <v>3078</v>
      </c>
      <c r="AG76" s="309"/>
      <c r="AH76" s="783" t="s">
        <v>2060</v>
      </c>
      <c r="AI76" s="783" t="s">
        <v>2137</v>
      </c>
      <c r="AJ76" s="783" t="s">
        <v>2100</v>
      </c>
      <c r="AK76" s="783" t="s">
        <v>64</v>
      </c>
      <c r="AL76" s="786"/>
      <c r="AM76" s="783" t="s">
        <v>2318</v>
      </c>
      <c r="AN76" s="783" t="s">
        <v>2381</v>
      </c>
      <c r="AO76" s="792" t="s">
        <v>1477</v>
      </c>
      <c r="AP76" s="863" t="s">
        <v>3305</v>
      </c>
      <c r="AQ76" s="792" t="s">
        <v>1505</v>
      </c>
      <c r="AR76" s="783" t="s">
        <v>2553</v>
      </c>
      <c r="AS76" s="309"/>
      <c r="AT76" s="783" t="s">
        <v>3111</v>
      </c>
      <c r="AU76" s="792" t="s">
        <v>3124</v>
      </c>
      <c r="AV76" s="783" t="s">
        <v>3192</v>
      </c>
      <c r="AW76" s="787"/>
      <c r="AX76" s="783" t="s">
        <v>1456</v>
      </c>
      <c r="AY76" s="792" t="s">
        <v>1434</v>
      </c>
      <c r="AZ76" s="783" t="s">
        <v>2685</v>
      </c>
      <c r="BA76" s="783" t="s">
        <v>445</v>
      </c>
      <c r="BB76" s="792" t="s">
        <v>3221</v>
      </c>
      <c r="BC76" s="792" t="s">
        <v>2697</v>
      </c>
      <c r="BD76" s="792" t="s">
        <v>2804</v>
      </c>
      <c r="BE76" s="309"/>
      <c r="BF76" s="792" t="s">
        <v>446</v>
      </c>
      <c r="BG76" s="783" t="s">
        <v>2732</v>
      </c>
      <c r="BH76" s="309"/>
      <c r="BI76" s="783" t="s">
        <v>3241</v>
      </c>
      <c r="BJ76" s="783" t="s">
        <v>3241</v>
      </c>
      <c r="BK76" s="783" t="s">
        <v>3260</v>
      </c>
      <c r="BL76" s="783" t="s">
        <v>2865</v>
      </c>
      <c r="BM76" s="783" t="s">
        <v>399</v>
      </c>
      <c r="BN76" s="783" t="s">
        <v>2887</v>
      </c>
      <c r="BO76" s="309"/>
      <c r="BP76" s="783" t="s">
        <v>2907</v>
      </c>
      <c r="BQ76" s="783" t="s">
        <v>2982</v>
      </c>
      <c r="BR76" s="309"/>
      <c r="BS76" s="788">
        <v>6.9</v>
      </c>
      <c r="BT76" s="785" t="s">
        <v>2196</v>
      </c>
      <c r="BU76" s="788">
        <v>0</v>
      </c>
      <c r="BV76" s="783" t="s">
        <v>2200</v>
      </c>
      <c r="BW76" s="788">
        <v>0.46</v>
      </c>
      <c r="BX76" s="785" t="s">
        <v>2305</v>
      </c>
      <c r="BY76" s="789"/>
      <c r="BZ76" s="783"/>
      <c r="CA76" s="788"/>
      <c r="CB76" s="783"/>
      <c r="CC76" s="790"/>
      <c r="CD76" s="788"/>
      <c r="CE76" s="783"/>
      <c r="CF76" s="788"/>
      <c r="CG76" s="783"/>
      <c r="CH76" s="788"/>
      <c r="CI76" s="783"/>
      <c r="CJ76" s="788"/>
      <c r="CK76" s="783"/>
      <c r="CL76" s="790"/>
      <c r="CM76" s="790"/>
      <c r="CN76" s="788"/>
      <c r="CO76" s="791"/>
      <c r="CP76" s="788"/>
      <c r="CQ76" s="790"/>
      <c r="CR76" s="309"/>
      <c r="CS76" s="790"/>
      <c r="CT76" s="785"/>
    </row>
    <row r="77" spans="1:98" s="312" customFormat="1" ht="120" customHeight="1" x14ac:dyDescent="0.3">
      <c r="A77" s="561" t="s">
        <v>738</v>
      </c>
      <c r="B77" s="298" t="s">
        <v>739</v>
      </c>
      <c r="C77" s="298" t="s">
        <v>740</v>
      </c>
      <c r="D77" s="298" t="s">
        <v>518</v>
      </c>
      <c r="E77" s="309"/>
      <c r="F77" s="777"/>
      <c r="G77" s="778">
        <f>'Stage 2 - Site Information'!N77</f>
        <v>0</v>
      </c>
      <c r="H77" s="777" t="s">
        <v>63</v>
      </c>
      <c r="I77" s="779">
        <f>'Stage 2 - Site Information'!M77</f>
        <v>29.51</v>
      </c>
      <c r="J77" s="780"/>
      <c r="K77" s="781"/>
      <c r="L77" s="309"/>
      <c r="M77" s="782">
        <v>29.51</v>
      </c>
      <c r="N77" s="782">
        <v>0</v>
      </c>
      <c r="O77" s="792" t="s">
        <v>428</v>
      </c>
      <c r="P77" s="783" t="s">
        <v>415</v>
      </c>
      <c r="Q77" s="309"/>
      <c r="R77" s="792" t="s">
        <v>488</v>
      </c>
      <c r="S77" s="783" t="s">
        <v>1618</v>
      </c>
      <c r="T77" s="783" t="s">
        <v>1711</v>
      </c>
      <c r="U77" s="783" t="s">
        <v>1534</v>
      </c>
      <c r="V77" s="309"/>
      <c r="W77" s="783" t="s">
        <v>1855</v>
      </c>
      <c r="X77" s="783" t="s">
        <v>1864</v>
      </c>
      <c r="Y77" s="783" t="s">
        <v>1955</v>
      </c>
      <c r="Z77" s="783" t="s">
        <v>1875</v>
      </c>
      <c r="AA77" s="309"/>
      <c r="AB77" s="783" t="s">
        <v>2002</v>
      </c>
      <c r="AC77" s="783" t="s">
        <v>418</v>
      </c>
      <c r="AD77" s="309"/>
      <c r="AE77" s="785" t="s">
        <v>3056</v>
      </c>
      <c r="AF77" s="801" t="s">
        <v>3078</v>
      </c>
      <c r="AG77" s="309"/>
      <c r="AH77" s="783" t="s">
        <v>2065</v>
      </c>
      <c r="AI77" s="783" t="s">
        <v>2137</v>
      </c>
      <c r="AJ77" s="783" t="s">
        <v>2101</v>
      </c>
      <c r="AK77" s="783" t="s">
        <v>64</v>
      </c>
      <c r="AL77" s="786"/>
      <c r="AM77" s="783" t="s">
        <v>2318</v>
      </c>
      <c r="AN77" s="783" t="s">
        <v>2466</v>
      </c>
      <c r="AO77" s="792" t="s">
        <v>452</v>
      </c>
      <c r="AP77" s="863" t="s">
        <v>3304</v>
      </c>
      <c r="AQ77" s="783" t="s">
        <v>1517</v>
      </c>
      <c r="AR77" s="783" t="s">
        <v>2554</v>
      </c>
      <c r="AS77" s="309"/>
      <c r="AT77" s="783" t="s">
        <v>3110</v>
      </c>
      <c r="AU77" s="783" t="s">
        <v>3160</v>
      </c>
      <c r="AV77" s="783" t="s">
        <v>3192</v>
      </c>
      <c r="AW77" s="794" t="s">
        <v>444</v>
      </c>
      <c r="AX77" s="783" t="s">
        <v>1461</v>
      </c>
      <c r="AY77" s="792" t="s">
        <v>1434</v>
      </c>
      <c r="AZ77" s="783" t="s">
        <v>2685</v>
      </c>
      <c r="BA77" s="783" t="s">
        <v>445</v>
      </c>
      <c r="BB77" s="792" t="s">
        <v>3217</v>
      </c>
      <c r="BC77" s="792" t="s">
        <v>2726</v>
      </c>
      <c r="BD77" s="792" t="s">
        <v>2730</v>
      </c>
      <c r="BE77" s="309"/>
      <c r="BF77" s="783" t="s">
        <v>2779</v>
      </c>
      <c r="BG77" s="783" t="s">
        <v>2732</v>
      </c>
      <c r="BH77" s="309"/>
      <c r="BI77" s="783" t="s">
        <v>3241</v>
      </c>
      <c r="BJ77" s="783" t="s">
        <v>3243</v>
      </c>
      <c r="BK77" s="783" t="s">
        <v>3261</v>
      </c>
      <c r="BL77" s="783" t="s">
        <v>2872</v>
      </c>
      <c r="BM77" s="783" t="s">
        <v>2886</v>
      </c>
      <c r="BN77" s="783" t="s">
        <v>2885</v>
      </c>
      <c r="BO77" s="309"/>
      <c r="BP77" s="783" t="s">
        <v>2934</v>
      </c>
      <c r="BQ77" s="783" t="s">
        <v>2982</v>
      </c>
      <c r="BR77" s="309"/>
      <c r="BS77" s="788">
        <v>4.8</v>
      </c>
      <c r="BT77" s="785" t="s">
        <v>2198</v>
      </c>
      <c r="BU77" s="788">
        <v>1.62</v>
      </c>
      <c r="BV77" s="783" t="s">
        <v>2203</v>
      </c>
      <c r="BW77" s="788" t="s">
        <v>2313</v>
      </c>
      <c r="BX77" s="785" t="s">
        <v>2307</v>
      </c>
      <c r="BY77" s="789"/>
      <c r="BZ77" s="783"/>
      <c r="CA77" s="788"/>
      <c r="CB77" s="783"/>
      <c r="CC77" s="790"/>
      <c r="CD77" s="788"/>
      <c r="CE77" s="783"/>
      <c r="CF77" s="788"/>
      <c r="CG77" s="783"/>
      <c r="CH77" s="788"/>
      <c r="CI77" s="783"/>
      <c r="CJ77" s="788"/>
      <c r="CK77" s="783"/>
      <c r="CL77" s="790"/>
      <c r="CM77" s="790"/>
      <c r="CN77" s="788"/>
      <c r="CO77" s="791"/>
      <c r="CP77" s="788"/>
      <c r="CQ77" s="790"/>
      <c r="CR77" s="309"/>
      <c r="CS77" s="790"/>
      <c r="CT77" s="785"/>
    </row>
    <row r="78" spans="1:98" s="312" customFormat="1" ht="120" customHeight="1" x14ac:dyDescent="0.3">
      <c r="A78" s="561" t="s">
        <v>741</v>
      </c>
      <c r="B78" s="298" t="s">
        <v>742</v>
      </c>
      <c r="C78" s="298" t="s">
        <v>743</v>
      </c>
      <c r="D78" s="298" t="s">
        <v>524</v>
      </c>
      <c r="E78" s="309"/>
      <c r="F78" s="777" t="s">
        <v>63</v>
      </c>
      <c r="G78" s="778">
        <f>'Stage 2 - Site Information'!N78</f>
        <v>30</v>
      </c>
      <c r="H78" s="777"/>
      <c r="I78" s="779">
        <f>'Stage 2 - Site Information'!M78</f>
        <v>1</v>
      </c>
      <c r="J78" s="780"/>
      <c r="K78" s="781"/>
      <c r="L78" s="309"/>
      <c r="M78" s="782">
        <v>1</v>
      </c>
      <c r="N78" s="782">
        <v>30</v>
      </c>
      <c r="O78" s="783" t="s">
        <v>474</v>
      </c>
      <c r="P78" s="783" t="s">
        <v>415</v>
      </c>
      <c r="Q78" s="309"/>
      <c r="R78" s="792" t="s">
        <v>488</v>
      </c>
      <c r="S78" s="783" t="s">
        <v>1619</v>
      </c>
      <c r="T78" s="783" t="s">
        <v>1711</v>
      </c>
      <c r="U78" s="783" t="s">
        <v>1535</v>
      </c>
      <c r="V78" s="309"/>
      <c r="W78" s="783" t="s">
        <v>1855</v>
      </c>
      <c r="X78" s="783" t="s">
        <v>1864</v>
      </c>
      <c r="Y78" s="783" t="s">
        <v>1949</v>
      </c>
      <c r="Z78" s="783" t="s">
        <v>418</v>
      </c>
      <c r="AA78" s="309"/>
      <c r="AB78" s="792" t="s">
        <v>1992</v>
      </c>
      <c r="AC78" s="783" t="s">
        <v>418</v>
      </c>
      <c r="AD78" s="309"/>
      <c r="AE78" s="785" t="s">
        <v>3052</v>
      </c>
      <c r="AF78" s="783" t="s">
        <v>3061</v>
      </c>
      <c r="AG78" s="309"/>
      <c r="AH78" s="783" t="s">
        <v>2057</v>
      </c>
      <c r="AI78" s="783" t="s">
        <v>2091</v>
      </c>
      <c r="AJ78" s="783" t="s">
        <v>2074</v>
      </c>
      <c r="AK78" s="783" t="s">
        <v>64</v>
      </c>
      <c r="AL78" s="786"/>
      <c r="AM78" s="783" t="s">
        <v>2318</v>
      </c>
      <c r="AN78" s="783" t="s">
        <v>2379</v>
      </c>
      <c r="AO78" s="792" t="s">
        <v>1487</v>
      </c>
      <c r="AP78" s="863" t="s">
        <v>3305</v>
      </c>
      <c r="AQ78" s="792" t="s">
        <v>1505</v>
      </c>
      <c r="AR78" s="783" t="s">
        <v>2551</v>
      </c>
      <c r="AS78" s="309"/>
      <c r="AT78" s="783" t="s">
        <v>3087</v>
      </c>
      <c r="AU78" s="783" t="s">
        <v>3130</v>
      </c>
      <c r="AV78" s="783" t="s">
        <v>3192</v>
      </c>
      <c r="AW78" s="794" t="s">
        <v>444</v>
      </c>
      <c r="AX78" s="783" t="s">
        <v>1456</v>
      </c>
      <c r="AY78" s="792" t="s">
        <v>1434</v>
      </c>
      <c r="AZ78" s="783" t="s">
        <v>2685</v>
      </c>
      <c r="BA78" s="783" t="s">
        <v>445</v>
      </c>
      <c r="BB78" s="792" t="s">
        <v>3220</v>
      </c>
      <c r="BC78" s="792" t="s">
        <v>2697</v>
      </c>
      <c r="BD78" s="792" t="s">
        <v>2804</v>
      </c>
      <c r="BE78" s="309"/>
      <c r="BF78" s="792" t="s">
        <v>2861</v>
      </c>
      <c r="BG78" s="783" t="s">
        <v>2732</v>
      </c>
      <c r="BH78" s="309"/>
      <c r="BI78" s="783" t="s">
        <v>3241</v>
      </c>
      <c r="BJ78" s="783" t="s">
        <v>3241</v>
      </c>
      <c r="BK78" s="783" t="s">
        <v>3262</v>
      </c>
      <c r="BL78" s="783" t="s">
        <v>2866</v>
      </c>
      <c r="BM78" s="783" t="s">
        <v>397</v>
      </c>
      <c r="BN78" s="783" t="s">
        <v>2884</v>
      </c>
      <c r="BO78" s="309"/>
      <c r="BP78" s="783" t="s">
        <v>2907</v>
      </c>
      <c r="BQ78" s="783" t="s">
        <v>2982</v>
      </c>
      <c r="BR78" s="309"/>
      <c r="BS78" s="788">
        <v>1.8</v>
      </c>
      <c r="BT78" s="785" t="s">
        <v>2198</v>
      </c>
      <c r="BU78" s="788">
        <v>1.1000000000000001</v>
      </c>
      <c r="BV78" s="783" t="s">
        <v>2203</v>
      </c>
      <c r="BW78" s="788">
        <v>0.13</v>
      </c>
      <c r="BX78" s="785" t="s">
        <v>2308</v>
      </c>
      <c r="BY78" s="789">
        <v>1.9</v>
      </c>
      <c r="BZ78" s="783" t="s">
        <v>1307</v>
      </c>
      <c r="CA78" s="788">
        <v>3.3</v>
      </c>
      <c r="CB78" s="783" t="s">
        <v>2214</v>
      </c>
      <c r="CC78" s="790"/>
      <c r="CD78" s="788">
        <v>0.4</v>
      </c>
      <c r="CE78" s="783" t="s">
        <v>2281</v>
      </c>
      <c r="CF78" s="788">
        <v>0.66</v>
      </c>
      <c r="CG78" s="783" t="s">
        <v>2268</v>
      </c>
      <c r="CH78" s="788">
        <v>4.1500000000000004</v>
      </c>
      <c r="CI78" s="783" t="s">
        <v>2275</v>
      </c>
      <c r="CJ78" s="788">
        <v>3.5</v>
      </c>
      <c r="CK78" s="783" t="s">
        <v>2284</v>
      </c>
      <c r="CL78" s="790"/>
      <c r="CM78" s="790"/>
      <c r="CN78" s="788">
        <v>3.4</v>
      </c>
      <c r="CO78" s="791"/>
      <c r="CP78" s="788">
        <v>0</v>
      </c>
      <c r="CQ78" s="790"/>
      <c r="CR78" s="309"/>
      <c r="CS78" s="790"/>
      <c r="CT78" s="785"/>
    </row>
    <row r="79" spans="1:98" s="470" customFormat="1" ht="120" hidden="1" customHeight="1" x14ac:dyDescent="0.25">
      <c r="A79" s="846" t="s">
        <v>744</v>
      </c>
      <c r="B79" s="463" t="s">
        <v>745</v>
      </c>
      <c r="C79" s="463" t="s">
        <v>542</v>
      </c>
      <c r="D79" s="463" t="s">
        <v>543</v>
      </c>
      <c r="E79" s="847"/>
      <c r="F79" s="482"/>
      <c r="G79" s="483">
        <f>'Stage 2 - Site Information'!N79</f>
        <v>0</v>
      </c>
      <c r="H79" s="482"/>
      <c r="I79" s="484">
        <f>'Stage 2 - Site Information'!M79</f>
        <v>0.35</v>
      </c>
      <c r="J79" s="485" t="s">
        <v>746</v>
      </c>
      <c r="K79" s="486"/>
      <c r="L79" s="847"/>
      <c r="M79" s="465">
        <v>0.35</v>
      </c>
      <c r="N79" s="465"/>
      <c r="O79" s="466" t="s">
        <v>421</v>
      </c>
      <c r="P79" s="466" t="s">
        <v>458</v>
      </c>
      <c r="Q79" s="847"/>
      <c r="R79" s="466"/>
      <c r="S79" s="466"/>
      <c r="T79" s="466"/>
      <c r="U79" s="466"/>
      <c r="V79" s="847"/>
      <c r="W79" s="466"/>
      <c r="X79" s="466"/>
      <c r="Z79" s="466"/>
      <c r="AA79" s="847"/>
      <c r="AB79" s="466"/>
      <c r="AC79" s="466"/>
      <c r="AD79" s="847"/>
      <c r="AE79" s="467"/>
      <c r="AF79" s="466"/>
      <c r="AG79" s="847"/>
      <c r="AH79" s="466"/>
      <c r="AI79" s="466"/>
      <c r="AJ79" s="466"/>
      <c r="AK79" s="466"/>
      <c r="AL79" s="468"/>
      <c r="AM79" s="466"/>
      <c r="AN79" s="466"/>
      <c r="AO79" s="469" t="s">
        <v>452</v>
      </c>
      <c r="AP79" s="864"/>
      <c r="AQ79" s="466"/>
      <c r="AR79" s="466"/>
      <c r="AS79" s="847"/>
      <c r="AT79" s="466" t="s">
        <v>3087</v>
      </c>
      <c r="AU79" s="466"/>
      <c r="AV79" s="466"/>
      <c r="AW79" s="718"/>
      <c r="AX79" s="466" t="s">
        <v>1454</v>
      </c>
      <c r="AY79" s="469" t="s">
        <v>1434</v>
      </c>
      <c r="AZ79" s="466" t="s">
        <v>2685</v>
      </c>
      <c r="BA79" s="466" t="s">
        <v>2690</v>
      </c>
      <c r="BB79" s="469"/>
      <c r="BC79" s="466"/>
      <c r="BD79" s="466"/>
      <c r="BE79" s="847"/>
      <c r="BF79" s="466"/>
      <c r="BG79" s="466"/>
      <c r="BH79" s="847"/>
      <c r="BI79" s="466"/>
      <c r="BJ79" s="466"/>
      <c r="BK79" s="466"/>
      <c r="BL79" s="466"/>
      <c r="BM79" s="466"/>
      <c r="BN79" s="466"/>
      <c r="BO79" s="847"/>
      <c r="BP79" s="466"/>
      <c r="BQ79" s="466"/>
      <c r="BR79" s="847"/>
      <c r="BS79" s="643"/>
      <c r="BT79" s="467"/>
      <c r="BU79" s="643"/>
      <c r="BV79" s="466"/>
      <c r="BW79" s="643"/>
      <c r="BX79" s="467"/>
      <c r="BY79" s="644"/>
      <c r="BZ79" s="466"/>
      <c r="CA79" s="643"/>
      <c r="CB79" s="466"/>
      <c r="CC79" s="671"/>
      <c r="CD79" s="643"/>
      <c r="CE79" s="466"/>
      <c r="CF79" s="643"/>
      <c r="CG79" s="466"/>
      <c r="CH79" s="643"/>
      <c r="CI79" s="466"/>
      <c r="CJ79" s="643"/>
      <c r="CK79" s="466"/>
      <c r="CL79" s="671"/>
      <c r="CM79" s="671"/>
      <c r="CN79" s="643"/>
      <c r="CO79" s="672"/>
      <c r="CP79" s="643"/>
      <c r="CQ79" s="671"/>
      <c r="CR79" s="847"/>
      <c r="CS79" s="671"/>
      <c r="CT79" s="467"/>
    </row>
    <row r="80" spans="1:98" s="470" customFormat="1" ht="120" hidden="1" customHeight="1" x14ac:dyDescent="0.25">
      <c r="A80" s="846" t="s">
        <v>747</v>
      </c>
      <c r="B80" s="463" t="s">
        <v>748</v>
      </c>
      <c r="C80" s="463" t="s">
        <v>749</v>
      </c>
      <c r="D80" s="463" t="s">
        <v>535</v>
      </c>
      <c r="E80" s="847"/>
      <c r="F80" s="482" t="s">
        <v>63</v>
      </c>
      <c r="G80" s="483">
        <f>'Stage 2 - Site Information'!N80</f>
        <v>3</v>
      </c>
      <c r="H80" s="482"/>
      <c r="I80" s="484">
        <f>'Stage 2 - Site Information'!M80</f>
        <v>0.11</v>
      </c>
      <c r="J80" s="485"/>
      <c r="K80" s="486"/>
      <c r="L80" s="847"/>
      <c r="M80" s="465">
        <v>0.11</v>
      </c>
      <c r="N80" s="465">
        <v>3</v>
      </c>
      <c r="O80" s="469" t="s">
        <v>424</v>
      </c>
      <c r="P80" s="466" t="s">
        <v>469</v>
      </c>
      <c r="Q80" s="847"/>
      <c r="R80" s="466"/>
      <c r="S80" s="466"/>
      <c r="T80" s="466"/>
      <c r="U80" s="466"/>
      <c r="V80" s="847"/>
      <c r="W80" s="466"/>
      <c r="X80" s="466"/>
      <c r="Y80" s="466"/>
      <c r="Z80" s="466"/>
      <c r="AA80" s="847"/>
      <c r="AB80" s="466"/>
      <c r="AC80" s="466"/>
      <c r="AD80" s="847"/>
      <c r="AE80" s="467"/>
      <c r="AF80" s="466"/>
      <c r="AG80" s="847"/>
      <c r="AH80" s="466"/>
      <c r="AI80" s="466"/>
      <c r="AJ80" s="466"/>
      <c r="AK80" s="466"/>
      <c r="AL80" s="468"/>
      <c r="AM80" s="466"/>
      <c r="AN80" s="466"/>
      <c r="AO80" s="469" t="s">
        <v>452</v>
      </c>
      <c r="AP80" s="864"/>
      <c r="AQ80" s="466"/>
      <c r="AR80" s="466"/>
      <c r="AS80" s="847"/>
      <c r="AT80" s="466" t="s">
        <v>3087</v>
      </c>
      <c r="AU80" s="466"/>
      <c r="AV80" s="466"/>
      <c r="AW80" s="718"/>
      <c r="AX80" s="466" t="s">
        <v>1456</v>
      </c>
      <c r="AY80" s="469" t="s">
        <v>1434</v>
      </c>
      <c r="AZ80" s="466" t="s">
        <v>2685</v>
      </c>
      <c r="BA80" s="466" t="s">
        <v>445</v>
      </c>
      <c r="BB80" s="469"/>
      <c r="BC80" s="466"/>
      <c r="BD80" s="466"/>
      <c r="BE80" s="847"/>
      <c r="BF80" s="466"/>
      <c r="BG80" s="466"/>
      <c r="BH80" s="847"/>
      <c r="BI80" s="466"/>
      <c r="BJ80" s="466"/>
      <c r="BK80" s="466"/>
      <c r="BL80" s="466"/>
      <c r="BM80" s="466"/>
      <c r="BN80" s="466"/>
      <c r="BO80" s="847"/>
      <c r="BP80" s="466"/>
      <c r="BQ80" s="466"/>
      <c r="BR80" s="847"/>
      <c r="BS80" s="643"/>
      <c r="BT80" s="467"/>
      <c r="BU80" s="643"/>
      <c r="BV80" s="466"/>
      <c r="BW80" s="643"/>
      <c r="BX80" s="467"/>
      <c r="BY80" s="644"/>
      <c r="BZ80" s="466"/>
      <c r="CA80" s="643"/>
      <c r="CB80" s="466"/>
      <c r="CC80" s="671"/>
      <c r="CD80" s="643"/>
      <c r="CE80" s="466"/>
      <c r="CF80" s="643"/>
      <c r="CG80" s="466"/>
      <c r="CH80" s="643"/>
      <c r="CI80" s="466"/>
      <c r="CJ80" s="643"/>
      <c r="CK80" s="466"/>
      <c r="CL80" s="671"/>
      <c r="CM80" s="671"/>
      <c r="CN80" s="643"/>
      <c r="CO80" s="672"/>
      <c r="CP80" s="643"/>
      <c r="CQ80" s="671"/>
      <c r="CR80" s="847"/>
      <c r="CS80" s="671"/>
      <c r="CT80" s="467"/>
    </row>
    <row r="81" spans="1:98" s="312" customFormat="1" ht="120" customHeight="1" x14ac:dyDescent="0.3">
      <c r="A81" s="561" t="s">
        <v>750</v>
      </c>
      <c r="B81" s="298" t="s">
        <v>751</v>
      </c>
      <c r="C81" s="298" t="s">
        <v>689</v>
      </c>
      <c r="D81" s="298" t="s">
        <v>515</v>
      </c>
      <c r="E81" s="309"/>
      <c r="F81" s="777" t="s">
        <v>63</v>
      </c>
      <c r="G81" s="778">
        <f>'Stage 2 - Site Information'!N81</f>
        <v>0</v>
      </c>
      <c r="H81" s="777" t="s">
        <v>63</v>
      </c>
      <c r="I81" s="779">
        <f>'Stage 2 - Site Information'!M81</f>
        <v>3.51</v>
      </c>
      <c r="J81" s="780" t="s">
        <v>1357</v>
      </c>
      <c r="K81" s="781"/>
      <c r="L81" s="309"/>
      <c r="M81" s="782">
        <v>3.51</v>
      </c>
      <c r="N81" s="782"/>
      <c r="O81" s="783" t="s">
        <v>475</v>
      </c>
      <c r="P81" s="783" t="s">
        <v>476</v>
      </c>
      <c r="Q81" s="309"/>
      <c r="R81" s="783" t="s">
        <v>1797</v>
      </c>
      <c r="S81" s="783" t="s">
        <v>1620</v>
      </c>
      <c r="T81" s="783" t="s">
        <v>1707</v>
      </c>
      <c r="U81" s="783" t="s">
        <v>416</v>
      </c>
      <c r="V81" s="309"/>
      <c r="W81" s="783" t="s">
        <v>1850</v>
      </c>
      <c r="X81" s="783" t="s">
        <v>1864</v>
      </c>
      <c r="Y81" s="783" t="s">
        <v>1958</v>
      </c>
      <c r="Z81" s="783" t="s">
        <v>1875</v>
      </c>
      <c r="AA81" s="309"/>
      <c r="AB81" s="783" t="s">
        <v>98</v>
      </c>
      <c r="AC81" s="783" t="s">
        <v>98</v>
      </c>
      <c r="AD81" s="309"/>
      <c r="AE81" s="785" t="s">
        <v>3059</v>
      </c>
      <c r="AF81" s="801" t="s">
        <v>3078</v>
      </c>
      <c r="AG81" s="309"/>
      <c r="AH81" s="783" t="s">
        <v>2064</v>
      </c>
      <c r="AI81" s="783" t="s">
        <v>2147</v>
      </c>
      <c r="AJ81" s="783" t="s">
        <v>2074</v>
      </c>
      <c r="AK81" s="783" t="s">
        <v>64</v>
      </c>
      <c r="AL81" s="786"/>
      <c r="AM81" s="783" t="s">
        <v>2318</v>
      </c>
      <c r="AN81" s="783" t="s">
        <v>2382</v>
      </c>
      <c r="AO81" s="792" t="s">
        <v>452</v>
      </c>
      <c r="AP81" s="863" t="s">
        <v>3306</v>
      </c>
      <c r="AQ81" s="792" t="s">
        <v>1505</v>
      </c>
      <c r="AR81" s="783" t="s">
        <v>2555</v>
      </c>
      <c r="AS81" s="309"/>
      <c r="AT81" s="783" t="s">
        <v>3087</v>
      </c>
      <c r="AU81" s="783" t="s">
        <v>3183</v>
      </c>
      <c r="AV81" s="783" t="s">
        <v>3192</v>
      </c>
      <c r="AW81" s="787"/>
      <c r="AX81" s="783" t="s">
        <v>1456</v>
      </c>
      <c r="AY81" s="792" t="s">
        <v>1434</v>
      </c>
      <c r="AZ81" s="783" t="s">
        <v>2685</v>
      </c>
      <c r="BA81" s="783" t="s">
        <v>445</v>
      </c>
      <c r="BB81" s="792" t="s">
        <v>3211</v>
      </c>
      <c r="BC81" s="792" t="s">
        <v>2697</v>
      </c>
      <c r="BD81" s="792" t="s">
        <v>2760</v>
      </c>
      <c r="BE81" s="309"/>
      <c r="BF81" s="783" t="s">
        <v>2780</v>
      </c>
      <c r="BG81" s="783" t="s">
        <v>2732</v>
      </c>
      <c r="BH81" s="309"/>
      <c r="BI81" s="783" t="s">
        <v>3313</v>
      </c>
      <c r="BJ81" s="783" t="s">
        <v>3241</v>
      </c>
      <c r="BK81" s="783" t="s">
        <v>3255</v>
      </c>
      <c r="BL81" s="783" t="s">
        <v>2872</v>
      </c>
      <c r="BM81" s="783" t="s">
        <v>397</v>
      </c>
      <c r="BN81" s="783" t="s">
        <v>2884</v>
      </c>
      <c r="BO81" s="309"/>
      <c r="BP81" s="783" t="s">
        <v>2935</v>
      </c>
      <c r="BQ81" s="783" t="s">
        <v>3002</v>
      </c>
      <c r="BR81" s="309"/>
      <c r="BS81" s="788">
        <v>2.7</v>
      </c>
      <c r="BT81" s="785" t="s">
        <v>2198</v>
      </c>
      <c r="BU81" s="788">
        <v>1.4</v>
      </c>
      <c r="BV81" s="783" t="s">
        <v>2201</v>
      </c>
      <c r="BW81" s="788">
        <v>0.44</v>
      </c>
      <c r="BX81" s="785" t="s">
        <v>2308</v>
      </c>
      <c r="BY81" s="789">
        <v>0.35</v>
      </c>
      <c r="BZ81" s="783" t="s">
        <v>2219</v>
      </c>
      <c r="CA81" s="788">
        <v>1.4</v>
      </c>
      <c r="CB81" s="783" t="s">
        <v>1219</v>
      </c>
      <c r="CC81" s="790"/>
      <c r="CD81" s="788">
        <v>1.8</v>
      </c>
      <c r="CE81" s="783" t="s">
        <v>2227</v>
      </c>
      <c r="CF81" s="788">
        <v>1.2</v>
      </c>
      <c r="CG81" s="783" t="s">
        <v>2266</v>
      </c>
      <c r="CH81" s="788">
        <v>2.4</v>
      </c>
      <c r="CI81" s="783" t="s">
        <v>2275</v>
      </c>
      <c r="CJ81" s="788">
        <v>1.9</v>
      </c>
      <c r="CK81" s="783" t="s">
        <v>2274</v>
      </c>
      <c r="CL81" s="790"/>
      <c r="CM81" s="790"/>
      <c r="CN81" s="788">
        <v>1.7</v>
      </c>
      <c r="CO81" s="791"/>
      <c r="CP81" s="788">
        <v>0.55000000000000004</v>
      </c>
      <c r="CQ81" s="790"/>
      <c r="CR81" s="309"/>
      <c r="CS81" s="790"/>
      <c r="CT81" s="785"/>
    </row>
    <row r="82" spans="1:98" s="470" customFormat="1" ht="120" hidden="1" customHeight="1" x14ac:dyDescent="0.25">
      <c r="A82" s="846" t="s">
        <v>752</v>
      </c>
      <c r="B82" s="463" t="s">
        <v>753</v>
      </c>
      <c r="C82" s="463" t="s">
        <v>754</v>
      </c>
      <c r="D82" s="463" t="s">
        <v>565</v>
      </c>
      <c r="E82" s="847"/>
      <c r="F82" s="524"/>
      <c r="G82" s="483">
        <f>'Stage 2 - Site Information'!N82</f>
        <v>6</v>
      </c>
      <c r="H82" s="524"/>
      <c r="I82" s="484">
        <f>'Stage 2 - Site Information'!M82</f>
        <v>0.18</v>
      </c>
      <c r="J82" s="525" t="s">
        <v>1366</v>
      </c>
      <c r="K82" s="486"/>
      <c r="L82" s="847"/>
      <c r="M82" s="465">
        <v>0.18</v>
      </c>
      <c r="N82" s="465">
        <v>6</v>
      </c>
      <c r="O82" s="466" t="s">
        <v>461</v>
      </c>
      <c r="P82" s="466" t="s">
        <v>415</v>
      </c>
      <c r="Q82" s="847"/>
      <c r="R82" s="466"/>
      <c r="S82" s="466"/>
      <c r="T82" s="466"/>
      <c r="U82" s="466"/>
      <c r="V82" s="847"/>
      <c r="W82" s="466"/>
      <c r="X82" s="466"/>
      <c r="Y82" s="466"/>
      <c r="Z82" s="466"/>
      <c r="AA82" s="847"/>
      <c r="AB82" s="466"/>
      <c r="AC82" s="466" t="s">
        <v>418</v>
      </c>
      <c r="AD82" s="847"/>
      <c r="AE82" s="467"/>
      <c r="AF82" s="466"/>
      <c r="AG82" s="847"/>
      <c r="AH82" s="466"/>
      <c r="AI82" s="466"/>
      <c r="AJ82" s="466"/>
      <c r="AK82" s="466"/>
      <c r="AL82" s="468"/>
      <c r="AM82" s="466"/>
      <c r="AN82" s="466"/>
      <c r="AO82" s="469" t="s">
        <v>452</v>
      </c>
      <c r="AP82" s="864"/>
      <c r="AQ82" s="466"/>
      <c r="AR82" s="466"/>
      <c r="AS82" s="847"/>
      <c r="AT82" s="466" t="s">
        <v>3087</v>
      </c>
      <c r="AU82" s="466"/>
      <c r="AV82" s="466"/>
      <c r="AW82" s="718"/>
      <c r="AX82" s="466" t="s">
        <v>1454</v>
      </c>
      <c r="AY82" s="469" t="s">
        <v>1434</v>
      </c>
      <c r="AZ82" s="466" t="s">
        <v>2685</v>
      </c>
      <c r="BA82" s="466" t="s">
        <v>445</v>
      </c>
      <c r="BB82" s="469"/>
      <c r="BC82" s="466"/>
      <c r="BD82" s="466"/>
      <c r="BE82" s="847"/>
      <c r="BF82" s="466"/>
      <c r="BG82" s="466"/>
      <c r="BH82" s="847"/>
      <c r="BI82" s="466"/>
      <c r="BJ82" s="466"/>
      <c r="BK82" s="466"/>
      <c r="BL82" s="466"/>
      <c r="BM82" s="466"/>
      <c r="BN82" s="466"/>
      <c r="BO82" s="847"/>
      <c r="BP82" s="466"/>
      <c r="BQ82" s="466"/>
      <c r="BR82" s="847"/>
      <c r="BS82" s="643"/>
      <c r="BT82" s="467"/>
      <c r="BU82" s="643"/>
      <c r="BV82" s="466"/>
      <c r="BW82" s="643"/>
      <c r="BX82" s="467"/>
      <c r="BY82" s="644"/>
      <c r="BZ82" s="466"/>
      <c r="CA82" s="643"/>
      <c r="CB82" s="466"/>
      <c r="CC82" s="671"/>
      <c r="CD82" s="643"/>
      <c r="CE82" s="466"/>
      <c r="CF82" s="643"/>
      <c r="CG82" s="466"/>
      <c r="CH82" s="643"/>
      <c r="CI82" s="466"/>
      <c r="CJ82" s="643"/>
      <c r="CK82" s="466"/>
      <c r="CL82" s="671"/>
      <c r="CM82" s="671"/>
      <c r="CN82" s="643"/>
      <c r="CO82" s="672"/>
      <c r="CP82" s="643"/>
      <c r="CQ82" s="671"/>
      <c r="CR82" s="847"/>
      <c r="CS82" s="671"/>
      <c r="CT82" s="467"/>
    </row>
    <row r="83" spans="1:98" s="470" customFormat="1" ht="120" hidden="1" customHeight="1" x14ac:dyDescent="0.25">
      <c r="A83" s="846" t="s">
        <v>755</v>
      </c>
      <c r="B83" s="463" t="s">
        <v>756</v>
      </c>
      <c r="C83" s="463" t="s">
        <v>757</v>
      </c>
      <c r="D83" s="463" t="s">
        <v>565</v>
      </c>
      <c r="E83" s="847"/>
      <c r="F83" s="482" t="s">
        <v>63</v>
      </c>
      <c r="G83" s="483">
        <f>'Stage 2 - Site Information'!N83</f>
        <v>1</v>
      </c>
      <c r="H83" s="482"/>
      <c r="I83" s="484">
        <f>'Stage 2 - Site Information'!M83</f>
        <v>0.03</v>
      </c>
      <c r="J83" s="485"/>
      <c r="K83" s="486"/>
      <c r="L83" s="847"/>
      <c r="M83" s="465">
        <v>0.03</v>
      </c>
      <c r="N83" s="465">
        <v>1</v>
      </c>
      <c r="O83" s="466" t="s">
        <v>461</v>
      </c>
      <c r="P83" s="466" t="s">
        <v>415</v>
      </c>
      <c r="Q83" s="847"/>
      <c r="R83" s="466"/>
      <c r="S83" s="466"/>
      <c r="T83" s="466"/>
      <c r="U83" s="466"/>
      <c r="V83" s="847"/>
      <c r="W83" s="466"/>
      <c r="X83" s="466"/>
      <c r="Y83" s="466"/>
      <c r="Z83" s="466"/>
      <c r="AA83" s="847"/>
      <c r="AB83" s="466"/>
      <c r="AC83" s="466" t="s">
        <v>418</v>
      </c>
      <c r="AD83" s="847"/>
      <c r="AE83" s="467"/>
      <c r="AF83" s="466"/>
      <c r="AG83" s="847"/>
      <c r="AH83" s="466"/>
      <c r="AI83" s="466"/>
      <c r="AJ83" s="466"/>
      <c r="AK83" s="466"/>
      <c r="AL83" s="468"/>
      <c r="AM83" s="466"/>
      <c r="AN83" s="466"/>
      <c r="AO83" s="469" t="s">
        <v>452</v>
      </c>
      <c r="AP83" s="864"/>
      <c r="AQ83" s="466"/>
      <c r="AR83" s="466"/>
      <c r="AS83" s="847"/>
      <c r="AT83" s="466" t="s">
        <v>3087</v>
      </c>
      <c r="AU83" s="466"/>
      <c r="AV83" s="466"/>
      <c r="AW83" s="718"/>
      <c r="AX83" s="466" t="s">
        <v>1454</v>
      </c>
      <c r="AY83" s="469" t="s">
        <v>1434</v>
      </c>
      <c r="AZ83" s="466" t="s">
        <v>2685</v>
      </c>
      <c r="BA83" s="466" t="s">
        <v>445</v>
      </c>
      <c r="BB83" s="469"/>
      <c r="BC83" s="466"/>
      <c r="BD83" s="466"/>
      <c r="BE83" s="847"/>
      <c r="BF83" s="466"/>
      <c r="BG83" s="466"/>
      <c r="BH83" s="847"/>
      <c r="BI83" s="466"/>
      <c r="BJ83" s="466"/>
      <c r="BK83" s="466"/>
      <c r="BL83" s="466"/>
      <c r="BM83" s="466"/>
      <c r="BN83" s="466"/>
      <c r="BO83" s="847"/>
      <c r="BP83" s="466"/>
      <c r="BQ83" s="466"/>
      <c r="BR83" s="847"/>
      <c r="BS83" s="643"/>
      <c r="BT83" s="467"/>
      <c r="BU83" s="643"/>
      <c r="BV83" s="466"/>
      <c r="BW83" s="643"/>
      <c r="BX83" s="467"/>
      <c r="BY83" s="644"/>
      <c r="BZ83" s="466"/>
      <c r="CA83" s="643"/>
      <c r="CB83" s="466"/>
      <c r="CC83" s="671"/>
      <c r="CD83" s="643"/>
      <c r="CE83" s="466"/>
      <c r="CF83" s="643"/>
      <c r="CG83" s="466"/>
      <c r="CH83" s="643"/>
      <c r="CI83" s="466"/>
      <c r="CJ83" s="643"/>
      <c r="CK83" s="466"/>
      <c r="CL83" s="671"/>
      <c r="CM83" s="671"/>
      <c r="CN83" s="643"/>
      <c r="CO83" s="672"/>
      <c r="CP83" s="643"/>
      <c r="CQ83" s="671"/>
      <c r="CR83" s="847"/>
      <c r="CS83" s="671"/>
      <c r="CT83" s="467"/>
    </row>
    <row r="84" spans="1:98" s="470" customFormat="1" ht="120" hidden="1" customHeight="1" x14ac:dyDescent="0.25">
      <c r="A84" s="846" t="s">
        <v>758</v>
      </c>
      <c r="B84" s="463" t="s">
        <v>759</v>
      </c>
      <c r="C84" s="463" t="s">
        <v>760</v>
      </c>
      <c r="D84" s="463" t="s">
        <v>565</v>
      </c>
      <c r="E84" s="847"/>
      <c r="F84" s="482" t="s">
        <v>63</v>
      </c>
      <c r="G84" s="483">
        <f>'Stage 2 - Site Information'!N84</f>
        <v>8</v>
      </c>
      <c r="H84" s="482"/>
      <c r="I84" s="484">
        <f>'Stage 2 - Site Information'!M84</f>
        <v>0.09</v>
      </c>
      <c r="J84" s="485"/>
      <c r="K84" s="486"/>
      <c r="L84" s="847"/>
      <c r="M84" s="465">
        <v>0.09</v>
      </c>
      <c r="N84" s="465">
        <v>8</v>
      </c>
      <c r="O84" s="469" t="s">
        <v>425</v>
      </c>
      <c r="P84" s="466" t="s">
        <v>436</v>
      </c>
      <c r="Q84" s="847"/>
      <c r="R84" s="466"/>
      <c r="S84" s="466"/>
      <c r="T84" s="466"/>
      <c r="U84" s="466"/>
      <c r="V84" s="847"/>
      <c r="W84" s="466"/>
      <c r="X84" s="466"/>
      <c r="Y84" s="466"/>
      <c r="Z84" s="466"/>
      <c r="AA84" s="847"/>
      <c r="AB84" s="466"/>
      <c r="AC84" s="466"/>
      <c r="AD84" s="847"/>
      <c r="AE84" s="467"/>
      <c r="AF84" s="466"/>
      <c r="AG84" s="847"/>
      <c r="AH84" s="466"/>
      <c r="AI84" s="466"/>
      <c r="AJ84" s="466"/>
      <c r="AK84" s="466"/>
      <c r="AL84" s="468"/>
      <c r="AM84" s="466"/>
      <c r="AN84" s="466"/>
      <c r="AO84" s="469" t="s">
        <v>1475</v>
      </c>
      <c r="AP84" s="864"/>
      <c r="AQ84" s="466"/>
      <c r="AR84" s="466"/>
      <c r="AS84" s="847"/>
      <c r="AT84" s="466" t="s">
        <v>3087</v>
      </c>
      <c r="AU84" s="466"/>
      <c r="AV84" s="466"/>
      <c r="AW84" s="718"/>
      <c r="AX84" s="466" t="s">
        <v>1456</v>
      </c>
      <c r="AY84" s="466" t="s">
        <v>2665</v>
      </c>
      <c r="AZ84" s="466" t="s">
        <v>2685</v>
      </c>
      <c r="BA84" s="466" t="s">
        <v>445</v>
      </c>
      <c r="BB84" s="469"/>
      <c r="BC84" s="466"/>
      <c r="BD84" s="466"/>
      <c r="BE84" s="847"/>
      <c r="BF84" s="466"/>
      <c r="BG84" s="466"/>
      <c r="BH84" s="847"/>
      <c r="BI84" s="466"/>
      <c r="BJ84" s="466"/>
      <c r="BK84" s="466"/>
      <c r="BL84" s="466"/>
      <c r="BM84" s="466"/>
      <c r="BN84" s="466"/>
      <c r="BO84" s="847"/>
      <c r="BP84" s="466"/>
      <c r="BQ84" s="466"/>
      <c r="BR84" s="847"/>
      <c r="BS84" s="643"/>
      <c r="BT84" s="467"/>
      <c r="BU84" s="643"/>
      <c r="BV84" s="466"/>
      <c r="BW84" s="643"/>
      <c r="BX84" s="467"/>
      <c r="BY84" s="644"/>
      <c r="BZ84" s="466"/>
      <c r="CA84" s="643"/>
      <c r="CB84" s="466"/>
      <c r="CC84" s="671"/>
      <c r="CD84" s="643"/>
      <c r="CE84" s="466"/>
      <c r="CF84" s="643"/>
      <c r="CG84" s="466"/>
      <c r="CH84" s="643"/>
      <c r="CI84" s="466"/>
      <c r="CJ84" s="643"/>
      <c r="CK84" s="466"/>
      <c r="CL84" s="671"/>
      <c r="CM84" s="671"/>
      <c r="CN84" s="643"/>
      <c r="CO84" s="672"/>
      <c r="CP84" s="643"/>
      <c r="CQ84" s="671"/>
      <c r="CR84" s="847"/>
      <c r="CS84" s="671"/>
      <c r="CT84" s="467"/>
    </row>
    <row r="85" spans="1:98" s="312" customFormat="1" ht="120" customHeight="1" x14ac:dyDescent="0.3">
      <c r="A85" s="561" t="s">
        <v>761</v>
      </c>
      <c r="B85" s="298" t="s">
        <v>762</v>
      </c>
      <c r="C85" s="298" t="s">
        <v>763</v>
      </c>
      <c r="D85" s="298" t="s">
        <v>612</v>
      </c>
      <c r="E85" s="309"/>
      <c r="F85" s="777" t="s">
        <v>63</v>
      </c>
      <c r="G85" s="778">
        <f>'Stage 2 - Site Information'!N85</f>
        <v>165</v>
      </c>
      <c r="H85" s="777"/>
      <c r="I85" s="779">
        <f>'Stage 2 - Site Information'!M85</f>
        <v>8.02</v>
      </c>
      <c r="J85" s="780"/>
      <c r="K85" s="781"/>
      <c r="L85" s="309"/>
      <c r="M85" s="782">
        <v>8.02</v>
      </c>
      <c r="N85" s="782">
        <v>165</v>
      </c>
      <c r="O85" s="783" t="s">
        <v>477</v>
      </c>
      <c r="P85" s="783" t="s">
        <v>415</v>
      </c>
      <c r="Q85" s="309"/>
      <c r="R85" s="783" t="s">
        <v>1796</v>
      </c>
      <c r="S85" s="783" t="s">
        <v>1645</v>
      </c>
      <c r="T85" s="783" t="s">
        <v>1707</v>
      </c>
      <c r="U85" s="783" t="s">
        <v>416</v>
      </c>
      <c r="V85" s="309"/>
      <c r="W85" s="783" t="s">
        <v>1855</v>
      </c>
      <c r="X85" s="783" t="s">
        <v>1864</v>
      </c>
      <c r="Y85" s="783" t="s">
        <v>1959</v>
      </c>
      <c r="Z85" s="783" t="s">
        <v>418</v>
      </c>
      <c r="AA85" s="309"/>
      <c r="AB85" s="792" t="s">
        <v>1992</v>
      </c>
      <c r="AC85" s="783" t="s">
        <v>418</v>
      </c>
      <c r="AD85" s="309"/>
      <c r="AE85" s="785" t="s">
        <v>3050</v>
      </c>
      <c r="AF85" s="783" t="s">
        <v>3051</v>
      </c>
      <c r="AG85" s="309"/>
      <c r="AH85" s="783" t="s">
        <v>2058</v>
      </c>
      <c r="AI85" s="783" t="s">
        <v>2091</v>
      </c>
      <c r="AJ85" s="783" t="s">
        <v>2102</v>
      </c>
      <c r="AK85" s="783" t="s">
        <v>64</v>
      </c>
      <c r="AL85" s="786"/>
      <c r="AM85" s="783" t="s">
        <v>2318</v>
      </c>
      <c r="AN85" s="783" t="s">
        <v>2467</v>
      </c>
      <c r="AO85" s="792" t="s">
        <v>1479</v>
      </c>
      <c r="AP85" s="863" t="s">
        <v>3305</v>
      </c>
      <c r="AQ85" s="792" t="s">
        <v>1505</v>
      </c>
      <c r="AR85" s="783" t="s">
        <v>2556</v>
      </c>
      <c r="AS85" s="309"/>
      <c r="AT85" s="801" t="s">
        <v>3087</v>
      </c>
      <c r="AU85" s="783" t="s">
        <v>3154</v>
      </c>
      <c r="AV85" s="783" t="s">
        <v>3197</v>
      </c>
      <c r="AW85" s="716" t="s">
        <v>3031</v>
      </c>
      <c r="AX85" s="801" t="s">
        <v>1454</v>
      </c>
      <c r="AY85" s="813" t="s">
        <v>1434</v>
      </c>
      <c r="AZ85" s="783" t="s">
        <v>2685</v>
      </c>
      <c r="BA85" s="801" t="s">
        <v>445</v>
      </c>
      <c r="BB85" s="792" t="s">
        <v>3215</v>
      </c>
      <c r="BC85" s="792" t="s">
        <v>2697</v>
      </c>
      <c r="BD85" s="792" t="s">
        <v>2804</v>
      </c>
      <c r="BE85" s="309"/>
      <c r="BF85" s="783" t="s">
        <v>2862</v>
      </c>
      <c r="BG85" s="803" t="s">
        <v>2736</v>
      </c>
      <c r="BH85" s="309"/>
      <c r="BI85" s="783" t="s">
        <v>3241</v>
      </c>
      <c r="BJ85" s="783" t="s">
        <v>3241</v>
      </c>
      <c r="BK85" s="783" t="s">
        <v>3262</v>
      </c>
      <c r="BL85" s="783" t="s">
        <v>2866</v>
      </c>
      <c r="BM85" s="783" t="s">
        <v>2886</v>
      </c>
      <c r="BN85" s="783" t="s">
        <v>2884</v>
      </c>
      <c r="BO85" s="309"/>
      <c r="BP85" s="783" t="s">
        <v>2907</v>
      </c>
      <c r="BQ85" s="783" t="s">
        <v>2891</v>
      </c>
      <c r="BR85" s="309"/>
      <c r="BS85" s="788">
        <v>1.9</v>
      </c>
      <c r="BT85" s="785" t="s">
        <v>2197</v>
      </c>
      <c r="BU85" s="788">
        <v>0</v>
      </c>
      <c r="BV85" s="783" t="s">
        <v>2210</v>
      </c>
      <c r="BW85" s="788">
        <v>0.18</v>
      </c>
      <c r="BX85" s="785" t="s">
        <v>2306</v>
      </c>
      <c r="BY85" s="789">
        <v>2.6</v>
      </c>
      <c r="BZ85" s="783" t="s">
        <v>1307</v>
      </c>
      <c r="CA85" s="788">
        <v>0.5</v>
      </c>
      <c r="CB85" s="783" t="s">
        <v>2215</v>
      </c>
      <c r="CC85" s="790"/>
      <c r="CD85" s="788">
        <v>0.7</v>
      </c>
      <c r="CE85" s="783" t="s">
        <v>2226</v>
      </c>
      <c r="CF85" s="788">
        <v>0.93</v>
      </c>
      <c r="CG85" s="783"/>
      <c r="CH85" s="788">
        <v>3.6</v>
      </c>
      <c r="CI85" s="783" t="s">
        <v>2300</v>
      </c>
      <c r="CJ85" s="788">
        <v>1.2</v>
      </c>
      <c r="CK85" s="783" t="s">
        <v>2232</v>
      </c>
      <c r="CL85" s="790"/>
      <c r="CM85" s="790"/>
      <c r="CN85" s="788">
        <v>2.5</v>
      </c>
      <c r="CO85" s="791"/>
      <c r="CP85" s="788">
        <v>0</v>
      </c>
      <c r="CQ85" s="790"/>
      <c r="CR85" s="309"/>
      <c r="CS85" s="790"/>
      <c r="CT85" s="785"/>
    </row>
    <row r="86" spans="1:98" s="470" customFormat="1" ht="120" hidden="1" customHeight="1" x14ac:dyDescent="0.25">
      <c r="A86" s="846" t="s">
        <v>764</v>
      </c>
      <c r="B86" s="463" t="s">
        <v>765</v>
      </c>
      <c r="C86" s="463" t="s">
        <v>596</v>
      </c>
      <c r="D86" s="463" t="s">
        <v>584</v>
      </c>
      <c r="E86" s="847"/>
      <c r="F86" s="482" t="s">
        <v>63</v>
      </c>
      <c r="G86" s="483">
        <f>'Stage 2 - Site Information'!N86</f>
        <v>1</v>
      </c>
      <c r="H86" s="482"/>
      <c r="I86" s="484">
        <f>'Stage 2 - Site Information'!M86</f>
        <v>0.04</v>
      </c>
      <c r="J86" s="485"/>
      <c r="K86" s="486"/>
      <c r="L86" s="847"/>
      <c r="M86" s="465">
        <v>0.04</v>
      </c>
      <c r="N86" s="465">
        <v>1</v>
      </c>
      <c r="O86" s="466" t="s">
        <v>432</v>
      </c>
      <c r="P86" s="466" t="s">
        <v>415</v>
      </c>
      <c r="Q86" s="847"/>
      <c r="R86" s="466"/>
      <c r="S86" s="466"/>
      <c r="T86" s="466"/>
      <c r="U86" s="466"/>
      <c r="V86" s="847"/>
      <c r="W86" s="466"/>
      <c r="X86" s="466"/>
      <c r="Y86" s="466"/>
      <c r="Z86" s="466"/>
      <c r="AA86" s="847"/>
      <c r="AB86" s="466"/>
      <c r="AC86" s="466" t="s">
        <v>418</v>
      </c>
      <c r="AD86" s="847"/>
      <c r="AE86" s="467"/>
      <c r="AF86" s="466"/>
      <c r="AG86" s="847"/>
      <c r="AH86" s="466"/>
      <c r="AI86" s="466"/>
      <c r="AJ86" s="466"/>
      <c r="AK86" s="466"/>
      <c r="AL86" s="468"/>
      <c r="AM86" s="466"/>
      <c r="AN86" s="466"/>
      <c r="AO86" s="469" t="s">
        <v>452</v>
      </c>
      <c r="AP86" s="864"/>
      <c r="AQ86" s="466"/>
      <c r="AR86" s="466"/>
      <c r="AS86" s="847"/>
      <c r="AT86" s="466" t="s">
        <v>3087</v>
      </c>
      <c r="AU86" s="466"/>
      <c r="AV86" s="466"/>
      <c r="AW86" s="718"/>
      <c r="AX86" s="466" t="s">
        <v>1456</v>
      </c>
      <c r="AY86" s="469" t="s">
        <v>1434</v>
      </c>
      <c r="AZ86" s="466" t="s">
        <v>2685</v>
      </c>
      <c r="BA86" s="466" t="s">
        <v>445</v>
      </c>
      <c r="BB86" s="469"/>
      <c r="BC86" s="466"/>
      <c r="BD86" s="466"/>
      <c r="BE86" s="847"/>
      <c r="BF86" s="466"/>
      <c r="BG86" s="466"/>
      <c r="BH86" s="847"/>
      <c r="BI86" s="466"/>
      <c r="BJ86" s="466"/>
      <c r="BK86" s="466"/>
      <c r="BL86" s="466"/>
      <c r="BM86" s="466"/>
      <c r="BN86" s="466"/>
      <c r="BO86" s="847"/>
      <c r="BP86" s="466"/>
      <c r="BQ86" s="466"/>
      <c r="BR86" s="847"/>
      <c r="BS86" s="643"/>
      <c r="BT86" s="467"/>
      <c r="BU86" s="643"/>
      <c r="BV86" s="466"/>
      <c r="BW86" s="643"/>
      <c r="BX86" s="467"/>
      <c r="BY86" s="644"/>
      <c r="BZ86" s="466"/>
      <c r="CA86" s="643"/>
      <c r="CB86" s="466"/>
      <c r="CC86" s="671"/>
      <c r="CD86" s="643"/>
      <c r="CE86" s="466"/>
      <c r="CF86" s="643"/>
      <c r="CG86" s="466"/>
      <c r="CH86" s="643"/>
      <c r="CI86" s="466"/>
      <c r="CJ86" s="643"/>
      <c r="CK86" s="466"/>
      <c r="CL86" s="671"/>
      <c r="CM86" s="671"/>
      <c r="CN86" s="643"/>
      <c r="CO86" s="672"/>
      <c r="CP86" s="643"/>
      <c r="CQ86" s="671"/>
      <c r="CR86" s="847"/>
      <c r="CS86" s="671"/>
      <c r="CT86" s="467"/>
    </row>
    <row r="87" spans="1:98" s="817" customFormat="1" ht="120" customHeight="1" x14ac:dyDescent="0.3">
      <c r="A87" s="563" t="s">
        <v>766</v>
      </c>
      <c r="B87" s="514" t="s">
        <v>767</v>
      </c>
      <c r="C87" s="514" t="s">
        <v>596</v>
      </c>
      <c r="D87" s="514" t="s">
        <v>584</v>
      </c>
      <c r="E87" s="515"/>
      <c r="F87" s="806" t="s">
        <v>63</v>
      </c>
      <c r="G87" s="807">
        <f>'Stage 2 - Site Information'!N87</f>
        <v>75</v>
      </c>
      <c r="H87" s="806"/>
      <c r="I87" s="808">
        <f>'Stage 2 - Site Information'!M87</f>
        <v>2.74</v>
      </c>
      <c r="J87" s="809"/>
      <c r="K87" s="810"/>
      <c r="L87" s="515"/>
      <c r="M87" s="811">
        <v>2.74</v>
      </c>
      <c r="N87" s="811">
        <v>75</v>
      </c>
      <c r="O87" s="801" t="s">
        <v>432</v>
      </c>
      <c r="P87" s="801" t="s">
        <v>415</v>
      </c>
      <c r="Q87" s="515"/>
      <c r="R87" s="801" t="s">
        <v>1796</v>
      </c>
      <c r="S87" s="801" t="s">
        <v>1646</v>
      </c>
      <c r="T87" s="801" t="s">
        <v>1707</v>
      </c>
      <c r="U87" s="801" t="s">
        <v>416</v>
      </c>
      <c r="V87" s="515"/>
      <c r="W87" s="801" t="s">
        <v>1850</v>
      </c>
      <c r="X87" s="801" t="s">
        <v>1864</v>
      </c>
      <c r="Y87" s="801" t="s">
        <v>1949</v>
      </c>
      <c r="Z87" s="801" t="s">
        <v>418</v>
      </c>
      <c r="AA87" s="515"/>
      <c r="AB87" s="813" t="s">
        <v>1992</v>
      </c>
      <c r="AC87" s="801" t="s">
        <v>418</v>
      </c>
      <c r="AD87" s="515"/>
      <c r="AE87" s="815" t="s">
        <v>3054</v>
      </c>
      <c r="AF87" s="801" t="s">
        <v>3062</v>
      </c>
      <c r="AG87" s="515"/>
      <c r="AH87" s="801" t="s">
        <v>2058</v>
      </c>
      <c r="AI87" s="801" t="s">
        <v>2076</v>
      </c>
      <c r="AJ87" s="801" t="s">
        <v>2074</v>
      </c>
      <c r="AK87" s="801" t="s">
        <v>64</v>
      </c>
      <c r="AL87" s="812"/>
      <c r="AM87" s="801" t="s">
        <v>2318</v>
      </c>
      <c r="AN87" s="801" t="s">
        <v>2468</v>
      </c>
      <c r="AO87" s="813" t="s">
        <v>452</v>
      </c>
      <c r="AP87" s="863" t="s">
        <v>3305</v>
      </c>
      <c r="AQ87" s="813" t="s">
        <v>1505</v>
      </c>
      <c r="AR87" s="801" t="s">
        <v>2524</v>
      </c>
      <c r="AS87" s="515"/>
      <c r="AT87" s="801" t="s">
        <v>3117</v>
      </c>
      <c r="AU87" s="792" t="s">
        <v>3176</v>
      </c>
      <c r="AV87" s="801" t="s">
        <v>3192</v>
      </c>
      <c r="AW87" s="819"/>
      <c r="AX87" s="801" t="s">
        <v>1454</v>
      </c>
      <c r="AY87" s="813" t="s">
        <v>1434</v>
      </c>
      <c r="AZ87" s="801" t="s">
        <v>2685</v>
      </c>
      <c r="BA87" s="801" t="s">
        <v>445</v>
      </c>
      <c r="BB87" s="792" t="s">
        <v>3214</v>
      </c>
      <c r="BC87" s="813" t="s">
        <v>2697</v>
      </c>
      <c r="BD87" s="813" t="s">
        <v>2804</v>
      </c>
      <c r="BE87" s="515"/>
      <c r="BF87" s="813" t="s">
        <v>446</v>
      </c>
      <c r="BG87" s="801" t="s">
        <v>2732</v>
      </c>
      <c r="BH87" s="515"/>
      <c r="BI87" s="783" t="s">
        <v>3241</v>
      </c>
      <c r="BJ87" s="783" t="s">
        <v>3241</v>
      </c>
      <c r="BK87" s="801" t="s">
        <v>3257</v>
      </c>
      <c r="BL87" s="801" t="s">
        <v>2866</v>
      </c>
      <c r="BM87" s="801" t="s">
        <v>399</v>
      </c>
      <c r="BN87" s="801" t="s">
        <v>2887</v>
      </c>
      <c r="BO87" s="515"/>
      <c r="BP87" s="801" t="s">
        <v>2907</v>
      </c>
      <c r="BQ87" s="801" t="s">
        <v>2982</v>
      </c>
      <c r="BR87" s="515"/>
      <c r="BS87" s="814">
        <v>8.1</v>
      </c>
      <c r="BT87" s="815" t="s">
        <v>2196</v>
      </c>
      <c r="BU87" s="814">
        <v>0.4</v>
      </c>
      <c r="BV87" s="801" t="s">
        <v>2204</v>
      </c>
      <c r="BW87" s="814">
        <v>0.21</v>
      </c>
      <c r="BX87" s="815" t="s">
        <v>2307</v>
      </c>
      <c r="BY87" s="816">
        <v>2.4</v>
      </c>
      <c r="BZ87" s="801" t="s">
        <v>1209</v>
      </c>
      <c r="CA87" s="814">
        <v>2</v>
      </c>
      <c r="CB87" s="801" t="s">
        <v>2216</v>
      </c>
      <c r="CC87" s="820"/>
      <c r="CD87" s="814">
        <v>1.7</v>
      </c>
      <c r="CE87" s="801" t="s">
        <v>2281</v>
      </c>
      <c r="CF87" s="814">
        <v>0.54</v>
      </c>
      <c r="CG87" s="801" t="s">
        <v>2260</v>
      </c>
      <c r="CH87" s="814">
        <v>1.5</v>
      </c>
      <c r="CI87" s="801" t="s">
        <v>2279</v>
      </c>
      <c r="CJ87" s="814">
        <v>2</v>
      </c>
      <c r="CK87" s="801" t="s">
        <v>2271</v>
      </c>
      <c r="CL87" s="820"/>
      <c r="CM87" s="820"/>
      <c r="CN87" s="814">
        <v>1.5</v>
      </c>
      <c r="CO87" s="821"/>
      <c r="CP87" s="814">
        <v>0.2</v>
      </c>
      <c r="CQ87" s="820"/>
      <c r="CR87" s="515"/>
      <c r="CS87" s="820"/>
      <c r="CT87" s="815"/>
    </row>
    <row r="88" spans="1:98" s="817" customFormat="1" ht="120" customHeight="1" x14ac:dyDescent="0.3">
      <c r="A88" s="563" t="s">
        <v>768</v>
      </c>
      <c r="B88" s="514" t="s">
        <v>769</v>
      </c>
      <c r="C88" s="514" t="s">
        <v>724</v>
      </c>
      <c r="D88" s="514" t="s">
        <v>521</v>
      </c>
      <c r="E88" s="515"/>
      <c r="F88" s="806" t="s">
        <v>63</v>
      </c>
      <c r="G88" s="807">
        <f>'Stage 2 - Site Information'!N88</f>
        <v>35</v>
      </c>
      <c r="H88" s="806"/>
      <c r="I88" s="808">
        <f>'Stage 2 - Site Information'!M88</f>
        <v>0.63</v>
      </c>
      <c r="J88" s="809"/>
      <c r="K88" s="810"/>
      <c r="L88" s="515"/>
      <c r="M88" s="811">
        <v>0.63</v>
      </c>
      <c r="N88" s="811">
        <v>35</v>
      </c>
      <c r="O88" s="801" t="s">
        <v>456</v>
      </c>
      <c r="P88" s="813" t="s">
        <v>436</v>
      </c>
      <c r="Q88" s="515"/>
      <c r="R88" s="801" t="s">
        <v>1541</v>
      </c>
      <c r="S88" s="801" t="s">
        <v>1621</v>
      </c>
      <c r="T88" s="801" t="s">
        <v>1707</v>
      </c>
      <c r="U88" s="801" t="s">
        <v>416</v>
      </c>
      <c r="V88" s="515"/>
      <c r="W88" s="801" t="s">
        <v>1850</v>
      </c>
      <c r="X88" s="801" t="s">
        <v>1864</v>
      </c>
      <c r="Y88" s="801" t="s">
        <v>1955</v>
      </c>
      <c r="Z88" s="801" t="s">
        <v>418</v>
      </c>
      <c r="AA88" s="515"/>
      <c r="AB88" s="813" t="s">
        <v>1992</v>
      </c>
      <c r="AC88" s="801" t="s">
        <v>2036</v>
      </c>
      <c r="AD88" s="515"/>
      <c r="AE88" s="815" t="s">
        <v>3060</v>
      </c>
      <c r="AF88" s="801" t="s">
        <v>3062</v>
      </c>
      <c r="AG88" s="515"/>
      <c r="AH88" s="801" t="s">
        <v>2056</v>
      </c>
      <c r="AI88" s="801" t="s">
        <v>2137</v>
      </c>
      <c r="AJ88" s="801" t="s">
        <v>2087</v>
      </c>
      <c r="AK88" s="801" t="s">
        <v>64</v>
      </c>
      <c r="AL88" s="812"/>
      <c r="AM88" s="801" t="s">
        <v>2318</v>
      </c>
      <c r="AN88" s="801" t="s">
        <v>2384</v>
      </c>
      <c r="AO88" s="813" t="s">
        <v>1478</v>
      </c>
      <c r="AP88" s="863" t="s">
        <v>3306</v>
      </c>
      <c r="AQ88" s="813" t="s">
        <v>1505</v>
      </c>
      <c r="AR88" s="801" t="s">
        <v>2557</v>
      </c>
      <c r="AS88" s="515"/>
      <c r="AT88" s="801" t="s">
        <v>3087</v>
      </c>
      <c r="AU88" s="801" t="s">
        <v>3162</v>
      </c>
      <c r="AV88" s="801" t="s">
        <v>3192</v>
      </c>
      <c r="AW88" s="819"/>
      <c r="AX88" s="801" t="s">
        <v>1456</v>
      </c>
      <c r="AY88" s="813" t="s">
        <v>1434</v>
      </c>
      <c r="AZ88" s="801" t="s">
        <v>2685</v>
      </c>
      <c r="BA88" s="801" t="s">
        <v>445</v>
      </c>
      <c r="BB88" s="792" t="s">
        <v>3214</v>
      </c>
      <c r="BC88" s="801" t="s">
        <v>2716</v>
      </c>
      <c r="BD88" s="801" t="s">
        <v>2758</v>
      </c>
      <c r="BE88" s="515"/>
      <c r="BF88" s="813" t="s">
        <v>2777</v>
      </c>
      <c r="BG88" s="801" t="s">
        <v>2732</v>
      </c>
      <c r="BH88" s="515"/>
      <c r="BI88" s="783" t="s">
        <v>3241</v>
      </c>
      <c r="BJ88" s="783" t="s">
        <v>3241</v>
      </c>
      <c r="BK88" s="801" t="s">
        <v>3257</v>
      </c>
      <c r="BL88" s="801" t="s">
        <v>2866</v>
      </c>
      <c r="BM88" s="801" t="s">
        <v>397</v>
      </c>
      <c r="BN88" s="801" t="s">
        <v>2884</v>
      </c>
      <c r="BO88" s="515"/>
      <c r="BP88" s="801" t="s">
        <v>2936</v>
      </c>
      <c r="BQ88" s="801" t="s">
        <v>2982</v>
      </c>
      <c r="BR88" s="515"/>
      <c r="BS88" s="814">
        <v>8.6</v>
      </c>
      <c r="BT88" s="815" t="s">
        <v>2196</v>
      </c>
      <c r="BU88" s="814">
        <v>0.2</v>
      </c>
      <c r="BV88" s="801" t="s">
        <v>2200</v>
      </c>
      <c r="BW88" s="814">
        <v>0.18</v>
      </c>
      <c r="BX88" s="815" t="s">
        <v>2305</v>
      </c>
      <c r="BY88" s="816">
        <v>1.1000000000000001</v>
      </c>
      <c r="BZ88" s="801" t="s">
        <v>1209</v>
      </c>
      <c r="CA88" s="814">
        <v>0.03</v>
      </c>
      <c r="CB88" s="801" t="s">
        <v>2216</v>
      </c>
      <c r="CC88" s="820"/>
      <c r="CD88" s="814">
        <v>0.22</v>
      </c>
      <c r="CE88" s="801" t="s">
        <v>2298</v>
      </c>
      <c r="CF88" s="814">
        <v>0.44</v>
      </c>
      <c r="CG88" s="801" t="s">
        <v>2242</v>
      </c>
      <c r="CH88" s="814">
        <v>2.48</v>
      </c>
      <c r="CI88" s="801" t="s">
        <v>2279</v>
      </c>
      <c r="CJ88" s="814">
        <v>0.1</v>
      </c>
      <c r="CK88" s="801" t="s">
        <v>2271</v>
      </c>
      <c r="CL88" s="820"/>
      <c r="CM88" s="820"/>
      <c r="CN88" s="814">
        <v>2.5099999999999998</v>
      </c>
      <c r="CO88" s="821"/>
      <c r="CP88" s="814">
        <v>6.3E-2</v>
      </c>
      <c r="CQ88" s="820"/>
      <c r="CR88" s="515"/>
      <c r="CS88" s="820"/>
      <c r="CT88" s="815"/>
    </row>
    <row r="89" spans="1:98" s="817" customFormat="1" ht="120" customHeight="1" x14ac:dyDescent="0.3">
      <c r="A89" s="563" t="s">
        <v>770</v>
      </c>
      <c r="B89" s="514" t="s">
        <v>771</v>
      </c>
      <c r="C89" s="514" t="s">
        <v>772</v>
      </c>
      <c r="D89" s="514" t="s">
        <v>521</v>
      </c>
      <c r="E89" s="515"/>
      <c r="F89" s="806" t="s">
        <v>63</v>
      </c>
      <c r="G89" s="807">
        <f>'Stage 2 - Site Information'!N89</f>
        <v>25</v>
      </c>
      <c r="H89" s="806"/>
      <c r="I89" s="808">
        <f>'Stage 2 - Site Information'!M89</f>
        <v>0.83</v>
      </c>
      <c r="J89" s="809"/>
      <c r="K89" s="810"/>
      <c r="L89" s="515"/>
      <c r="M89" s="811">
        <v>0.83</v>
      </c>
      <c r="N89" s="811">
        <v>25</v>
      </c>
      <c r="O89" s="801" t="s">
        <v>430</v>
      </c>
      <c r="P89" s="801" t="s">
        <v>1401</v>
      </c>
      <c r="Q89" s="515"/>
      <c r="R89" s="801" t="s">
        <v>1796</v>
      </c>
      <c r="S89" s="801" t="s">
        <v>1647</v>
      </c>
      <c r="T89" s="801" t="s">
        <v>1707</v>
      </c>
      <c r="U89" s="801" t="s">
        <v>416</v>
      </c>
      <c r="V89" s="515"/>
      <c r="W89" s="801" t="s">
        <v>1850</v>
      </c>
      <c r="X89" s="801" t="s">
        <v>1864</v>
      </c>
      <c r="Y89" s="801" t="s">
        <v>1949</v>
      </c>
      <c r="Z89" s="801" t="s">
        <v>418</v>
      </c>
      <c r="AA89" s="515"/>
      <c r="AB89" s="813" t="s">
        <v>1992</v>
      </c>
      <c r="AC89" s="801" t="s">
        <v>418</v>
      </c>
      <c r="AD89" s="515"/>
      <c r="AE89" s="815" t="s">
        <v>3060</v>
      </c>
      <c r="AF89" s="801" t="s">
        <v>3062</v>
      </c>
      <c r="AG89" s="515"/>
      <c r="AH89" s="801" t="s">
        <v>2057</v>
      </c>
      <c r="AI89" s="801" t="s">
        <v>2076</v>
      </c>
      <c r="AJ89" s="801" t="s">
        <v>2074</v>
      </c>
      <c r="AK89" s="801" t="s">
        <v>64</v>
      </c>
      <c r="AL89" s="812"/>
      <c r="AM89" s="801" t="s">
        <v>2325</v>
      </c>
      <c r="AN89" s="801" t="s">
        <v>2385</v>
      </c>
      <c r="AO89" s="813" t="s">
        <v>452</v>
      </c>
      <c r="AP89" s="863" t="s">
        <v>3305</v>
      </c>
      <c r="AQ89" s="813" t="s">
        <v>1505</v>
      </c>
      <c r="AR89" s="801" t="s">
        <v>2518</v>
      </c>
      <c r="AS89" s="515"/>
      <c r="AT89" s="801" t="s">
        <v>3087</v>
      </c>
      <c r="AU89" s="783" t="s">
        <v>3130</v>
      </c>
      <c r="AV89" s="801" t="s">
        <v>3198</v>
      </c>
      <c r="AW89" s="819"/>
      <c r="AX89" s="801" t="s">
        <v>1458</v>
      </c>
      <c r="AY89" s="813" t="s">
        <v>1434</v>
      </c>
      <c r="AZ89" s="801" t="s">
        <v>2685</v>
      </c>
      <c r="BA89" s="801" t="s">
        <v>445</v>
      </c>
      <c r="BB89" s="792" t="s">
        <v>3214</v>
      </c>
      <c r="BC89" s="813" t="s">
        <v>2696</v>
      </c>
      <c r="BD89" s="813" t="s">
        <v>2804</v>
      </c>
      <c r="BE89" s="515"/>
      <c r="BF89" s="813" t="s">
        <v>2777</v>
      </c>
      <c r="BG89" s="801" t="s">
        <v>2732</v>
      </c>
      <c r="BH89" s="515"/>
      <c r="BI89" s="783" t="s">
        <v>3241</v>
      </c>
      <c r="BJ89" s="783" t="s">
        <v>3241</v>
      </c>
      <c r="BK89" s="801" t="s">
        <v>3258</v>
      </c>
      <c r="BL89" s="801" t="s">
        <v>2872</v>
      </c>
      <c r="BM89" s="801" t="s">
        <v>399</v>
      </c>
      <c r="BN89" s="801" t="s">
        <v>2887</v>
      </c>
      <c r="BO89" s="515"/>
      <c r="BP89" s="801" t="s">
        <v>2907</v>
      </c>
      <c r="BQ89" s="801" t="s">
        <v>2982</v>
      </c>
      <c r="BR89" s="515"/>
      <c r="BS89" s="814">
        <v>9.5</v>
      </c>
      <c r="BT89" s="815" t="s">
        <v>2196</v>
      </c>
      <c r="BU89" s="814">
        <v>1.1000000000000001</v>
      </c>
      <c r="BV89" s="801" t="s">
        <v>2200</v>
      </c>
      <c r="BW89" s="814">
        <v>0.78</v>
      </c>
      <c r="BX89" s="815" t="s">
        <v>2308</v>
      </c>
      <c r="BY89" s="816">
        <v>1.4</v>
      </c>
      <c r="BZ89" s="801" t="s">
        <v>1209</v>
      </c>
      <c r="CA89" s="814">
        <v>0.57999999999999996</v>
      </c>
      <c r="CB89" s="801" t="s">
        <v>2216</v>
      </c>
      <c r="CC89" s="820"/>
      <c r="CD89" s="814">
        <v>0.57999999999999996</v>
      </c>
      <c r="CE89" s="801" t="s">
        <v>2298</v>
      </c>
      <c r="CF89" s="814">
        <v>0.73</v>
      </c>
      <c r="CG89" s="801" t="s">
        <v>2242</v>
      </c>
      <c r="CH89" s="814">
        <v>4.3</v>
      </c>
      <c r="CI89" s="801" t="s">
        <v>2279</v>
      </c>
      <c r="CJ89" s="814">
        <v>0.93</v>
      </c>
      <c r="CK89" s="801" t="s">
        <v>2271</v>
      </c>
      <c r="CL89" s="820"/>
      <c r="CM89" s="820"/>
      <c r="CN89" s="814">
        <v>4.3</v>
      </c>
      <c r="CO89" s="821"/>
      <c r="CP89" s="814">
        <v>0</v>
      </c>
      <c r="CQ89" s="820"/>
      <c r="CR89" s="515"/>
      <c r="CS89" s="820"/>
      <c r="CT89" s="815"/>
    </row>
    <row r="90" spans="1:98" s="817" customFormat="1" ht="120" customHeight="1" x14ac:dyDescent="0.3">
      <c r="A90" s="563" t="s">
        <v>773</v>
      </c>
      <c r="B90" s="514" t="s">
        <v>774</v>
      </c>
      <c r="C90" s="514" t="s">
        <v>763</v>
      </c>
      <c r="D90" s="514" t="s">
        <v>535</v>
      </c>
      <c r="E90" s="515"/>
      <c r="F90" s="806" t="s">
        <v>63</v>
      </c>
      <c r="G90" s="807">
        <f>'Stage 2 - Site Information'!N90</f>
        <v>17</v>
      </c>
      <c r="H90" s="806"/>
      <c r="I90" s="808">
        <f>'Stage 2 - Site Information'!M90</f>
        <v>0.57999999999999996</v>
      </c>
      <c r="J90" s="809" t="s">
        <v>854</v>
      </c>
      <c r="K90" s="810"/>
      <c r="L90" s="515"/>
      <c r="M90" s="811">
        <v>0.57999999999999996</v>
      </c>
      <c r="N90" s="811">
        <v>17</v>
      </c>
      <c r="O90" s="801" t="s">
        <v>424</v>
      </c>
      <c r="P90" s="801" t="s">
        <v>415</v>
      </c>
      <c r="Q90" s="515"/>
      <c r="R90" s="801" t="s">
        <v>1542</v>
      </c>
      <c r="S90" s="801" t="s">
        <v>1648</v>
      </c>
      <c r="T90" s="801" t="s">
        <v>1695</v>
      </c>
      <c r="U90" s="801" t="s">
        <v>416</v>
      </c>
      <c r="V90" s="515"/>
      <c r="W90" s="801" t="s">
        <v>1856</v>
      </c>
      <c r="X90" s="801" t="s">
        <v>1867</v>
      </c>
      <c r="Y90" s="801" t="s">
        <v>1959</v>
      </c>
      <c r="Z90" s="801" t="s">
        <v>418</v>
      </c>
      <c r="AA90" s="515"/>
      <c r="AB90" s="813" t="s">
        <v>1992</v>
      </c>
      <c r="AC90" s="801" t="s">
        <v>418</v>
      </c>
      <c r="AD90" s="515"/>
      <c r="AE90" s="815" t="s">
        <v>3077</v>
      </c>
      <c r="AF90" s="801" t="s">
        <v>3051</v>
      </c>
      <c r="AG90" s="515"/>
      <c r="AH90" s="801" t="s">
        <v>2058</v>
      </c>
      <c r="AI90" s="801" t="s">
        <v>2075</v>
      </c>
      <c r="AJ90" s="801" t="s">
        <v>2103</v>
      </c>
      <c r="AK90" s="801" t="s">
        <v>64</v>
      </c>
      <c r="AL90" s="812"/>
      <c r="AM90" s="801" t="s">
        <v>2318</v>
      </c>
      <c r="AN90" s="801" t="s">
        <v>2387</v>
      </c>
      <c r="AO90" s="813" t="s">
        <v>1479</v>
      </c>
      <c r="AP90" s="863" t="s">
        <v>3305</v>
      </c>
      <c r="AQ90" s="813" t="s">
        <v>1505</v>
      </c>
      <c r="AR90" s="801" t="s">
        <v>2558</v>
      </c>
      <c r="AS90" s="515"/>
      <c r="AT90" s="801" t="s">
        <v>3087</v>
      </c>
      <c r="AU90" s="792" t="s">
        <v>3137</v>
      </c>
      <c r="AV90" s="783" t="s">
        <v>3192</v>
      </c>
      <c r="AW90" s="819"/>
      <c r="AX90" s="801" t="s">
        <v>1454</v>
      </c>
      <c r="AY90" s="813" t="s">
        <v>1434</v>
      </c>
      <c r="AZ90" s="801" t="s">
        <v>2685</v>
      </c>
      <c r="BA90" s="801" t="s">
        <v>445</v>
      </c>
      <c r="BB90" s="792" t="s">
        <v>3211</v>
      </c>
      <c r="BC90" s="813" t="s">
        <v>2697</v>
      </c>
      <c r="BD90" s="813" t="s">
        <v>2760</v>
      </c>
      <c r="BE90" s="515"/>
      <c r="BF90" s="813" t="s">
        <v>446</v>
      </c>
      <c r="BG90" s="822" t="s">
        <v>2737</v>
      </c>
      <c r="BH90" s="515"/>
      <c r="BI90" s="783" t="s">
        <v>3241</v>
      </c>
      <c r="BJ90" s="783" t="s">
        <v>3241</v>
      </c>
      <c r="BK90" s="801" t="s">
        <v>3256</v>
      </c>
      <c r="BL90" s="801" t="s">
        <v>2866</v>
      </c>
      <c r="BM90" s="801" t="s">
        <v>2886</v>
      </c>
      <c r="BN90" s="801" t="s">
        <v>2884</v>
      </c>
      <c r="BO90" s="515"/>
      <c r="BP90" s="801" t="s">
        <v>2937</v>
      </c>
      <c r="BQ90" s="801" t="s">
        <v>2982</v>
      </c>
      <c r="BR90" s="515"/>
      <c r="BS90" s="814">
        <v>1.8</v>
      </c>
      <c r="BT90" s="815" t="s">
        <v>2196</v>
      </c>
      <c r="BU90" s="814">
        <v>0.18</v>
      </c>
      <c r="BV90" s="801" t="s">
        <v>2210</v>
      </c>
      <c r="BW90" s="814">
        <v>0.28000000000000003</v>
      </c>
      <c r="BX90" s="815" t="s">
        <v>2306</v>
      </c>
      <c r="BY90" s="816">
        <v>1.3</v>
      </c>
      <c r="BZ90" s="801" t="s">
        <v>2213</v>
      </c>
      <c r="CA90" s="814">
        <v>1.3</v>
      </c>
      <c r="CB90" s="801" t="s">
        <v>2213</v>
      </c>
      <c r="CC90" s="820"/>
      <c r="CD90" s="814">
        <v>1.5</v>
      </c>
      <c r="CE90" s="801" t="s">
        <v>2226</v>
      </c>
      <c r="CF90" s="814">
        <v>1.38</v>
      </c>
      <c r="CG90" s="801" t="s">
        <v>2252</v>
      </c>
      <c r="CH90" s="814">
        <v>2.2999999999999998</v>
      </c>
      <c r="CI90" s="801" t="s">
        <v>2277</v>
      </c>
      <c r="CJ90" s="814">
        <v>2.2000000000000002</v>
      </c>
      <c r="CK90" s="801" t="s">
        <v>2283</v>
      </c>
      <c r="CL90" s="820"/>
      <c r="CM90" s="820"/>
      <c r="CN90" s="814">
        <v>1.5</v>
      </c>
      <c r="CO90" s="821"/>
      <c r="CP90" s="814">
        <v>0</v>
      </c>
      <c r="CQ90" s="820"/>
      <c r="CR90" s="515"/>
      <c r="CS90" s="820"/>
      <c r="CT90" s="815"/>
    </row>
    <row r="91" spans="1:98" s="470" customFormat="1" ht="120" hidden="1" customHeight="1" x14ac:dyDescent="0.25">
      <c r="A91" s="846" t="s">
        <v>775</v>
      </c>
      <c r="B91" s="463" t="s">
        <v>776</v>
      </c>
      <c r="C91" s="463" t="s">
        <v>599</v>
      </c>
      <c r="D91" s="463" t="s">
        <v>535</v>
      </c>
      <c r="E91" s="847"/>
      <c r="F91" s="482" t="s">
        <v>63</v>
      </c>
      <c r="G91" s="483">
        <f>'Stage 2 - Site Information'!N91</f>
        <v>2</v>
      </c>
      <c r="H91" s="482"/>
      <c r="I91" s="484">
        <f>'Stage 2 - Site Information'!M91</f>
        <v>0.06</v>
      </c>
      <c r="J91" s="485"/>
      <c r="K91" s="486"/>
      <c r="L91" s="847"/>
      <c r="M91" s="465">
        <v>0.06</v>
      </c>
      <c r="N91" s="465">
        <v>2</v>
      </c>
      <c r="O91" s="466" t="s">
        <v>414</v>
      </c>
      <c r="P91" s="466" t="s">
        <v>415</v>
      </c>
      <c r="Q91" s="847"/>
      <c r="R91" s="466"/>
      <c r="S91" s="466"/>
      <c r="T91" s="466"/>
      <c r="U91" s="466"/>
      <c r="V91" s="847"/>
      <c r="W91" s="466"/>
      <c r="X91" s="466"/>
      <c r="Y91" s="466"/>
      <c r="Z91" s="466"/>
      <c r="AA91" s="847"/>
      <c r="AB91" s="466"/>
      <c r="AC91" s="466" t="s">
        <v>418</v>
      </c>
      <c r="AD91" s="847"/>
      <c r="AE91" s="467"/>
      <c r="AF91" s="466"/>
      <c r="AG91" s="847"/>
      <c r="AH91" s="466"/>
      <c r="AI91" s="466"/>
      <c r="AJ91" s="466"/>
      <c r="AK91" s="466"/>
      <c r="AL91" s="468"/>
      <c r="AM91" s="466"/>
      <c r="AN91" s="466"/>
      <c r="AO91" s="469" t="s">
        <v>452</v>
      </c>
      <c r="AP91" s="864"/>
      <c r="AQ91" s="466"/>
      <c r="AR91" s="466"/>
      <c r="AS91" s="847"/>
      <c r="AT91" s="466" t="s">
        <v>3087</v>
      </c>
      <c r="AU91" s="466"/>
      <c r="AV91" s="466"/>
      <c r="AW91" s="718"/>
      <c r="AX91" s="466" t="s">
        <v>1454</v>
      </c>
      <c r="AY91" s="469" t="s">
        <v>1434</v>
      </c>
      <c r="AZ91" s="466" t="s">
        <v>2685</v>
      </c>
      <c r="BA91" s="466" t="s">
        <v>445</v>
      </c>
      <c r="BB91" s="469"/>
      <c r="BC91" s="466"/>
      <c r="BD91" s="466"/>
      <c r="BE91" s="847"/>
      <c r="BF91" s="466"/>
      <c r="BG91" s="466"/>
      <c r="BH91" s="847"/>
      <c r="BI91" s="466" t="s">
        <v>3310</v>
      </c>
      <c r="BJ91" s="466"/>
      <c r="BK91" s="466"/>
      <c r="BL91" s="466"/>
      <c r="BM91" s="466"/>
      <c r="BN91" s="466"/>
      <c r="BO91" s="847"/>
      <c r="BP91" s="466"/>
      <c r="BQ91" s="466"/>
      <c r="BR91" s="847"/>
      <c r="BS91" s="643"/>
      <c r="BT91" s="467"/>
      <c r="BU91" s="643"/>
      <c r="BV91" s="466"/>
      <c r="BW91" s="643"/>
      <c r="BX91" s="467"/>
      <c r="BY91" s="644"/>
      <c r="BZ91" s="466"/>
      <c r="CA91" s="643"/>
      <c r="CB91" s="466"/>
      <c r="CC91" s="671"/>
      <c r="CD91" s="643"/>
      <c r="CE91" s="466"/>
      <c r="CF91" s="643"/>
      <c r="CG91" s="466"/>
      <c r="CH91" s="643"/>
      <c r="CI91" s="466"/>
      <c r="CJ91" s="643"/>
      <c r="CK91" s="466"/>
      <c r="CL91" s="671"/>
      <c r="CM91" s="671"/>
      <c r="CN91" s="643"/>
      <c r="CO91" s="672"/>
      <c r="CP91" s="643"/>
      <c r="CQ91" s="671"/>
      <c r="CR91" s="847"/>
      <c r="CS91" s="671"/>
      <c r="CT91" s="467"/>
    </row>
    <row r="92" spans="1:98" s="470" customFormat="1" ht="120" hidden="1" customHeight="1" x14ac:dyDescent="0.25">
      <c r="A92" s="846" t="s">
        <v>777</v>
      </c>
      <c r="B92" s="463" t="s">
        <v>778</v>
      </c>
      <c r="C92" s="463" t="s">
        <v>779</v>
      </c>
      <c r="D92" s="463" t="s">
        <v>535</v>
      </c>
      <c r="E92" s="847"/>
      <c r="F92" s="482"/>
      <c r="G92" s="483">
        <f>'Stage 2 - Site Information'!N92</f>
        <v>0</v>
      </c>
      <c r="H92" s="482"/>
      <c r="I92" s="484">
        <f>'Stage 2 - Site Information'!M92</f>
        <v>1.55</v>
      </c>
      <c r="J92" s="485" t="s">
        <v>780</v>
      </c>
      <c r="K92" s="486"/>
      <c r="L92" s="847"/>
      <c r="M92" s="465">
        <v>1.55</v>
      </c>
      <c r="N92" s="465">
        <v>0</v>
      </c>
      <c r="O92" s="466" t="s">
        <v>424</v>
      </c>
      <c r="P92" s="466" t="s">
        <v>415</v>
      </c>
      <c r="Q92" s="847"/>
      <c r="R92" s="469" t="s">
        <v>488</v>
      </c>
      <c r="S92" s="466" t="s">
        <v>1613</v>
      </c>
      <c r="T92" s="466" t="s">
        <v>1696</v>
      </c>
      <c r="U92" s="466" t="s">
        <v>1543</v>
      </c>
      <c r="V92" s="847"/>
      <c r="W92" s="466" t="s">
        <v>1850</v>
      </c>
      <c r="X92" s="466" t="s">
        <v>1843</v>
      </c>
      <c r="Y92" s="466" t="s">
        <v>1844</v>
      </c>
      <c r="Z92" s="466" t="s">
        <v>418</v>
      </c>
      <c r="AA92" s="847"/>
      <c r="AB92" s="469" t="s">
        <v>1992</v>
      </c>
      <c r="AC92" s="466" t="s">
        <v>418</v>
      </c>
      <c r="AD92" s="847"/>
      <c r="AE92" s="467"/>
      <c r="AF92" s="466"/>
      <c r="AG92" s="847"/>
      <c r="AH92" s="466" t="s">
        <v>2061</v>
      </c>
      <c r="AI92" s="466" t="s">
        <v>2104</v>
      </c>
      <c r="AJ92" s="466" t="s">
        <v>2087</v>
      </c>
      <c r="AK92" s="466" t="s">
        <v>64</v>
      </c>
      <c r="AL92" s="468"/>
      <c r="AM92" s="466" t="s">
        <v>2318</v>
      </c>
      <c r="AN92" s="466" t="s">
        <v>2326</v>
      </c>
      <c r="AO92" s="469" t="s">
        <v>1471</v>
      </c>
      <c r="AP92" s="864" t="s">
        <v>3305</v>
      </c>
      <c r="AQ92" s="469" t="s">
        <v>1505</v>
      </c>
      <c r="AR92" s="466" t="s">
        <v>2559</v>
      </c>
      <c r="AS92" s="847"/>
      <c r="AT92" s="466" t="s">
        <v>3087</v>
      </c>
      <c r="AU92" s="466"/>
      <c r="AV92" s="466"/>
      <c r="AW92" s="718"/>
      <c r="AX92" s="466" t="s">
        <v>1456</v>
      </c>
      <c r="AY92" s="469" t="s">
        <v>1434</v>
      </c>
      <c r="AZ92" s="466" t="s">
        <v>2685</v>
      </c>
      <c r="BA92" s="466" t="s">
        <v>445</v>
      </c>
      <c r="BB92" s="469"/>
      <c r="BC92" s="469" t="s">
        <v>2696</v>
      </c>
      <c r="BD92" s="466" t="s">
        <v>2760</v>
      </c>
      <c r="BE92" s="847"/>
      <c r="BF92" s="466" t="s">
        <v>446</v>
      </c>
      <c r="BG92" s="466" t="s">
        <v>2732</v>
      </c>
      <c r="BH92" s="847"/>
      <c r="BI92" s="466"/>
      <c r="BJ92" s="466"/>
      <c r="BK92" s="466" t="s">
        <v>3255</v>
      </c>
      <c r="BL92" s="466"/>
      <c r="BM92" s="466"/>
      <c r="BN92" s="466"/>
      <c r="BO92" s="847"/>
      <c r="BP92" s="466"/>
      <c r="BQ92" s="466"/>
      <c r="BR92" s="847"/>
      <c r="BS92" s="643">
        <v>1.2</v>
      </c>
      <c r="BT92" s="467" t="s">
        <v>2196</v>
      </c>
      <c r="BU92" s="643">
        <v>0.15</v>
      </c>
      <c r="BV92" s="466" t="s">
        <v>2200</v>
      </c>
      <c r="BW92" s="643">
        <v>0.21</v>
      </c>
      <c r="BX92" s="467" t="s">
        <v>2305</v>
      </c>
      <c r="BY92" s="644"/>
      <c r="BZ92" s="466"/>
      <c r="CA92" s="643"/>
      <c r="CB92" s="466"/>
      <c r="CC92" s="671"/>
      <c r="CD92" s="643"/>
      <c r="CE92" s="466"/>
      <c r="CF92" s="643"/>
      <c r="CG92" s="466"/>
      <c r="CH92" s="643"/>
      <c r="CI92" s="466"/>
      <c r="CJ92" s="643"/>
      <c r="CK92" s="466"/>
      <c r="CL92" s="671"/>
      <c r="CM92" s="671"/>
      <c r="CN92" s="643"/>
      <c r="CO92" s="672"/>
      <c r="CP92" s="643"/>
      <c r="CQ92" s="671"/>
      <c r="CR92" s="847"/>
      <c r="CS92" s="671"/>
      <c r="CT92" s="467"/>
    </row>
    <row r="93" spans="1:98" s="817" customFormat="1" ht="120" customHeight="1" x14ac:dyDescent="0.3">
      <c r="A93" s="563" t="s">
        <v>781</v>
      </c>
      <c r="B93" s="514" t="s">
        <v>782</v>
      </c>
      <c r="C93" s="514" t="s">
        <v>783</v>
      </c>
      <c r="D93" s="514" t="s">
        <v>535</v>
      </c>
      <c r="E93" s="515"/>
      <c r="F93" s="806" t="s">
        <v>63</v>
      </c>
      <c r="G93" s="807">
        <f>'Stage 2 - Site Information'!N93</f>
        <v>16</v>
      </c>
      <c r="H93" s="806"/>
      <c r="I93" s="808">
        <f>'Stage 2 - Site Information'!M93</f>
        <v>0.53</v>
      </c>
      <c r="J93" s="809"/>
      <c r="K93" s="810"/>
      <c r="L93" s="515"/>
      <c r="M93" s="811">
        <v>0.53</v>
      </c>
      <c r="N93" s="811">
        <v>16</v>
      </c>
      <c r="O93" s="801" t="s">
        <v>424</v>
      </c>
      <c r="P93" s="813" t="s">
        <v>436</v>
      </c>
      <c r="Q93" s="515"/>
      <c r="R93" s="813" t="s">
        <v>1544</v>
      </c>
      <c r="S93" s="801" t="s">
        <v>1655</v>
      </c>
      <c r="T93" s="801" t="s">
        <v>1712</v>
      </c>
      <c r="U93" s="801" t="s">
        <v>1545</v>
      </c>
      <c r="V93" s="515"/>
      <c r="W93" s="801" t="s">
        <v>1850</v>
      </c>
      <c r="X93" s="801" t="s">
        <v>1864</v>
      </c>
      <c r="Y93" s="801" t="s">
        <v>1955</v>
      </c>
      <c r="Z93" s="801" t="s">
        <v>418</v>
      </c>
      <c r="AA93" s="515"/>
      <c r="AB93" s="801" t="s">
        <v>2003</v>
      </c>
      <c r="AC93" s="801" t="s">
        <v>2033</v>
      </c>
      <c r="AD93" s="515"/>
      <c r="AE93" s="815" t="s">
        <v>3055</v>
      </c>
      <c r="AF93" s="801" t="s">
        <v>3078</v>
      </c>
      <c r="AG93" s="515"/>
      <c r="AH93" s="801" t="s">
        <v>2059</v>
      </c>
      <c r="AI93" s="801" t="s">
        <v>2148</v>
      </c>
      <c r="AJ93" s="801" t="s">
        <v>2105</v>
      </c>
      <c r="AK93" s="801" t="s">
        <v>64</v>
      </c>
      <c r="AL93" s="812"/>
      <c r="AM93" s="801" t="s">
        <v>2318</v>
      </c>
      <c r="AN93" s="801" t="s">
        <v>2389</v>
      </c>
      <c r="AO93" s="801" t="s">
        <v>1474</v>
      </c>
      <c r="AP93" s="863" t="s">
        <v>3307</v>
      </c>
      <c r="AQ93" s="813" t="s">
        <v>1505</v>
      </c>
      <c r="AR93" s="801" t="s">
        <v>2560</v>
      </c>
      <c r="AS93" s="515"/>
      <c r="AT93" s="801" t="s">
        <v>3087</v>
      </c>
      <c r="AU93" s="801" t="s">
        <v>3162</v>
      </c>
      <c r="AV93" s="801" t="s">
        <v>3192</v>
      </c>
      <c r="AW93" s="819"/>
      <c r="AX93" s="801" t="s">
        <v>1456</v>
      </c>
      <c r="AY93" s="813" t="s">
        <v>1434</v>
      </c>
      <c r="AZ93" s="801" t="s">
        <v>2685</v>
      </c>
      <c r="BA93" s="801" t="s">
        <v>445</v>
      </c>
      <c r="BB93" s="792" t="s">
        <v>3216</v>
      </c>
      <c r="BC93" s="801" t="s">
        <v>2716</v>
      </c>
      <c r="BD93" s="801" t="s">
        <v>2760</v>
      </c>
      <c r="BE93" s="515"/>
      <c r="BF93" s="813" t="s">
        <v>446</v>
      </c>
      <c r="BG93" s="801" t="s">
        <v>2732</v>
      </c>
      <c r="BH93" s="515"/>
      <c r="BI93" s="801" t="s">
        <v>447</v>
      </c>
      <c r="BJ93" s="783" t="s">
        <v>3241</v>
      </c>
      <c r="BK93" s="801" t="s">
        <v>3256</v>
      </c>
      <c r="BL93" s="801" t="s">
        <v>2872</v>
      </c>
      <c r="BM93" s="801" t="s">
        <v>397</v>
      </c>
      <c r="BN93" s="801" t="s">
        <v>2884</v>
      </c>
      <c r="BO93" s="515"/>
      <c r="BP93" s="801" t="s">
        <v>2938</v>
      </c>
      <c r="BQ93" s="801" t="s">
        <v>2892</v>
      </c>
      <c r="BR93" s="515"/>
      <c r="BS93" s="814">
        <v>1.8</v>
      </c>
      <c r="BT93" s="815" t="s">
        <v>2196</v>
      </c>
      <c r="BU93" s="814">
        <v>0.12</v>
      </c>
      <c r="BV93" s="801" t="s">
        <v>2200</v>
      </c>
      <c r="BW93" s="814">
        <v>0.14000000000000001</v>
      </c>
      <c r="BX93" s="815" t="s">
        <v>2305</v>
      </c>
      <c r="BY93" s="816">
        <v>0.15</v>
      </c>
      <c r="BZ93" s="801" t="s">
        <v>2213</v>
      </c>
      <c r="CA93" s="814">
        <v>0.15</v>
      </c>
      <c r="CB93" s="801" t="s">
        <v>2213</v>
      </c>
      <c r="CC93" s="820"/>
      <c r="CD93" s="814">
        <v>0.17</v>
      </c>
      <c r="CE93" s="801" t="s">
        <v>2281</v>
      </c>
      <c r="CF93" s="814">
        <v>0.46</v>
      </c>
      <c r="CG93" s="801" t="s">
        <v>2252</v>
      </c>
      <c r="CH93" s="814">
        <v>0.91</v>
      </c>
      <c r="CI93" s="801" t="s">
        <v>2277</v>
      </c>
      <c r="CJ93" s="814">
        <v>1</v>
      </c>
      <c r="CK93" s="801" t="s">
        <v>2283</v>
      </c>
      <c r="CL93" s="820"/>
      <c r="CM93" s="820"/>
      <c r="CN93" s="814">
        <v>0.18</v>
      </c>
      <c r="CO93" s="821"/>
      <c r="CP93" s="814">
        <v>0.02</v>
      </c>
      <c r="CQ93" s="820"/>
      <c r="CR93" s="515"/>
      <c r="CS93" s="820"/>
      <c r="CT93" s="815"/>
    </row>
    <row r="94" spans="1:98" s="817" customFormat="1" ht="120" customHeight="1" x14ac:dyDescent="0.3">
      <c r="A94" s="563" t="s">
        <v>784</v>
      </c>
      <c r="B94" s="514" t="s">
        <v>785</v>
      </c>
      <c r="C94" s="514" t="s">
        <v>538</v>
      </c>
      <c r="D94" s="514" t="s">
        <v>535</v>
      </c>
      <c r="E94" s="515"/>
      <c r="F94" s="806" t="s">
        <v>63</v>
      </c>
      <c r="G94" s="807">
        <f>'Stage 2 - Site Information'!N94</f>
        <v>14</v>
      </c>
      <c r="H94" s="806"/>
      <c r="I94" s="808">
        <f>'Stage 2 - Site Information'!M94</f>
        <v>0.48</v>
      </c>
      <c r="J94" s="809"/>
      <c r="K94" s="810"/>
      <c r="L94" s="515"/>
      <c r="M94" s="811">
        <v>0.48</v>
      </c>
      <c r="N94" s="811">
        <v>14</v>
      </c>
      <c r="O94" s="801" t="s">
        <v>424</v>
      </c>
      <c r="P94" s="813" t="s">
        <v>436</v>
      </c>
      <c r="Q94" s="515"/>
      <c r="R94" s="813" t="s">
        <v>1544</v>
      </c>
      <c r="S94" s="801" t="s">
        <v>1622</v>
      </c>
      <c r="T94" s="801" t="s">
        <v>1706</v>
      </c>
      <c r="U94" s="801" t="s">
        <v>416</v>
      </c>
      <c r="V94" s="515"/>
      <c r="W94" s="801" t="s">
        <v>1850</v>
      </c>
      <c r="X94" s="801" t="s">
        <v>1864</v>
      </c>
      <c r="Y94" s="801" t="s">
        <v>1894</v>
      </c>
      <c r="Z94" s="801" t="s">
        <v>418</v>
      </c>
      <c r="AA94" s="515"/>
      <c r="AB94" s="801" t="s">
        <v>2004</v>
      </c>
      <c r="AC94" s="801" t="s">
        <v>2037</v>
      </c>
      <c r="AD94" s="515"/>
      <c r="AE94" s="815" t="s">
        <v>3069</v>
      </c>
      <c r="AF94" s="801" t="s">
        <v>3078</v>
      </c>
      <c r="AG94" s="515"/>
      <c r="AH94" s="801" t="s">
        <v>2059</v>
      </c>
      <c r="AI94" s="801" t="s">
        <v>2149</v>
      </c>
      <c r="AJ94" s="801" t="s">
        <v>2087</v>
      </c>
      <c r="AK94" s="801" t="s">
        <v>64</v>
      </c>
      <c r="AL94" s="812"/>
      <c r="AM94" s="801" t="s">
        <v>2318</v>
      </c>
      <c r="AN94" s="801" t="s">
        <v>2390</v>
      </c>
      <c r="AO94" s="813" t="s">
        <v>1484</v>
      </c>
      <c r="AP94" s="863" t="s">
        <v>3307</v>
      </c>
      <c r="AQ94" s="813" t="s">
        <v>1505</v>
      </c>
      <c r="AR94" s="801" t="s">
        <v>2561</v>
      </c>
      <c r="AS94" s="515"/>
      <c r="AT94" s="801" t="s">
        <v>3087</v>
      </c>
      <c r="AU94" s="801" t="s">
        <v>3162</v>
      </c>
      <c r="AV94" s="801" t="s">
        <v>3192</v>
      </c>
      <c r="AW94" s="823" t="s">
        <v>444</v>
      </c>
      <c r="AX94" s="801" t="s">
        <v>1456</v>
      </c>
      <c r="AY94" s="813" t="s">
        <v>1434</v>
      </c>
      <c r="AZ94" s="801" t="s">
        <v>2685</v>
      </c>
      <c r="BA94" s="801" t="s">
        <v>445</v>
      </c>
      <c r="BB94" s="792" t="s">
        <v>3216</v>
      </c>
      <c r="BC94" s="801" t="s">
        <v>2716</v>
      </c>
      <c r="BD94" s="801" t="s">
        <v>2760</v>
      </c>
      <c r="BE94" s="515"/>
      <c r="BF94" s="813" t="s">
        <v>446</v>
      </c>
      <c r="BG94" s="801" t="s">
        <v>2732</v>
      </c>
      <c r="BH94" s="515"/>
      <c r="BI94" s="801" t="s">
        <v>447</v>
      </c>
      <c r="BJ94" s="783" t="s">
        <v>3241</v>
      </c>
      <c r="BK94" s="801" t="s">
        <v>3256</v>
      </c>
      <c r="BL94" s="801" t="s">
        <v>2866</v>
      </c>
      <c r="BM94" s="801" t="s">
        <v>397</v>
      </c>
      <c r="BN94" s="801" t="s">
        <v>2884</v>
      </c>
      <c r="BO94" s="515"/>
      <c r="BP94" s="801" t="s">
        <v>2928</v>
      </c>
      <c r="BQ94" s="801" t="s">
        <v>2982</v>
      </c>
      <c r="BR94" s="515"/>
      <c r="BS94" s="814">
        <v>2.2000000000000002</v>
      </c>
      <c r="BT94" s="815" t="s">
        <v>2196</v>
      </c>
      <c r="BU94" s="814">
        <v>0</v>
      </c>
      <c r="BV94" s="801" t="s">
        <v>2200</v>
      </c>
      <c r="BW94" s="814">
        <v>0.04</v>
      </c>
      <c r="BX94" s="815" t="s">
        <v>2305</v>
      </c>
      <c r="BY94" s="816">
        <v>0.47</v>
      </c>
      <c r="BZ94" s="801" t="s">
        <v>2280</v>
      </c>
      <c r="CA94" s="814">
        <v>0.5</v>
      </c>
      <c r="CB94" s="801" t="s">
        <v>2213</v>
      </c>
      <c r="CC94" s="820"/>
      <c r="CD94" s="814">
        <v>0.28999999999999998</v>
      </c>
      <c r="CE94" s="801" t="s">
        <v>2281</v>
      </c>
      <c r="CF94" s="814">
        <v>0.55000000000000004</v>
      </c>
      <c r="CG94" s="801" t="s">
        <v>2255</v>
      </c>
      <c r="CH94" s="814">
        <v>0.67</v>
      </c>
      <c r="CI94" s="801" t="s">
        <v>2276</v>
      </c>
      <c r="CJ94" s="814">
        <v>0.77</v>
      </c>
      <c r="CK94" s="801" t="s">
        <v>2283</v>
      </c>
      <c r="CL94" s="820"/>
      <c r="CM94" s="820"/>
      <c r="CN94" s="814">
        <v>1.7</v>
      </c>
      <c r="CO94" s="821"/>
      <c r="CP94" s="814">
        <v>0.24</v>
      </c>
      <c r="CQ94" s="820"/>
      <c r="CR94" s="515"/>
      <c r="CS94" s="820"/>
      <c r="CT94" s="815"/>
    </row>
    <row r="95" spans="1:98" s="470" customFormat="1" ht="120" hidden="1" customHeight="1" x14ac:dyDescent="0.25">
      <c r="A95" s="846" t="s">
        <v>786</v>
      </c>
      <c r="B95" s="463" t="s">
        <v>787</v>
      </c>
      <c r="C95" s="463" t="s">
        <v>788</v>
      </c>
      <c r="D95" s="463" t="s">
        <v>535</v>
      </c>
      <c r="E95" s="847"/>
      <c r="F95" s="482" t="s">
        <v>63</v>
      </c>
      <c r="G95" s="483">
        <f>'Stage 2 - Site Information'!N95</f>
        <v>9</v>
      </c>
      <c r="H95" s="482"/>
      <c r="I95" s="484">
        <f>'Stage 2 - Site Information'!M95</f>
        <v>0.23</v>
      </c>
      <c r="J95" s="485"/>
      <c r="K95" s="486"/>
      <c r="L95" s="847"/>
      <c r="M95" s="465">
        <v>0.23</v>
      </c>
      <c r="N95" s="465">
        <v>9</v>
      </c>
      <c r="O95" s="466" t="s">
        <v>424</v>
      </c>
      <c r="P95" s="466" t="s">
        <v>415</v>
      </c>
      <c r="Q95" s="847"/>
      <c r="R95" s="466"/>
      <c r="S95" s="466"/>
      <c r="T95" s="466"/>
      <c r="U95" s="466"/>
      <c r="V95" s="847"/>
      <c r="W95" s="466"/>
      <c r="X95" s="466"/>
      <c r="Y95" s="466"/>
      <c r="Z95" s="466"/>
      <c r="AA95" s="847"/>
      <c r="AB95" s="466"/>
      <c r="AC95" s="466" t="s">
        <v>418</v>
      </c>
      <c r="AD95" s="847"/>
      <c r="AE95" s="467"/>
      <c r="AF95" s="466"/>
      <c r="AG95" s="847"/>
      <c r="AH95" s="466"/>
      <c r="AI95" s="466"/>
      <c r="AJ95" s="466"/>
      <c r="AK95" s="466"/>
      <c r="AL95" s="468"/>
      <c r="AM95" s="466"/>
      <c r="AN95" s="466"/>
      <c r="AO95" s="469" t="s">
        <v>452</v>
      </c>
      <c r="AP95" s="864"/>
      <c r="AQ95" s="466"/>
      <c r="AR95" s="466"/>
      <c r="AS95" s="847"/>
      <c r="AT95" s="466" t="s">
        <v>3087</v>
      </c>
      <c r="AU95" s="466"/>
      <c r="AV95" s="466"/>
      <c r="AW95" s="718"/>
      <c r="AX95" s="466" t="s">
        <v>1456</v>
      </c>
      <c r="AY95" s="469" t="s">
        <v>1434</v>
      </c>
      <c r="AZ95" s="466" t="s">
        <v>2685</v>
      </c>
      <c r="BA95" s="466" t="s">
        <v>445</v>
      </c>
      <c r="BB95" s="469"/>
      <c r="BC95" s="466"/>
      <c r="BD95" s="466"/>
      <c r="BE95" s="847"/>
      <c r="BF95" s="466"/>
      <c r="BG95" s="466"/>
      <c r="BH95" s="847"/>
      <c r="BI95" s="466"/>
      <c r="BJ95" s="466"/>
      <c r="BK95" s="466"/>
      <c r="BL95" s="466"/>
      <c r="BM95" s="466"/>
      <c r="BN95" s="466"/>
      <c r="BO95" s="847"/>
      <c r="BP95" s="466"/>
      <c r="BQ95" s="466"/>
      <c r="BR95" s="847"/>
      <c r="BS95" s="643"/>
      <c r="BT95" s="467"/>
      <c r="BU95" s="643"/>
      <c r="BV95" s="466"/>
      <c r="BW95" s="643"/>
      <c r="BX95" s="467"/>
      <c r="BY95" s="644"/>
      <c r="BZ95" s="466"/>
      <c r="CA95" s="643"/>
      <c r="CB95" s="466"/>
      <c r="CC95" s="671"/>
      <c r="CD95" s="643"/>
      <c r="CE95" s="466"/>
      <c r="CF95" s="643"/>
      <c r="CG95" s="466"/>
      <c r="CH95" s="643"/>
      <c r="CI95" s="466"/>
      <c r="CJ95" s="643"/>
      <c r="CK95" s="466"/>
      <c r="CL95" s="671"/>
      <c r="CM95" s="671"/>
      <c r="CN95" s="643"/>
      <c r="CO95" s="672"/>
      <c r="CP95" s="643"/>
      <c r="CQ95" s="671"/>
      <c r="CR95" s="847"/>
      <c r="CS95" s="671"/>
      <c r="CT95" s="467"/>
    </row>
    <row r="96" spans="1:98" s="470" customFormat="1" ht="120" hidden="1" customHeight="1" x14ac:dyDescent="0.25">
      <c r="A96" s="846" t="s">
        <v>789</v>
      </c>
      <c r="B96" s="463" t="s">
        <v>790</v>
      </c>
      <c r="C96" s="463" t="s">
        <v>791</v>
      </c>
      <c r="D96" s="463" t="s">
        <v>535</v>
      </c>
      <c r="E96" s="847"/>
      <c r="F96" s="482" t="s">
        <v>63</v>
      </c>
      <c r="G96" s="483">
        <f>'Stage 2 - Site Information'!N96</f>
        <v>3</v>
      </c>
      <c r="H96" s="482"/>
      <c r="I96" s="484">
        <f>'Stage 2 - Site Information'!M96</f>
        <v>0.12</v>
      </c>
      <c r="J96" s="485"/>
      <c r="K96" s="486"/>
      <c r="L96" s="847"/>
      <c r="M96" s="465">
        <v>0.12</v>
      </c>
      <c r="N96" s="465">
        <v>3</v>
      </c>
      <c r="O96" s="466" t="s">
        <v>414</v>
      </c>
      <c r="P96" s="466" t="s">
        <v>415</v>
      </c>
      <c r="Q96" s="847"/>
      <c r="R96" s="466"/>
      <c r="S96" s="466"/>
      <c r="T96" s="466"/>
      <c r="U96" s="466"/>
      <c r="V96" s="847"/>
      <c r="W96" s="466"/>
      <c r="X96" s="466"/>
      <c r="Y96" s="466"/>
      <c r="Z96" s="466"/>
      <c r="AA96" s="847"/>
      <c r="AB96" s="466"/>
      <c r="AC96" s="466" t="s">
        <v>418</v>
      </c>
      <c r="AD96" s="847"/>
      <c r="AE96" s="467"/>
      <c r="AF96" s="466"/>
      <c r="AG96" s="847"/>
      <c r="AH96" s="466"/>
      <c r="AI96" s="466"/>
      <c r="AJ96" s="466"/>
      <c r="AK96" s="466"/>
      <c r="AL96" s="468"/>
      <c r="AM96" s="466"/>
      <c r="AN96" s="466"/>
      <c r="AO96" s="469" t="s">
        <v>452</v>
      </c>
      <c r="AP96" s="864"/>
      <c r="AQ96" s="466"/>
      <c r="AR96" s="466"/>
      <c r="AS96" s="847"/>
      <c r="AT96" s="466" t="s">
        <v>3087</v>
      </c>
      <c r="AU96" s="466"/>
      <c r="AV96" s="466"/>
      <c r="AW96" s="718"/>
      <c r="AX96" s="466" t="s">
        <v>1456</v>
      </c>
      <c r="AY96" s="469" t="s">
        <v>1434</v>
      </c>
      <c r="AZ96" s="466" t="s">
        <v>2685</v>
      </c>
      <c r="BA96" s="466" t="s">
        <v>445</v>
      </c>
      <c r="BB96" s="469"/>
      <c r="BC96" s="466"/>
      <c r="BD96" s="466"/>
      <c r="BE96" s="847"/>
      <c r="BF96" s="466"/>
      <c r="BG96" s="466"/>
      <c r="BH96" s="847"/>
      <c r="BI96" s="466"/>
      <c r="BJ96" s="466"/>
      <c r="BK96" s="466"/>
      <c r="BL96" s="466"/>
      <c r="BM96" s="466"/>
      <c r="BN96" s="466"/>
      <c r="BO96" s="847"/>
      <c r="BP96" s="466"/>
      <c r="BQ96" s="466"/>
      <c r="BR96" s="847"/>
      <c r="BS96" s="643"/>
      <c r="BT96" s="467"/>
      <c r="BU96" s="643"/>
      <c r="BV96" s="466"/>
      <c r="BW96" s="643"/>
      <c r="BX96" s="467"/>
      <c r="BY96" s="644"/>
      <c r="BZ96" s="466"/>
      <c r="CA96" s="643"/>
      <c r="CB96" s="466"/>
      <c r="CC96" s="671"/>
      <c r="CD96" s="643"/>
      <c r="CE96" s="466"/>
      <c r="CF96" s="643"/>
      <c r="CG96" s="466"/>
      <c r="CH96" s="643"/>
      <c r="CI96" s="466"/>
      <c r="CJ96" s="643"/>
      <c r="CK96" s="466"/>
      <c r="CL96" s="671"/>
      <c r="CM96" s="671"/>
      <c r="CN96" s="643"/>
      <c r="CO96" s="672"/>
      <c r="CP96" s="643"/>
      <c r="CQ96" s="671"/>
      <c r="CR96" s="847"/>
      <c r="CS96" s="671"/>
      <c r="CT96" s="467"/>
    </row>
    <row r="97" spans="1:98" s="470" customFormat="1" ht="120" hidden="1" customHeight="1" x14ac:dyDescent="0.25">
      <c r="A97" s="846" t="s">
        <v>792</v>
      </c>
      <c r="B97" s="463" t="s">
        <v>793</v>
      </c>
      <c r="C97" s="463" t="s">
        <v>538</v>
      </c>
      <c r="D97" s="463" t="s">
        <v>794</v>
      </c>
      <c r="E97" s="847"/>
      <c r="F97" s="482" t="s">
        <v>63</v>
      </c>
      <c r="G97" s="483">
        <f>'Stage 2 - Site Information'!N97</f>
        <v>15</v>
      </c>
      <c r="H97" s="482"/>
      <c r="I97" s="484">
        <f>'Stage 2 - Site Information'!M97</f>
        <v>0.72</v>
      </c>
      <c r="J97" s="485"/>
      <c r="K97" s="486"/>
      <c r="L97" s="847"/>
      <c r="M97" s="465">
        <v>0.72</v>
      </c>
      <c r="N97" s="465">
        <v>15</v>
      </c>
      <c r="O97" s="466" t="s">
        <v>478</v>
      </c>
      <c r="P97" s="466" t="s">
        <v>436</v>
      </c>
      <c r="Q97" s="847"/>
      <c r="R97" s="466"/>
      <c r="S97" s="466"/>
      <c r="T97" s="466"/>
      <c r="U97" s="466"/>
      <c r="V97" s="847"/>
      <c r="W97" s="466"/>
      <c r="X97" s="466"/>
      <c r="Y97" s="466"/>
      <c r="Z97" s="466"/>
      <c r="AA97" s="847"/>
      <c r="AB97" s="466"/>
      <c r="AC97" s="466"/>
      <c r="AD97" s="847"/>
      <c r="AE97" s="467"/>
      <c r="AF97" s="466"/>
      <c r="AG97" s="847"/>
      <c r="AH97" s="466"/>
      <c r="AI97" s="466"/>
      <c r="AJ97" s="466"/>
      <c r="AK97" s="466"/>
      <c r="AL97" s="468"/>
      <c r="AM97" s="466"/>
      <c r="AN97" s="466"/>
      <c r="AO97" s="469" t="s">
        <v>452</v>
      </c>
      <c r="AP97" s="864"/>
      <c r="AQ97" s="466"/>
      <c r="AR97" s="466"/>
      <c r="AS97" s="847"/>
      <c r="AT97" s="466" t="s">
        <v>3087</v>
      </c>
      <c r="AU97" s="466"/>
      <c r="AV97" s="466"/>
      <c r="AW97" s="718"/>
      <c r="AX97" s="466" t="s">
        <v>1454</v>
      </c>
      <c r="AY97" s="469" t="s">
        <v>1434</v>
      </c>
      <c r="AZ97" s="466" t="s">
        <v>2685</v>
      </c>
      <c r="BA97" s="466" t="s">
        <v>445</v>
      </c>
      <c r="BB97" s="469"/>
      <c r="BC97" s="466"/>
      <c r="BD97" s="466"/>
      <c r="BE97" s="847"/>
      <c r="BF97" s="466"/>
      <c r="BG97" s="466"/>
      <c r="BH97" s="847"/>
      <c r="BI97" s="466"/>
      <c r="BJ97" s="466"/>
      <c r="BK97" s="466"/>
      <c r="BL97" s="466"/>
      <c r="BM97" s="466"/>
      <c r="BN97" s="466"/>
      <c r="BO97" s="847"/>
      <c r="BP97" s="466"/>
      <c r="BQ97" s="466"/>
      <c r="BR97" s="847"/>
      <c r="BS97" s="643"/>
      <c r="BT97" s="467"/>
      <c r="BU97" s="643"/>
      <c r="BV97" s="466"/>
      <c r="BW97" s="643"/>
      <c r="BX97" s="467"/>
      <c r="BY97" s="644"/>
      <c r="BZ97" s="466"/>
      <c r="CA97" s="643"/>
      <c r="CB97" s="466"/>
      <c r="CC97" s="671"/>
      <c r="CD97" s="643"/>
      <c r="CE97" s="466"/>
      <c r="CF97" s="643"/>
      <c r="CG97" s="466"/>
      <c r="CH97" s="643"/>
      <c r="CI97" s="466"/>
      <c r="CJ97" s="643"/>
      <c r="CK97" s="466"/>
      <c r="CL97" s="671"/>
      <c r="CM97" s="671"/>
      <c r="CN97" s="643"/>
      <c r="CO97" s="672"/>
      <c r="CP97" s="643"/>
      <c r="CQ97" s="671"/>
      <c r="CR97" s="847"/>
      <c r="CS97" s="671"/>
      <c r="CT97" s="467"/>
    </row>
    <row r="98" spans="1:98" s="817" customFormat="1" ht="120" customHeight="1" x14ac:dyDescent="0.3">
      <c r="A98" s="563" t="s">
        <v>795</v>
      </c>
      <c r="B98" s="514" t="s">
        <v>796</v>
      </c>
      <c r="C98" s="514" t="s">
        <v>797</v>
      </c>
      <c r="D98" s="514" t="s">
        <v>593</v>
      </c>
      <c r="E98" s="515"/>
      <c r="F98" s="806" t="s">
        <v>63</v>
      </c>
      <c r="G98" s="807">
        <f>'Stage 2 - Site Information'!N98</f>
        <v>50</v>
      </c>
      <c r="H98" s="806"/>
      <c r="I98" s="808">
        <f>'Stage 2 - Site Information'!M98</f>
        <v>2.64</v>
      </c>
      <c r="J98" s="809"/>
      <c r="K98" s="810"/>
      <c r="L98" s="515"/>
      <c r="M98" s="811">
        <v>2.64</v>
      </c>
      <c r="N98" s="811">
        <v>50</v>
      </c>
      <c r="O98" s="801" t="s">
        <v>435</v>
      </c>
      <c r="P98" s="801" t="s">
        <v>415</v>
      </c>
      <c r="Q98" s="515"/>
      <c r="R98" s="801" t="s">
        <v>1802</v>
      </c>
      <c r="S98" s="801" t="s">
        <v>1623</v>
      </c>
      <c r="T98" s="801" t="s">
        <v>1713</v>
      </c>
      <c r="U98" s="801" t="s">
        <v>1546</v>
      </c>
      <c r="V98" s="515"/>
      <c r="W98" s="801" t="s">
        <v>1850</v>
      </c>
      <c r="X98" s="801" t="s">
        <v>1868</v>
      </c>
      <c r="Y98" s="801" t="s">
        <v>1959</v>
      </c>
      <c r="Z98" s="801" t="s">
        <v>418</v>
      </c>
      <c r="AA98" s="515"/>
      <c r="AB98" s="813" t="s">
        <v>1992</v>
      </c>
      <c r="AC98" s="801" t="s">
        <v>418</v>
      </c>
      <c r="AD98" s="515"/>
      <c r="AE98" s="815" t="s">
        <v>3053</v>
      </c>
      <c r="AF98" s="801" t="s">
        <v>3061</v>
      </c>
      <c r="AG98" s="515"/>
      <c r="AH98" s="801" t="s">
        <v>2057</v>
      </c>
      <c r="AI98" s="801" t="s">
        <v>2076</v>
      </c>
      <c r="AJ98" s="801" t="s">
        <v>2074</v>
      </c>
      <c r="AK98" s="801" t="s">
        <v>64</v>
      </c>
      <c r="AL98" s="812"/>
      <c r="AM98" s="801" t="s">
        <v>2318</v>
      </c>
      <c r="AN98" s="801" t="s">
        <v>2469</v>
      </c>
      <c r="AO98" s="813" t="s">
        <v>452</v>
      </c>
      <c r="AP98" s="863" t="s">
        <v>3305</v>
      </c>
      <c r="AQ98" s="813" t="s">
        <v>1505</v>
      </c>
      <c r="AR98" s="801" t="s">
        <v>2562</v>
      </c>
      <c r="AS98" s="515"/>
      <c r="AT98" s="801" t="s">
        <v>3087</v>
      </c>
      <c r="AU98" s="783" t="s">
        <v>3130</v>
      </c>
      <c r="AV98" s="801" t="s">
        <v>3192</v>
      </c>
      <c r="AW98" s="823" t="s">
        <v>444</v>
      </c>
      <c r="AX98" s="801" t="s">
        <v>1454</v>
      </c>
      <c r="AY98" s="813" t="s">
        <v>1434</v>
      </c>
      <c r="AZ98" s="801" t="s">
        <v>2685</v>
      </c>
      <c r="BA98" s="801" t="s">
        <v>445</v>
      </c>
      <c r="BB98" s="792" t="s">
        <v>3222</v>
      </c>
      <c r="BC98" s="813" t="s">
        <v>2781</v>
      </c>
      <c r="BD98" s="813" t="s">
        <v>2823</v>
      </c>
      <c r="BE98" s="515"/>
      <c r="BF98" s="813" t="s">
        <v>446</v>
      </c>
      <c r="BG98" s="801" t="s">
        <v>2732</v>
      </c>
      <c r="BH98" s="515"/>
      <c r="BI98" s="783" t="s">
        <v>3241</v>
      </c>
      <c r="BJ98" s="783" t="s">
        <v>3241</v>
      </c>
      <c r="BK98" s="801" t="s">
        <v>3255</v>
      </c>
      <c r="BL98" s="801" t="s">
        <v>2872</v>
      </c>
      <c r="BM98" s="801" t="s">
        <v>2886</v>
      </c>
      <c r="BN98" s="801" t="s">
        <v>2884</v>
      </c>
      <c r="BO98" s="515"/>
      <c r="BP98" s="801" t="s">
        <v>2907</v>
      </c>
      <c r="BQ98" s="801" t="s">
        <v>2982</v>
      </c>
      <c r="BR98" s="515"/>
      <c r="BS98" s="814">
        <v>5.5</v>
      </c>
      <c r="BT98" s="815" t="s">
        <v>2196</v>
      </c>
      <c r="BU98" s="814">
        <v>0.4</v>
      </c>
      <c r="BV98" s="801" t="s">
        <v>2203</v>
      </c>
      <c r="BW98" s="814">
        <v>0.4</v>
      </c>
      <c r="BX98" s="815" t="s">
        <v>2308</v>
      </c>
      <c r="BY98" s="816">
        <v>3.2</v>
      </c>
      <c r="BZ98" s="801" t="s">
        <v>2213</v>
      </c>
      <c r="CA98" s="814">
        <v>3.2</v>
      </c>
      <c r="CB98" s="801" t="s">
        <v>2213</v>
      </c>
      <c r="CC98" s="820"/>
      <c r="CD98" s="814">
        <v>3.5</v>
      </c>
      <c r="CE98" s="801" t="s">
        <v>2223</v>
      </c>
      <c r="CF98" s="814">
        <v>0.5</v>
      </c>
      <c r="CG98" s="801" t="s">
        <v>2250</v>
      </c>
      <c r="CH98" s="814">
        <v>3.2</v>
      </c>
      <c r="CI98" s="801" t="s">
        <v>2276</v>
      </c>
      <c r="CJ98" s="814">
        <v>3.4</v>
      </c>
      <c r="CK98" s="801" t="s">
        <v>2283</v>
      </c>
      <c r="CL98" s="820"/>
      <c r="CM98" s="820"/>
      <c r="CN98" s="814">
        <v>4.3</v>
      </c>
      <c r="CO98" s="821"/>
      <c r="CP98" s="814">
        <v>0.1</v>
      </c>
      <c r="CQ98" s="820"/>
      <c r="CR98" s="515"/>
      <c r="CS98" s="820"/>
      <c r="CT98" s="815"/>
    </row>
    <row r="99" spans="1:98" s="470" customFormat="1" ht="120" hidden="1" customHeight="1" x14ac:dyDescent="0.25">
      <c r="A99" s="846" t="s">
        <v>798</v>
      </c>
      <c r="B99" s="463" t="s">
        <v>799</v>
      </c>
      <c r="C99" s="463" t="s">
        <v>800</v>
      </c>
      <c r="D99" s="463" t="s">
        <v>535</v>
      </c>
      <c r="E99" s="847"/>
      <c r="F99" s="482" t="s">
        <v>63</v>
      </c>
      <c r="G99" s="483">
        <f>'Stage 2 - Site Information'!N99</f>
        <v>2</v>
      </c>
      <c r="H99" s="482"/>
      <c r="I99" s="484">
        <f>'Stage 2 - Site Information'!M99</f>
        <v>0.04</v>
      </c>
      <c r="J99" s="485"/>
      <c r="K99" s="486"/>
      <c r="L99" s="847"/>
      <c r="M99" s="465">
        <v>0.04</v>
      </c>
      <c r="N99" s="465">
        <v>2</v>
      </c>
      <c r="O99" s="466" t="s">
        <v>424</v>
      </c>
      <c r="P99" s="472"/>
      <c r="Q99" s="847"/>
      <c r="R99" s="466"/>
      <c r="S99" s="466"/>
      <c r="T99" s="466"/>
      <c r="U99" s="466"/>
      <c r="V99" s="847"/>
      <c r="W99" s="466"/>
      <c r="X99" s="466"/>
      <c r="Y99" s="466"/>
      <c r="Z99" s="466"/>
      <c r="AA99" s="847"/>
      <c r="AB99" s="466"/>
      <c r="AC99" s="466"/>
      <c r="AD99" s="847"/>
      <c r="AE99" s="467"/>
      <c r="AF99" s="466"/>
      <c r="AG99" s="847"/>
      <c r="AH99" s="466"/>
      <c r="AI99" s="466"/>
      <c r="AJ99" s="466"/>
      <c r="AK99" s="466"/>
      <c r="AL99" s="468"/>
      <c r="AM99" s="466"/>
      <c r="AN99" s="466"/>
      <c r="AO99" s="469" t="s">
        <v>452</v>
      </c>
      <c r="AP99" s="864"/>
      <c r="AQ99" s="466"/>
      <c r="AR99" s="466"/>
      <c r="AS99" s="847"/>
      <c r="AT99" s="466" t="s">
        <v>3087</v>
      </c>
      <c r="AU99" s="466"/>
      <c r="AV99" s="466"/>
      <c r="AW99" s="718"/>
      <c r="AX99" s="466" t="s">
        <v>1454</v>
      </c>
      <c r="AY99" s="469" t="s">
        <v>1434</v>
      </c>
      <c r="AZ99" s="466" t="s">
        <v>2685</v>
      </c>
      <c r="BA99" s="466" t="s">
        <v>445</v>
      </c>
      <c r="BB99" s="469"/>
      <c r="BC99" s="466"/>
      <c r="BD99" s="466"/>
      <c r="BE99" s="847"/>
      <c r="BF99" s="466"/>
      <c r="BG99" s="466"/>
      <c r="BH99" s="847"/>
      <c r="BI99" s="466"/>
      <c r="BJ99" s="466"/>
      <c r="BK99" s="466"/>
      <c r="BL99" s="466"/>
      <c r="BM99" s="466"/>
      <c r="BN99" s="466"/>
      <c r="BO99" s="847"/>
      <c r="BP99" s="466"/>
      <c r="BQ99" s="466"/>
      <c r="BR99" s="847"/>
      <c r="BS99" s="643"/>
      <c r="BT99" s="467"/>
      <c r="BU99" s="643"/>
      <c r="BV99" s="466"/>
      <c r="BW99" s="643"/>
      <c r="BX99" s="467"/>
      <c r="BY99" s="644"/>
      <c r="BZ99" s="466"/>
      <c r="CA99" s="643"/>
      <c r="CB99" s="466"/>
      <c r="CC99" s="671"/>
      <c r="CD99" s="643"/>
      <c r="CE99" s="466"/>
      <c r="CF99" s="643"/>
      <c r="CG99" s="466"/>
      <c r="CH99" s="643"/>
      <c r="CI99" s="466"/>
      <c r="CJ99" s="643"/>
      <c r="CK99" s="466"/>
      <c r="CL99" s="671"/>
      <c r="CM99" s="671"/>
      <c r="CN99" s="643"/>
      <c r="CO99" s="672"/>
      <c r="CP99" s="643"/>
      <c r="CQ99" s="671"/>
      <c r="CR99" s="847"/>
      <c r="CS99" s="671"/>
      <c r="CT99" s="467"/>
    </row>
    <row r="100" spans="1:98" s="817" customFormat="1" ht="120" customHeight="1" x14ac:dyDescent="0.3">
      <c r="A100" s="563" t="s">
        <v>801</v>
      </c>
      <c r="B100" s="514" t="s">
        <v>802</v>
      </c>
      <c r="C100" s="514" t="s">
        <v>803</v>
      </c>
      <c r="D100" s="514" t="s">
        <v>535</v>
      </c>
      <c r="E100" s="515"/>
      <c r="F100" s="806" t="s">
        <v>63</v>
      </c>
      <c r="G100" s="807">
        <f>'Stage 2 - Site Information'!N100</f>
        <v>9</v>
      </c>
      <c r="H100" s="806"/>
      <c r="I100" s="808">
        <f>'Stage 2 - Site Information'!M100</f>
        <v>0.27</v>
      </c>
      <c r="J100" s="809"/>
      <c r="K100" s="810"/>
      <c r="L100" s="515"/>
      <c r="M100" s="811">
        <v>0.27</v>
      </c>
      <c r="N100" s="811">
        <v>9</v>
      </c>
      <c r="O100" s="801" t="s">
        <v>424</v>
      </c>
      <c r="P100" s="801" t="s">
        <v>415</v>
      </c>
      <c r="Q100" s="515"/>
      <c r="R100" s="801" t="s">
        <v>1802</v>
      </c>
      <c r="S100" s="801" t="s">
        <v>1624</v>
      </c>
      <c r="T100" s="801" t="s">
        <v>1697</v>
      </c>
      <c r="U100" s="801" t="s">
        <v>1527</v>
      </c>
      <c r="V100" s="515"/>
      <c r="W100" s="801" t="s">
        <v>1850</v>
      </c>
      <c r="X100" s="801" t="s">
        <v>1917</v>
      </c>
      <c r="Y100" s="801" t="s">
        <v>1955</v>
      </c>
      <c r="Z100" s="801" t="s">
        <v>418</v>
      </c>
      <c r="AA100" s="515"/>
      <c r="AB100" s="813" t="s">
        <v>1992</v>
      </c>
      <c r="AC100" s="801" t="s">
        <v>418</v>
      </c>
      <c r="AD100" s="515"/>
      <c r="AE100" s="815" t="s">
        <v>3068</v>
      </c>
      <c r="AF100" s="801" t="s">
        <v>3078</v>
      </c>
      <c r="AG100" s="515"/>
      <c r="AH100" s="801" t="s">
        <v>2059</v>
      </c>
      <c r="AI100" s="801" t="s">
        <v>2148</v>
      </c>
      <c r="AJ100" s="801" t="s">
        <v>2074</v>
      </c>
      <c r="AK100" s="801" t="s">
        <v>64</v>
      </c>
      <c r="AL100" s="812"/>
      <c r="AM100" s="801" t="s">
        <v>2318</v>
      </c>
      <c r="AN100" s="801" t="s">
        <v>2391</v>
      </c>
      <c r="AO100" s="813" t="s">
        <v>452</v>
      </c>
      <c r="AP100" s="863" t="s">
        <v>3305</v>
      </c>
      <c r="AQ100" s="813" t="s">
        <v>1505</v>
      </c>
      <c r="AR100" s="801" t="s">
        <v>2563</v>
      </c>
      <c r="AS100" s="515"/>
      <c r="AT100" s="801" t="s">
        <v>3087</v>
      </c>
      <c r="AU100" s="801" t="s">
        <v>3162</v>
      </c>
      <c r="AV100" s="801" t="s">
        <v>3192</v>
      </c>
      <c r="AW100" s="819"/>
      <c r="AX100" s="801" t="s">
        <v>1454</v>
      </c>
      <c r="AY100" s="813" t="s">
        <v>1434</v>
      </c>
      <c r="AZ100" s="801" t="s">
        <v>2685</v>
      </c>
      <c r="BA100" s="801" t="s">
        <v>445</v>
      </c>
      <c r="BB100" s="792" t="s">
        <v>3211</v>
      </c>
      <c r="BC100" s="801" t="s">
        <v>2716</v>
      </c>
      <c r="BD100" s="801" t="s">
        <v>2758</v>
      </c>
      <c r="BE100" s="515"/>
      <c r="BF100" s="813" t="s">
        <v>446</v>
      </c>
      <c r="BG100" s="801" t="s">
        <v>2732</v>
      </c>
      <c r="BH100" s="515"/>
      <c r="BI100" s="783" t="s">
        <v>3241</v>
      </c>
      <c r="BJ100" s="783" t="s">
        <v>3241</v>
      </c>
      <c r="BK100" s="801" t="s">
        <v>3255</v>
      </c>
      <c r="BL100" s="801" t="s">
        <v>2866</v>
      </c>
      <c r="BM100" s="801" t="s">
        <v>397</v>
      </c>
      <c r="BN100" s="801" t="s">
        <v>2885</v>
      </c>
      <c r="BO100" s="515"/>
      <c r="BP100" s="801" t="s">
        <v>2907</v>
      </c>
      <c r="BQ100" s="801" t="s">
        <v>2982</v>
      </c>
      <c r="BR100" s="515"/>
      <c r="BS100" s="814">
        <v>2.4</v>
      </c>
      <c r="BT100" s="815" t="s">
        <v>2196</v>
      </c>
      <c r="BU100" s="814">
        <v>0.95</v>
      </c>
      <c r="BV100" s="801" t="s">
        <v>2200</v>
      </c>
      <c r="BW100" s="814" t="s">
        <v>2312</v>
      </c>
      <c r="BX100" s="815" t="s">
        <v>2305</v>
      </c>
      <c r="BY100" s="816">
        <v>0.38</v>
      </c>
      <c r="BZ100" s="801" t="s">
        <v>2213</v>
      </c>
      <c r="CA100" s="814">
        <v>0.38</v>
      </c>
      <c r="CB100" s="801" t="s">
        <v>2213</v>
      </c>
      <c r="CC100" s="820"/>
      <c r="CD100" s="814">
        <v>0.7</v>
      </c>
      <c r="CE100" s="801" t="s">
        <v>2281</v>
      </c>
      <c r="CF100" s="814">
        <v>0.45</v>
      </c>
      <c r="CG100" s="801" t="s">
        <v>2267</v>
      </c>
      <c r="CH100" s="814">
        <v>1.37</v>
      </c>
      <c r="CI100" s="801" t="s">
        <v>2277</v>
      </c>
      <c r="CJ100" s="814">
        <v>0.56999999999999995</v>
      </c>
      <c r="CK100" s="801" t="s">
        <v>2283</v>
      </c>
      <c r="CL100" s="820"/>
      <c r="CM100" s="820"/>
      <c r="CN100" s="814">
        <v>0.93</v>
      </c>
      <c r="CO100" s="821"/>
      <c r="CP100" s="814">
        <v>0.02</v>
      </c>
      <c r="CQ100" s="820"/>
      <c r="CR100" s="515"/>
      <c r="CS100" s="820"/>
      <c r="CT100" s="815"/>
    </row>
    <row r="101" spans="1:98" s="470" customFormat="1" ht="120" hidden="1" customHeight="1" x14ac:dyDescent="0.25">
      <c r="A101" s="562" t="s">
        <v>804</v>
      </c>
      <c r="B101" s="462" t="s">
        <v>805</v>
      </c>
      <c r="C101" s="463" t="s">
        <v>803</v>
      </c>
      <c r="D101" s="463" t="s">
        <v>535</v>
      </c>
      <c r="E101" s="464"/>
      <c r="F101" s="482" t="s">
        <v>63</v>
      </c>
      <c r="G101" s="483">
        <f>'Stage 2 - Site Information'!N101</f>
        <v>4</v>
      </c>
      <c r="H101" s="482"/>
      <c r="I101" s="484">
        <f>'Stage 2 - Site Information'!M101</f>
        <v>0.13</v>
      </c>
      <c r="J101" s="485"/>
      <c r="K101" s="486"/>
      <c r="L101" s="464"/>
      <c r="M101" s="465">
        <v>0.13</v>
      </c>
      <c r="N101" s="465">
        <v>4</v>
      </c>
      <c r="O101" s="466" t="s">
        <v>424</v>
      </c>
      <c r="P101" s="466" t="s">
        <v>415</v>
      </c>
      <c r="Q101" s="464"/>
      <c r="R101" s="466"/>
      <c r="S101" s="466"/>
      <c r="T101" s="466"/>
      <c r="U101" s="466"/>
      <c r="V101" s="464"/>
      <c r="W101" s="466"/>
      <c r="X101" s="466"/>
      <c r="Y101" s="466"/>
      <c r="Z101" s="466"/>
      <c r="AA101" s="464"/>
      <c r="AB101" s="466"/>
      <c r="AC101" s="466" t="s">
        <v>418</v>
      </c>
      <c r="AD101" s="464"/>
      <c r="AE101" s="467"/>
      <c r="AF101" s="466"/>
      <c r="AG101" s="464"/>
      <c r="AH101" s="466"/>
      <c r="AI101" s="466"/>
      <c r="AJ101" s="466"/>
      <c r="AK101" s="466"/>
      <c r="AL101" s="468"/>
      <c r="AM101" s="466"/>
      <c r="AN101" s="466"/>
      <c r="AO101" s="469" t="s">
        <v>452</v>
      </c>
      <c r="AP101" s="864"/>
      <c r="AQ101" s="466"/>
      <c r="AR101" s="466"/>
      <c r="AS101" s="464"/>
      <c r="AT101" s="466" t="s">
        <v>3087</v>
      </c>
      <c r="AU101" s="466"/>
      <c r="AV101" s="466"/>
      <c r="AW101" s="718"/>
      <c r="AX101" s="466" t="s">
        <v>1454</v>
      </c>
      <c r="AY101" s="469" t="s">
        <v>1434</v>
      </c>
      <c r="AZ101" s="466" t="s">
        <v>2685</v>
      </c>
      <c r="BA101" s="466" t="s">
        <v>445</v>
      </c>
      <c r="BB101" s="304"/>
      <c r="BC101" s="466"/>
      <c r="BD101" s="466"/>
      <c r="BE101" s="464"/>
      <c r="BF101" s="466"/>
      <c r="BG101" s="466"/>
      <c r="BH101" s="464"/>
      <c r="BI101" s="466"/>
      <c r="BJ101" s="466"/>
      <c r="BK101" s="466"/>
      <c r="BL101" s="466"/>
      <c r="BM101" s="466"/>
      <c r="BN101" s="466"/>
      <c r="BO101" s="464"/>
      <c r="BP101" s="466"/>
      <c r="BQ101" s="466"/>
      <c r="BR101" s="464"/>
      <c r="BS101" s="643"/>
      <c r="BT101" s="467"/>
      <c r="BU101" s="643"/>
      <c r="BV101" s="466"/>
      <c r="BW101" s="643"/>
      <c r="BX101" s="467"/>
      <c r="BY101" s="644"/>
      <c r="BZ101" s="466"/>
      <c r="CA101" s="643"/>
      <c r="CB101" s="466"/>
      <c r="CC101" s="671"/>
      <c r="CD101" s="643"/>
      <c r="CE101" s="466"/>
      <c r="CF101" s="643"/>
      <c r="CG101" s="466"/>
      <c r="CH101" s="643"/>
      <c r="CI101" s="466"/>
      <c r="CJ101" s="643"/>
      <c r="CK101" s="466"/>
      <c r="CL101" s="671"/>
      <c r="CM101" s="671"/>
      <c r="CN101" s="643"/>
      <c r="CO101" s="672"/>
      <c r="CP101" s="643"/>
      <c r="CQ101" s="671"/>
      <c r="CR101" s="464"/>
      <c r="CS101" s="671"/>
      <c r="CT101" s="467"/>
    </row>
    <row r="102" spans="1:98" s="470" customFormat="1" ht="120" hidden="1" customHeight="1" x14ac:dyDescent="0.25">
      <c r="A102" s="562" t="s">
        <v>806</v>
      </c>
      <c r="B102" s="462" t="s">
        <v>807</v>
      </c>
      <c r="C102" s="463" t="s">
        <v>808</v>
      </c>
      <c r="D102" s="463" t="s">
        <v>535</v>
      </c>
      <c r="E102" s="464"/>
      <c r="F102" s="482" t="s">
        <v>63</v>
      </c>
      <c r="G102" s="483">
        <f>'Stage 2 - Site Information'!N102</f>
        <v>6</v>
      </c>
      <c r="H102" s="482"/>
      <c r="I102" s="484">
        <f>'Stage 2 - Site Information'!M102</f>
        <v>0.2</v>
      </c>
      <c r="J102" s="485"/>
      <c r="K102" s="486"/>
      <c r="L102" s="464"/>
      <c r="M102" s="465">
        <v>0.2</v>
      </c>
      <c r="N102" s="465">
        <v>6</v>
      </c>
      <c r="O102" s="466" t="s">
        <v>424</v>
      </c>
      <c r="P102" s="469" t="s">
        <v>436</v>
      </c>
      <c r="Q102" s="464"/>
      <c r="R102" s="466" t="s">
        <v>479</v>
      </c>
      <c r="S102" s="466"/>
      <c r="T102" s="466"/>
      <c r="U102" s="466"/>
      <c r="V102" s="464"/>
      <c r="W102" s="466"/>
      <c r="X102" s="466"/>
      <c r="Y102" s="466"/>
      <c r="Z102" s="466"/>
      <c r="AA102" s="464"/>
      <c r="AB102" s="466"/>
      <c r="AC102" s="466"/>
      <c r="AD102" s="464"/>
      <c r="AE102" s="467"/>
      <c r="AF102" s="466"/>
      <c r="AG102" s="464"/>
      <c r="AH102" s="466"/>
      <c r="AI102" s="466"/>
      <c r="AJ102" s="466"/>
      <c r="AK102" s="466"/>
      <c r="AL102" s="468"/>
      <c r="AM102" s="466"/>
      <c r="AN102" s="466"/>
      <c r="AO102" s="469" t="s">
        <v>1481</v>
      </c>
      <c r="AP102" s="864"/>
      <c r="AQ102" s="466"/>
      <c r="AR102" s="466"/>
      <c r="AS102" s="464"/>
      <c r="AT102" s="466" t="s">
        <v>3087</v>
      </c>
      <c r="AU102" s="466"/>
      <c r="AV102" s="466"/>
      <c r="AW102" s="718"/>
      <c r="AX102" s="466"/>
      <c r="AY102" s="469" t="s">
        <v>1434</v>
      </c>
      <c r="AZ102" s="466" t="s">
        <v>2685</v>
      </c>
      <c r="BA102" s="466" t="s">
        <v>445</v>
      </c>
      <c r="BB102" s="304"/>
      <c r="BC102" s="466"/>
      <c r="BD102" s="466"/>
      <c r="BE102" s="464"/>
      <c r="BF102" s="466"/>
      <c r="BG102" s="466"/>
      <c r="BH102" s="464"/>
      <c r="BI102" s="466"/>
      <c r="BJ102" s="466"/>
      <c r="BK102" s="466"/>
      <c r="BL102" s="466"/>
      <c r="BM102" s="466"/>
      <c r="BN102" s="466"/>
      <c r="BO102" s="464"/>
      <c r="BP102" s="466"/>
      <c r="BQ102" s="466"/>
      <c r="BR102" s="464"/>
      <c r="BS102" s="643"/>
      <c r="BT102" s="467"/>
      <c r="BU102" s="643"/>
      <c r="BV102" s="466"/>
      <c r="BW102" s="643"/>
      <c r="BX102" s="467"/>
      <c r="BY102" s="644"/>
      <c r="BZ102" s="466"/>
      <c r="CA102" s="643"/>
      <c r="CB102" s="466"/>
      <c r="CC102" s="671"/>
      <c r="CD102" s="643"/>
      <c r="CE102" s="466"/>
      <c r="CF102" s="643"/>
      <c r="CG102" s="466"/>
      <c r="CH102" s="643"/>
      <c r="CI102" s="466"/>
      <c r="CJ102" s="643"/>
      <c r="CK102" s="466"/>
      <c r="CL102" s="671"/>
      <c r="CM102" s="671"/>
      <c r="CN102" s="643"/>
      <c r="CO102" s="672"/>
      <c r="CP102" s="643"/>
      <c r="CQ102" s="671"/>
      <c r="CR102" s="464"/>
      <c r="CS102" s="671"/>
      <c r="CT102" s="467"/>
    </row>
    <row r="103" spans="1:98" s="470" customFormat="1" ht="120" hidden="1" customHeight="1" x14ac:dyDescent="0.25">
      <c r="A103" s="562" t="s">
        <v>809</v>
      </c>
      <c r="B103" s="462" t="s">
        <v>810</v>
      </c>
      <c r="C103" s="463" t="s">
        <v>811</v>
      </c>
      <c r="D103" s="463" t="s">
        <v>535</v>
      </c>
      <c r="E103" s="464"/>
      <c r="F103" s="482" t="s">
        <v>63</v>
      </c>
      <c r="G103" s="483">
        <f>'Stage 2 - Site Information'!N103</f>
        <v>3</v>
      </c>
      <c r="H103" s="482"/>
      <c r="I103" s="484">
        <f>'Stage 2 - Site Information'!M103</f>
        <v>0.09</v>
      </c>
      <c r="J103" s="485"/>
      <c r="K103" s="486"/>
      <c r="L103" s="464"/>
      <c r="M103" s="465">
        <v>0.09</v>
      </c>
      <c r="N103" s="465">
        <v>3</v>
      </c>
      <c r="O103" s="466" t="s">
        <v>424</v>
      </c>
      <c r="P103" s="466" t="s">
        <v>460</v>
      </c>
      <c r="Q103" s="464"/>
      <c r="R103" s="466"/>
      <c r="S103" s="466"/>
      <c r="T103" s="466"/>
      <c r="U103" s="466"/>
      <c r="V103" s="464"/>
      <c r="W103" s="466"/>
      <c r="X103" s="466"/>
      <c r="Y103" s="466"/>
      <c r="Z103" s="466"/>
      <c r="AA103" s="464"/>
      <c r="AB103" s="466"/>
      <c r="AC103" s="466" t="s">
        <v>418</v>
      </c>
      <c r="AD103" s="464"/>
      <c r="AE103" s="467"/>
      <c r="AF103" s="466"/>
      <c r="AG103" s="464"/>
      <c r="AH103" s="466"/>
      <c r="AI103" s="466"/>
      <c r="AJ103" s="466"/>
      <c r="AK103" s="466"/>
      <c r="AL103" s="468"/>
      <c r="AM103" s="466"/>
      <c r="AN103" s="466"/>
      <c r="AO103" s="469" t="s">
        <v>452</v>
      </c>
      <c r="AP103" s="864"/>
      <c r="AQ103" s="466"/>
      <c r="AR103" s="466"/>
      <c r="AS103" s="464"/>
      <c r="AT103" s="466" t="s">
        <v>3087</v>
      </c>
      <c r="AU103" s="466"/>
      <c r="AV103" s="466"/>
      <c r="AW103" s="718"/>
      <c r="AX103" s="466" t="s">
        <v>1458</v>
      </c>
      <c r="AY103" s="469" t="s">
        <v>1434</v>
      </c>
      <c r="AZ103" s="466" t="s">
        <v>2685</v>
      </c>
      <c r="BA103" s="466" t="s">
        <v>445</v>
      </c>
      <c r="BB103" s="304"/>
      <c r="BC103" s="466"/>
      <c r="BD103" s="466"/>
      <c r="BE103" s="464"/>
      <c r="BF103" s="466"/>
      <c r="BG103" s="466"/>
      <c r="BH103" s="464"/>
      <c r="BI103" s="466"/>
      <c r="BJ103" s="466"/>
      <c r="BK103" s="466"/>
      <c r="BL103" s="466"/>
      <c r="BM103" s="466"/>
      <c r="BN103" s="466"/>
      <c r="BO103" s="464"/>
      <c r="BP103" s="466"/>
      <c r="BQ103" s="466"/>
      <c r="BR103" s="464"/>
      <c r="BS103" s="643"/>
      <c r="BT103" s="467"/>
      <c r="BU103" s="643"/>
      <c r="BV103" s="466"/>
      <c r="BW103" s="643"/>
      <c r="BX103" s="467"/>
      <c r="BY103" s="644"/>
      <c r="BZ103" s="466"/>
      <c r="CA103" s="643"/>
      <c r="CB103" s="466"/>
      <c r="CC103" s="671"/>
      <c r="CD103" s="643"/>
      <c r="CE103" s="466"/>
      <c r="CF103" s="643"/>
      <c r="CG103" s="466"/>
      <c r="CH103" s="643"/>
      <c r="CI103" s="466"/>
      <c r="CJ103" s="643"/>
      <c r="CK103" s="466"/>
      <c r="CL103" s="671"/>
      <c r="CM103" s="671"/>
      <c r="CN103" s="643"/>
      <c r="CO103" s="672"/>
      <c r="CP103" s="643"/>
      <c r="CQ103" s="671"/>
      <c r="CR103" s="464"/>
      <c r="CS103" s="671"/>
      <c r="CT103" s="467"/>
    </row>
    <row r="104" spans="1:98" s="470" customFormat="1" ht="120" hidden="1" customHeight="1" x14ac:dyDescent="0.25">
      <c r="A104" s="562" t="s">
        <v>812</v>
      </c>
      <c r="B104" s="462" t="s">
        <v>813</v>
      </c>
      <c r="C104" s="463" t="s">
        <v>678</v>
      </c>
      <c r="D104" s="463" t="s">
        <v>518</v>
      </c>
      <c r="E104" s="464"/>
      <c r="F104" s="482" t="s">
        <v>63</v>
      </c>
      <c r="G104" s="483">
        <f>'Stage 2 - Site Information'!N104</f>
        <v>52</v>
      </c>
      <c r="H104" s="482" t="s">
        <v>63</v>
      </c>
      <c r="I104" s="484">
        <f>'Stage 2 - Site Information'!M104</f>
        <v>1.1100000000000001</v>
      </c>
      <c r="J104" s="485" t="s">
        <v>1357</v>
      </c>
      <c r="K104" s="486"/>
      <c r="L104" s="464"/>
      <c r="M104" s="465">
        <v>1.1100000000000001</v>
      </c>
      <c r="N104" s="465">
        <v>52</v>
      </c>
      <c r="O104" s="466" t="s">
        <v>426</v>
      </c>
      <c r="P104" s="469" t="s">
        <v>436</v>
      </c>
      <c r="Q104" s="464"/>
      <c r="R104" s="466"/>
      <c r="S104" s="466"/>
      <c r="T104" s="466"/>
      <c r="U104" s="466"/>
      <c r="V104" s="464"/>
      <c r="W104" s="466"/>
      <c r="X104" s="466"/>
      <c r="Y104" s="466"/>
      <c r="Z104" s="466"/>
      <c r="AA104" s="464"/>
      <c r="AB104" s="466" t="s">
        <v>2005</v>
      </c>
      <c r="AC104" s="466"/>
      <c r="AD104" s="464"/>
      <c r="AE104" s="467"/>
      <c r="AF104" s="466"/>
      <c r="AG104" s="464"/>
      <c r="AH104" s="466"/>
      <c r="AI104" s="466"/>
      <c r="AJ104" s="466"/>
      <c r="AK104" s="466"/>
      <c r="AL104" s="468"/>
      <c r="AM104" s="466"/>
      <c r="AN104" s="466"/>
      <c r="AO104" s="466" t="s">
        <v>1492</v>
      </c>
      <c r="AP104" s="864"/>
      <c r="AQ104" s="466"/>
      <c r="AR104" s="466"/>
      <c r="AS104" s="464"/>
      <c r="AT104" s="466" t="s">
        <v>3088</v>
      </c>
      <c r="AU104" s="466"/>
      <c r="AV104" s="466"/>
      <c r="AW104" s="718"/>
      <c r="AX104" s="466" t="s">
        <v>1454</v>
      </c>
      <c r="AY104" s="466" t="s">
        <v>1429</v>
      </c>
      <c r="AZ104" s="466" t="s">
        <v>2685</v>
      </c>
      <c r="BA104" s="466" t="s">
        <v>445</v>
      </c>
      <c r="BB104" s="304"/>
      <c r="BC104" s="466"/>
      <c r="BD104" s="466"/>
      <c r="BE104" s="464"/>
      <c r="BF104" s="466"/>
      <c r="BG104" s="466"/>
      <c r="BH104" s="464"/>
      <c r="BI104" s="466"/>
      <c r="BJ104" s="466"/>
      <c r="BK104" s="466"/>
      <c r="BL104" s="466"/>
      <c r="BM104" s="466"/>
      <c r="BN104" s="466"/>
      <c r="BO104" s="464"/>
      <c r="BP104" s="466"/>
      <c r="BQ104" s="466"/>
      <c r="BR104" s="464"/>
      <c r="BS104" s="643"/>
      <c r="BT104" s="467"/>
      <c r="BU104" s="643"/>
      <c r="BV104" s="466"/>
      <c r="BW104" s="643"/>
      <c r="BX104" s="467"/>
      <c r="BY104" s="644"/>
      <c r="BZ104" s="466"/>
      <c r="CA104" s="643"/>
      <c r="CB104" s="466"/>
      <c r="CC104" s="671"/>
      <c r="CD104" s="643"/>
      <c r="CE104" s="466"/>
      <c r="CF104" s="643"/>
      <c r="CG104" s="466"/>
      <c r="CH104" s="643"/>
      <c r="CI104" s="466"/>
      <c r="CJ104" s="643"/>
      <c r="CK104" s="466"/>
      <c r="CL104" s="671"/>
      <c r="CM104" s="671"/>
      <c r="CN104" s="643"/>
      <c r="CO104" s="672"/>
      <c r="CP104" s="643"/>
      <c r="CQ104" s="671"/>
      <c r="CR104" s="464"/>
      <c r="CS104" s="671"/>
      <c r="CT104" s="467"/>
    </row>
    <row r="105" spans="1:98" s="470" customFormat="1" ht="120" hidden="1" customHeight="1" x14ac:dyDescent="0.25">
      <c r="A105" s="562" t="s">
        <v>814</v>
      </c>
      <c r="B105" s="462" t="s">
        <v>815</v>
      </c>
      <c r="C105" s="463" t="s">
        <v>689</v>
      </c>
      <c r="D105" s="463" t="s">
        <v>518</v>
      </c>
      <c r="E105" s="464"/>
      <c r="F105" s="482" t="s">
        <v>63</v>
      </c>
      <c r="G105" s="483">
        <f>'Stage 2 - Site Information'!N105</f>
        <v>2</v>
      </c>
      <c r="H105" s="482"/>
      <c r="I105" s="484">
        <f>'Stage 2 - Site Information'!M105</f>
        <v>0.03</v>
      </c>
      <c r="J105" s="485"/>
      <c r="K105" s="486"/>
      <c r="L105" s="464"/>
      <c r="M105" s="465">
        <v>0.03</v>
      </c>
      <c r="N105" s="465">
        <v>2</v>
      </c>
      <c r="O105" s="466" t="s">
        <v>426</v>
      </c>
      <c r="P105" s="469" t="s">
        <v>436</v>
      </c>
      <c r="Q105" s="464"/>
      <c r="R105" s="466"/>
      <c r="S105" s="466"/>
      <c r="T105" s="466"/>
      <c r="U105" s="466"/>
      <c r="V105" s="464"/>
      <c r="W105" s="466"/>
      <c r="X105" s="466"/>
      <c r="Y105" s="466"/>
      <c r="Z105" s="466"/>
      <c r="AA105" s="464"/>
      <c r="AB105" s="466"/>
      <c r="AC105" s="466"/>
      <c r="AD105" s="464"/>
      <c r="AE105" s="467"/>
      <c r="AF105" s="466"/>
      <c r="AG105" s="464"/>
      <c r="AH105" s="466"/>
      <c r="AI105" s="466"/>
      <c r="AJ105" s="466"/>
      <c r="AK105" s="466"/>
      <c r="AL105" s="468"/>
      <c r="AM105" s="466"/>
      <c r="AN105" s="466"/>
      <c r="AO105" s="466" t="s">
        <v>1492</v>
      </c>
      <c r="AP105" s="864"/>
      <c r="AQ105" s="466"/>
      <c r="AR105" s="466"/>
      <c r="AS105" s="464"/>
      <c r="AT105" s="466" t="s">
        <v>3087</v>
      </c>
      <c r="AU105" s="466"/>
      <c r="AV105" s="466"/>
      <c r="AW105" s="718"/>
      <c r="AX105" s="466" t="s">
        <v>1454</v>
      </c>
      <c r="AY105" s="469" t="s">
        <v>1434</v>
      </c>
      <c r="AZ105" s="466" t="s">
        <v>2685</v>
      </c>
      <c r="BA105" s="466" t="s">
        <v>445</v>
      </c>
      <c r="BB105" s="304"/>
      <c r="BC105" s="466"/>
      <c r="BD105" s="466"/>
      <c r="BE105" s="464"/>
      <c r="BF105" s="466"/>
      <c r="BG105" s="466"/>
      <c r="BH105" s="464"/>
      <c r="BI105" s="466"/>
      <c r="BJ105" s="466"/>
      <c r="BK105" s="466"/>
      <c r="BL105" s="466"/>
      <c r="BM105" s="466"/>
      <c r="BN105" s="466"/>
      <c r="BO105" s="464"/>
      <c r="BP105" s="466"/>
      <c r="BQ105" s="466"/>
      <c r="BR105" s="464"/>
      <c r="BS105" s="643"/>
      <c r="BT105" s="467"/>
      <c r="BU105" s="643"/>
      <c r="BV105" s="466"/>
      <c r="BW105" s="643"/>
      <c r="BX105" s="467"/>
      <c r="BY105" s="644"/>
      <c r="BZ105" s="466"/>
      <c r="CA105" s="643"/>
      <c r="CB105" s="466"/>
      <c r="CC105" s="671"/>
      <c r="CD105" s="643"/>
      <c r="CE105" s="466"/>
      <c r="CF105" s="643"/>
      <c r="CG105" s="466"/>
      <c r="CH105" s="643"/>
      <c r="CI105" s="466"/>
      <c r="CJ105" s="643"/>
      <c r="CK105" s="466"/>
      <c r="CL105" s="671"/>
      <c r="CM105" s="671"/>
      <c r="CN105" s="643"/>
      <c r="CO105" s="672"/>
      <c r="CP105" s="643"/>
      <c r="CQ105" s="671"/>
      <c r="CR105" s="464"/>
      <c r="CS105" s="671"/>
      <c r="CT105" s="467"/>
    </row>
    <row r="106" spans="1:98" s="312" customFormat="1" ht="120" customHeight="1" x14ac:dyDescent="0.3">
      <c r="A106" s="561" t="s">
        <v>816</v>
      </c>
      <c r="B106" s="298" t="s">
        <v>817</v>
      </c>
      <c r="C106" s="298" t="s">
        <v>818</v>
      </c>
      <c r="D106" s="298" t="s">
        <v>518</v>
      </c>
      <c r="E106" s="309"/>
      <c r="F106" s="777" t="s">
        <v>63</v>
      </c>
      <c r="G106" s="778">
        <f>'Stage 2 - Site Information'!N106</f>
        <v>14</v>
      </c>
      <c r="H106" s="777"/>
      <c r="I106" s="779">
        <f>'Stage 2 - Site Information'!M106</f>
        <v>0.46</v>
      </c>
      <c r="J106" s="780"/>
      <c r="K106" s="781"/>
      <c r="L106" s="309"/>
      <c r="M106" s="782">
        <v>0.46</v>
      </c>
      <c r="N106" s="782">
        <v>14</v>
      </c>
      <c r="O106" s="783" t="s">
        <v>426</v>
      </c>
      <c r="P106" s="783" t="s">
        <v>415</v>
      </c>
      <c r="Q106" s="309"/>
      <c r="R106" s="792" t="s">
        <v>1507</v>
      </c>
      <c r="S106" s="783" t="s">
        <v>1624</v>
      </c>
      <c r="T106" s="783" t="s">
        <v>1732</v>
      </c>
      <c r="U106" s="783" t="s">
        <v>1548</v>
      </c>
      <c r="V106" s="309"/>
      <c r="W106" s="783" t="s">
        <v>1850</v>
      </c>
      <c r="X106" s="783" t="s">
        <v>1864</v>
      </c>
      <c r="Y106" s="783" t="s">
        <v>1842</v>
      </c>
      <c r="Z106" s="783" t="s">
        <v>418</v>
      </c>
      <c r="AA106" s="309"/>
      <c r="AB106" s="783" t="s">
        <v>2007</v>
      </c>
      <c r="AC106" s="783" t="s">
        <v>418</v>
      </c>
      <c r="AD106" s="309"/>
      <c r="AE106" s="785" t="s">
        <v>3069</v>
      </c>
      <c r="AF106" s="801" t="s">
        <v>3078</v>
      </c>
      <c r="AG106" s="309"/>
      <c r="AH106" s="783" t="s">
        <v>2056</v>
      </c>
      <c r="AI106" s="783" t="s">
        <v>2075</v>
      </c>
      <c r="AJ106" s="783" t="s">
        <v>2087</v>
      </c>
      <c r="AK106" s="783" t="s">
        <v>64</v>
      </c>
      <c r="AL106" s="786"/>
      <c r="AM106" s="783" t="s">
        <v>2318</v>
      </c>
      <c r="AN106" s="783" t="s">
        <v>2392</v>
      </c>
      <c r="AO106" s="792" t="s">
        <v>452</v>
      </c>
      <c r="AP106" s="863" t="s">
        <v>3305</v>
      </c>
      <c r="AQ106" s="792" t="s">
        <v>1505</v>
      </c>
      <c r="AR106" s="783" t="s">
        <v>2564</v>
      </c>
      <c r="AS106" s="309"/>
      <c r="AT106" s="783" t="s">
        <v>3087</v>
      </c>
      <c r="AU106" s="801" t="s">
        <v>3164</v>
      </c>
      <c r="AV106" s="783" t="s">
        <v>3184</v>
      </c>
      <c r="AW106" s="787"/>
      <c r="AX106" s="783" t="s">
        <v>1454</v>
      </c>
      <c r="AY106" s="792" t="s">
        <v>1434</v>
      </c>
      <c r="AZ106" s="783" t="s">
        <v>2685</v>
      </c>
      <c r="BA106" s="783" t="s">
        <v>445</v>
      </c>
      <c r="BB106" s="792" t="s">
        <v>3216</v>
      </c>
      <c r="BC106" s="783" t="s">
        <v>2716</v>
      </c>
      <c r="BD106" s="783" t="s">
        <v>2758</v>
      </c>
      <c r="BE106" s="309"/>
      <c r="BF106" s="792" t="s">
        <v>446</v>
      </c>
      <c r="BG106" s="783" t="s">
        <v>2732</v>
      </c>
      <c r="BH106" s="309"/>
      <c r="BI106" s="783" t="s">
        <v>3241</v>
      </c>
      <c r="BJ106" s="783" t="s">
        <v>3241</v>
      </c>
      <c r="BK106" s="783" t="s">
        <v>3256</v>
      </c>
      <c r="BL106" s="783" t="s">
        <v>2866</v>
      </c>
      <c r="BM106" s="783" t="s">
        <v>399</v>
      </c>
      <c r="BN106" s="783" t="s">
        <v>2887</v>
      </c>
      <c r="BO106" s="309"/>
      <c r="BP106" s="783" t="s">
        <v>2931</v>
      </c>
      <c r="BQ106" s="783" t="s">
        <v>2982</v>
      </c>
      <c r="BR106" s="309"/>
      <c r="BS106" s="788">
        <v>2</v>
      </c>
      <c r="BT106" s="785" t="s">
        <v>2198</v>
      </c>
      <c r="BU106" s="788">
        <v>0.8</v>
      </c>
      <c r="BV106" s="783" t="s">
        <v>2201</v>
      </c>
      <c r="BW106" s="788">
        <v>0.57999999999999996</v>
      </c>
      <c r="BX106" s="785" t="s">
        <v>2305</v>
      </c>
      <c r="BY106" s="789">
        <v>2.5</v>
      </c>
      <c r="BZ106" s="783" t="s">
        <v>1205</v>
      </c>
      <c r="CA106" s="788">
        <v>0.75</v>
      </c>
      <c r="CB106" s="783" t="s">
        <v>2214</v>
      </c>
      <c r="CC106" s="790"/>
      <c r="CD106" s="788">
        <v>0.48</v>
      </c>
      <c r="CE106" s="783" t="s">
        <v>2281</v>
      </c>
      <c r="CF106" s="788">
        <v>0.52</v>
      </c>
      <c r="CG106" s="783" t="s">
        <v>2257</v>
      </c>
      <c r="CH106" s="788">
        <v>0.7</v>
      </c>
      <c r="CI106" s="783" t="s">
        <v>2275</v>
      </c>
      <c r="CJ106" s="788">
        <v>0.74</v>
      </c>
      <c r="CK106" s="783" t="s">
        <v>2284</v>
      </c>
      <c r="CL106" s="790"/>
      <c r="CM106" s="790"/>
      <c r="CN106" s="788">
        <v>2.6</v>
      </c>
      <c r="CO106" s="791"/>
      <c r="CP106" s="788">
        <v>0</v>
      </c>
      <c r="CQ106" s="790"/>
      <c r="CR106" s="309"/>
      <c r="CS106" s="790"/>
      <c r="CT106" s="785"/>
    </row>
    <row r="107" spans="1:98" s="312" customFormat="1" ht="120" customHeight="1" x14ac:dyDescent="0.3">
      <c r="A107" s="561" t="s">
        <v>819</v>
      </c>
      <c r="B107" s="298" t="s">
        <v>820</v>
      </c>
      <c r="C107" s="298" t="s">
        <v>772</v>
      </c>
      <c r="D107" s="298" t="s">
        <v>521</v>
      </c>
      <c r="E107" s="309"/>
      <c r="F107" s="777" t="s">
        <v>63</v>
      </c>
      <c r="G107" s="778">
        <f>'Stage 2 - Site Information'!N107</f>
        <v>15</v>
      </c>
      <c r="H107" s="777"/>
      <c r="I107" s="779">
        <f>'Stage 2 - Site Information'!M107</f>
        <v>0.5</v>
      </c>
      <c r="J107" s="780"/>
      <c r="K107" s="781"/>
      <c r="L107" s="309"/>
      <c r="M107" s="782">
        <v>0.5</v>
      </c>
      <c r="N107" s="782">
        <v>15</v>
      </c>
      <c r="O107" s="783" t="s">
        <v>430</v>
      </c>
      <c r="P107" s="783" t="s">
        <v>415</v>
      </c>
      <c r="Q107" s="309"/>
      <c r="R107" s="792" t="s">
        <v>488</v>
      </c>
      <c r="S107" s="783" t="s">
        <v>1624</v>
      </c>
      <c r="T107" s="783" t="s">
        <v>1732</v>
      </c>
      <c r="U107" s="783" t="s">
        <v>1548</v>
      </c>
      <c r="V107" s="309"/>
      <c r="W107" s="783" t="s">
        <v>1850</v>
      </c>
      <c r="X107" s="783" t="s">
        <v>1864</v>
      </c>
      <c r="Y107" s="783" t="s">
        <v>1949</v>
      </c>
      <c r="Z107" s="783" t="s">
        <v>418</v>
      </c>
      <c r="AA107" s="309"/>
      <c r="AB107" s="783" t="s">
        <v>2007</v>
      </c>
      <c r="AC107" s="783" t="s">
        <v>418</v>
      </c>
      <c r="AD107" s="309"/>
      <c r="AE107" s="785" t="s">
        <v>3060</v>
      </c>
      <c r="AF107" s="783" t="s">
        <v>3062</v>
      </c>
      <c r="AG107" s="309"/>
      <c r="AH107" s="783" t="s">
        <v>2057</v>
      </c>
      <c r="AI107" s="783" t="s">
        <v>2076</v>
      </c>
      <c r="AJ107" s="783" t="s">
        <v>2074</v>
      </c>
      <c r="AK107" s="783" t="s">
        <v>64</v>
      </c>
      <c r="AL107" s="786"/>
      <c r="AM107" s="783" t="s">
        <v>2318</v>
      </c>
      <c r="AN107" s="783" t="s">
        <v>2393</v>
      </c>
      <c r="AO107" s="783" t="s">
        <v>1480</v>
      </c>
      <c r="AP107" s="863" t="s">
        <v>3305</v>
      </c>
      <c r="AQ107" s="792" t="s">
        <v>1505</v>
      </c>
      <c r="AR107" s="783" t="s">
        <v>2565</v>
      </c>
      <c r="AS107" s="309"/>
      <c r="AT107" s="783" t="s">
        <v>3087</v>
      </c>
      <c r="AU107" s="783" t="s">
        <v>3130</v>
      </c>
      <c r="AV107" s="783" t="s">
        <v>3192</v>
      </c>
      <c r="AW107" s="787"/>
      <c r="AX107" s="783" t="s">
        <v>1457</v>
      </c>
      <c r="AY107" s="783" t="s">
        <v>2663</v>
      </c>
      <c r="AZ107" s="783" t="s">
        <v>2685</v>
      </c>
      <c r="BA107" s="783" t="s">
        <v>445</v>
      </c>
      <c r="BB107" s="792" t="s">
        <v>3214</v>
      </c>
      <c r="BC107" s="792" t="s">
        <v>2697</v>
      </c>
      <c r="BD107" s="783" t="s">
        <v>2760</v>
      </c>
      <c r="BE107" s="309"/>
      <c r="BF107" s="783" t="s">
        <v>2777</v>
      </c>
      <c r="BG107" s="783" t="s">
        <v>2732</v>
      </c>
      <c r="BH107" s="309"/>
      <c r="BI107" s="783" t="s">
        <v>3241</v>
      </c>
      <c r="BJ107" s="783" t="s">
        <v>3241</v>
      </c>
      <c r="BK107" s="783" t="s">
        <v>3263</v>
      </c>
      <c r="BL107" s="783" t="s">
        <v>2866</v>
      </c>
      <c r="BM107" s="783" t="s">
        <v>2886</v>
      </c>
      <c r="BN107" s="783" t="s">
        <v>2887</v>
      </c>
      <c r="BO107" s="309"/>
      <c r="BP107" s="783" t="s">
        <v>2939</v>
      </c>
      <c r="BQ107" s="783" t="s">
        <v>2982</v>
      </c>
      <c r="BR107" s="309"/>
      <c r="BS107" s="788">
        <v>9.5</v>
      </c>
      <c r="BT107" s="785" t="s">
        <v>2196</v>
      </c>
      <c r="BU107" s="788">
        <v>1.1000000000000001</v>
      </c>
      <c r="BV107" s="783" t="s">
        <v>2200</v>
      </c>
      <c r="BW107" s="788">
        <v>0.6</v>
      </c>
      <c r="BX107" s="785" t="s">
        <v>2305</v>
      </c>
      <c r="BY107" s="789">
        <v>1.4</v>
      </c>
      <c r="BZ107" s="783" t="s">
        <v>1209</v>
      </c>
      <c r="CA107" s="788">
        <v>0.54</v>
      </c>
      <c r="CB107" s="783" t="s">
        <v>2216</v>
      </c>
      <c r="CC107" s="790"/>
      <c r="CD107" s="788">
        <v>0.52</v>
      </c>
      <c r="CE107" s="783" t="s">
        <v>2298</v>
      </c>
      <c r="CF107" s="788">
        <v>0.66</v>
      </c>
      <c r="CG107" s="783" t="s">
        <v>2242</v>
      </c>
      <c r="CH107" s="788">
        <v>4.3</v>
      </c>
      <c r="CI107" s="783" t="s">
        <v>2279</v>
      </c>
      <c r="CJ107" s="788">
        <v>0.82</v>
      </c>
      <c r="CK107" s="783" t="s">
        <v>2271</v>
      </c>
      <c r="CL107" s="790"/>
      <c r="CM107" s="790"/>
      <c r="CN107" s="788">
        <v>4.3</v>
      </c>
      <c r="CO107" s="791"/>
      <c r="CP107" s="788">
        <v>0.12</v>
      </c>
      <c r="CQ107" s="790"/>
      <c r="CR107" s="309"/>
      <c r="CS107" s="790"/>
      <c r="CT107" s="785"/>
    </row>
    <row r="108" spans="1:98" s="470" customFormat="1" ht="120" hidden="1" customHeight="1" x14ac:dyDescent="0.25">
      <c r="A108" s="562" t="s">
        <v>821</v>
      </c>
      <c r="B108" s="462" t="s">
        <v>822</v>
      </c>
      <c r="C108" s="463" t="s">
        <v>823</v>
      </c>
      <c r="D108" s="463" t="s">
        <v>521</v>
      </c>
      <c r="E108" s="464"/>
      <c r="F108" s="482" t="s">
        <v>63</v>
      </c>
      <c r="G108" s="483">
        <f>'Stage 2 - Site Information'!N108</f>
        <v>5</v>
      </c>
      <c r="H108" s="482"/>
      <c r="I108" s="484">
        <f>'Stage 2 - Site Information'!M108</f>
        <v>0.16</v>
      </c>
      <c r="J108" s="485"/>
      <c r="K108" s="486"/>
      <c r="L108" s="464"/>
      <c r="M108" s="465">
        <v>0.16</v>
      </c>
      <c r="N108" s="465">
        <v>5</v>
      </c>
      <c r="O108" s="466" t="s">
        <v>456</v>
      </c>
      <c r="P108" s="466" t="s">
        <v>415</v>
      </c>
      <c r="Q108" s="464"/>
      <c r="R108" s="466"/>
      <c r="S108" s="466"/>
      <c r="T108" s="466"/>
      <c r="U108" s="466"/>
      <c r="V108" s="464"/>
      <c r="W108" s="466"/>
      <c r="X108" s="466"/>
      <c r="Y108" s="466"/>
      <c r="Z108" s="466"/>
      <c r="AA108" s="464"/>
      <c r="AB108" s="466"/>
      <c r="AC108" s="466" t="s">
        <v>418</v>
      </c>
      <c r="AD108" s="464"/>
      <c r="AE108" s="467"/>
      <c r="AF108" s="466"/>
      <c r="AG108" s="464"/>
      <c r="AH108" s="466"/>
      <c r="AI108" s="466"/>
      <c r="AJ108" s="466"/>
      <c r="AK108" s="466"/>
      <c r="AL108" s="468"/>
      <c r="AM108" s="466"/>
      <c r="AN108" s="466"/>
      <c r="AO108" s="469" t="s">
        <v>452</v>
      </c>
      <c r="AP108" s="864"/>
      <c r="AQ108" s="466"/>
      <c r="AR108" s="466"/>
      <c r="AS108" s="464"/>
      <c r="AT108" s="466" t="s">
        <v>3087</v>
      </c>
      <c r="AU108" s="466"/>
      <c r="AV108" s="466"/>
      <c r="AW108" s="718"/>
      <c r="AX108" s="466" t="s">
        <v>1456</v>
      </c>
      <c r="AY108" s="469" t="s">
        <v>1434</v>
      </c>
      <c r="AZ108" s="466" t="s">
        <v>2685</v>
      </c>
      <c r="BA108" s="466" t="s">
        <v>445</v>
      </c>
      <c r="BB108" s="469"/>
      <c r="BC108" s="466"/>
      <c r="BD108" s="466"/>
      <c r="BE108" s="464"/>
      <c r="BF108" s="466"/>
      <c r="BG108" s="466"/>
      <c r="BH108" s="464"/>
      <c r="BI108" s="466"/>
      <c r="BJ108" s="466"/>
      <c r="BK108" s="466"/>
      <c r="BL108" s="466"/>
      <c r="BM108" s="466"/>
      <c r="BN108" s="466"/>
      <c r="BO108" s="464"/>
      <c r="BP108" s="466"/>
      <c r="BQ108" s="466"/>
      <c r="BR108" s="464"/>
      <c r="BS108" s="643"/>
      <c r="BT108" s="467"/>
      <c r="BU108" s="643"/>
      <c r="BV108" s="466"/>
      <c r="BW108" s="643"/>
      <c r="BX108" s="467"/>
      <c r="BY108" s="644"/>
      <c r="BZ108" s="466"/>
      <c r="CA108" s="643"/>
      <c r="CB108" s="466"/>
      <c r="CC108" s="671"/>
      <c r="CD108" s="643"/>
      <c r="CE108" s="466"/>
      <c r="CF108" s="643"/>
      <c r="CG108" s="466"/>
      <c r="CH108" s="643"/>
      <c r="CI108" s="466"/>
      <c r="CJ108" s="643"/>
      <c r="CK108" s="466"/>
      <c r="CL108" s="671"/>
      <c r="CM108" s="671"/>
      <c r="CN108" s="643"/>
      <c r="CO108" s="672"/>
      <c r="CP108" s="643"/>
      <c r="CQ108" s="671"/>
      <c r="CR108" s="464"/>
      <c r="CS108" s="671"/>
      <c r="CT108" s="467"/>
    </row>
    <row r="109" spans="1:98" s="312" customFormat="1" ht="120" customHeight="1" x14ac:dyDescent="0.3">
      <c r="A109" s="561" t="s">
        <v>824</v>
      </c>
      <c r="B109" s="298" t="s">
        <v>825</v>
      </c>
      <c r="C109" s="298" t="s">
        <v>826</v>
      </c>
      <c r="D109" s="298" t="s">
        <v>827</v>
      </c>
      <c r="E109" s="309"/>
      <c r="F109" s="777" t="s">
        <v>63</v>
      </c>
      <c r="G109" s="778">
        <f>'Stage 2 - Site Information'!N109</f>
        <v>4</v>
      </c>
      <c r="H109" s="777"/>
      <c r="I109" s="779">
        <f>'Stage 2 - Site Information'!M109</f>
        <v>0.28000000000000003</v>
      </c>
      <c r="J109" s="780"/>
      <c r="K109" s="781"/>
      <c r="L109" s="309"/>
      <c r="M109" s="782">
        <v>0.28000000000000003</v>
      </c>
      <c r="N109" s="782">
        <v>4</v>
      </c>
      <c r="O109" s="783" t="s">
        <v>480</v>
      </c>
      <c r="P109" s="783" t="s">
        <v>415</v>
      </c>
      <c r="Q109" s="309"/>
      <c r="R109" s="783" t="s">
        <v>1802</v>
      </c>
      <c r="S109" s="783" t="s">
        <v>1625</v>
      </c>
      <c r="T109" s="783" t="s">
        <v>1714</v>
      </c>
      <c r="U109" s="783" t="s">
        <v>416</v>
      </c>
      <c r="V109" s="309"/>
      <c r="W109" s="783" t="s">
        <v>1850</v>
      </c>
      <c r="X109" s="783" t="s">
        <v>1930</v>
      </c>
      <c r="Y109" s="783" t="s">
        <v>1960</v>
      </c>
      <c r="Z109" s="783" t="s">
        <v>418</v>
      </c>
      <c r="AA109" s="309"/>
      <c r="AB109" s="792" t="s">
        <v>1992</v>
      </c>
      <c r="AC109" s="783" t="s">
        <v>418</v>
      </c>
      <c r="AD109" s="309"/>
      <c r="AE109" s="785" t="s">
        <v>3079</v>
      </c>
      <c r="AF109" s="783" t="s">
        <v>3061</v>
      </c>
      <c r="AG109" s="309"/>
      <c r="AH109" s="783" t="s">
        <v>2057</v>
      </c>
      <c r="AI109" s="783" t="s">
        <v>2149</v>
      </c>
      <c r="AJ109" s="783" t="s">
        <v>2106</v>
      </c>
      <c r="AK109" s="783" t="s">
        <v>64</v>
      </c>
      <c r="AL109" s="786"/>
      <c r="AM109" s="783" t="s">
        <v>2318</v>
      </c>
      <c r="AN109" s="783" t="s">
        <v>2394</v>
      </c>
      <c r="AO109" s="792" t="s">
        <v>452</v>
      </c>
      <c r="AP109" s="863" t="s">
        <v>3305</v>
      </c>
      <c r="AQ109" s="792" t="s">
        <v>1505</v>
      </c>
      <c r="AR109" s="783" t="s">
        <v>2566</v>
      </c>
      <c r="AS109" s="309"/>
      <c r="AT109" s="783" t="s">
        <v>3087</v>
      </c>
      <c r="AU109" s="783" t="s">
        <v>3130</v>
      </c>
      <c r="AV109" s="783" t="s">
        <v>3192</v>
      </c>
      <c r="AW109" s="787"/>
      <c r="AX109" s="783" t="s">
        <v>1454</v>
      </c>
      <c r="AY109" s="792" t="s">
        <v>1434</v>
      </c>
      <c r="AZ109" s="783" t="s">
        <v>2685</v>
      </c>
      <c r="BA109" s="783" t="s">
        <v>2690</v>
      </c>
      <c r="BB109" s="792" t="s">
        <v>3212</v>
      </c>
      <c r="BC109" s="792" t="s">
        <v>2697</v>
      </c>
      <c r="BD109" s="783" t="s">
        <v>2824</v>
      </c>
      <c r="BE109" s="309"/>
      <c r="BF109" s="783" t="s">
        <v>2782</v>
      </c>
      <c r="BG109" s="783" t="s">
        <v>2732</v>
      </c>
      <c r="BH109" s="309"/>
      <c r="BI109" s="783" t="s">
        <v>3241</v>
      </c>
      <c r="BJ109" s="783" t="s">
        <v>3241</v>
      </c>
      <c r="BK109" s="783" t="s">
        <v>3256</v>
      </c>
      <c r="BL109" s="783" t="s">
        <v>2866</v>
      </c>
      <c r="BM109" s="783" t="s">
        <v>399</v>
      </c>
      <c r="BN109" s="783" t="s">
        <v>2885</v>
      </c>
      <c r="BO109" s="309"/>
      <c r="BP109" s="783" t="s">
        <v>2940</v>
      </c>
      <c r="BQ109" s="783" t="s">
        <v>2893</v>
      </c>
      <c r="BR109" s="309"/>
      <c r="BS109" s="788">
        <v>4.9000000000000004</v>
      </c>
      <c r="BT109" s="785" t="s">
        <v>2197</v>
      </c>
      <c r="BU109" s="788">
        <v>2.2000000000000002</v>
      </c>
      <c r="BV109" s="783" t="s">
        <v>2203</v>
      </c>
      <c r="BW109" s="788">
        <v>0.16</v>
      </c>
      <c r="BX109" s="785" t="s">
        <v>2306</v>
      </c>
      <c r="BY109" s="789">
        <v>4.5999999999999996</v>
      </c>
      <c r="BZ109" s="783" t="s">
        <v>1307</v>
      </c>
      <c r="CA109" s="788">
        <v>4.9000000000000004</v>
      </c>
      <c r="CB109" s="783" t="s">
        <v>2214</v>
      </c>
      <c r="CC109" s="790"/>
      <c r="CD109" s="788">
        <v>2.1</v>
      </c>
      <c r="CE109" s="783" t="s">
        <v>2281</v>
      </c>
      <c r="CF109" s="788">
        <v>0.56999999999999995</v>
      </c>
      <c r="CG109" s="783" t="s">
        <v>2268</v>
      </c>
      <c r="CH109" s="788">
        <v>5.7</v>
      </c>
      <c r="CI109" s="783" t="s">
        <v>2275</v>
      </c>
      <c r="CJ109" s="788">
        <v>5</v>
      </c>
      <c r="CK109" s="783" t="s">
        <v>2272</v>
      </c>
      <c r="CL109" s="790"/>
      <c r="CM109" s="790"/>
      <c r="CN109" s="788">
        <v>5.3</v>
      </c>
      <c r="CO109" s="791"/>
      <c r="CP109" s="788">
        <v>0.12</v>
      </c>
      <c r="CQ109" s="790"/>
      <c r="CR109" s="309"/>
      <c r="CS109" s="790"/>
      <c r="CT109" s="785"/>
    </row>
    <row r="110" spans="1:98" s="312" customFormat="1" ht="72" customHeight="1" x14ac:dyDescent="0.3">
      <c r="A110" s="561" t="s">
        <v>828</v>
      </c>
      <c r="B110" s="298" t="s">
        <v>829</v>
      </c>
      <c r="C110" s="298" t="s">
        <v>830</v>
      </c>
      <c r="D110" s="298" t="s">
        <v>827</v>
      </c>
      <c r="E110" s="309"/>
      <c r="F110" s="777" t="s">
        <v>512</v>
      </c>
      <c r="G110" s="778">
        <f>'Stage 2 - Site Information'!N110</f>
        <v>29</v>
      </c>
      <c r="H110" s="777"/>
      <c r="I110" s="779">
        <f>'Stage 2 - Site Information'!M110</f>
        <v>3.74</v>
      </c>
      <c r="J110" s="780"/>
      <c r="K110" s="781"/>
      <c r="L110" s="309"/>
      <c r="M110" s="782">
        <v>3.74</v>
      </c>
      <c r="N110" s="782">
        <v>29</v>
      </c>
      <c r="O110" s="783" t="s">
        <v>480</v>
      </c>
      <c r="P110" s="783" t="s">
        <v>415</v>
      </c>
      <c r="Q110" s="309"/>
      <c r="R110" s="783" t="s">
        <v>1802</v>
      </c>
      <c r="S110" s="783" t="s">
        <v>1625</v>
      </c>
      <c r="T110" s="783" t="s">
        <v>1707</v>
      </c>
      <c r="U110" s="783" t="s">
        <v>416</v>
      </c>
      <c r="V110" s="309"/>
      <c r="W110" s="783"/>
      <c r="X110" s="783"/>
      <c r="Y110" s="783"/>
      <c r="Z110" s="783" t="s">
        <v>418</v>
      </c>
      <c r="AA110" s="309"/>
      <c r="AB110" s="792" t="s">
        <v>1992</v>
      </c>
      <c r="AC110" s="783" t="s">
        <v>418</v>
      </c>
      <c r="AD110" s="309"/>
      <c r="AE110" s="785" t="s">
        <v>3052</v>
      </c>
      <c r="AF110" s="783" t="s">
        <v>3061</v>
      </c>
      <c r="AG110" s="309"/>
      <c r="AH110" s="783" t="s">
        <v>2057</v>
      </c>
      <c r="AI110" s="783" t="s">
        <v>2149</v>
      </c>
      <c r="AJ110" s="783" t="s">
        <v>2106</v>
      </c>
      <c r="AK110" s="783" t="s">
        <v>64</v>
      </c>
      <c r="AL110" s="786"/>
      <c r="AM110" s="783" t="s">
        <v>2318</v>
      </c>
      <c r="AN110" s="783" t="s">
        <v>2395</v>
      </c>
      <c r="AO110" s="792" t="s">
        <v>452</v>
      </c>
      <c r="AP110" s="863" t="s">
        <v>3305</v>
      </c>
      <c r="AQ110" s="792" t="s">
        <v>1505</v>
      </c>
      <c r="AR110" s="783" t="s">
        <v>2567</v>
      </c>
      <c r="AS110" s="309"/>
      <c r="AT110" s="783" t="s">
        <v>3087</v>
      </c>
      <c r="AU110" s="783" t="s">
        <v>3130</v>
      </c>
      <c r="AV110" s="783" t="s">
        <v>3192</v>
      </c>
      <c r="AW110" s="787"/>
      <c r="AX110" s="783" t="s">
        <v>1456</v>
      </c>
      <c r="AY110" s="792" t="s">
        <v>1434</v>
      </c>
      <c r="AZ110" s="783" t="s">
        <v>2685</v>
      </c>
      <c r="BA110" s="783" t="s">
        <v>2691</v>
      </c>
      <c r="BB110" s="792" t="s">
        <v>3212</v>
      </c>
      <c r="BC110" s="792" t="s">
        <v>2697</v>
      </c>
      <c r="BD110" s="792" t="s">
        <v>2825</v>
      </c>
      <c r="BE110" s="309"/>
      <c r="BF110" s="783" t="s">
        <v>2784</v>
      </c>
      <c r="BG110" s="783" t="s">
        <v>2732</v>
      </c>
      <c r="BH110" s="309"/>
      <c r="BI110" s="783" t="s">
        <v>3241</v>
      </c>
      <c r="BJ110" s="783" t="s">
        <v>3241</v>
      </c>
      <c r="BK110" s="783" t="s">
        <v>3255</v>
      </c>
      <c r="BL110" s="783" t="s">
        <v>2866</v>
      </c>
      <c r="BM110" s="783" t="s">
        <v>2886</v>
      </c>
      <c r="BN110" s="783" t="s">
        <v>2885</v>
      </c>
      <c r="BO110" s="309"/>
      <c r="BP110" s="783" t="s">
        <v>2941</v>
      </c>
      <c r="BQ110" s="783" t="s">
        <v>2893</v>
      </c>
      <c r="BR110" s="309"/>
      <c r="BS110" s="788">
        <v>4.9000000000000004</v>
      </c>
      <c r="BT110" s="785" t="s">
        <v>2197</v>
      </c>
      <c r="BU110" s="788">
        <v>2.2000000000000002</v>
      </c>
      <c r="BV110" s="783" t="s">
        <v>2203</v>
      </c>
      <c r="BW110" s="788">
        <v>0.16</v>
      </c>
      <c r="BX110" s="785" t="s">
        <v>2306</v>
      </c>
      <c r="BY110" s="789">
        <v>4.5999999999999996</v>
      </c>
      <c r="BZ110" s="783" t="s">
        <v>1307</v>
      </c>
      <c r="CA110" s="788">
        <v>4.9000000000000004</v>
      </c>
      <c r="CB110" s="783" t="s">
        <v>2214</v>
      </c>
      <c r="CC110" s="790"/>
      <c r="CD110" s="788">
        <v>2.1</v>
      </c>
      <c r="CE110" s="783" t="s">
        <v>2281</v>
      </c>
      <c r="CF110" s="788">
        <v>0.56999999999999995</v>
      </c>
      <c r="CG110" s="783" t="s">
        <v>2268</v>
      </c>
      <c r="CH110" s="788">
        <v>5.7</v>
      </c>
      <c r="CI110" s="783" t="s">
        <v>2275</v>
      </c>
      <c r="CJ110" s="788">
        <v>5</v>
      </c>
      <c r="CK110" s="783" t="s">
        <v>2272</v>
      </c>
      <c r="CL110" s="790"/>
      <c r="CM110" s="790"/>
      <c r="CN110" s="788">
        <v>5.3</v>
      </c>
      <c r="CO110" s="791"/>
      <c r="CP110" s="788">
        <v>0.12</v>
      </c>
      <c r="CQ110" s="790"/>
      <c r="CR110" s="309"/>
      <c r="CS110" s="790"/>
      <c r="CT110" s="785"/>
    </row>
    <row r="111" spans="1:98" s="312" customFormat="1" ht="168" customHeight="1" x14ac:dyDescent="0.3">
      <c r="A111" s="561" t="s">
        <v>831</v>
      </c>
      <c r="B111" s="298" t="s">
        <v>832</v>
      </c>
      <c r="C111" s="298" t="s">
        <v>743</v>
      </c>
      <c r="D111" s="298" t="s">
        <v>612</v>
      </c>
      <c r="E111" s="309"/>
      <c r="F111" s="777" t="s">
        <v>63</v>
      </c>
      <c r="G111" s="778">
        <f>'Stage 2 - Site Information'!N111</f>
        <v>60</v>
      </c>
      <c r="H111" s="777"/>
      <c r="I111" s="779">
        <f>'Stage 2 - Site Information'!M111</f>
        <v>3.2</v>
      </c>
      <c r="J111" s="780"/>
      <c r="K111" s="781"/>
      <c r="L111" s="309"/>
      <c r="M111" s="782">
        <v>3.2</v>
      </c>
      <c r="N111" s="782">
        <v>60</v>
      </c>
      <c r="O111" s="783" t="s">
        <v>471</v>
      </c>
      <c r="P111" s="783" t="s">
        <v>415</v>
      </c>
      <c r="Q111" s="309"/>
      <c r="R111" s="783" t="s">
        <v>1802</v>
      </c>
      <c r="S111" s="783" t="s">
        <v>1656</v>
      </c>
      <c r="T111" s="783" t="s">
        <v>1707</v>
      </c>
      <c r="U111" s="783" t="s">
        <v>1657</v>
      </c>
      <c r="V111" s="309"/>
      <c r="W111" s="783" t="s">
        <v>1850</v>
      </c>
      <c r="X111" s="783" t="s">
        <v>1864</v>
      </c>
      <c r="Y111" s="783" t="s">
        <v>1959</v>
      </c>
      <c r="Z111" s="783" t="s">
        <v>418</v>
      </c>
      <c r="AA111" s="309"/>
      <c r="AB111" s="784" t="s">
        <v>1992</v>
      </c>
      <c r="AC111" s="783" t="s">
        <v>418</v>
      </c>
      <c r="AD111" s="309"/>
      <c r="AE111" s="785" t="s">
        <v>3063</v>
      </c>
      <c r="AF111" s="783" t="s">
        <v>3051</v>
      </c>
      <c r="AG111" s="309"/>
      <c r="AH111" s="783" t="s">
        <v>2057</v>
      </c>
      <c r="AI111" s="783" t="s">
        <v>2091</v>
      </c>
      <c r="AJ111" s="783" t="s">
        <v>2120</v>
      </c>
      <c r="AK111" s="783" t="s">
        <v>64</v>
      </c>
      <c r="AL111" s="786"/>
      <c r="AM111" s="783" t="s">
        <v>2397</v>
      </c>
      <c r="AN111" s="783" t="s">
        <v>2396</v>
      </c>
      <c r="AO111" s="783" t="s">
        <v>2327</v>
      </c>
      <c r="AP111" s="863" t="s">
        <v>3305</v>
      </c>
      <c r="AQ111" s="784" t="s">
        <v>1505</v>
      </c>
      <c r="AR111" s="783" t="s">
        <v>2568</v>
      </c>
      <c r="AS111" s="309"/>
      <c r="AT111" s="783" t="s">
        <v>3087</v>
      </c>
      <c r="AU111" s="792" t="s">
        <v>3155</v>
      </c>
      <c r="AV111" s="783" t="s">
        <v>3192</v>
      </c>
      <c r="AW111" s="787"/>
      <c r="AX111" s="783" t="s">
        <v>1454</v>
      </c>
      <c r="AY111" s="784" t="s">
        <v>1434</v>
      </c>
      <c r="AZ111" s="783" t="s">
        <v>2685</v>
      </c>
      <c r="BA111" s="783" t="s">
        <v>445</v>
      </c>
      <c r="BB111" s="792" t="s">
        <v>3215</v>
      </c>
      <c r="BC111" s="784" t="s">
        <v>2696</v>
      </c>
      <c r="BD111" s="784" t="s">
        <v>2804</v>
      </c>
      <c r="BE111" s="309"/>
      <c r="BF111" s="783" t="s">
        <v>2783</v>
      </c>
      <c r="BG111" s="783" t="s">
        <v>2732</v>
      </c>
      <c r="BH111" s="309"/>
      <c r="BI111" s="783" t="s">
        <v>3241</v>
      </c>
      <c r="BJ111" s="783" t="s">
        <v>3241</v>
      </c>
      <c r="BK111" s="783" t="s">
        <v>3256</v>
      </c>
      <c r="BL111" s="783" t="s">
        <v>2866</v>
      </c>
      <c r="BM111" s="783" t="s">
        <v>397</v>
      </c>
      <c r="BN111" s="783" t="s">
        <v>2885</v>
      </c>
      <c r="BO111" s="309"/>
      <c r="BP111" s="783" t="s">
        <v>2941</v>
      </c>
      <c r="BQ111" s="783" t="s">
        <v>2982</v>
      </c>
      <c r="BR111" s="309"/>
      <c r="BS111" s="788">
        <v>1.5</v>
      </c>
      <c r="BT111" s="785" t="s">
        <v>2197</v>
      </c>
      <c r="BU111" s="788">
        <v>0.35</v>
      </c>
      <c r="BV111" s="783" t="s">
        <v>2201</v>
      </c>
      <c r="BW111" s="788">
        <v>0.1</v>
      </c>
      <c r="BX111" s="785" t="s">
        <v>2306</v>
      </c>
      <c r="BY111" s="789">
        <v>2.2000000000000002</v>
      </c>
      <c r="BZ111" s="783" t="s">
        <v>1307</v>
      </c>
      <c r="CA111" s="788">
        <v>0.3</v>
      </c>
      <c r="CB111" s="783" t="s">
        <v>2215</v>
      </c>
      <c r="CC111" s="790"/>
      <c r="CD111" s="788">
        <v>0.4</v>
      </c>
      <c r="CE111" s="783" t="s">
        <v>2226</v>
      </c>
      <c r="CF111" s="788">
        <v>0.2</v>
      </c>
      <c r="CG111" s="783" t="s">
        <v>2236</v>
      </c>
      <c r="CH111" s="788">
        <v>2.8</v>
      </c>
      <c r="CI111" s="783" t="s">
        <v>2300</v>
      </c>
      <c r="CJ111" s="788">
        <v>0.52</v>
      </c>
      <c r="CK111" s="783" t="s">
        <v>2232</v>
      </c>
      <c r="CL111" s="790"/>
      <c r="CM111" s="790"/>
      <c r="CN111" s="788">
        <v>1.9</v>
      </c>
      <c r="CO111" s="791"/>
      <c r="CP111" s="788">
        <v>0.15</v>
      </c>
      <c r="CQ111" s="790"/>
      <c r="CR111" s="309"/>
      <c r="CS111" s="790"/>
      <c r="CT111" s="785"/>
    </row>
    <row r="112" spans="1:98" s="312" customFormat="1" ht="120" customHeight="1" x14ac:dyDescent="0.3">
      <c r="A112" s="561" t="s">
        <v>833</v>
      </c>
      <c r="B112" s="298" t="s">
        <v>834</v>
      </c>
      <c r="C112" s="298" t="s">
        <v>514</v>
      </c>
      <c r="D112" s="298" t="s">
        <v>515</v>
      </c>
      <c r="E112" s="309"/>
      <c r="F112" s="777" t="s">
        <v>63</v>
      </c>
      <c r="G112" s="778">
        <f>'Stage 2 - Site Information'!N112</f>
        <v>197</v>
      </c>
      <c r="H112" s="777"/>
      <c r="I112" s="779">
        <f>'Stage 2 - Site Information'!M112</f>
        <v>6.56</v>
      </c>
      <c r="J112" s="780" t="s">
        <v>1344</v>
      </c>
      <c r="K112" s="781"/>
      <c r="L112" s="309"/>
      <c r="M112" s="782">
        <v>6.56</v>
      </c>
      <c r="N112" s="782">
        <v>197</v>
      </c>
      <c r="O112" s="783" t="s">
        <v>426</v>
      </c>
      <c r="P112" s="783" t="s">
        <v>415</v>
      </c>
      <c r="Q112" s="309"/>
      <c r="R112" s="783" t="s">
        <v>1802</v>
      </c>
      <c r="S112" s="783" t="s">
        <v>1613</v>
      </c>
      <c r="T112" s="783" t="s">
        <v>1733</v>
      </c>
      <c r="U112" s="783" t="s">
        <v>1549</v>
      </c>
      <c r="V112" s="309"/>
      <c r="W112" s="783" t="s">
        <v>1850</v>
      </c>
      <c r="X112" s="783" t="s">
        <v>1864</v>
      </c>
      <c r="Y112" s="783" t="s">
        <v>1845</v>
      </c>
      <c r="Z112" s="783" t="s">
        <v>418</v>
      </c>
      <c r="AA112" s="309"/>
      <c r="AB112" s="792" t="s">
        <v>1992</v>
      </c>
      <c r="AC112" s="783" t="s">
        <v>418</v>
      </c>
      <c r="AD112" s="309"/>
      <c r="AE112" s="785" t="s">
        <v>3049</v>
      </c>
      <c r="AF112" s="801" t="s">
        <v>3078</v>
      </c>
      <c r="AG112" s="309"/>
      <c r="AH112" s="783" t="s">
        <v>2058</v>
      </c>
      <c r="AI112" s="783" t="s">
        <v>2075</v>
      </c>
      <c r="AJ112" s="783" t="s">
        <v>2107</v>
      </c>
      <c r="AK112" s="783" t="s">
        <v>64</v>
      </c>
      <c r="AL112" s="786"/>
      <c r="AM112" s="783" t="s">
        <v>2318</v>
      </c>
      <c r="AN112" s="783" t="s">
        <v>2398</v>
      </c>
      <c r="AO112" s="792" t="s">
        <v>452</v>
      </c>
      <c r="AP112" s="863" t="s">
        <v>3304</v>
      </c>
      <c r="AQ112" s="792" t="s">
        <v>1505</v>
      </c>
      <c r="AR112" s="783" t="s">
        <v>2511</v>
      </c>
      <c r="AS112" s="309"/>
      <c r="AT112" s="783" t="s">
        <v>3087</v>
      </c>
      <c r="AU112" s="783" t="s">
        <v>3130</v>
      </c>
      <c r="AV112" s="783" t="s">
        <v>3196</v>
      </c>
      <c r="AW112" s="787"/>
      <c r="AX112" s="783" t="s">
        <v>1454</v>
      </c>
      <c r="AY112" s="783" t="s">
        <v>2666</v>
      </c>
      <c r="AZ112" s="783" t="s">
        <v>2685</v>
      </c>
      <c r="BA112" s="783" t="s">
        <v>445</v>
      </c>
      <c r="BB112" s="792" t="s">
        <v>3216</v>
      </c>
      <c r="BC112" s="792" t="s">
        <v>2724</v>
      </c>
      <c r="BD112" s="783" t="s">
        <v>2727</v>
      </c>
      <c r="BE112" s="309"/>
      <c r="BF112" s="783" t="s">
        <v>2786</v>
      </c>
      <c r="BG112" s="803" t="s">
        <v>2785</v>
      </c>
      <c r="BH112" s="309"/>
      <c r="BI112" s="783" t="s">
        <v>3241</v>
      </c>
      <c r="BJ112" s="783" t="s">
        <v>3251</v>
      </c>
      <c r="BK112" s="783" t="s">
        <v>3256</v>
      </c>
      <c r="BL112" s="783" t="s">
        <v>2866</v>
      </c>
      <c r="BM112" s="783" t="s">
        <v>2886</v>
      </c>
      <c r="BN112" s="783" t="s">
        <v>2887</v>
      </c>
      <c r="BO112" s="309"/>
      <c r="BP112" s="783" t="s">
        <v>2942</v>
      </c>
      <c r="BQ112" s="783" t="s">
        <v>2982</v>
      </c>
      <c r="BR112" s="309"/>
      <c r="BS112" s="788">
        <v>2.6</v>
      </c>
      <c r="BT112" s="785" t="s">
        <v>2198</v>
      </c>
      <c r="BU112" s="788">
        <v>1.6</v>
      </c>
      <c r="BV112" s="783" t="s">
        <v>2201</v>
      </c>
      <c r="BW112" s="788">
        <v>0.09</v>
      </c>
      <c r="BX112" s="785" t="s">
        <v>2307</v>
      </c>
      <c r="BY112" s="789">
        <v>1.4</v>
      </c>
      <c r="BZ112" s="783" t="s">
        <v>1219</v>
      </c>
      <c r="CA112" s="788">
        <v>1.4</v>
      </c>
      <c r="CB112" s="783" t="s">
        <v>1219</v>
      </c>
      <c r="CC112" s="790"/>
      <c r="CD112" s="788">
        <v>0.36</v>
      </c>
      <c r="CE112" s="783" t="s">
        <v>2281</v>
      </c>
      <c r="CF112" s="788">
        <v>0.48</v>
      </c>
      <c r="CG112" s="783" t="s">
        <v>2263</v>
      </c>
      <c r="CH112" s="788">
        <v>1.01</v>
      </c>
      <c r="CI112" s="783" t="s">
        <v>2275</v>
      </c>
      <c r="CJ112" s="788">
        <v>1.9</v>
      </c>
      <c r="CK112" s="783" t="s">
        <v>2274</v>
      </c>
      <c r="CL112" s="790"/>
      <c r="CM112" s="790"/>
      <c r="CN112" s="788">
        <v>1.7</v>
      </c>
      <c r="CO112" s="791"/>
      <c r="CP112" s="788">
        <v>0.42</v>
      </c>
      <c r="CQ112" s="790"/>
      <c r="CR112" s="309"/>
      <c r="CS112" s="790"/>
      <c r="CT112" s="785"/>
    </row>
    <row r="113" spans="1:98" s="470" customFormat="1" ht="108" hidden="1" customHeight="1" x14ac:dyDescent="0.25">
      <c r="A113" s="562" t="s">
        <v>835</v>
      </c>
      <c r="B113" s="462" t="s">
        <v>836</v>
      </c>
      <c r="C113" s="463" t="s">
        <v>837</v>
      </c>
      <c r="D113" s="463" t="s">
        <v>518</v>
      </c>
      <c r="E113" s="464"/>
      <c r="F113" s="482"/>
      <c r="G113" s="483">
        <f>'Stage 2 - Site Information'!N113</f>
        <v>0</v>
      </c>
      <c r="H113" s="482"/>
      <c r="I113" s="484">
        <f>'Stage 2 - Site Information'!M113</f>
        <v>1.27</v>
      </c>
      <c r="J113" s="485" t="s">
        <v>854</v>
      </c>
      <c r="K113" s="486"/>
      <c r="L113" s="464"/>
      <c r="M113" s="465">
        <v>1.27</v>
      </c>
      <c r="N113" s="465">
        <v>0</v>
      </c>
      <c r="O113" s="466" t="s">
        <v>426</v>
      </c>
      <c r="P113" s="466" t="s">
        <v>415</v>
      </c>
      <c r="Q113" s="464"/>
      <c r="R113" s="469" t="s">
        <v>1552</v>
      </c>
      <c r="S113" s="466" t="s">
        <v>1551</v>
      </c>
      <c r="T113" s="466" t="s">
        <v>1734</v>
      </c>
      <c r="U113" s="466" t="s">
        <v>416</v>
      </c>
      <c r="V113" s="464"/>
      <c r="W113" s="466" t="s">
        <v>1857</v>
      </c>
      <c r="X113" s="466" t="s">
        <v>418</v>
      </c>
      <c r="Y113" s="466" t="s">
        <v>2328</v>
      </c>
      <c r="Z113" s="466" t="s">
        <v>418</v>
      </c>
      <c r="AA113" s="464"/>
      <c r="AB113" s="469" t="s">
        <v>1992</v>
      </c>
      <c r="AC113" s="466" t="s">
        <v>418</v>
      </c>
      <c r="AD113" s="464"/>
      <c r="AE113" s="467"/>
      <c r="AF113" s="466"/>
      <c r="AG113" s="464"/>
      <c r="AH113" s="466" t="s">
        <v>2058</v>
      </c>
      <c r="AI113" s="466" t="s">
        <v>2149</v>
      </c>
      <c r="AJ113" s="466" t="s">
        <v>2087</v>
      </c>
      <c r="AK113" s="466" t="s">
        <v>64</v>
      </c>
      <c r="AL113" s="468"/>
      <c r="AM113" s="466" t="s">
        <v>2318</v>
      </c>
      <c r="AN113" s="466" t="s">
        <v>2399</v>
      </c>
      <c r="AO113" s="469" t="s">
        <v>452</v>
      </c>
      <c r="AP113" s="864" t="s">
        <v>3305</v>
      </c>
      <c r="AQ113" s="469" t="s">
        <v>1505</v>
      </c>
      <c r="AR113" s="466" t="s">
        <v>2569</v>
      </c>
      <c r="AS113" s="464"/>
      <c r="AT113" s="466" t="s">
        <v>3087</v>
      </c>
      <c r="AU113" s="466" t="s">
        <v>3164</v>
      </c>
      <c r="AV113" s="466" t="s">
        <v>3199</v>
      </c>
      <c r="AW113" s="718"/>
      <c r="AX113" s="466"/>
      <c r="AY113" s="469" t="s">
        <v>1434</v>
      </c>
      <c r="AZ113" s="466" t="s">
        <v>2685</v>
      </c>
      <c r="BA113" s="466" t="s">
        <v>445</v>
      </c>
      <c r="BB113" s="304"/>
      <c r="BC113" s="466" t="s">
        <v>2716</v>
      </c>
      <c r="BD113" s="466" t="s">
        <v>2758</v>
      </c>
      <c r="BE113" s="464"/>
      <c r="BF113" s="466" t="s">
        <v>446</v>
      </c>
      <c r="BG113" s="466" t="s">
        <v>2732</v>
      </c>
      <c r="BH113" s="464"/>
      <c r="BI113" s="466"/>
      <c r="BJ113" s="466" t="s">
        <v>3244</v>
      </c>
      <c r="BK113" s="466" t="s">
        <v>3256</v>
      </c>
      <c r="BL113" s="466" t="s">
        <v>2866</v>
      </c>
      <c r="BM113" s="466" t="s">
        <v>2886</v>
      </c>
      <c r="BN113" s="466" t="s">
        <v>2887</v>
      </c>
      <c r="BO113" s="464"/>
      <c r="BP113" s="466"/>
      <c r="BQ113" s="466"/>
      <c r="BR113" s="464"/>
      <c r="BS113" s="643">
        <v>3.4</v>
      </c>
      <c r="BT113" s="467" t="s">
        <v>2198</v>
      </c>
      <c r="BU113" s="643">
        <v>0.85</v>
      </c>
      <c r="BV113" s="466" t="s">
        <v>2201</v>
      </c>
      <c r="BW113" s="643">
        <v>0.52</v>
      </c>
      <c r="BX113" s="467" t="s">
        <v>2308</v>
      </c>
      <c r="BY113" s="644"/>
      <c r="BZ113" s="466"/>
      <c r="CA113" s="643"/>
      <c r="CB113" s="466"/>
      <c r="CC113" s="671"/>
      <c r="CD113" s="643"/>
      <c r="CE113" s="466"/>
      <c r="CF113" s="643"/>
      <c r="CG113" s="466"/>
      <c r="CH113" s="643"/>
      <c r="CI113" s="466"/>
      <c r="CJ113" s="643"/>
      <c r="CK113" s="466"/>
      <c r="CL113" s="671"/>
      <c r="CM113" s="671"/>
      <c r="CN113" s="643"/>
      <c r="CO113" s="672"/>
      <c r="CP113" s="643"/>
      <c r="CQ113" s="671"/>
      <c r="CR113" s="464"/>
      <c r="CS113" s="671"/>
      <c r="CT113" s="467"/>
    </row>
    <row r="114" spans="1:98" s="470" customFormat="1" ht="120" hidden="1" customHeight="1" x14ac:dyDescent="0.25">
      <c r="A114" s="562" t="s">
        <v>838</v>
      </c>
      <c r="B114" s="462" t="s">
        <v>839</v>
      </c>
      <c r="C114" s="463" t="s">
        <v>840</v>
      </c>
      <c r="D114" s="463" t="s">
        <v>518</v>
      </c>
      <c r="E114" s="464"/>
      <c r="F114" s="482" t="s">
        <v>63</v>
      </c>
      <c r="G114" s="483">
        <f>'Stage 2 - Site Information'!N114</f>
        <v>2</v>
      </c>
      <c r="H114" s="482"/>
      <c r="I114" s="484">
        <f>'Stage 2 - Site Information'!M114</f>
        <v>0.08</v>
      </c>
      <c r="J114" s="485"/>
      <c r="K114" s="486"/>
      <c r="L114" s="464"/>
      <c r="M114" s="465">
        <v>0.08</v>
      </c>
      <c r="N114" s="465">
        <v>2</v>
      </c>
      <c r="O114" s="466" t="s">
        <v>426</v>
      </c>
      <c r="P114" s="469" t="s">
        <v>436</v>
      </c>
      <c r="Q114" s="464"/>
      <c r="R114" s="466"/>
      <c r="S114" s="466"/>
      <c r="T114" s="466"/>
      <c r="U114" s="466"/>
      <c r="V114" s="464"/>
      <c r="W114" s="466"/>
      <c r="X114" s="466"/>
      <c r="Y114" s="466"/>
      <c r="Z114" s="466"/>
      <c r="AA114" s="464"/>
      <c r="AB114" s="466"/>
      <c r="AC114" s="466"/>
      <c r="AD114" s="464"/>
      <c r="AE114" s="467"/>
      <c r="AF114" s="466"/>
      <c r="AG114" s="464"/>
      <c r="AH114" s="466"/>
      <c r="AI114" s="466"/>
      <c r="AJ114" s="466"/>
      <c r="AK114" s="466"/>
      <c r="AL114" s="468"/>
      <c r="AM114" s="466"/>
      <c r="AN114" s="466"/>
      <c r="AO114" s="466" t="s">
        <v>1492</v>
      </c>
      <c r="AP114" s="864"/>
      <c r="AQ114" s="466"/>
      <c r="AR114" s="466"/>
      <c r="AS114" s="464"/>
      <c r="AT114" s="466" t="s">
        <v>3087</v>
      </c>
      <c r="AU114" s="466"/>
      <c r="AV114" s="466"/>
      <c r="AW114" s="718"/>
      <c r="AX114" s="466"/>
      <c r="AY114" s="469" t="s">
        <v>1434</v>
      </c>
      <c r="AZ114" s="466" t="s">
        <v>2685</v>
      </c>
      <c r="BA114" s="466" t="s">
        <v>445</v>
      </c>
      <c r="BB114" s="304"/>
      <c r="BC114" s="466"/>
      <c r="BD114" s="466"/>
      <c r="BE114" s="464"/>
      <c r="BF114" s="466"/>
      <c r="BG114" s="466"/>
      <c r="BH114" s="464"/>
      <c r="BI114" s="466"/>
      <c r="BJ114" s="466"/>
      <c r="BK114" s="466"/>
      <c r="BL114" s="466"/>
      <c r="BM114" s="466"/>
      <c r="BN114" s="466"/>
      <c r="BO114" s="464"/>
      <c r="BP114" s="466"/>
      <c r="BQ114" s="466"/>
      <c r="BR114" s="464"/>
      <c r="BS114" s="643"/>
      <c r="BT114" s="467"/>
      <c r="BU114" s="643"/>
      <c r="BV114" s="466"/>
      <c r="BW114" s="643"/>
      <c r="BX114" s="467"/>
      <c r="BY114" s="644"/>
      <c r="BZ114" s="466"/>
      <c r="CA114" s="643"/>
      <c r="CB114" s="466"/>
      <c r="CC114" s="671"/>
      <c r="CD114" s="643"/>
      <c r="CE114" s="466"/>
      <c r="CF114" s="643"/>
      <c r="CG114" s="466"/>
      <c r="CH114" s="643"/>
      <c r="CI114" s="466"/>
      <c r="CJ114" s="643"/>
      <c r="CK114" s="466"/>
      <c r="CL114" s="671"/>
      <c r="CM114" s="671"/>
      <c r="CN114" s="643"/>
      <c r="CO114" s="672"/>
      <c r="CP114" s="643"/>
      <c r="CQ114" s="671"/>
      <c r="CR114" s="464"/>
      <c r="CS114" s="671"/>
      <c r="CT114" s="467"/>
    </row>
    <row r="115" spans="1:98" s="312" customFormat="1" ht="120" customHeight="1" x14ac:dyDescent="0.3">
      <c r="A115" s="561" t="s">
        <v>841</v>
      </c>
      <c r="B115" s="298" t="s">
        <v>842</v>
      </c>
      <c r="C115" s="298" t="s">
        <v>520</v>
      </c>
      <c r="D115" s="298" t="s">
        <v>521</v>
      </c>
      <c r="E115" s="309"/>
      <c r="F115" s="777" t="s">
        <v>63</v>
      </c>
      <c r="G115" s="778">
        <f>'Stage 2 - Site Information'!N115</f>
        <v>103</v>
      </c>
      <c r="H115" s="777"/>
      <c r="I115" s="779">
        <f>'Stage 2 - Site Information'!M115</f>
        <v>3.67</v>
      </c>
      <c r="J115" s="780"/>
      <c r="K115" s="781"/>
      <c r="L115" s="309"/>
      <c r="M115" s="782">
        <v>3.67</v>
      </c>
      <c r="N115" s="782">
        <v>103</v>
      </c>
      <c r="O115" s="783" t="s">
        <v>430</v>
      </c>
      <c r="P115" s="783" t="s">
        <v>415</v>
      </c>
      <c r="Q115" s="309"/>
      <c r="R115" s="783" t="s">
        <v>1802</v>
      </c>
      <c r="S115" s="783" t="s">
        <v>1658</v>
      </c>
      <c r="T115" s="783" t="s">
        <v>1739</v>
      </c>
      <c r="U115" s="783" t="s">
        <v>416</v>
      </c>
      <c r="V115" s="309"/>
      <c r="W115" s="783" t="s">
        <v>1850</v>
      </c>
      <c r="X115" s="783" t="s">
        <v>1864</v>
      </c>
      <c r="Y115" s="783" t="s">
        <v>1955</v>
      </c>
      <c r="Z115" s="783" t="s">
        <v>418</v>
      </c>
      <c r="AA115" s="309"/>
      <c r="AB115" s="784" t="s">
        <v>1992</v>
      </c>
      <c r="AC115" s="783" t="s">
        <v>418</v>
      </c>
      <c r="AD115" s="309"/>
      <c r="AE115" s="785" t="s">
        <v>3076</v>
      </c>
      <c r="AF115" s="783" t="s">
        <v>3062</v>
      </c>
      <c r="AG115" s="309"/>
      <c r="AH115" s="783" t="s">
        <v>2058</v>
      </c>
      <c r="AI115" s="783" t="s">
        <v>2076</v>
      </c>
      <c r="AJ115" s="783" t="s">
        <v>2108</v>
      </c>
      <c r="AK115" s="783" t="s">
        <v>64</v>
      </c>
      <c r="AL115" s="786"/>
      <c r="AM115" s="783" t="s">
        <v>2318</v>
      </c>
      <c r="AN115" s="783" t="s">
        <v>2400</v>
      </c>
      <c r="AO115" s="784" t="s">
        <v>1474</v>
      </c>
      <c r="AP115" s="863" t="s">
        <v>3305</v>
      </c>
      <c r="AQ115" s="784" t="s">
        <v>1505</v>
      </c>
      <c r="AR115" s="783" t="s">
        <v>2570</v>
      </c>
      <c r="AS115" s="309"/>
      <c r="AT115" s="783" t="s">
        <v>3087</v>
      </c>
      <c r="AU115" s="783" t="s">
        <v>3130</v>
      </c>
      <c r="AV115" s="783" t="s">
        <v>3185</v>
      </c>
      <c r="AW115" s="787"/>
      <c r="AX115" s="783" t="s">
        <v>1454</v>
      </c>
      <c r="AY115" s="783" t="s">
        <v>2673</v>
      </c>
      <c r="AZ115" s="783" t="s">
        <v>2685</v>
      </c>
      <c r="BA115" s="783" t="s">
        <v>445</v>
      </c>
      <c r="BB115" s="792" t="s">
        <v>3214</v>
      </c>
      <c r="BC115" s="784" t="s">
        <v>2720</v>
      </c>
      <c r="BD115" s="784" t="s">
        <v>2787</v>
      </c>
      <c r="BE115" s="309"/>
      <c r="BF115" s="783" t="s">
        <v>446</v>
      </c>
      <c r="BG115" s="783" t="s">
        <v>2738</v>
      </c>
      <c r="BH115" s="309"/>
      <c r="BI115" s="783" t="s">
        <v>3241</v>
      </c>
      <c r="BJ115" s="783" t="s">
        <v>3241</v>
      </c>
      <c r="BK115" s="783" t="s">
        <v>3258</v>
      </c>
      <c r="BL115" s="783" t="s">
        <v>2876</v>
      </c>
      <c r="BM115" s="783" t="s">
        <v>399</v>
      </c>
      <c r="BN115" s="783" t="s">
        <v>2887</v>
      </c>
      <c r="BO115" s="309"/>
      <c r="BP115" s="783" t="s">
        <v>2907</v>
      </c>
      <c r="BQ115" s="783" t="s">
        <v>2982</v>
      </c>
      <c r="BR115" s="309"/>
      <c r="BS115" s="788">
        <v>7.8</v>
      </c>
      <c r="BT115" s="785" t="s">
        <v>2196</v>
      </c>
      <c r="BU115" s="788">
        <v>0</v>
      </c>
      <c r="BV115" s="783" t="s">
        <v>2200</v>
      </c>
      <c r="BW115" s="788">
        <v>0</v>
      </c>
      <c r="BX115" s="785" t="s">
        <v>2308</v>
      </c>
      <c r="BY115" s="789">
        <v>1.6</v>
      </c>
      <c r="BZ115" s="783" t="s">
        <v>1209</v>
      </c>
      <c r="CA115" s="788">
        <v>0.64</v>
      </c>
      <c r="CB115" s="783" t="s">
        <v>2216</v>
      </c>
      <c r="CC115" s="790"/>
      <c r="CD115" s="788">
        <v>0.35</v>
      </c>
      <c r="CE115" s="783" t="s">
        <v>2298</v>
      </c>
      <c r="CF115" s="788">
        <v>1.7</v>
      </c>
      <c r="CG115" s="783" t="s">
        <v>2242</v>
      </c>
      <c r="CH115" s="788">
        <v>3.3</v>
      </c>
      <c r="CI115" s="783" t="s">
        <v>2279</v>
      </c>
      <c r="CJ115" s="788">
        <v>0.84</v>
      </c>
      <c r="CK115" s="783" t="s">
        <v>2271</v>
      </c>
      <c r="CL115" s="790"/>
      <c r="CM115" s="790"/>
      <c r="CN115" s="788">
        <v>3.3</v>
      </c>
      <c r="CO115" s="791"/>
      <c r="CP115" s="788">
        <v>0.25</v>
      </c>
      <c r="CQ115" s="790"/>
      <c r="CR115" s="309"/>
      <c r="CS115" s="790"/>
      <c r="CT115" s="785"/>
    </row>
    <row r="116" spans="1:98" s="312" customFormat="1" ht="120" customHeight="1" x14ac:dyDescent="0.3">
      <c r="A116" s="561" t="s">
        <v>843</v>
      </c>
      <c r="B116" s="298" t="s">
        <v>844</v>
      </c>
      <c r="C116" s="298" t="s">
        <v>763</v>
      </c>
      <c r="D116" s="298" t="s">
        <v>524</v>
      </c>
      <c r="E116" s="309"/>
      <c r="F116" s="777" t="s">
        <v>63</v>
      </c>
      <c r="G116" s="778">
        <f>'Stage 2 - Site Information'!N116</f>
        <v>46</v>
      </c>
      <c r="H116" s="777"/>
      <c r="I116" s="779">
        <f>'Stage 2 - Site Information'!M116</f>
        <v>1.54</v>
      </c>
      <c r="J116" s="780" t="s">
        <v>682</v>
      </c>
      <c r="K116" s="781"/>
      <c r="L116" s="309"/>
      <c r="M116" s="782">
        <v>1.54</v>
      </c>
      <c r="N116" s="782">
        <v>46</v>
      </c>
      <c r="O116" s="783" t="s">
        <v>474</v>
      </c>
      <c r="P116" s="783" t="s">
        <v>1401</v>
      </c>
      <c r="Q116" s="309"/>
      <c r="R116" s="783" t="s">
        <v>1802</v>
      </c>
      <c r="S116" s="783" t="s">
        <v>1659</v>
      </c>
      <c r="T116" s="783" t="s">
        <v>1735</v>
      </c>
      <c r="U116" s="783" t="s">
        <v>1535</v>
      </c>
      <c r="V116" s="309"/>
      <c r="W116" s="783" t="s">
        <v>1851</v>
      </c>
      <c r="X116" s="783" t="s">
        <v>1864</v>
      </c>
      <c r="Y116" s="783" t="s">
        <v>1961</v>
      </c>
      <c r="Z116" s="783" t="s">
        <v>418</v>
      </c>
      <c r="AA116" s="309"/>
      <c r="AB116" s="784" t="s">
        <v>1992</v>
      </c>
      <c r="AC116" s="783" t="s">
        <v>418</v>
      </c>
      <c r="AD116" s="309"/>
      <c r="AE116" s="785" t="s">
        <v>3080</v>
      </c>
      <c r="AF116" s="783" t="s">
        <v>3061</v>
      </c>
      <c r="AG116" s="309"/>
      <c r="AH116" s="783" t="s">
        <v>2057</v>
      </c>
      <c r="AI116" s="783" t="s">
        <v>2076</v>
      </c>
      <c r="AJ116" s="783" t="s">
        <v>2109</v>
      </c>
      <c r="AK116" s="783" t="s">
        <v>64</v>
      </c>
      <c r="AL116" s="786"/>
      <c r="AM116" s="783" t="s">
        <v>2318</v>
      </c>
      <c r="AN116" s="783" t="s">
        <v>2401</v>
      </c>
      <c r="AO116" s="784" t="s">
        <v>1487</v>
      </c>
      <c r="AP116" s="863" t="s">
        <v>3307</v>
      </c>
      <c r="AQ116" s="783" t="s">
        <v>3279</v>
      </c>
      <c r="AR116" s="783" t="s">
        <v>2537</v>
      </c>
      <c r="AS116" s="309"/>
      <c r="AT116" s="783" t="s">
        <v>3087</v>
      </c>
      <c r="AU116" s="783" t="s">
        <v>3130</v>
      </c>
      <c r="AV116" s="783" t="s">
        <v>3192</v>
      </c>
      <c r="AW116" s="787"/>
      <c r="AX116" s="783"/>
      <c r="AY116" s="784" t="s">
        <v>1434</v>
      </c>
      <c r="AZ116" s="783" t="s">
        <v>2685</v>
      </c>
      <c r="BA116" s="783" t="s">
        <v>445</v>
      </c>
      <c r="BB116" s="792" t="s">
        <v>3220</v>
      </c>
      <c r="BC116" s="784" t="s">
        <v>2696</v>
      </c>
      <c r="BD116" s="783" t="s">
        <v>2826</v>
      </c>
      <c r="BE116" s="309"/>
      <c r="BF116" s="783" t="s">
        <v>446</v>
      </c>
      <c r="BG116" s="783" t="s">
        <v>2732</v>
      </c>
      <c r="BH116" s="309"/>
      <c r="BI116" s="783" t="s">
        <v>3241</v>
      </c>
      <c r="BJ116" s="783" t="s">
        <v>3252</v>
      </c>
      <c r="BK116" s="783" t="s">
        <v>3255</v>
      </c>
      <c r="BL116" s="783" t="s">
        <v>2866</v>
      </c>
      <c r="BM116" s="783" t="s">
        <v>399</v>
      </c>
      <c r="BN116" s="783" t="s">
        <v>2884</v>
      </c>
      <c r="BO116" s="309"/>
      <c r="BP116" s="783" t="s">
        <v>2907</v>
      </c>
      <c r="BQ116" s="783" t="s">
        <v>2982</v>
      </c>
      <c r="BR116" s="309"/>
      <c r="BS116" s="788">
        <v>3.3</v>
      </c>
      <c r="BT116" s="785" t="s">
        <v>2197</v>
      </c>
      <c r="BU116" s="788">
        <v>0</v>
      </c>
      <c r="BV116" s="783" t="s">
        <v>2203</v>
      </c>
      <c r="BW116" s="788">
        <v>0.04</v>
      </c>
      <c r="BX116" s="785" t="s">
        <v>2307</v>
      </c>
      <c r="BY116" s="789">
        <v>2.2000000000000002</v>
      </c>
      <c r="BZ116" s="783" t="s">
        <v>1307</v>
      </c>
      <c r="CA116" s="788">
        <v>2.7</v>
      </c>
      <c r="CB116" s="783" t="s">
        <v>2214</v>
      </c>
      <c r="CC116" s="790"/>
      <c r="CD116" s="788">
        <v>0.13</v>
      </c>
      <c r="CE116" s="783" t="s">
        <v>2281</v>
      </c>
      <c r="CF116" s="788">
        <v>0.19</v>
      </c>
      <c r="CG116" s="783" t="s">
        <v>2268</v>
      </c>
      <c r="CH116" s="788">
        <v>3.5</v>
      </c>
      <c r="CI116" s="783" t="s">
        <v>2275</v>
      </c>
      <c r="CJ116" s="788">
        <v>3</v>
      </c>
      <c r="CK116" s="783" t="s">
        <v>2284</v>
      </c>
      <c r="CL116" s="790"/>
      <c r="CM116" s="790"/>
      <c r="CN116" s="788">
        <v>3.3</v>
      </c>
      <c r="CO116" s="791"/>
      <c r="CP116" s="788">
        <v>0.19</v>
      </c>
      <c r="CQ116" s="790"/>
      <c r="CR116" s="309"/>
      <c r="CS116" s="790"/>
      <c r="CT116" s="785"/>
    </row>
    <row r="117" spans="1:98" s="312" customFormat="1" ht="120" customHeight="1" x14ac:dyDescent="0.3">
      <c r="A117" s="561" t="s">
        <v>845</v>
      </c>
      <c r="B117" s="298" t="s">
        <v>846</v>
      </c>
      <c r="C117" s="298" t="s">
        <v>700</v>
      </c>
      <c r="D117" s="298" t="s">
        <v>701</v>
      </c>
      <c r="E117" s="309"/>
      <c r="F117" s="777" t="s">
        <v>63</v>
      </c>
      <c r="G117" s="778">
        <f>'Stage 2 - Site Information'!N117</f>
        <v>12</v>
      </c>
      <c r="H117" s="777"/>
      <c r="I117" s="779">
        <f>'Stage 2 - Site Information'!M117</f>
        <v>0.51</v>
      </c>
      <c r="J117" s="780"/>
      <c r="K117" s="781"/>
      <c r="L117" s="309"/>
      <c r="M117" s="782">
        <v>0.51</v>
      </c>
      <c r="N117" s="782">
        <v>12</v>
      </c>
      <c r="O117" s="783" t="s">
        <v>462</v>
      </c>
      <c r="P117" s="783" t="s">
        <v>1401</v>
      </c>
      <c r="Q117" s="309"/>
      <c r="R117" s="783" t="s">
        <v>1802</v>
      </c>
      <c r="S117" s="783" t="s">
        <v>1626</v>
      </c>
      <c r="T117" s="783" t="s">
        <v>1707</v>
      </c>
      <c r="U117" s="783" t="s">
        <v>416</v>
      </c>
      <c r="V117" s="309"/>
      <c r="W117" s="783" t="s">
        <v>1850</v>
      </c>
      <c r="X117" s="783" t="s">
        <v>1931</v>
      </c>
      <c r="Y117" s="783" t="s">
        <v>1962</v>
      </c>
      <c r="Z117" s="783" t="s">
        <v>418</v>
      </c>
      <c r="AA117" s="309"/>
      <c r="AB117" s="783" t="s">
        <v>98</v>
      </c>
      <c r="AC117" s="783" t="s">
        <v>418</v>
      </c>
      <c r="AD117" s="309"/>
      <c r="AE117" s="785" t="s">
        <v>3052</v>
      </c>
      <c r="AF117" s="783" t="s">
        <v>3061</v>
      </c>
      <c r="AG117" s="309"/>
      <c r="AH117" s="783" t="s">
        <v>2057</v>
      </c>
      <c r="AI117" s="783" t="s">
        <v>2091</v>
      </c>
      <c r="AJ117" s="783" t="s">
        <v>2074</v>
      </c>
      <c r="AK117" s="783" t="s">
        <v>64</v>
      </c>
      <c r="AL117" s="786"/>
      <c r="AM117" s="783" t="s">
        <v>2402</v>
      </c>
      <c r="AN117" s="783" t="s">
        <v>2403</v>
      </c>
      <c r="AO117" s="792" t="s">
        <v>452</v>
      </c>
      <c r="AP117" s="863" t="s">
        <v>3305</v>
      </c>
      <c r="AQ117" s="792" t="s">
        <v>1505</v>
      </c>
      <c r="AR117" s="783" t="s">
        <v>2571</v>
      </c>
      <c r="AS117" s="309"/>
      <c r="AT117" s="783" t="s">
        <v>3087</v>
      </c>
      <c r="AU117" s="783" t="s">
        <v>3130</v>
      </c>
      <c r="AV117" s="783" t="s">
        <v>3192</v>
      </c>
      <c r="AW117" s="787"/>
      <c r="AX117" s="783" t="s">
        <v>1458</v>
      </c>
      <c r="AY117" s="783" t="s">
        <v>2668</v>
      </c>
      <c r="AZ117" s="783" t="s">
        <v>2685</v>
      </c>
      <c r="BA117" s="783" t="s">
        <v>445</v>
      </c>
      <c r="BB117" s="792" t="s">
        <v>3212</v>
      </c>
      <c r="BC117" s="792" t="s">
        <v>2696</v>
      </c>
      <c r="BD117" s="792" t="s">
        <v>2804</v>
      </c>
      <c r="BE117" s="309"/>
      <c r="BF117" s="783" t="s">
        <v>446</v>
      </c>
      <c r="BG117" s="783" t="s">
        <v>2732</v>
      </c>
      <c r="BH117" s="309"/>
      <c r="BI117" s="783" t="s">
        <v>3241</v>
      </c>
      <c r="BJ117" s="783" t="s">
        <v>3241</v>
      </c>
      <c r="BK117" s="783" t="s">
        <v>3257</v>
      </c>
      <c r="BL117" s="783" t="s">
        <v>2866</v>
      </c>
      <c r="BM117" s="783" t="s">
        <v>397</v>
      </c>
      <c r="BN117" s="783" t="s">
        <v>2884</v>
      </c>
      <c r="BO117" s="309"/>
      <c r="BP117" s="783" t="s">
        <v>2907</v>
      </c>
      <c r="BQ117" s="783" t="s">
        <v>2982</v>
      </c>
      <c r="BR117" s="309"/>
      <c r="BS117" s="788">
        <v>3.7</v>
      </c>
      <c r="BT117" s="785" t="s">
        <v>2197</v>
      </c>
      <c r="BU117" s="788">
        <v>0</v>
      </c>
      <c r="BV117" s="783" t="s">
        <v>2201</v>
      </c>
      <c r="BW117" s="788">
        <v>0.13</v>
      </c>
      <c r="BX117" s="785" t="s">
        <v>2306</v>
      </c>
      <c r="BY117" s="789">
        <v>4.7</v>
      </c>
      <c r="BZ117" s="783" t="s">
        <v>1307</v>
      </c>
      <c r="CA117" s="788">
        <v>2.4</v>
      </c>
      <c r="CB117" s="783" t="s">
        <v>2215</v>
      </c>
      <c r="CC117" s="790"/>
      <c r="CD117" s="788">
        <v>2.2200000000000002</v>
      </c>
      <c r="CE117" s="783" t="s">
        <v>2226</v>
      </c>
      <c r="CF117" s="788">
        <v>0.25</v>
      </c>
      <c r="CG117" s="783" t="s">
        <v>2237</v>
      </c>
      <c r="CH117" s="788">
        <v>4.8</v>
      </c>
      <c r="CI117" s="783" t="s">
        <v>2276</v>
      </c>
      <c r="CJ117" s="788">
        <v>3.3</v>
      </c>
      <c r="CK117" s="783" t="s">
        <v>2232</v>
      </c>
      <c r="CL117" s="790"/>
      <c r="CM117" s="790"/>
      <c r="CN117" s="788">
        <v>4.7</v>
      </c>
      <c r="CO117" s="791"/>
      <c r="CP117" s="788">
        <v>0.26</v>
      </c>
      <c r="CQ117" s="790"/>
      <c r="CR117" s="309"/>
      <c r="CS117" s="790"/>
      <c r="CT117" s="785"/>
    </row>
    <row r="118" spans="1:98" s="312" customFormat="1" ht="120" customHeight="1" x14ac:dyDescent="0.3">
      <c r="A118" s="561" t="s">
        <v>847</v>
      </c>
      <c r="B118" s="298" t="s">
        <v>848</v>
      </c>
      <c r="C118" s="298" t="s">
        <v>763</v>
      </c>
      <c r="D118" s="298" t="s">
        <v>535</v>
      </c>
      <c r="E118" s="309"/>
      <c r="F118" s="777" t="s">
        <v>63</v>
      </c>
      <c r="G118" s="778">
        <f>'Stage 2 - Site Information'!N118</f>
        <v>80</v>
      </c>
      <c r="H118" s="777"/>
      <c r="I118" s="779">
        <f>'Stage 2 - Site Information'!M118</f>
        <v>2.68</v>
      </c>
      <c r="J118" s="780" t="s">
        <v>854</v>
      </c>
      <c r="K118" s="781"/>
      <c r="L118" s="309"/>
      <c r="M118" s="782">
        <v>2.68</v>
      </c>
      <c r="N118" s="782">
        <v>80</v>
      </c>
      <c r="O118" s="783" t="s">
        <v>424</v>
      </c>
      <c r="P118" s="783" t="s">
        <v>415</v>
      </c>
      <c r="Q118" s="309"/>
      <c r="R118" s="783" t="s">
        <v>1542</v>
      </c>
      <c r="S118" s="783" t="s">
        <v>1648</v>
      </c>
      <c r="T118" s="783" t="s">
        <v>1695</v>
      </c>
      <c r="U118" s="783" t="s">
        <v>416</v>
      </c>
      <c r="V118" s="309"/>
      <c r="W118" s="783" t="s">
        <v>1858</v>
      </c>
      <c r="X118" s="783" t="s">
        <v>1867</v>
      </c>
      <c r="Y118" s="783" t="s">
        <v>1959</v>
      </c>
      <c r="Z118" s="783" t="s">
        <v>418</v>
      </c>
      <c r="AA118" s="309"/>
      <c r="AB118" s="792" t="s">
        <v>1992</v>
      </c>
      <c r="AC118" s="783" t="s">
        <v>418</v>
      </c>
      <c r="AD118" s="309"/>
      <c r="AE118" s="785" t="s">
        <v>3063</v>
      </c>
      <c r="AF118" s="783" t="s">
        <v>3051</v>
      </c>
      <c r="AG118" s="309"/>
      <c r="AH118" s="783" t="s">
        <v>2058</v>
      </c>
      <c r="AI118" s="783" t="s">
        <v>2075</v>
      </c>
      <c r="AJ118" s="783" t="s">
        <v>2110</v>
      </c>
      <c r="AK118" s="783" t="s">
        <v>64</v>
      </c>
      <c r="AL118" s="786"/>
      <c r="AM118" s="783" t="s">
        <v>2318</v>
      </c>
      <c r="AN118" s="783" t="s">
        <v>2404</v>
      </c>
      <c r="AO118" s="792" t="s">
        <v>1479</v>
      </c>
      <c r="AP118" s="863" t="s">
        <v>3305</v>
      </c>
      <c r="AQ118" s="792" t="s">
        <v>1505</v>
      </c>
      <c r="AR118" s="783" t="s">
        <v>2572</v>
      </c>
      <c r="AS118" s="309"/>
      <c r="AT118" s="783" t="s">
        <v>3087</v>
      </c>
      <c r="AU118" s="792" t="s">
        <v>3138</v>
      </c>
      <c r="AV118" s="783" t="s">
        <v>3192</v>
      </c>
      <c r="AW118" s="787"/>
      <c r="AX118" s="783" t="s">
        <v>1454</v>
      </c>
      <c r="AY118" s="792" t="s">
        <v>1434</v>
      </c>
      <c r="AZ118" s="783" t="s">
        <v>2685</v>
      </c>
      <c r="BA118" s="783" t="s">
        <v>445</v>
      </c>
      <c r="BB118" s="792" t="s">
        <v>3212</v>
      </c>
      <c r="BC118" s="792" t="s">
        <v>2696</v>
      </c>
      <c r="BD118" s="792" t="s">
        <v>2731</v>
      </c>
      <c r="BE118" s="309"/>
      <c r="BF118" s="783" t="s">
        <v>446</v>
      </c>
      <c r="BG118" s="783" t="s">
        <v>2732</v>
      </c>
      <c r="BH118" s="309"/>
      <c r="BI118" s="783" t="s">
        <v>3241</v>
      </c>
      <c r="BJ118" s="783" t="s">
        <v>3241</v>
      </c>
      <c r="BK118" s="783" t="s">
        <v>3256</v>
      </c>
      <c r="BL118" s="783" t="s">
        <v>2866</v>
      </c>
      <c r="BM118" s="783" t="s">
        <v>2886</v>
      </c>
      <c r="BN118" s="783" t="s">
        <v>2884</v>
      </c>
      <c r="BO118" s="309"/>
      <c r="BP118" s="783" t="s">
        <v>2907</v>
      </c>
      <c r="BQ118" s="783" t="s">
        <v>2982</v>
      </c>
      <c r="BR118" s="309"/>
      <c r="BS118" s="788">
        <v>2.4</v>
      </c>
      <c r="BT118" s="785" t="s">
        <v>2196</v>
      </c>
      <c r="BU118" s="788">
        <v>0</v>
      </c>
      <c r="BV118" s="783" t="s">
        <v>2210</v>
      </c>
      <c r="BW118" s="788">
        <v>0</v>
      </c>
      <c r="BX118" s="785" t="s">
        <v>2306</v>
      </c>
      <c r="BY118" s="789">
        <v>1.2</v>
      </c>
      <c r="BZ118" s="783" t="s">
        <v>2213</v>
      </c>
      <c r="CA118" s="788">
        <v>1.2</v>
      </c>
      <c r="CB118" s="783" t="s">
        <v>2213</v>
      </c>
      <c r="CC118" s="790"/>
      <c r="CD118" s="788">
        <v>1.5</v>
      </c>
      <c r="CE118" s="783" t="s">
        <v>2281</v>
      </c>
      <c r="CF118" s="788">
        <v>1.1000000000000001</v>
      </c>
      <c r="CG118" s="783" t="s">
        <v>2252</v>
      </c>
      <c r="CH118" s="788">
        <v>2.1</v>
      </c>
      <c r="CI118" s="783" t="s">
        <v>2277</v>
      </c>
      <c r="CJ118" s="788">
        <v>2</v>
      </c>
      <c r="CK118" s="783" t="s">
        <v>2283</v>
      </c>
      <c r="CL118" s="790"/>
      <c r="CM118" s="790"/>
      <c r="CN118" s="788">
        <v>1.3</v>
      </c>
      <c r="CO118" s="791"/>
      <c r="CP118" s="788">
        <v>0</v>
      </c>
      <c r="CQ118" s="790"/>
      <c r="CR118" s="309"/>
      <c r="CS118" s="790"/>
      <c r="CT118" s="785"/>
    </row>
    <row r="119" spans="1:98" s="312" customFormat="1" ht="120" customHeight="1" x14ac:dyDescent="0.3">
      <c r="A119" s="561" t="s">
        <v>849</v>
      </c>
      <c r="B119" s="298" t="s">
        <v>850</v>
      </c>
      <c r="C119" s="298" t="s">
        <v>743</v>
      </c>
      <c r="D119" s="298" t="s">
        <v>612</v>
      </c>
      <c r="E119" s="309"/>
      <c r="F119" s="777" t="s">
        <v>63</v>
      </c>
      <c r="G119" s="778">
        <f>'Stage 2 - Site Information'!N119</f>
        <v>4</v>
      </c>
      <c r="H119" s="777"/>
      <c r="I119" s="779">
        <f>'Stage 2 - Site Information'!M119</f>
        <v>0.31</v>
      </c>
      <c r="J119" s="780" t="s">
        <v>1346</v>
      </c>
      <c r="K119" s="781"/>
      <c r="L119" s="309"/>
      <c r="M119" s="782">
        <v>0.31</v>
      </c>
      <c r="N119" s="782">
        <v>4</v>
      </c>
      <c r="O119" s="783" t="s">
        <v>471</v>
      </c>
      <c r="P119" s="783" t="s">
        <v>415</v>
      </c>
      <c r="Q119" s="309"/>
      <c r="R119" s="792" t="s">
        <v>488</v>
      </c>
      <c r="S119" s="783" t="s">
        <v>1660</v>
      </c>
      <c r="T119" s="783" t="s">
        <v>1707</v>
      </c>
      <c r="U119" s="783" t="s">
        <v>416</v>
      </c>
      <c r="V119" s="309"/>
      <c r="W119" s="783" t="s">
        <v>1859</v>
      </c>
      <c r="X119" s="783" t="s">
        <v>1932</v>
      </c>
      <c r="Y119" s="783" t="s">
        <v>1959</v>
      </c>
      <c r="Z119" s="783" t="s">
        <v>418</v>
      </c>
      <c r="AA119" s="309"/>
      <c r="AB119" s="792" t="s">
        <v>1992</v>
      </c>
      <c r="AC119" s="783" t="s">
        <v>418</v>
      </c>
      <c r="AD119" s="309"/>
      <c r="AE119" s="785" t="s">
        <v>3079</v>
      </c>
      <c r="AF119" s="783" t="s">
        <v>3061</v>
      </c>
      <c r="AG119" s="309"/>
      <c r="AH119" s="783" t="s">
        <v>2057</v>
      </c>
      <c r="AI119" s="783" t="s">
        <v>2091</v>
      </c>
      <c r="AJ119" s="783" t="s">
        <v>2111</v>
      </c>
      <c r="AK119" s="783" t="s">
        <v>64</v>
      </c>
      <c r="AL119" s="786"/>
      <c r="AM119" s="783" t="s">
        <v>2318</v>
      </c>
      <c r="AN119" s="783" t="s">
        <v>2405</v>
      </c>
      <c r="AO119" s="792" t="s">
        <v>452</v>
      </c>
      <c r="AP119" s="863" t="s">
        <v>3305</v>
      </c>
      <c r="AQ119" s="792" t="s">
        <v>1505</v>
      </c>
      <c r="AR119" s="783" t="s">
        <v>2573</v>
      </c>
      <c r="AS119" s="309"/>
      <c r="AT119" s="783" t="s">
        <v>3087</v>
      </c>
      <c r="AU119" s="783" t="s">
        <v>3130</v>
      </c>
      <c r="AV119" s="783" t="s">
        <v>3192</v>
      </c>
      <c r="AW119" s="716" t="s">
        <v>3034</v>
      </c>
      <c r="AX119" s="783" t="s">
        <v>1454</v>
      </c>
      <c r="AY119" s="783" t="s">
        <v>2669</v>
      </c>
      <c r="AZ119" s="783" t="s">
        <v>2685</v>
      </c>
      <c r="BA119" s="783" t="s">
        <v>445</v>
      </c>
      <c r="BB119" s="792" t="s">
        <v>3215</v>
      </c>
      <c r="BC119" s="792" t="s">
        <v>2696</v>
      </c>
      <c r="BD119" s="783" t="s">
        <v>2827</v>
      </c>
      <c r="BE119" s="309"/>
      <c r="BF119" s="783" t="s">
        <v>446</v>
      </c>
      <c r="BG119" s="783" t="s">
        <v>2732</v>
      </c>
      <c r="BH119" s="309"/>
      <c r="BI119" s="783" t="s">
        <v>3241</v>
      </c>
      <c r="BJ119" s="783" t="s">
        <v>3241</v>
      </c>
      <c r="BK119" s="783" t="s">
        <v>3256</v>
      </c>
      <c r="BL119" s="783" t="s">
        <v>2866</v>
      </c>
      <c r="BM119" s="783" t="s">
        <v>399</v>
      </c>
      <c r="BN119" s="783" t="s">
        <v>2885</v>
      </c>
      <c r="BO119" s="309"/>
      <c r="BP119" s="783" t="s">
        <v>2907</v>
      </c>
      <c r="BQ119" s="783" t="s">
        <v>2982</v>
      </c>
      <c r="BR119" s="309"/>
      <c r="BS119" s="788">
        <v>1.5</v>
      </c>
      <c r="BT119" s="785" t="s">
        <v>2197</v>
      </c>
      <c r="BU119" s="788">
        <v>0.75</v>
      </c>
      <c r="BV119" s="783" t="s">
        <v>2201</v>
      </c>
      <c r="BW119" s="788">
        <v>0.16</v>
      </c>
      <c r="BX119" s="785" t="s">
        <v>2306</v>
      </c>
      <c r="BY119" s="789">
        <v>2.5</v>
      </c>
      <c r="BZ119" s="783" t="s">
        <v>1307</v>
      </c>
      <c r="CA119" s="788">
        <v>0.73</v>
      </c>
      <c r="CB119" s="783" t="s">
        <v>2215</v>
      </c>
      <c r="CC119" s="790"/>
      <c r="CD119" s="788">
        <v>1</v>
      </c>
      <c r="CE119" s="783" t="s">
        <v>2226</v>
      </c>
      <c r="CF119" s="788">
        <v>0.28000000000000003</v>
      </c>
      <c r="CG119" s="783" t="s">
        <v>2236</v>
      </c>
      <c r="CH119" s="788">
        <v>3.4</v>
      </c>
      <c r="CI119" s="783" t="s">
        <v>2300</v>
      </c>
      <c r="CJ119" s="788">
        <v>0.8</v>
      </c>
      <c r="CK119" s="783" t="s">
        <v>2232</v>
      </c>
      <c r="CL119" s="790"/>
      <c r="CM119" s="790"/>
      <c r="CN119" s="788">
        <v>2.5</v>
      </c>
      <c r="CO119" s="791"/>
      <c r="CP119" s="788">
        <v>0</v>
      </c>
      <c r="CQ119" s="790"/>
      <c r="CR119" s="309"/>
      <c r="CS119" s="790"/>
      <c r="CT119" s="785"/>
    </row>
    <row r="120" spans="1:98" s="312" customFormat="1" ht="120" customHeight="1" x14ac:dyDescent="0.3">
      <c r="A120" s="561" t="s">
        <v>851</v>
      </c>
      <c r="B120" s="298" t="s">
        <v>852</v>
      </c>
      <c r="C120" s="298" t="s">
        <v>853</v>
      </c>
      <c r="D120" s="298" t="s">
        <v>535</v>
      </c>
      <c r="E120" s="309"/>
      <c r="F120" s="777" t="s">
        <v>63</v>
      </c>
      <c r="G120" s="778">
        <f>'Stage 2 - Site Information'!N120</f>
        <v>79</v>
      </c>
      <c r="H120" s="777"/>
      <c r="I120" s="779">
        <f>'Stage 2 - Site Information'!M120</f>
        <v>2.79</v>
      </c>
      <c r="J120" s="780" t="s">
        <v>854</v>
      </c>
      <c r="K120" s="781"/>
      <c r="L120" s="309"/>
      <c r="M120" s="782">
        <v>2.79</v>
      </c>
      <c r="N120" s="782">
        <v>79</v>
      </c>
      <c r="O120" s="783" t="s">
        <v>424</v>
      </c>
      <c r="P120" s="783" t="s">
        <v>415</v>
      </c>
      <c r="Q120" s="309"/>
      <c r="R120" s="783" t="s">
        <v>1553</v>
      </c>
      <c r="S120" s="783" t="s">
        <v>1624</v>
      </c>
      <c r="T120" s="783" t="s">
        <v>1725</v>
      </c>
      <c r="U120" s="783" t="s">
        <v>1554</v>
      </c>
      <c r="V120" s="309"/>
      <c r="W120" s="783" t="s">
        <v>1850</v>
      </c>
      <c r="X120" s="783" t="s">
        <v>1846</v>
      </c>
      <c r="Y120" s="783" t="s">
        <v>1842</v>
      </c>
      <c r="Z120" s="783" t="s">
        <v>418</v>
      </c>
      <c r="AA120" s="309"/>
      <c r="AB120" s="792" t="s">
        <v>2006</v>
      </c>
      <c r="AC120" s="783" t="s">
        <v>418</v>
      </c>
      <c r="AD120" s="309"/>
      <c r="AE120" s="785" t="s">
        <v>3059</v>
      </c>
      <c r="AF120" s="783" t="s">
        <v>3057</v>
      </c>
      <c r="AG120" s="309"/>
      <c r="AH120" s="783" t="s">
        <v>2059</v>
      </c>
      <c r="AI120" s="783" t="s">
        <v>2075</v>
      </c>
      <c r="AJ120" s="783" t="s">
        <v>2087</v>
      </c>
      <c r="AK120" s="783" t="s">
        <v>2112</v>
      </c>
      <c r="AL120" s="786"/>
      <c r="AM120" s="783" t="s">
        <v>2406</v>
      </c>
      <c r="AN120" s="783" t="s">
        <v>2407</v>
      </c>
      <c r="AO120" s="792" t="s">
        <v>1481</v>
      </c>
      <c r="AP120" s="863" t="s">
        <v>3306</v>
      </c>
      <c r="AQ120" s="792" t="s">
        <v>1505</v>
      </c>
      <c r="AR120" s="783" t="s">
        <v>2574</v>
      </c>
      <c r="AS120" s="309"/>
      <c r="AT120" s="783" t="s">
        <v>3087</v>
      </c>
      <c r="AU120" s="792" t="s">
        <v>3138</v>
      </c>
      <c r="AV120" s="783" t="s">
        <v>3200</v>
      </c>
      <c r="AW120" s="787"/>
      <c r="AX120" s="783" t="s">
        <v>1454</v>
      </c>
      <c r="AY120" s="792" t="s">
        <v>1434</v>
      </c>
      <c r="AZ120" s="783" t="s">
        <v>2685</v>
      </c>
      <c r="BA120" s="783" t="s">
        <v>445</v>
      </c>
      <c r="BB120" s="792" t="s">
        <v>3216</v>
      </c>
      <c r="BC120" s="783" t="s">
        <v>2716</v>
      </c>
      <c r="BD120" s="783" t="s">
        <v>2758</v>
      </c>
      <c r="BE120" s="309"/>
      <c r="BF120" s="783" t="s">
        <v>446</v>
      </c>
      <c r="BG120" s="783" t="s">
        <v>2732</v>
      </c>
      <c r="BH120" s="309"/>
      <c r="BI120" s="783" t="s">
        <v>3241</v>
      </c>
      <c r="BJ120" s="783" t="s">
        <v>3241</v>
      </c>
      <c r="BK120" s="783" t="s">
        <v>3256</v>
      </c>
      <c r="BL120" s="783" t="s">
        <v>2866</v>
      </c>
      <c r="BM120" s="783" t="s">
        <v>2886</v>
      </c>
      <c r="BN120" s="783" t="s">
        <v>2884</v>
      </c>
      <c r="BO120" s="309"/>
      <c r="BP120" s="783" t="s">
        <v>2928</v>
      </c>
      <c r="BQ120" s="783" t="s">
        <v>2982</v>
      </c>
      <c r="BR120" s="309"/>
      <c r="BS120" s="788">
        <v>1.6</v>
      </c>
      <c r="BT120" s="785" t="s">
        <v>2196</v>
      </c>
      <c r="BU120" s="788">
        <v>0.35</v>
      </c>
      <c r="BV120" s="783" t="s">
        <v>2203</v>
      </c>
      <c r="BW120" s="788">
        <v>0.04</v>
      </c>
      <c r="BX120" s="785" t="s">
        <v>2307</v>
      </c>
      <c r="BY120" s="789">
        <v>7.0000000000000007E-2</v>
      </c>
      <c r="BZ120" s="783" t="s">
        <v>2280</v>
      </c>
      <c r="CA120" s="788">
        <v>0.55000000000000004</v>
      </c>
      <c r="CB120" s="783" t="s">
        <v>2213</v>
      </c>
      <c r="CC120" s="790"/>
      <c r="CD120" s="788">
        <v>0.28000000000000003</v>
      </c>
      <c r="CE120" s="783" t="s">
        <v>2281</v>
      </c>
      <c r="CF120" s="788">
        <v>0.5</v>
      </c>
      <c r="CG120" s="783" t="s">
        <v>2252</v>
      </c>
      <c r="CH120" s="788">
        <v>1.59</v>
      </c>
      <c r="CI120" s="783" t="s">
        <v>2277</v>
      </c>
      <c r="CJ120" s="788">
        <v>0.85</v>
      </c>
      <c r="CK120" s="783" t="s">
        <v>2283</v>
      </c>
      <c r="CL120" s="790"/>
      <c r="CM120" s="790"/>
      <c r="CN120" s="788">
        <v>0.99</v>
      </c>
      <c r="CO120" s="791"/>
      <c r="CP120" s="788">
        <v>0.09</v>
      </c>
      <c r="CQ120" s="790"/>
      <c r="CR120" s="309"/>
      <c r="CS120" s="790"/>
      <c r="CT120" s="785"/>
    </row>
    <row r="121" spans="1:98" s="312" customFormat="1" ht="120" customHeight="1" x14ac:dyDescent="0.3">
      <c r="A121" s="561" t="s">
        <v>855</v>
      </c>
      <c r="B121" s="298" t="s">
        <v>856</v>
      </c>
      <c r="C121" s="298" t="s">
        <v>797</v>
      </c>
      <c r="D121" s="298" t="s">
        <v>593</v>
      </c>
      <c r="E121" s="309"/>
      <c r="F121" s="777" t="s">
        <v>63</v>
      </c>
      <c r="G121" s="778">
        <f>'Stage 2 - Site Information'!N121</f>
        <v>74</v>
      </c>
      <c r="H121" s="777"/>
      <c r="I121" s="779">
        <f>'Stage 2 - Site Information'!M121</f>
        <v>3.7</v>
      </c>
      <c r="J121" s="780"/>
      <c r="K121" s="781"/>
      <c r="L121" s="309"/>
      <c r="M121" s="782">
        <v>3.7</v>
      </c>
      <c r="N121" s="782">
        <v>74</v>
      </c>
      <c r="O121" s="783" t="s">
        <v>435</v>
      </c>
      <c r="P121" s="783" t="s">
        <v>415</v>
      </c>
      <c r="Q121" s="309"/>
      <c r="R121" s="783" t="s">
        <v>1802</v>
      </c>
      <c r="S121" s="783" t="s">
        <v>1627</v>
      </c>
      <c r="T121" s="783" t="s">
        <v>1707</v>
      </c>
      <c r="U121" s="783" t="s">
        <v>416</v>
      </c>
      <c r="V121" s="309"/>
      <c r="W121" s="783" t="s">
        <v>1850</v>
      </c>
      <c r="X121" s="783" t="s">
        <v>1864</v>
      </c>
      <c r="Y121" s="783" t="s">
        <v>1949</v>
      </c>
      <c r="Z121" s="783" t="s">
        <v>418</v>
      </c>
      <c r="AA121" s="309"/>
      <c r="AB121" s="792" t="s">
        <v>1992</v>
      </c>
      <c r="AC121" s="783" t="s">
        <v>418</v>
      </c>
      <c r="AD121" s="309"/>
      <c r="AE121" s="785" t="s">
        <v>3053</v>
      </c>
      <c r="AF121" s="783" t="s">
        <v>3061</v>
      </c>
      <c r="AG121" s="309"/>
      <c r="AH121" s="783" t="s">
        <v>2057</v>
      </c>
      <c r="AI121" s="783" t="s">
        <v>2076</v>
      </c>
      <c r="AJ121" s="783" t="s">
        <v>2113</v>
      </c>
      <c r="AK121" s="783" t="s">
        <v>64</v>
      </c>
      <c r="AL121" s="786"/>
      <c r="AM121" s="783" t="s">
        <v>2318</v>
      </c>
      <c r="AN121" s="783" t="s">
        <v>2350</v>
      </c>
      <c r="AO121" s="792" t="s">
        <v>452</v>
      </c>
      <c r="AP121" s="863" t="s">
        <v>3305</v>
      </c>
      <c r="AQ121" s="792" t="s">
        <v>1505</v>
      </c>
      <c r="AR121" s="783" t="s">
        <v>2566</v>
      </c>
      <c r="AS121" s="309"/>
      <c r="AT121" s="783" t="s">
        <v>3087</v>
      </c>
      <c r="AU121" s="783" t="s">
        <v>3130</v>
      </c>
      <c r="AV121" s="783" t="s">
        <v>3192</v>
      </c>
      <c r="AW121" s="787"/>
      <c r="AX121" s="783" t="s">
        <v>1454</v>
      </c>
      <c r="AY121" s="798" t="s">
        <v>2667</v>
      </c>
      <c r="AZ121" s="783" t="s">
        <v>2685</v>
      </c>
      <c r="BA121" s="783" t="s">
        <v>445</v>
      </c>
      <c r="BB121" s="792" t="s">
        <v>3222</v>
      </c>
      <c r="BC121" s="792" t="s">
        <v>2697</v>
      </c>
      <c r="BD121" s="792" t="s">
        <v>2805</v>
      </c>
      <c r="BE121" s="309"/>
      <c r="BF121" s="783" t="s">
        <v>2788</v>
      </c>
      <c r="BG121" s="783" t="s">
        <v>2732</v>
      </c>
      <c r="BH121" s="309"/>
      <c r="BI121" s="783" t="s">
        <v>3241</v>
      </c>
      <c r="BJ121" s="783" t="s">
        <v>3241</v>
      </c>
      <c r="BK121" s="783" t="s">
        <v>3256</v>
      </c>
      <c r="BL121" s="783" t="s">
        <v>2866</v>
      </c>
      <c r="BM121" s="783" t="s">
        <v>2886</v>
      </c>
      <c r="BN121" s="783" t="s">
        <v>2887</v>
      </c>
      <c r="BO121" s="309"/>
      <c r="BP121" s="783" t="s">
        <v>2907</v>
      </c>
      <c r="BQ121" s="783" t="s">
        <v>2982</v>
      </c>
      <c r="BR121" s="309"/>
      <c r="BS121" s="788">
        <v>5.5</v>
      </c>
      <c r="BT121" s="785" t="s">
        <v>2196</v>
      </c>
      <c r="BU121" s="788">
        <v>0.45</v>
      </c>
      <c r="BV121" s="783" t="s">
        <v>2203</v>
      </c>
      <c r="BW121" s="788">
        <v>0.48</v>
      </c>
      <c r="BX121" s="785" t="s">
        <v>2308</v>
      </c>
      <c r="BY121" s="789">
        <v>3.6</v>
      </c>
      <c r="BZ121" s="783" t="s">
        <v>2213</v>
      </c>
      <c r="CA121" s="788">
        <v>3.6</v>
      </c>
      <c r="CB121" s="783" t="s">
        <v>2213</v>
      </c>
      <c r="CC121" s="790"/>
      <c r="CD121" s="788">
        <v>2.7</v>
      </c>
      <c r="CE121" s="783" t="s">
        <v>2281</v>
      </c>
      <c r="CF121" s="788">
        <v>0.2</v>
      </c>
      <c r="CG121" s="783" t="s">
        <v>2250</v>
      </c>
      <c r="CH121" s="788">
        <v>2.77</v>
      </c>
      <c r="CI121" s="783" t="s">
        <v>2277</v>
      </c>
      <c r="CJ121" s="788">
        <v>3.9</v>
      </c>
      <c r="CK121" s="783" t="s">
        <v>2283</v>
      </c>
      <c r="CL121" s="790"/>
      <c r="CM121" s="790"/>
      <c r="CN121" s="788">
        <v>4.78</v>
      </c>
      <c r="CO121" s="791"/>
      <c r="CP121" s="788">
        <v>0.37</v>
      </c>
      <c r="CQ121" s="790"/>
      <c r="CR121" s="309"/>
      <c r="CS121" s="790"/>
      <c r="CT121" s="785"/>
    </row>
    <row r="122" spans="1:98" s="312" customFormat="1" ht="120" customHeight="1" x14ac:dyDescent="0.3">
      <c r="A122" s="561" t="s">
        <v>857</v>
      </c>
      <c r="B122" s="298" t="s">
        <v>858</v>
      </c>
      <c r="C122" s="298" t="s">
        <v>859</v>
      </c>
      <c r="D122" s="298" t="s">
        <v>612</v>
      </c>
      <c r="E122" s="309"/>
      <c r="F122" s="777" t="s">
        <v>63</v>
      </c>
      <c r="G122" s="778">
        <f>'Stage 2 - Site Information'!N122</f>
        <v>68</v>
      </c>
      <c r="H122" s="777"/>
      <c r="I122" s="779">
        <f>'Stage 2 - Site Information'!M122</f>
        <v>2.27</v>
      </c>
      <c r="J122" s="780" t="s">
        <v>682</v>
      </c>
      <c r="K122" s="781"/>
      <c r="L122" s="309"/>
      <c r="M122" s="782">
        <v>2.27</v>
      </c>
      <c r="N122" s="782">
        <v>68</v>
      </c>
      <c r="O122" s="783" t="s">
        <v>471</v>
      </c>
      <c r="P122" s="783" t="s">
        <v>415</v>
      </c>
      <c r="Q122" s="309"/>
      <c r="R122" s="783" t="s">
        <v>1802</v>
      </c>
      <c r="S122" s="783" t="s">
        <v>1628</v>
      </c>
      <c r="T122" s="783" t="s">
        <v>1707</v>
      </c>
      <c r="U122" s="783" t="s">
        <v>416</v>
      </c>
      <c r="V122" s="309"/>
      <c r="W122" s="783"/>
      <c r="X122" s="783"/>
      <c r="Y122" s="783"/>
      <c r="Z122" s="783" t="s">
        <v>418</v>
      </c>
      <c r="AA122" s="309"/>
      <c r="AB122" s="792" t="s">
        <v>1992</v>
      </c>
      <c r="AC122" s="783" t="s">
        <v>418</v>
      </c>
      <c r="AD122" s="309"/>
      <c r="AE122" s="785" t="s">
        <v>3063</v>
      </c>
      <c r="AF122" s="783" t="s">
        <v>3064</v>
      </c>
      <c r="AG122" s="309"/>
      <c r="AH122" s="783" t="s">
        <v>2058</v>
      </c>
      <c r="AI122" s="783" t="s">
        <v>2091</v>
      </c>
      <c r="AJ122" s="783" t="s">
        <v>2114</v>
      </c>
      <c r="AK122" s="783" t="s">
        <v>64</v>
      </c>
      <c r="AL122" s="786"/>
      <c r="AM122" s="783" t="s">
        <v>2318</v>
      </c>
      <c r="AN122" s="783" t="s">
        <v>2408</v>
      </c>
      <c r="AO122" s="783" t="s">
        <v>1494</v>
      </c>
      <c r="AP122" s="863" t="s">
        <v>3305</v>
      </c>
      <c r="AQ122" s="792" t="s">
        <v>1505</v>
      </c>
      <c r="AR122" s="783" t="s">
        <v>2575</v>
      </c>
      <c r="AS122" s="309"/>
      <c r="AT122" s="783" t="s">
        <v>3087</v>
      </c>
      <c r="AU122" s="783" t="s">
        <v>3162</v>
      </c>
      <c r="AV122" s="783" t="s">
        <v>3192</v>
      </c>
      <c r="AW122" s="716" t="s">
        <v>3032</v>
      </c>
      <c r="AX122" s="783" t="s">
        <v>1456</v>
      </c>
      <c r="AY122" s="792" t="s">
        <v>1434</v>
      </c>
      <c r="AZ122" s="783" t="s">
        <v>2685</v>
      </c>
      <c r="BA122" s="783" t="s">
        <v>445</v>
      </c>
      <c r="BB122" s="792" t="s">
        <v>3215</v>
      </c>
      <c r="BC122" s="792" t="s">
        <v>2696</v>
      </c>
      <c r="BD122" s="783" t="s">
        <v>2828</v>
      </c>
      <c r="BE122" s="309"/>
      <c r="BF122" s="783" t="s">
        <v>2789</v>
      </c>
      <c r="BG122" s="783" t="s">
        <v>2732</v>
      </c>
      <c r="BH122" s="309"/>
      <c r="BI122" s="783" t="s">
        <v>3241</v>
      </c>
      <c r="BJ122" s="783" t="s">
        <v>3241</v>
      </c>
      <c r="BK122" s="783" t="s">
        <v>3255</v>
      </c>
      <c r="BL122" s="783" t="s">
        <v>2866</v>
      </c>
      <c r="BM122" s="783" t="s">
        <v>399</v>
      </c>
      <c r="BN122" s="783" t="s">
        <v>2884</v>
      </c>
      <c r="BO122" s="309"/>
      <c r="BP122" s="783" t="s">
        <v>2907</v>
      </c>
      <c r="BQ122" s="783" t="s">
        <v>2982</v>
      </c>
      <c r="BR122" s="309"/>
      <c r="BS122" s="788">
        <v>1.2</v>
      </c>
      <c r="BT122" s="785" t="s">
        <v>2197</v>
      </c>
      <c r="BU122" s="788">
        <v>0.1</v>
      </c>
      <c r="BV122" s="783" t="s">
        <v>2203</v>
      </c>
      <c r="BW122" s="788">
        <v>0.18</v>
      </c>
      <c r="BX122" s="785" t="s">
        <v>2306</v>
      </c>
      <c r="BY122" s="789">
        <v>1.5</v>
      </c>
      <c r="BZ122" s="783" t="s">
        <v>1219</v>
      </c>
      <c r="CA122" s="788">
        <v>1.5</v>
      </c>
      <c r="CB122" s="783" t="s">
        <v>1219</v>
      </c>
      <c r="CC122" s="790"/>
      <c r="CD122" s="788">
        <v>1.4</v>
      </c>
      <c r="CE122" s="783" t="s">
        <v>2225</v>
      </c>
      <c r="CF122" s="788">
        <v>1.1200000000000001</v>
      </c>
      <c r="CG122" s="783" t="s">
        <v>2251</v>
      </c>
      <c r="CH122" s="788">
        <v>1.95</v>
      </c>
      <c r="CI122" s="783" t="s">
        <v>2275</v>
      </c>
      <c r="CJ122" s="788">
        <v>1.2</v>
      </c>
      <c r="CK122" s="783" t="s">
        <v>2272</v>
      </c>
      <c r="CL122" s="790"/>
      <c r="CM122" s="790"/>
      <c r="CN122" s="788">
        <v>1.8</v>
      </c>
      <c r="CO122" s="791"/>
      <c r="CP122" s="788">
        <v>0.6</v>
      </c>
      <c r="CQ122" s="790"/>
      <c r="CR122" s="309"/>
      <c r="CS122" s="790"/>
      <c r="CT122" s="785"/>
    </row>
    <row r="123" spans="1:98" s="312" customFormat="1" ht="120" customHeight="1" x14ac:dyDescent="0.3">
      <c r="A123" s="561" t="s">
        <v>860</v>
      </c>
      <c r="B123" s="298" t="s">
        <v>861</v>
      </c>
      <c r="C123" s="298" t="s">
        <v>803</v>
      </c>
      <c r="D123" s="298" t="s">
        <v>535</v>
      </c>
      <c r="E123" s="309"/>
      <c r="F123" s="777" t="s">
        <v>63</v>
      </c>
      <c r="G123" s="778">
        <f>'Stage 2 - Site Information'!N123</f>
        <v>59</v>
      </c>
      <c r="H123" s="777"/>
      <c r="I123" s="779">
        <f>'Stage 2 - Site Information'!M123</f>
        <v>1.97</v>
      </c>
      <c r="J123" s="780"/>
      <c r="K123" s="781"/>
      <c r="L123" s="309"/>
      <c r="M123" s="782">
        <v>1.97</v>
      </c>
      <c r="N123" s="782">
        <v>59</v>
      </c>
      <c r="O123" s="783" t="s">
        <v>481</v>
      </c>
      <c r="P123" s="783" t="s">
        <v>1401</v>
      </c>
      <c r="Q123" s="309"/>
      <c r="R123" s="792" t="s">
        <v>488</v>
      </c>
      <c r="S123" s="783" t="s">
        <v>1629</v>
      </c>
      <c r="T123" s="783" t="s">
        <v>1707</v>
      </c>
      <c r="U123" s="783" t="s">
        <v>416</v>
      </c>
      <c r="V123" s="309"/>
      <c r="W123" s="783" t="s">
        <v>1850</v>
      </c>
      <c r="X123" s="783" t="s">
        <v>1864</v>
      </c>
      <c r="Y123" s="783" t="s">
        <v>1959</v>
      </c>
      <c r="Z123" s="783" t="s">
        <v>418</v>
      </c>
      <c r="AA123" s="309"/>
      <c r="AB123" s="792" t="s">
        <v>1992</v>
      </c>
      <c r="AC123" s="783" t="s">
        <v>418</v>
      </c>
      <c r="AD123" s="309"/>
      <c r="AE123" s="785" t="s">
        <v>3059</v>
      </c>
      <c r="AF123" s="801" t="s">
        <v>3078</v>
      </c>
      <c r="AG123" s="309"/>
      <c r="AH123" s="783" t="s">
        <v>2056</v>
      </c>
      <c r="AI123" s="783" t="s">
        <v>2075</v>
      </c>
      <c r="AJ123" s="783" t="s">
        <v>2074</v>
      </c>
      <c r="AK123" s="783" t="s">
        <v>64</v>
      </c>
      <c r="AL123" s="786"/>
      <c r="AM123" s="783" t="s">
        <v>2318</v>
      </c>
      <c r="AN123" s="783" t="s">
        <v>2354</v>
      </c>
      <c r="AO123" s="792" t="s">
        <v>452</v>
      </c>
      <c r="AP123" s="863" t="s">
        <v>3305</v>
      </c>
      <c r="AQ123" s="792" t="s">
        <v>1505</v>
      </c>
      <c r="AR123" s="783" t="s">
        <v>2576</v>
      </c>
      <c r="AS123" s="309"/>
      <c r="AT123" s="783" t="s">
        <v>3087</v>
      </c>
      <c r="AU123" s="792" t="s">
        <v>3148</v>
      </c>
      <c r="AV123" s="783" t="s">
        <v>3192</v>
      </c>
      <c r="AW123" s="787"/>
      <c r="AX123" s="783" t="s">
        <v>1456</v>
      </c>
      <c r="AY123" s="792" t="s">
        <v>1434</v>
      </c>
      <c r="AZ123" s="783" t="s">
        <v>2685</v>
      </c>
      <c r="BA123" s="783" t="s">
        <v>445</v>
      </c>
      <c r="BB123" s="792" t="s">
        <v>3211</v>
      </c>
      <c r="BC123" s="792" t="s">
        <v>2711</v>
      </c>
      <c r="BD123" s="783" t="s">
        <v>2793</v>
      </c>
      <c r="BE123" s="309"/>
      <c r="BF123" s="783" t="s">
        <v>2790</v>
      </c>
      <c r="BG123" s="783" t="s">
        <v>2732</v>
      </c>
      <c r="BH123" s="309"/>
      <c r="BI123" s="783" t="s">
        <v>3241</v>
      </c>
      <c r="BJ123" s="783" t="s">
        <v>3241</v>
      </c>
      <c r="BK123" s="783" t="s">
        <v>3262</v>
      </c>
      <c r="BL123" s="783" t="s">
        <v>2866</v>
      </c>
      <c r="BM123" s="783" t="s">
        <v>2886</v>
      </c>
      <c r="BN123" s="783" t="s">
        <v>2885</v>
      </c>
      <c r="BO123" s="309"/>
      <c r="BP123" s="783" t="s">
        <v>2907</v>
      </c>
      <c r="BQ123" s="783" t="s">
        <v>2982</v>
      </c>
      <c r="BR123" s="309"/>
      <c r="BS123" s="788">
        <v>2.6</v>
      </c>
      <c r="BT123" s="785" t="s">
        <v>2196</v>
      </c>
      <c r="BU123" s="788">
        <v>1.4</v>
      </c>
      <c r="BV123" s="783" t="s">
        <v>2200</v>
      </c>
      <c r="BW123" s="788" t="s">
        <v>2315</v>
      </c>
      <c r="BX123" s="785" t="s">
        <v>2305</v>
      </c>
      <c r="BY123" s="789">
        <v>0.9</v>
      </c>
      <c r="BZ123" s="783" t="s">
        <v>2213</v>
      </c>
      <c r="CA123" s="788">
        <v>0.9</v>
      </c>
      <c r="CB123" s="783" t="s">
        <v>2213</v>
      </c>
      <c r="CC123" s="790"/>
      <c r="CD123" s="788">
        <v>1.1000000000000001</v>
      </c>
      <c r="CE123" s="783" t="s">
        <v>2298</v>
      </c>
      <c r="CF123" s="788">
        <v>0.9</v>
      </c>
      <c r="CG123" s="783" t="s">
        <v>2267</v>
      </c>
      <c r="CH123" s="788">
        <v>2.1</v>
      </c>
      <c r="CI123" s="783" t="s">
        <v>2277</v>
      </c>
      <c r="CJ123" s="788">
        <v>1.35</v>
      </c>
      <c r="CK123" s="783" t="s">
        <v>2283</v>
      </c>
      <c r="CL123" s="790"/>
      <c r="CM123" s="790"/>
      <c r="CN123" s="788">
        <v>1.3</v>
      </c>
      <c r="CO123" s="791"/>
      <c r="CP123" s="788">
        <v>0.5</v>
      </c>
      <c r="CQ123" s="790"/>
      <c r="CR123" s="309"/>
      <c r="CS123" s="790"/>
      <c r="CT123" s="785"/>
    </row>
    <row r="124" spans="1:98" s="312" customFormat="1" ht="120" customHeight="1" x14ac:dyDescent="0.3">
      <c r="A124" s="561" t="s">
        <v>862</v>
      </c>
      <c r="B124" s="298" t="s">
        <v>863</v>
      </c>
      <c r="C124" s="298" t="s">
        <v>763</v>
      </c>
      <c r="D124" s="298" t="s">
        <v>524</v>
      </c>
      <c r="E124" s="309"/>
      <c r="F124" s="777" t="s">
        <v>63</v>
      </c>
      <c r="G124" s="778">
        <f>'Stage 2 - Site Information'!N124</f>
        <v>46</v>
      </c>
      <c r="H124" s="777"/>
      <c r="I124" s="779">
        <f>'Stage 2 - Site Information'!M124</f>
        <v>1.56</v>
      </c>
      <c r="J124" s="780" t="s">
        <v>682</v>
      </c>
      <c r="K124" s="781"/>
      <c r="L124" s="309"/>
      <c r="M124" s="782">
        <v>1.56</v>
      </c>
      <c r="N124" s="782">
        <v>46</v>
      </c>
      <c r="O124" s="783" t="s">
        <v>474</v>
      </c>
      <c r="P124" s="783" t="s">
        <v>1401</v>
      </c>
      <c r="Q124" s="309"/>
      <c r="R124" s="783" t="s">
        <v>1798</v>
      </c>
      <c r="S124" s="783" t="s">
        <v>1630</v>
      </c>
      <c r="T124" s="783" t="s">
        <v>1707</v>
      </c>
      <c r="U124" s="783" t="s">
        <v>416</v>
      </c>
      <c r="V124" s="309"/>
      <c r="W124" s="783" t="s">
        <v>1860</v>
      </c>
      <c r="X124" s="783" t="s">
        <v>1864</v>
      </c>
      <c r="Y124" s="783" t="s">
        <v>1959</v>
      </c>
      <c r="Z124" s="783" t="s">
        <v>418</v>
      </c>
      <c r="AA124" s="309"/>
      <c r="AB124" s="792" t="s">
        <v>1992</v>
      </c>
      <c r="AC124" s="783" t="s">
        <v>418</v>
      </c>
      <c r="AD124" s="309"/>
      <c r="AE124" s="785" t="s">
        <v>3052</v>
      </c>
      <c r="AF124" s="783" t="s">
        <v>3061</v>
      </c>
      <c r="AG124" s="309"/>
      <c r="AH124" s="783" t="s">
        <v>2058</v>
      </c>
      <c r="AI124" s="783" t="s">
        <v>2076</v>
      </c>
      <c r="AJ124" s="783" t="s">
        <v>2113</v>
      </c>
      <c r="AK124" s="783" t="s">
        <v>64</v>
      </c>
      <c r="AL124" s="786"/>
      <c r="AM124" s="783" t="s">
        <v>2318</v>
      </c>
      <c r="AN124" s="783" t="s">
        <v>2409</v>
      </c>
      <c r="AO124" s="792" t="s">
        <v>1487</v>
      </c>
      <c r="AP124" s="863" t="s">
        <v>3305</v>
      </c>
      <c r="AQ124" s="783" t="s">
        <v>3281</v>
      </c>
      <c r="AR124" s="783" t="s">
        <v>2575</v>
      </c>
      <c r="AS124" s="309"/>
      <c r="AT124" s="783" t="s">
        <v>3097</v>
      </c>
      <c r="AU124" s="783" t="s">
        <v>3130</v>
      </c>
      <c r="AV124" s="783" t="s">
        <v>3192</v>
      </c>
      <c r="AW124" s="794" t="s">
        <v>444</v>
      </c>
      <c r="AX124" s="783" t="s">
        <v>1454</v>
      </c>
      <c r="AY124" s="792" t="s">
        <v>1434</v>
      </c>
      <c r="AZ124" s="783" t="s">
        <v>2685</v>
      </c>
      <c r="BA124" s="783" t="s">
        <v>445</v>
      </c>
      <c r="BB124" s="792" t="s">
        <v>3220</v>
      </c>
      <c r="BC124" s="792" t="s">
        <v>2697</v>
      </c>
      <c r="BD124" s="783" t="s">
        <v>2791</v>
      </c>
      <c r="BE124" s="309"/>
      <c r="BF124" s="783" t="s">
        <v>2834</v>
      </c>
      <c r="BG124" s="783" t="s">
        <v>2744</v>
      </c>
      <c r="BH124" s="309"/>
      <c r="BI124" s="783" t="s">
        <v>3241</v>
      </c>
      <c r="BJ124" s="783" t="s">
        <v>3252</v>
      </c>
      <c r="BK124" s="783" t="s">
        <v>3255</v>
      </c>
      <c r="BL124" s="783" t="s">
        <v>2866</v>
      </c>
      <c r="BM124" s="783" t="s">
        <v>2886</v>
      </c>
      <c r="BN124" s="783" t="s">
        <v>2884</v>
      </c>
      <c r="BO124" s="309"/>
      <c r="BP124" s="783" t="s">
        <v>2907</v>
      </c>
      <c r="BQ124" s="783" t="s">
        <v>2982</v>
      </c>
      <c r="BR124" s="309"/>
      <c r="BS124" s="788">
        <v>2.4</v>
      </c>
      <c r="BT124" s="785" t="s">
        <v>2196</v>
      </c>
      <c r="BU124" s="788">
        <v>0</v>
      </c>
      <c r="BV124" s="783" t="s">
        <v>2203</v>
      </c>
      <c r="BW124" s="788">
        <v>0.1</v>
      </c>
      <c r="BX124" s="785" t="s">
        <v>2307</v>
      </c>
      <c r="BY124" s="789">
        <v>1.7</v>
      </c>
      <c r="BZ124" s="783" t="s">
        <v>1307</v>
      </c>
      <c r="CA124" s="788">
        <v>2.2999999999999998</v>
      </c>
      <c r="CB124" s="783" t="s">
        <v>1219</v>
      </c>
      <c r="CC124" s="790"/>
      <c r="CD124" s="788">
        <v>0.6</v>
      </c>
      <c r="CE124" s="783" t="s">
        <v>2281</v>
      </c>
      <c r="CF124" s="788">
        <v>0.9</v>
      </c>
      <c r="CG124" s="783" t="s">
        <v>2268</v>
      </c>
      <c r="CH124" s="788">
        <v>4.5999999999999996</v>
      </c>
      <c r="CI124" s="783" t="s">
        <v>2275</v>
      </c>
      <c r="CJ124" s="788">
        <v>2.2999999999999998</v>
      </c>
      <c r="CK124" s="783" t="s">
        <v>2272</v>
      </c>
      <c r="CL124" s="790"/>
      <c r="CM124" s="790"/>
      <c r="CN124" s="788">
        <v>2.7</v>
      </c>
      <c r="CO124" s="791"/>
      <c r="CP124" s="788">
        <v>1.1000000000000001</v>
      </c>
      <c r="CQ124" s="790"/>
      <c r="CR124" s="309"/>
      <c r="CS124" s="790"/>
      <c r="CT124" s="785"/>
    </row>
    <row r="125" spans="1:98" s="470" customFormat="1" ht="120" hidden="1" customHeight="1" x14ac:dyDescent="0.25">
      <c r="A125" s="562" t="s">
        <v>864</v>
      </c>
      <c r="B125" s="462" t="s">
        <v>865</v>
      </c>
      <c r="C125" s="463" t="s">
        <v>803</v>
      </c>
      <c r="D125" s="463" t="s">
        <v>535</v>
      </c>
      <c r="E125" s="464"/>
      <c r="F125" s="482" t="s">
        <v>63</v>
      </c>
      <c r="G125" s="483">
        <f>'Stage 2 - Site Information'!N125</f>
        <v>1</v>
      </c>
      <c r="H125" s="482"/>
      <c r="I125" s="484">
        <f>'Stage 2 - Site Information'!M125</f>
        <v>0.03</v>
      </c>
      <c r="J125" s="485"/>
      <c r="K125" s="486"/>
      <c r="L125" s="464"/>
      <c r="M125" s="465">
        <v>0.03</v>
      </c>
      <c r="N125" s="465">
        <v>1</v>
      </c>
      <c r="O125" s="466" t="s">
        <v>414</v>
      </c>
      <c r="P125" s="466" t="s">
        <v>1401</v>
      </c>
      <c r="Q125" s="464"/>
      <c r="R125" s="466"/>
      <c r="S125" s="466"/>
      <c r="T125" s="466"/>
      <c r="U125" s="466"/>
      <c r="V125" s="464"/>
      <c r="W125" s="466"/>
      <c r="X125" s="466"/>
      <c r="Y125" s="466"/>
      <c r="Z125" s="466"/>
      <c r="AA125" s="464"/>
      <c r="AB125" s="466"/>
      <c r="AC125" s="466" t="s">
        <v>418</v>
      </c>
      <c r="AD125" s="464"/>
      <c r="AE125" s="467"/>
      <c r="AF125" s="466"/>
      <c r="AG125" s="464"/>
      <c r="AH125" s="466"/>
      <c r="AI125" s="466"/>
      <c r="AJ125" s="466"/>
      <c r="AK125" s="466"/>
      <c r="AL125" s="468"/>
      <c r="AM125" s="466"/>
      <c r="AN125" s="466"/>
      <c r="AO125" s="469" t="s">
        <v>452</v>
      </c>
      <c r="AP125" s="864"/>
      <c r="AQ125" s="466"/>
      <c r="AR125" s="466"/>
      <c r="AS125" s="464"/>
      <c r="AT125" s="466" t="s">
        <v>3087</v>
      </c>
      <c r="AU125" s="466"/>
      <c r="AV125" s="466"/>
      <c r="AW125" s="718"/>
      <c r="AX125" s="466" t="s">
        <v>1454</v>
      </c>
      <c r="AY125" s="469" t="s">
        <v>1434</v>
      </c>
      <c r="AZ125" s="466" t="s">
        <v>2685</v>
      </c>
      <c r="BA125" s="466" t="s">
        <v>445</v>
      </c>
      <c r="BB125" s="469"/>
      <c r="BC125" s="466"/>
      <c r="BD125" s="466"/>
      <c r="BE125" s="464"/>
      <c r="BF125" s="466"/>
      <c r="BG125" s="466"/>
      <c r="BH125" s="464"/>
      <c r="BI125" s="466"/>
      <c r="BJ125" s="466"/>
      <c r="BK125" s="466"/>
      <c r="BL125" s="466"/>
      <c r="BM125" s="466"/>
      <c r="BN125" s="466"/>
      <c r="BO125" s="464"/>
      <c r="BP125" s="466"/>
      <c r="BQ125" s="466"/>
      <c r="BR125" s="464"/>
      <c r="BS125" s="643"/>
      <c r="BT125" s="467"/>
      <c r="BU125" s="643"/>
      <c r="BV125" s="466"/>
      <c r="BW125" s="643"/>
      <c r="BX125" s="467"/>
      <c r="BY125" s="644"/>
      <c r="BZ125" s="466"/>
      <c r="CA125" s="643"/>
      <c r="CB125" s="466"/>
      <c r="CC125" s="671"/>
      <c r="CD125" s="643"/>
      <c r="CE125" s="466"/>
      <c r="CF125" s="643"/>
      <c r="CG125" s="466"/>
      <c r="CH125" s="643"/>
      <c r="CI125" s="466"/>
      <c r="CJ125" s="643"/>
      <c r="CK125" s="466"/>
      <c r="CL125" s="671"/>
      <c r="CM125" s="671"/>
      <c r="CN125" s="643"/>
      <c r="CO125" s="672"/>
      <c r="CP125" s="643"/>
      <c r="CQ125" s="671"/>
      <c r="CR125" s="464"/>
      <c r="CS125" s="671"/>
      <c r="CT125" s="467"/>
    </row>
    <row r="126" spans="1:98" s="470" customFormat="1" ht="120" hidden="1" customHeight="1" x14ac:dyDescent="0.25">
      <c r="A126" s="562" t="s">
        <v>866</v>
      </c>
      <c r="B126" s="462" t="s">
        <v>867</v>
      </c>
      <c r="C126" s="463" t="s">
        <v>868</v>
      </c>
      <c r="D126" s="463" t="s">
        <v>612</v>
      </c>
      <c r="E126" s="464"/>
      <c r="F126" s="482" t="s">
        <v>63</v>
      </c>
      <c r="G126" s="483">
        <f>'Stage 2 - Site Information'!N126</f>
        <v>1</v>
      </c>
      <c r="H126" s="482"/>
      <c r="I126" s="484">
        <f>'Stage 2 - Site Information'!M126</f>
        <v>0.01</v>
      </c>
      <c r="J126" s="485"/>
      <c r="K126" s="486"/>
      <c r="L126" s="464"/>
      <c r="M126" s="465">
        <v>0.01</v>
      </c>
      <c r="N126" s="465">
        <v>1</v>
      </c>
      <c r="O126" s="466" t="s">
        <v>471</v>
      </c>
      <c r="P126" s="466" t="s">
        <v>415</v>
      </c>
      <c r="Q126" s="464"/>
      <c r="R126" s="466"/>
      <c r="S126" s="466"/>
      <c r="T126" s="466"/>
      <c r="U126" s="466"/>
      <c r="V126" s="464"/>
      <c r="W126" s="466"/>
      <c r="X126" s="466"/>
      <c r="Y126" s="466"/>
      <c r="Z126" s="466"/>
      <c r="AA126" s="464"/>
      <c r="AB126" s="466"/>
      <c r="AC126" s="466" t="s">
        <v>418</v>
      </c>
      <c r="AD126" s="464"/>
      <c r="AE126" s="467"/>
      <c r="AF126" s="466"/>
      <c r="AG126" s="464"/>
      <c r="AH126" s="466"/>
      <c r="AI126" s="466"/>
      <c r="AJ126" s="466"/>
      <c r="AK126" s="466"/>
      <c r="AL126" s="468"/>
      <c r="AM126" s="466"/>
      <c r="AN126" s="466"/>
      <c r="AO126" s="469" t="s">
        <v>452</v>
      </c>
      <c r="AP126" s="864"/>
      <c r="AQ126" s="466"/>
      <c r="AR126" s="466"/>
      <c r="AS126" s="464"/>
      <c r="AT126" s="466" t="s">
        <v>3087</v>
      </c>
      <c r="AU126" s="466"/>
      <c r="AV126" s="466"/>
      <c r="AW126" s="718"/>
      <c r="AX126" s="466" t="s">
        <v>1456</v>
      </c>
      <c r="AY126" s="469" t="s">
        <v>1434</v>
      </c>
      <c r="AZ126" s="466" t="s">
        <v>2685</v>
      </c>
      <c r="BA126" s="466" t="s">
        <v>445</v>
      </c>
      <c r="BB126" s="304"/>
      <c r="BC126" s="466"/>
      <c r="BD126" s="466"/>
      <c r="BE126" s="464"/>
      <c r="BF126" s="466"/>
      <c r="BG126" s="466"/>
      <c r="BH126" s="464"/>
      <c r="BI126" s="466"/>
      <c r="BJ126" s="466"/>
      <c r="BK126" s="466"/>
      <c r="BL126" s="466"/>
      <c r="BM126" s="466"/>
      <c r="BN126" s="466"/>
      <c r="BO126" s="464"/>
      <c r="BP126" s="466"/>
      <c r="BQ126" s="466"/>
      <c r="BR126" s="464"/>
      <c r="BS126" s="643"/>
      <c r="BT126" s="467"/>
      <c r="BU126" s="643"/>
      <c r="BV126" s="466"/>
      <c r="BW126" s="643"/>
      <c r="BX126" s="467"/>
      <c r="BY126" s="644"/>
      <c r="BZ126" s="466"/>
      <c r="CA126" s="643"/>
      <c r="CB126" s="466"/>
      <c r="CC126" s="671"/>
      <c r="CD126" s="643"/>
      <c r="CE126" s="466"/>
      <c r="CF126" s="643"/>
      <c r="CG126" s="466"/>
      <c r="CH126" s="643"/>
      <c r="CI126" s="466"/>
      <c r="CJ126" s="643"/>
      <c r="CK126" s="466"/>
      <c r="CL126" s="671"/>
      <c r="CM126" s="671"/>
      <c r="CN126" s="643"/>
      <c r="CO126" s="672"/>
      <c r="CP126" s="643"/>
      <c r="CQ126" s="671"/>
      <c r="CR126" s="464"/>
      <c r="CS126" s="671"/>
      <c r="CT126" s="467"/>
    </row>
    <row r="127" spans="1:98" s="312" customFormat="1" ht="120" customHeight="1" x14ac:dyDescent="0.3">
      <c r="A127" s="561" t="s">
        <v>869</v>
      </c>
      <c r="B127" s="298" t="s">
        <v>870</v>
      </c>
      <c r="C127" s="298" t="s">
        <v>763</v>
      </c>
      <c r="D127" s="298" t="s">
        <v>524</v>
      </c>
      <c r="E127" s="309"/>
      <c r="F127" s="777" t="s">
        <v>63</v>
      </c>
      <c r="G127" s="778">
        <f>'Stage 2 - Site Information'!N127</f>
        <v>300</v>
      </c>
      <c r="H127" s="777"/>
      <c r="I127" s="779">
        <f>'Stage 2 - Site Information'!M127</f>
        <v>10.039999999999999</v>
      </c>
      <c r="J127" s="780" t="s">
        <v>682</v>
      </c>
      <c r="K127" s="781"/>
      <c r="L127" s="309"/>
      <c r="M127" s="782">
        <v>10.039999999999999</v>
      </c>
      <c r="N127" s="782">
        <v>300</v>
      </c>
      <c r="O127" s="784" t="s">
        <v>428</v>
      </c>
      <c r="P127" s="783" t="s">
        <v>415</v>
      </c>
      <c r="Q127" s="309"/>
      <c r="R127" s="783" t="s">
        <v>1802</v>
      </c>
      <c r="S127" s="783" t="s">
        <v>1631</v>
      </c>
      <c r="T127" s="783" t="s">
        <v>1707</v>
      </c>
      <c r="U127" s="783" t="s">
        <v>416</v>
      </c>
      <c r="V127" s="309"/>
      <c r="W127" s="783" t="s">
        <v>1860</v>
      </c>
      <c r="X127" s="783" t="s">
        <v>1864</v>
      </c>
      <c r="Y127" s="783" t="s">
        <v>1963</v>
      </c>
      <c r="Z127" s="783" t="s">
        <v>418</v>
      </c>
      <c r="AA127" s="309"/>
      <c r="AB127" s="784" t="s">
        <v>1992</v>
      </c>
      <c r="AC127" s="783" t="s">
        <v>418</v>
      </c>
      <c r="AD127" s="309"/>
      <c r="AE127" s="785" t="s">
        <v>3082</v>
      </c>
      <c r="AF127" s="783" t="s">
        <v>3061</v>
      </c>
      <c r="AG127" s="309"/>
      <c r="AH127" s="783" t="s">
        <v>2057</v>
      </c>
      <c r="AI127" s="783" t="s">
        <v>2076</v>
      </c>
      <c r="AJ127" s="783" t="s">
        <v>2115</v>
      </c>
      <c r="AK127" s="783" t="s">
        <v>64</v>
      </c>
      <c r="AL127" s="786"/>
      <c r="AM127" s="783" t="s">
        <v>2318</v>
      </c>
      <c r="AN127" s="783" t="s">
        <v>2410</v>
      </c>
      <c r="AO127" s="783" t="s">
        <v>1494</v>
      </c>
      <c r="AP127" s="863" t="s">
        <v>3305</v>
      </c>
      <c r="AQ127" s="783" t="s">
        <v>3283</v>
      </c>
      <c r="AR127" s="783" t="s">
        <v>2577</v>
      </c>
      <c r="AS127" s="309"/>
      <c r="AT127" s="783" t="s">
        <v>3087</v>
      </c>
      <c r="AU127" s="783" t="s">
        <v>3130</v>
      </c>
      <c r="AV127" s="783" t="s">
        <v>3192</v>
      </c>
      <c r="AW127" s="824" t="s">
        <v>3033</v>
      </c>
      <c r="AX127" s="783" t="s">
        <v>1456</v>
      </c>
      <c r="AY127" s="784" t="s">
        <v>1434</v>
      </c>
      <c r="AZ127" s="783" t="s">
        <v>3041</v>
      </c>
      <c r="BA127" s="783" t="s">
        <v>445</v>
      </c>
      <c r="BB127" s="792" t="s">
        <v>3220</v>
      </c>
      <c r="BC127" s="784" t="s">
        <v>2712</v>
      </c>
      <c r="BD127" s="783" t="s">
        <v>2794</v>
      </c>
      <c r="BE127" s="309"/>
      <c r="BF127" s="783" t="s">
        <v>2792</v>
      </c>
      <c r="BG127" s="783" t="s">
        <v>2742</v>
      </c>
      <c r="BH127" s="309"/>
      <c r="BI127" s="783" t="s">
        <v>3241</v>
      </c>
      <c r="BJ127" s="783" t="s">
        <v>3253</v>
      </c>
      <c r="BK127" s="783" t="s">
        <v>3255</v>
      </c>
      <c r="BL127" s="783" t="s">
        <v>2866</v>
      </c>
      <c r="BM127" s="783" t="s">
        <v>397</v>
      </c>
      <c r="BN127" s="783" t="s">
        <v>2884</v>
      </c>
      <c r="BO127" s="309"/>
      <c r="BP127" s="783" t="s">
        <v>2907</v>
      </c>
      <c r="BQ127" s="783" t="s">
        <v>2982</v>
      </c>
      <c r="BR127" s="309"/>
      <c r="BS127" s="788">
        <v>1.2</v>
      </c>
      <c r="BT127" s="785" t="s">
        <v>2196</v>
      </c>
      <c r="BU127" s="788">
        <v>0</v>
      </c>
      <c r="BV127" s="783" t="s">
        <v>2203</v>
      </c>
      <c r="BW127" s="788">
        <v>0.2</v>
      </c>
      <c r="BX127" s="785" t="s">
        <v>2307</v>
      </c>
      <c r="BY127" s="789">
        <v>0.9</v>
      </c>
      <c r="BZ127" s="783" t="s">
        <v>1307</v>
      </c>
      <c r="CA127" s="788">
        <v>1.7</v>
      </c>
      <c r="CB127" s="783" t="s">
        <v>1219</v>
      </c>
      <c r="CC127" s="790"/>
      <c r="CD127" s="788">
        <v>1.7</v>
      </c>
      <c r="CE127" s="783" t="s">
        <v>2281</v>
      </c>
      <c r="CF127" s="788">
        <v>1.95</v>
      </c>
      <c r="CG127" s="783" t="s">
        <v>2268</v>
      </c>
      <c r="CH127" s="788">
        <v>4.45</v>
      </c>
      <c r="CI127" s="783" t="s">
        <v>2275</v>
      </c>
      <c r="CJ127" s="788">
        <v>1.6</v>
      </c>
      <c r="CK127" s="783" t="s">
        <v>2272</v>
      </c>
      <c r="CL127" s="790"/>
      <c r="CM127" s="790"/>
      <c r="CN127" s="788">
        <v>3</v>
      </c>
      <c r="CO127" s="791"/>
      <c r="CP127" s="788">
        <v>1.2</v>
      </c>
      <c r="CQ127" s="790"/>
      <c r="CR127" s="309"/>
      <c r="CS127" s="790"/>
      <c r="CT127" s="785"/>
    </row>
    <row r="128" spans="1:98" s="470" customFormat="1" ht="120" hidden="1" customHeight="1" x14ac:dyDescent="0.25">
      <c r="A128" s="562" t="s">
        <v>871</v>
      </c>
      <c r="B128" s="462" t="s">
        <v>872</v>
      </c>
      <c r="C128" s="463" t="s">
        <v>873</v>
      </c>
      <c r="D128" s="463" t="s">
        <v>794</v>
      </c>
      <c r="E128" s="464"/>
      <c r="F128" s="482" t="s">
        <v>63</v>
      </c>
      <c r="G128" s="483">
        <f>'Stage 2 - Site Information'!N128</f>
        <v>24</v>
      </c>
      <c r="H128" s="482"/>
      <c r="I128" s="484">
        <f>'Stage 2 - Site Information'!M128</f>
        <v>0.81</v>
      </c>
      <c r="J128" s="485"/>
      <c r="K128" s="486"/>
      <c r="L128" s="464"/>
      <c r="M128" s="465">
        <v>0.81</v>
      </c>
      <c r="N128" s="465">
        <v>24</v>
      </c>
      <c r="O128" s="466" t="s">
        <v>482</v>
      </c>
      <c r="P128" s="466" t="s">
        <v>1401</v>
      </c>
      <c r="Q128" s="464"/>
      <c r="R128" s="466"/>
      <c r="S128" s="466"/>
      <c r="T128" s="466"/>
      <c r="U128" s="466"/>
      <c r="V128" s="464"/>
      <c r="W128" s="466"/>
      <c r="X128" s="466"/>
      <c r="Y128" s="466"/>
      <c r="Z128" s="466"/>
      <c r="AA128" s="464"/>
      <c r="AB128" s="466"/>
      <c r="AC128" s="466" t="s">
        <v>418</v>
      </c>
      <c r="AD128" s="464"/>
      <c r="AE128" s="467"/>
      <c r="AF128" s="466"/>
      <c r="AG128" s="464"/>
      <c r="AH128" s="466"/>
      <c r="AI128" s="466"/>
      <c r="AJ128" s="466"/>
      <c r="AK128" s="466"/>
      <c r="AL128" s="468"/>
      <c r="AM128" s="466"/>
      <c r="AN128" s="466"/>
      <c r="AO128" s="469" t="s">
        <v>452</v>
      </c>
      <c r="AP128" s="864"/>
      <c r="AQ128" s="466"/>
      <c r="AR128" s="466"/>
      <c r="AS128" s="464"/>
      <c r="AT128" s="466" t="s">
        <v>3087</v>
      </c>
      <c r="AU128" s="466"/>
      <c r="AV128" s="466"/>
      <c r="AW128" s="718"/>
      <c r="AX128" s="466"/>
      <c r="AY128" s="469" t="s">
        <v>1434</v>
      </c>
      <c r="AZ128" s="466" t="s">
        <v>2685</v>
      </c>
      <c r="BA128" s="466" t="s">
        <v>445</v>
      </c>
      <c r="BB128" s="304"/>
      <c r="BC128" s="466"/>
      <c r="BD128" s="466"/>
      <c r="BE128" s="464"/>
      <c r="BF128" s="466"/>
      <c r="BG128" s="466" t="s">
        <v>2732</v>
      </c>
      <c r="BH128" s="464"/>
      <c r="BI128" s="466"/>
      <c r="BJ128" s="466"/>
      <c r="BK128" s="466"/>
      <c r="BL128" s="466"/>
      <c r="BM128" s="466"/>
      <c r="BN128" s="466"/>
      <c r="BO128" s="464"/>
      <c r="BP128" s="466"/>
      <c r="BQ128" s="466"/>
      <c r="BR128" s="464"/>
      <c r="BS128" s="643"/>
      <c r="BT128" s="467"/>
      <c r="BU128" s="643"/>
      <c r="BV128" s="466"/>
      <c r="BW128" s="643"/>
      <c r="BX128" s="467"/>
      <c r="BY128" s="644"/>
      <c r="BZ128" s="466"/>
      <c r="CA128" s="643"/>
      <c r="CB128" s="466"/>
      <c r="CC128" s="671"/>
      <c r="CD128" s="643"/>
      <c r="CE128" s="466"/>
      <c r="CF128" s="643"/>
      <c r="CG128" s="466"/>
      <c r="CH128" s="643"/>
      <c r="CI128" s="466"/>
      <c r="CJ128" s="643"/>
      <c r="CK128" s="466"/>
      <c r="CL128" s="671"/>
      <c r="CM128" s="671"/>
      <c r="CN128" s="643"/>
      <c r="CO128" s="672"/>
      <c r="CP128" s="643"/>
      <c r="CQ128" s="671"/>
      <c r="CR128" s="464"/>
      <c r="CS128" s="671"/>
      <c r="CT128" s="467"/>
    </row>
    <row r="129" spans="1:98" s="312" customFormat="1" ht="120" customHeight="1" x14ac:dyDescent="0.3">
      <c r="A129" s="561" t="s">
        <v>874</v>
      </c>
      <c r="B129" s="298" t="s">
        <v>875</v>
      </c>
      <c r="C129" s="298" t="s">
        <v>740</v>
      </c>
      <c r="D129" s="298" t="s">
        <v>518</v>
      </c>
      <c r="E129" s="309"/>
      <c r="F129" s="777" t="s">
        <v>63</v>
      </c>
      <c r="G129" s="778">
        <f>'Stage 2 - Site Information'!N129</f>
        <v>27</v>
      </c>
      <c r="H129" s="777"/>
      <c r="I129" s="779">
        <f>'Stage 2 - Site Information'!M129</f>
        <v>0.9</v>
      </c>
      <c r="J129" s="780" t="s">
        <v>682</v>
      </c>
      <c r="K129" s="781"/>
      <c r="L129" s="309"/>
      <c r="M129" s="782">
        <v>0.9</v>
      </c>
      <c r="N129" s="782">
        <v>27</v>
      </c>
      <c r="O129" s="792" t="s">
        <v>428</v>
      </c>
      <c r="P129" s="783" t="s">
        <v>415</v>
      </c>
      <c r="Q129" s="309"/>
      <c r="R129" s="792" t="s">
        <v>488</v>
      </c>
      <c r="S129" s="783" t="s">
        <v>1632</v>
      </c>
      <c r="T129" s="783" t="s">
        <v>1707</v>
      </c>
      <c r="U129" s="783" t="s">
        <v>416</v>
      </c>
      <c r="V129" s="309"/>
      <c r="W129" s="783" t="s">
        <v>1860</v>
      </c>
      <c r="X129" s="783" t="s">
        <v>1864</v>
      </c>
      <c r="Y129" s="783" t="s">
        <v>1964</v>
      </c>
      <c r="Z129" s="783" t="s">
        <v>418</v>
      </c>
      <c r="AA129" s="309"/>
      <c r="AB129" s="792" t="s">
        <v>1992</v>
      </c>
      <c r="AC129" s="783" t="s">
        <v>418</v>
      </c>
      <c r="AD129" s="309"/>
      <c r="AE129" s="785" t="s">
        <v>3052</v>
      </c>
      <c r="AF129" s="783" t="s">
        <v>3061</v>
      </c>
      <c r="AG129" s="309"/>
      <c r="AH129" s="783" t="s">
        <v>2058</v>
      </c>
      <c r="AI129" s="783" t="s">
        <v>2149</v>
      </c>
      <c r="AJ129" s="783" t="s">
        <v>2087</v>
      </c>
      <c r="AK129" s="783" t="s">
        <v>64</v>
      </c>
      <c r="AL129" s="786"/>
      <c r="AM129" s="783" t="s">
        <v>2318</v>
      </c>
      <c r="AN129" s="783" t="s">
        <v>2411</v>
      </c>
      <c r="AO129" s="792" t="s">
        <v>452</v>
      </c>
      <c r="AP129" s="863" t="s">
        <v>3305</v>
      </c>
      <c r="AQ129" s="792" t="s">
        <v>1505</v>
      </c>
      <c r="AR129" s="783" t="s">
        <v>2578</v>
      </c>
      <c r="AS129" s="309"/>
      <c r="AT129" s="783" t="s">
        <v>3087</v>
      </c>
      <c r="AU129" s="783" t="s">
        <v>3130</v>
      </c>
      <c r="AV129" s="798" t="s">
        <v>3192</v>
      </c>
      <c r="AW129" s="716" t="s">
        <v>3035</v>
      </c>
      <c r="AX129" s="798"/>
      <c r="AY129" s="800" t="s">
        <v>1434</v>
      </c>
      <c r="AZ129" s="801" t="s">
        <v>2685</v>
      </c>
      <c r="BA129" s="801" t="s">
        <v>445</v>
      </c>
      <c r="BB129" s="792" t="s">
        <v>3217</v>
      </c>
      <c r="BC129" s="792" t="s">
        <v>2713</v>
      </c>
      <c r="BD129" s="783" t="s">
        <v>2795</v>
      </c>
      <c r="BE129" s="309"/>
      <c r="BF129" s="783" t="s">
        <v>446</v>
      </c>
      <c r="BG129" s="783" t="s">
        <v>2732</v>
      </c>
      <c r="BH129" s="309"/>
      <c r="BI129" s="783" t="s">
        <v>3241</v>
      </c>
      <c r="BJ129" s="783" t="s">
        <v>3254</v>
      </c>
      <c r="BK129" s="783" t="s">
        <v>3255</v>
      </c>
      <c r="BL129" s="783" t="s">
        <v>2872</v>
      </c>
      <c r="BM129" s="783" t="s">
        <v>2886</v>
      </c>
      <c r="BN129" s="783" t="s">
        <v>2885</v>
      </c>
      <c r="BO129" s="309"/>
      <c r="BP129" s="783" t="s">
        <v>2895</v>
      </c>
      <c r="BQ129" s="783" t="s">
        <v>2982</v>
      </c>
      <c r="BR129" s="309"/>
      <c r="BS129" s="788">
        <v>4.3</v>
      </c>
      <c r="BT129" s="785" t="s">
        <v>2198</v>
      </c>
      <c r="BU129" s="788">
        <v>2.1</v>
      </c>
      <c r="BV129" s="783" t="s">
        <v>2203</v>
      </c>
      <c r="BW129" s="788" t="s">
        <v>2316</v>
      </c>
      <c r="BX129" s="785" t="s">
        <v>2307</v>
      </c>
      <c r="BY129" s="789">
        <v>3.2</v>
      </c>
      <c r="BZ129" s="783" t="s">
        <v>3010</v>
      </c>
      <c r="CA129" s="788">
        <v>3.5</v>
      </c>
      <c r="CB129" s="783" t="s">
        <v>2214</v>
      </c>
      <c r="CC129" s="790"/>
      <c r="CD129" s="788">
        <v>1.8</v>
      </c>
      <c r="CE129" s="783" t="s">
        <v>2227</v>
      </c>
      <c r="CF129" s="788">
        <v>1.4</v>
      </c>
      <c r="CG129" s="783" t="s">
        <v>3008</v>
      </c>
      <c r="CH129" s="788">
        <v>3.4</v>
      </c>
      <c r="CI129" s="783" t="s">
        <v>3009</v>
      </c>
      <c r="CJ129" s="788">
        <v>3.2</v>
      </c>
      <c r="CK129" s="783" t="s">
        <v>2273</v>
      </c>
      <c r="CL129" s="790"/>
      <c r="CM129" s="790"/>
      <c r="CN129" s="788">
        <v>3.3</v>
      </c>
      <c r="CO129" s="791"/>
      <c r="CP129" s="788">
        <v>0.9</v>
      </c>
      <c r="CQ129" s="790"/>
      <c r="CR129" s="309"/>
      <c r="CS129" s="790"/>
      <c r="CT129" s="785"/>
    </row>
    <row r="130" spans="1:98" s="312" customFormat="1" ht="120" customHeight="1" x14ac:dyDescent="0.3">
      <c r="A130" s="561" t="s">
        <v>876</v>
      </c>
      <c r="B130" s="298" t="s">
        <v>877</v>
      </c>
      <c r="C130" s="298" t="s">
        <v>735</v>
      </c>
      <c r="D130" s="298" t="s">
        <v>612</v>
      </c>
      <c r="E130" s="309"/>
      <c r="F130" s="777" t="s">
        <v>63</v>
      </c>
      <c r="G130" s="778">
        <f>'Stage 2 - Site Information'!N130</f>
        <v>119</v>
      </c>
      <c r="H130" s="777"/>
      <c r="I130" s="779">
        <f>'Stage 2 - Site Information'!M130</f>
        <v>3.98</v>
      </c>
      <c r="J130" s="780" t="s">
        <v>682</v>
      </c>
      <c r="K130" s="781"/>
      <c r="L130" s="309"/>
      <c r="M130" s="782">
        <v>3.98</v>
      </c>
      <c r="N130" s="782">
        <v>119</v>
      </c>
      <c r="O130" s="783" t="s">
        <v>471</v>
      </c>
      <c r="P130" s="783" t="s">
        <v>415</v>
      </c>
      <c r="Q130" s="309"/>
      <c r="R130" s="783" t="s">
        <v>1802</v>
      </c>
      <c r="S130" s="783" t="s">
        <v>1633</v>
      </c>
      <c r="T130" s="783" t="s">
        <v>1736</v>
      </c>
      <c r="U130" s="783" t="s">
        <v>1535</v>
      </c>
      <c r="V130" s="309"/>
      <c r="W130" s="783" t="s">
        <v>1850</v>
      </c>
      <c r="X130" s="783" t="s">
        <v>1864</v>
      </c>
      <c r="Y130" s="783" t="s">
        <v>1963</v>
      </c>
      <c r="Z130" s="783" t="s">
        <v>418</v>
      </c>
      <c r="AA130" s="309"/>
      <c r="AB130" s="783" t="s">
        <v>98</v>
      </c>
      <c r="AC130" s="783" t="s">
        <v>418</v>
      </c>
      <c r="AD130" s="309"/>
      <c r="AE130" s="785" t="s">
        <v>3076</v>
      </c>
      <c r="AF130" s="783" t="s">
        <v>3062</v>
      </c>
      <c r="AG130" s="309"/>
      <c r="AH130" s="783" t="s">
        <v>2057</v>
      </c>
      <c r="AI130" s="783" t="s">
        <v>2091</v>
      </c>
      <c r="AJ130" s="783" t="s">
        <v>2074</v>
      </c>
      <c r="AK130" s="783" t="s">
        <v>64</v>
      </c>
      <c r="AL130" s="786"/>
      <c r="AM130" s="783" t="s">
        <v>2318</v>
      </c>
      <c r="AN130" s="783" t="s">
        <v>2470</v>
      </c>
      <c r="AO130" s="783" t="s">
        <v>1488</v>
      </c>
      <c r="AP130" s="863" t="s">
        <v>3305</v>
      </c>
      <c r="AQ130" s="792" t="s">
        <v>1505</v>
      </c>
      <c r="AR130" s="783" t="s">
        <v>2579</v>
      </c>
      <c r="AS130" s="309"/>
      <c r="AT130" s="783" t="s">
        <v>3087</v>
      </c>
      <c r="AU130" s="783" t="s">
        <v>3130</v>
      </c>
      <c r="AV130" s="798" t="s">
        <v>3192</v>
      </c>
      <c r="AW130" s="716" t="s">
        <v>3036</v>
      </c>
      <c r="AX130" s="798" t="s">
        <v>1456</v>
      </c>
      <c r="AY130" s="800" t="s">
        <v>1434</v>
      </c>
      <c r="AZ130" s="801" t="s">
        <v>2685</v>
      </c>
      <c r="BA130" s="801" t="s">
        <v>445</v>
      </c>
      <c r="BB130" s="792" t="s">
        <v>3215</v>
      </c>
      <c r="BC130" s="792" t="s">
        <v>2714</v>
      </c>
      <c r="BD130" s="783" t="s">
        <v>2796</v>
      </c>
      <c r="BE130" s="309"/>
      <c r="BF130" s="783" t="s">
        <v>446</v>
      </c>
      <c r="BG130" s="783" t="s">
        <v>2732</v>
      </c>
      <c r="BH130" s="309"/>
      <c r="BI130" s="783" t="s">
        <v>3241</v>
      </c>
      <c r="BJ130" s="783" t="s">
        <v>3241</v>
      </c>
      <c r="BK130" s="783" t="s">
        <v>3258</v>
      </c>
      <c r="BL130" s="783" t="s">
        <v>2866</v>
      </c>
      <c r="BM130" s="783" t="s">
        <v>398</v>
      </c>
      <c r="BN130" s="783" t="s">
        <v>2887</v>
      </c>
      <c r="BO130" s="309"/>
      <c r="BP130" s="783" t="s">
        <v>2895</v>
      </c>
      <c r="BQ130" s="783" t="s">
        <v>2982</v>
      </c>
      <c r="BR130" s="309"/>
      <c r="BS130" s="788">
        <v>3.3</v>
      </c>
      <c r="BT130" s="785" t="s">
        <v>2197</v>
      </c>
      <c r="BU130" s="788">
        <v>1.3</v>
      </c>
      <c r="BV130" s="783" t="s">
        <v>2201</v>
      </c>
      <c r="BW130" s="788">
        <v>0.45</v>
      </c>
      <c r="BX130" s="785" t="s">
        <v>2306</v>
      </c>
      <c r="BY130" s="789">
        <v>4.2</v>
      </c>
      <c r="BZ130" s="783" t="s">
        <v>1307</v>
      </c>
      <c r="CA130" s="788">
        <v>2</v>
      </c>
      <c r="CB130" s="783" t="s">
        <v>2215</v>
      </c>
      <c r="CC130" s="790"/>
      <c r="CD130" s="788">
        <v>1.9</v>
      </c>
      <c r="CE130" s="783" t="s">
        <v>2226</v>
      </c>
      <c r="CF130" s="788">
        <v>1.5</v>
      </c>
      <c r="CG130" s="783" t="s">
        <v>2237</v>
      </c>
      <c r="CH130" s="788">
        <v>3.6</v>
      </c>
      <c r="CI130" s="783" t="s">
        <v>2276</v>
      </c>
      <c r="CJ130" s="788">
        <v>2.9</v>
      </c>
      <c r="CK130" s="783" t="s">
        <v>2232</v>
      </c>
      <c r="CL130" s="790"/>
      <c r="CM130" s="790"/>
      <c r="CN130" s="788">
        <v>4.0999999999999996</v>
      </c>
      <c r="CO130" s="791"/>
      <c r="CP130" s="788">
        <v>1.3</v>
      </c>
      <c r="CQ130" s="790"/>
      <c r="CR130" s="309"/>
      <c r="CS130" s="790"/>
      <c r="CT130" s="785"/>
    </row>
    <row r="131" spans="1:98" s="312" customFormat="1" ht="156" customHeight="1" x14ac:dyDescent="0.3">
      <c r="A131" s="561" t="s">
        <v>878</v>
      </c>
      <c r="B131" s="298" t="s">
        <v>879</v>
      </c>
      <c r="C131" s="298" t="s">
        <v>553</v>
      </c>
      <c r="D131" s="298" t="s">
        <v>535</v>
      </c>
      <c r="E131" s="309"/>
      <c r="F131" s="777" t="s">
        <v>63</v>
      </c>
      <c r="G131" s="778">
        <f>'Stage 2 - Site Information'!N131</f>
        <v>2</v>
      </c>
      <c r="H131" s="777"/>
      <c r="I131" s="779">
        <f>'Stage 2 - Site Information'!M131</f>
        <v>0.27</v>
      </c>
      <c r="J131" s="780"/>
      <c r="K131" s="781"/>
      <c r="L131" s="309"/>
      <c r="M131" s="782">
        <v>0.27</v>
      </c>
      <c r="N131" s="782">
        <v>2</v>
      </c>
      <c r="O131" s="783" t="s">
        <v>483</v>
      </c>
      <c r="P131" s="783" t="s">
        <v>415</v>
      </c>
      <c r="Q131" s="309"/>
      <c r="R131" s="792" t="s">
        <v>488</v>
      </c>
      <c r="S131" s="783" t="s">
        <v>1634</v>
      </c>
      <c r="T131" s="783" t="s">
        <v>1737</v>
      </c>
      <c r="U131" s="783" t="s">
        <v>1535</v>
      </c>
      <c r="V131" s="309"/>
      <c r="W131" s="783" t="s">
        <v>1860</v>
      </c>
      <c r="X131" s="783" t="s">
        <v>1864</v>
      </c>
      <c r="Y131" s="783" t="s">
        <v>1895</v>
      </c>
      <c r="Z131" s="783" t="s">
        <v>418</v>
      </c>
      <c r="AA131" s="309"/>
      <c r="AB131" s="792" t="s">
        <v>1992</v>
      </c>
      <c r="AC131" s="783" t="s">
        <v>418</v>
      </c>
      <c r="AD131" s="309"/>
      <c r="AE131" s="785" t="s">
        <v>3083</v>
      </c>
      <c r="AF131" s="783" t="s">
        <v>3061</v>
      </c>
      <c r="AG131" s="309"/>
      <c r="AH131" s="783" t="s">
        <v>2057</v>
      </c>
      <c r="AI131" s="783" t="s">
        <v>2076</v>
      </c>
      <c r="AJ131" s="783" t="s">
        <v>2118</v>
      </c>
      <c r="AK131" s="783" t="s">
        <v>64</v>
      </c>
      <c r="AL131" s="786"/>
      <c r="AM131" s="783" t="s">
        <v>2318</v>
      </c>
      <c r="AN131" s="783" t="s">
        <v>2512</v>
      </c>
      <c r="AO131" s="783" t="s">
        <v>1489</v>
      </c>
      <c r="AP131" s="863" t="s">
        <v>3305</v>
      </c>
      <c r="AQ131" s="792" t="s">
        <v>1505</v>
      </c>
      <c r="AR131" s="783" t="s">
        <v>2580</v>
      </c>
      <c r="AS131" s="309"/>
      <c r="AT131" s="783" t="s">
        <v>3087</v>
      </c>
      <c r="AU131" s="792" t="s">
        <v>3139</v>
      </c>
      <c r="AV131" s="783" t="s">
        <v>3201</v>
      </c>
      <c r="AW131" s="787" t="s">
        <v>3037</v>
      </c>
      <c r="AX131" s="783" t="s">
        <v>1454</v>
      </c>
      <c r="AY131" s="783" t="s">
        <v>2670</v>
      </c>
      <c r="AZ131" s="783" t="s">
        <v>2685</v>
      </c>
      <c r="BA131" s="783" t="s">
        <v>445</v>
      </c>
      <c r="BB131" s="792" t="s">
        <v>3211</v>
      </c>
      <c r="BC131" s="792" t="s">
        <v>2696</v>
      </c>
      <c r="BD131" s="792" t="s">
        <v>2800</v>
      </c>
      <c r="BE131" s="309"/>
      <c r="BF131" s="783" t="s">
        <v>446</v>
      </c>
      <c r="BG131" s="783" t="s">
        <v>2732</v>
      </c>
      <c r="BH131" s="309"/>
      <c r="BI131" s="783" t="s">
        <v>3241</v>
      </c>
      <c r="BJ131" s="783" t="s">
        <v>3241</v>
      </c>
      <c r="BK131" s="783" t="s">
        <v>3257</v>
      </c>
      <c r="BL131" s="783" t="s">
        <v>2866</v>
      </c>
      <c r="BM131" s="783" t="s">
        <v>2886</v>
      </c>
      <c r="BN131" s="783" t="s">
        <v>2884</v>
      </c>
      <c r="BO131" s="309"/>
      <c r="BP131" s="783" t="s">
        <v>2907</v>
      </c>
      <c r="BQ131" s="783" t="s">
        <v>2982</v>
      </c>
      <c r="BR131" s="309"/>
      <c r="BS131" s="788">
        <v>3.2</v>
      </c>
      <c r="BT131" s="785" t="s">
        <v>2196</v>
      </c>
      <c r="BU131" s="788">
        <v>0.85</v>
      </c>
      <c r="BV131" s="783" t="s">
        <v>2200</v>
      </c>
      <c r="BW131" s="788">
        <v>0.91</v>
      </c>
      <c r="BX131" s="785" t="s">
        <v>2308</v>
      </c>
      <c r="BY131" s="789">
        <v>1.4</v>
      </c>
      <c r="BZ131" s="783" t="s">
        <v>2280</v>
      </c>
      <c r="CA131" s="788">
        <v>1.6</v>
      </c>
      <c r="CB131" s="783" t="s">
        <v>2213</v>
      </c>
      <c r="CC131" s="790"/>
      <c r="CD131" s="788">
        <v>1.2</v>
      </c>
      <c r="CE131" s="783" t="s">
        <v>2227</v>
      </c>
      <c r="CF131" s="788">
        <v>0.4</v>
      </c>
      <c r="CG131" s="783" t="s">
        <v>2259</v>
      </c>
      <c r="CH131" s="788">
        <v>2</v>
      </c>
      <c r="CI131" s="783" t="s">
        <v>2276</v>
      </c>
      <c r="CJ131" s="788">
        <v>2</v>
      </c>
      <c r="CK131" s="783" t="s">
        <v>2283</v>
      </c>
      <c r="CL131" s="790"/>
      <c r="CM131" s="790"/>
      <c r="CN131" s="788">
        <v>2.7</v>
      </c>
      <c r="CO131" s="791"/>
      <c r="CP131" s="788">
        <v>0.5</v>
      </c>
      <c r="CQ131" s="790"/>
      <c r="CR131" s="309"/>
      <c r="CS131" s="790"/>
      <c r="CT131" s="785"/>
    </row>
    <row r="132" spans="1:98" s="312" customFormat="1" ht="120" customHeight="1" x14ac:dyDescent="0.3">
      <c r="A132" s="561" t="s">
        <v>880</v>
      </c>
      <c r="B132" s="298" t="s">
        <v>881</v>
      </c>
      <c r="C132" s="298" t="s">
        <v>882</v>
      </c>
      <c r="D132" s="298" t="s">
        <v>515</v>
      </c>
      <c r="E132" s="309"/>
      <c r="F132" s="777" t="s">
        <v>63</v>
      </c>
      <c r="G132" s="778">
        <f>'Stage 2 - Site Information'!N132</f>
        <v>20</v>
      </c>
      <c r="H132" s="777"/>
      <c r="I132" s="779">
        <f>'Stage 2 - Site Information'!M132</f>
        <v>0.69</v>
      </c>
      <c r="J132" s="780"/>
      <c r="K132" s="781"/>
      <c r="L132" s="309"/>
      <c r="M132" s="782">
        <v>0.69</v>
      </c>
      <c r="N132" s="782">
        <v>20</v>
      </c>
      <c r="O132" s="783" t="s">
        <v>438</v>
      </c>
      <c r="P132" s="783" t="s">
        <v>415</v>
      </c>
      <c r="Q132" s="309"/>
      <c r="R132" s="784" t="s">
        <v>1560</v>
      </c>
      <c r="S132" s="783" t="s">
        <v>1635</v>
      </c>
      <c r="T132" s="783" t="s">
        <v>1715</v>
      </c>
      <c r="U132" s="783" t="s">
        <v>416</v>
      </c>
      <c r="V132" s="309"/>
      <c r="W132" s="783" t="s">
        <v>1850</v>
      </c>
      <c r="X132" s="783" t="s">
        <v>1864</v>
      </c>
      <c r="Y132" s="783" t="s">
        <v>1847</v>
      </c>
      <c r="Z132" s="783" t="s">
        <v>418</v>
      </c>
      <c r="AA132" s="309"/>
      <c r="AB132" s="783" t="s">
        <v>99</v>
      </c>
      <c r="AC132" s="783" t="s">
        <v>418</v>
      </c>
      <c r="AD132" s="309"/>
      <c r="AE132" s="785" t="s">
        <v>3068</v>
      </c>
      <c r="AF132" s="783" t="s">
        <v>3078</v>
      </c>
      <c r="AG132" s="309"/>
      <c r="AH132" s="783" t="s">
        <v>2058</v>
      </c>
      <c r="AI132" s="783" t="s">
        <v>2149</v>
      </c>
      <c r="AJ132" s="783" t="s">
        <v>2087</v>
      </c>
      <c r="AK132" s="783" t="s">
        <v>64</v>
      </c>
      <c r="AL132" s="786"/>
      <c r="AM132" s="783" t="s">
        <v>2318</v>
      </c>
      <c r="AN132" s="783" t="s">
        <v>2412</v>
      </c>
      <c r="AO132" s="784" t="s">
        <v>452</v>
      </c>
      <c r="AP132" s="863" t="s">
        <v>3305</v>
      </c>
      <c r="AQ132" s="792" t="s">
        <v>1505</v>
      </c>
      <c r="AR132" s="783" t="s">
        <v>2581</v>
      </c>
      <c r="AS132" s="309"/>
      <c r="AT132" s="783" t="s">
        <v>3087</v>
      </c>
      <c r="AU132" s="784" t="s">
        <v>3138</v>
      </c>
      <c r="AV132" s="783" t="s">
        <v>3192</v>
      </c>
      <c r="AW132" s="787"/>
      <c r="AX132" s="783" t="s">
        <v>2801</v>
      </c>
      <c r="AY132" s="784" t="s">
        <v>1434</v>
      </c>
      <c r="AZ132" s="783" t="s">
        <v>2685</v>
      </c>
      <c r="BA132" s="783" t="s">
        <v>445</v>
      </c>
      <c r="BB132" s="792" t="s">
        <v>3211</v>
      </c>
      <c r="BC132" s="784" t="s">
        <v>2696</v>
      </c>
      <c r="BD132" s="783" t="s">
        <v>2806</v>
      </c>
      <c r="BE132" s="309"/>
      <c r="BF132" s="783" t="s">
        <v>446</v>
      </c>
      <c r="BG132" s="783" t="s">
        <v>2732</v>
      </c>
      <c r="BH132" s="309"/>
      <c r="BI132" s="783" t="s">
        <v>3241</v>
      </c>
      <c r="BJ132" s="783" t="s">
        <v>3241</v>
      </c>
      <c r="BK132" s="783" t="s">
        <v>3262</v>
      </c>
      <c r="BL132" s="783" t="s">
        <v>2866</v>
      </c>
      <c r="BM132" s="783" t="s">
        <v>2886</v>
      </c>
      <c r="BN132" s="783" t="s">
        <v>2887</v>
      </c>
      <c r="BO132" s="309"/>
      <c r="BP132" s="783" t="s">
        <v>2943</v>
      </c>
      <c r="BQ132" s="783" t="s">
        <v>2982</v>
      </c>
      <c r="BR132" s="309"/>
      <c r="BS132" s="788">
        <v>2.8</v>
      </c>
      <c r="BT132" s="785" t="s">
        <v>2197</v>
      </c>
      <c r="BU132" s="788">
        <v>1.6</v>
      </c>
      <c r="BV132" s="783" t="s">
        <v>2201</v>
      </c>
      <c r="BW132" s="788">
        <v>0.52</v>
      </c>
      <c r="BX132" s="785" t="s">
        <v>2308</v>
      </c>
      <c r="BY132" s="789">
        <v>3.4</v>
      </c>
      <c r="BZ132" s="783" t="s">
        <v>1205</v>
      </c>
      <c r="CA132" s="788">
        <v>1.5</v>
      </c>
      <c r="CB132" s="783" t="s">
        <v>2214</v>
      </c>
      <c r="CC132" s="790"/>
      <c r="CD132" s="788">
        <v>1.6</v>
      </c>
      <c r="CE132" s="783" t="s">
        <v>2281</v>
      </c>
      <c r="CF132" s="788">
        <v>1.1000000000000001</v>
      </c>
      <c r="CG132" s="783" t="s">
        <v>2263</v>
      </c>
      <c r="CH132" s="788">
        <v>1.1000000000000001</v>
      </c>
      <c r="CI132" s="783" t="s">
        <v>2275</v>
      </c>
      <c r="CJ132" s="788">
        <v>1.6</v>
      </c>
      <c r="CK132" s="783" t="s">
        <v>2273</v>
      </c>
      <c r="CL132" s="790"/>
      <c r="CM132" s="790"/>
      <c r="CN132" s="788">
        <v>2.8</v>
      </c>
      <c r="CO132" s="791"/>
      <c r="CP132" s="788">
        <v>0.25</v>
      </c>
      <c r="CQ132" s="790"/>
      <c r="CR132" s="309"/>
      <c r="CS132" s="790"/>
      <c r="CT132" s="785"/>
    </row>
    <row r="133" spans="1:98" s="312" customFormat="1" ht="120" customHeight="1" x14ac:dyDescent="0.3">
      <c r="A133" s="561" t="s">
        <v>883</v>
      </c>
      <c r="B133" s="298" t="s">
        <v>884</v>
      </c>
      <c r="C133" s="298" t="s">
        <v>538</v>
      </c>
      <c r="D133" s="298" t="s">
        <v>885</v>
      </c>
      <c r="E133" s="309"/>
      <c r="F133" s="777" t="s">
        <v>63</v>
      </c>
      <c r="G133" s="778">
        <f>'Stage 2 - Site Information'!N133</f>
        <v>23</v>
      </c>
      <c r="H133" s="777"/>
      <c r="I133" s="779">
        <f>'Stage 2 - Site Information'!M133</f>
        <v>0.77</v>
      </c>
      <c r="J133" s="780" t="s">
        <v>682</v>
      </c>
      <c r="K133" s="781"/>
      <c r="L133" s="309"/>
      <c r="M133" s="782">
        <v>0.77</v>
      </c>
      <c r="N133" s="782">
        <v>23</v>
      </c>
      <c r="O133" s="784" t="s">
        <v>428</v>
      </c>
      <c r="P133" s="783" t="s">
        <v>1402</v>
      </c>
      <c r="Q133" s="309"/>
      <c r="R133" s="784" t="s">
        <v>488</v>
      </c>
      <c r="S133" s="783" t="s">
        <v>1636</v>
      </c>
      <c r="T133" s="783" t="s">
        <v>1699</v>
      </c>
      <c r="U133" s="783" t="s">
        <v>416</v>
      </c>
      <c r="V133" s="309"/>
      <c r="W133" s="783" t="s">
        <v>1850</v>
      </c>
      <c r="X133" s="783" t="s">
        <v>1848</v>
      </c>
      <c r="Y133" s="783" t="s">
        <v>1965</v>
      </c>
      <c r="Z133" s="783" t="s">
        <v>418</v>
      </c>
      <c r="AA133" s="309"/>
      <c r="AB133" s="783" t="s">
        <v>98</v>
      </c>
      <c r="AC133" s="783" t="s">
        <v>2022</v>
      </c>
      <c r="AD133" s="309"/>
      <c r="AE133" s="785" t="s">
        <v>3080</v>
      </c>
      <c r="AF133" s="783" t="s">
        <v>3061</v>
      </c>
      <c r="AG133" s="309"/>
      <c r="AH133" s="783" t="s">
        <v>2057</v>
      </c>
      <c r="AI133" s="783" t="s">
        <v>2076</v>
      </c>
      <c r="AJ133" s="783" t="s">
        <v>2087</v>
      </c>
      <c r="AK133" s="783" t="s">
        <v>64</v>
      </c>
      <c r="AL133" s="786"/>
      <c r="AM133" s="783" t="s">
        <v>2318</v>
      </c>
      <c r="AN133" s="783" t="s">
        <v>2390</v>
      </c>
      <c r="AO133" s="783" t="s">
        <v>1473</v>
      </c>
      <c r="AP133" s="863" t="s">
        <v>3305</v>
      </c>
      <c r="AQ133" s="792" t="s">
        <v>1505</v>
      </c>
      <c r="AR133" s="783" t="s">
        <v>2582</v>
      </c>
      <c r="AS133" s="309"/>
      <c r="AT133" s="783" t="s">
        <v>3096</v>
      </c>
      <c r="AU133" s="783" t="s">
        <v>3157</v>
      </c>
      <c r="AV133" s="783" t="s">
        <v>3202</v>
      </c>
      <c r="AW133" s="787"/>
      <c r="AX133" s="783" t="s">
        <v>1454</v>
      </c>
      <c r="AY133" s="784" t="s">
        <v>1434</v>
      </c>
      <c r="AZ133" s="783" t="s">
        <v>2685</v>
      </c>
      <c r="BA133" s="783" t="s">
        <v>445</v>
      </c>
      <c r="BB133" s="792" t="s">
        <v>3220</v>
      </c>
      <c r="BC133" s="784" t="s">
        <v>2696</v>
      </c>
      <c r="BD133" s="783" t="s">
        <v>2829</v>
      </c>
      <c r="BE133" s="309"/>
      <c r="BF133" s="783" t="s">
        <v>446</v>
      </c>
      <c r="BG133" s="783" t="s">
        <v>2732</v>
      </c>
      <c r="BH133" s="309"/>
      <c r="BI133" s="783" t="s">
        <v>3241</v>
      </c>
      <c r="BJ133" s="783" t="s">
        <v>3241</v>
      </c>
      <c r="BK133" s="783" t="s">
        <v>3257</v>
      </c>
      <c r="BL133" s="783" t="s">
        <v>2877</v>
      </c>
      <c r="BM133" s="783" t="s">
        <v>2886</v>
      </c>
      <c r="BN133" s="783" t="s">
        <v>2885</v>
      </c>
      <c r="BO133" s="309"/>
      <c r="BP133" s="783" t="s">
        <v>2907</v>
      </c>
      <c r="BQ133" s="783" t="s">
        <v>2982</v>
      </c>
      <c r="BR133" s="309"/>
      <c r="BS133" s="788">
        <v>2.6</v>
      </c>
      <c r="BT133" s="785" t="s">
        <v>2196</v>
      </c>
      <c r="BU133" s="788">
        <v>0</v>
      </c>
      <c r="BV133" s="783" t="s">
        <v>2200</v>
      </c>
      <c r="BW133" s="788">
        <v>0.64</v>
      </c>
      <c r="BX133" s="785" t="s">
        <v>2308</v>
      </c>
      <c r="BY133" s="789">
        <v>1.2</v>
      </c>
      <c r="BZ133" s="783" t="s">
        <v>2213</v>
      </c>
      <c r="CA133" s="788">
        <v>1.2</v>
      </c>
      <c r="CB133" s="783" t="s">
        <v>2213</v>
      </c>
      <c r="CC133" s="790"/>
      <c r="CD133" s="788">
        <v>1.1000000000000001</v>
      </c>
      <c r="CE133" s="783" t="s">
        <v>2223</v>
      </c>
      <c r="CF133" s="788">
        <v>0.9</v>
      </c>
      <c r="CG133" s="783" t="s">
        <v>2243</v>
      </c>
      <c r="CH133" s="788">
        <v>1.3</v>
      </c>
      <c r="CI133" s="783" t="s">
        <v>2276</v>
      </c>
      <c r="CJ133" s="788">
        <v>1.7</v>
      </c>
      <c r="CK133" s="783" t="s">
        <v>2283</v>
      </c>
      <c r="CL133" s="790"/>
      <c r="CM133" s="790"/>
      <c r="CN133" s="788">
        <v>2.1</v>
      </c>
      <c r="CO133" s="791"/>
      <c r="CP133" s="788">
        <v>1.1000000000000001</v>
      </c>
      <c r="CQ133" s="790"/>
      <c r="CR133" s="309"/>
      <c r="CS133" s="790"/>
      <c r="CT133" s="785"/>
    </row>
    <row r="134" spans="1:98" s="312" customFormat="1" ht="120" customHeight="1" x14ac:dyDescent="0.3">
      <c r="A134" s="561" t="s">
        <v>886</v>
      </c>
      <c r="B134" s="298" t="s">
        <v>887</v>
      </c>
      <c r="C134" s="298" t="s">
        <v>660</v>
      </c>
      <c r="D134" s="298" t="s">
        <v>565</v>
      </c>
      <c r="E134" s="309"/>
      <c r="F134" s="777" t="s">
        <v>63</v>
      </c>
      <c r="G134" s="778">
        <f>'Stage 2 - Site Information'!N134</f>
        <v>20</v>
      </c>
      <c r="H134" s="777"/>
      <c r="I134" s="779">
        <f>'Stage 2 - Site Information'!M134</f>
        <v>0.61</v>
      </c>
      <c r="J134" s="780"/>
      <c r="K134" s="781"/>
      <c r="L134" s="309"/>
      <c r="M134" s="782">
        <v>0.61</v>
      </c>
      <c r="N134" s="782">
        <v>20</v>
      </c>
      <c r="O134" s="783" t="s">
        <v>461</v>
      </c>
      <c r="P134" s="783" t="s">
        <v>415</v>
      </c>
      <c r="Q134" s="309"/>
      <c r="R134" s="783" t="s">
        <v>1802</v>
      </c>
      <c r="S134" s="783" t="s">
        <v>1661</v>
      </c>
      <c r="T134" s="783" t="s">
        <v>1707</v>
      </c>
      <c r="U134" s="783" t="s">
        <v>416</v>
      </c>
      <c r="V134" s="309"/>
      <c r="W134" s="783" t="s">
        <v>1850</v>
      </c>
      <c r="X134" s="783" t="s">
        <v>1933</v>
      </c>
      <c r="Y134" s="783" t="s">
        <v>1847</v>
      </c>
      <c r="Z134" s="783" t="s">
        <v>418</v>
      </c>
      <c r="AA134" s="309"/>
      <c r="AB134" s="792" t="s">
        <v>1992</v>
      </c>
      <c r="AC134" s="783" t="s">
        <v>418</v>
      </c>
      <c r="AD134" s="309"/>
      <c r="AE134" s="785" t="s">
        <v>3054</v>
      </c>
      <c r="AF134" s="783" t="s">
        <v>3062</v>
      </c>
      <c r="AG134" s="309"/>
      <c r="AH134" s="783" t="s">
        <v>2056</v>
      </c>
      <c r="AI134" s="783" t="s">
        <v>2146</v>
      </c>
      <c r="AJ134" s="783" t="s">
        <v>2116</v>
      </c>
      <c r="AK134" s="783" t="s">
        <v>64</v>
      </c>
      <c r="AL134" s="786"/>
      <c r="AM134" s="783" t="s">
        <v>2321</v>
      </c>
      <c r="AN134" s="783" t="s">
        <v>2413</v>
      </c>
      <c r="AO134" s="792" t="s">
        <v>1476</v>
      </c>
      <c r="AP134" s="863" t="s">
        <v>3305</v>
      </c>
      <c r="AQ134" s="792" t="s">
        <v>1505</v>
      </c>
      <c r="AR134" s="783" t="s">
        <v>2551</v>
      </c>
      <c r="AS134" s="309"/>
      <c r="AT134" s="783" t="s">
        <v>3087</v>
      </c>
      <c r="AU134" s="783" t="s">
        <v>3149</v>
      </c>
      <c r="AV134" s="783"/>
      <c r="AW134" s="787"/>
      <c r="AX134" s="783" t="s">
        <v>1454</v>
      </c>
      <c r="AY134" s="792" t="s">
        <v>1434</v>
      </c>
      <c r="AZ134" s="783" t="s">
        <v>2685</v>
      </c>
      <c r="BA134" s="783" t="s">
        <v>445</v>
      </c>
      <c r="BB134" s="792" t="s">
        <v>3214</v>
      </c>
      <c r="BC134" s="792" t="s">
        <v>2830</v>
      </c>
      <c r="BD134" s="783" t="s">
        <v>2760</v>
      </c>
      <c r="BE134" s="309"/>
      <c r="BF134" s="783" t="s">
        <v>2835</v>
      </c>
      <c r="BG134" s="783" t="s">
        <v>2732</v>
      </c>
      <c r="BH134" s="309"/>
      <c r="BI134" s="783" t="s">
        <v>3241</v>
      </c>
      <c r="BJ134" s="783" t="s">
        <v>3241</v>
      </c>
      <c r="BK134" s="783" t="s">
        <v>3257</v>
      </c>
      <c r="BL134" s="783" t="s">
        <v>2866</v>
      </c>
      <c r="BM134" s="783" t="s">
        <v>2886</v>
      </c>
      <c r="BN134" s="783" t="s">
        <v>2888</v>
      </c>
      <c r="BO134" s="309"/>
      <c r="BP134" s="783" t="s">
        <v>2907</v>
      </c>
      <c r="BQ134" s="783" t="s">
        <v>2894</v>
      </c>
      <c r="BR134" s="309"/>
      <c r="BS134" s="788">
        <v>10.6</v>
      </c>
      <c r="BT134" s="785" t="s">
        <v>2196</v>
      </c>
      <c r="BU134" s="788">
        <v>0.12</v>
      </c>
      <c r="BV134" s="783" t="s">
        <v>2206</v>
      </c>
      <c r="BW134" s="788">
        <v>0.12</v>
      </c>
      <c r="BX134" s="785" t="s">
        <v>2307</v>
      </c>
      <c r="BY134" s="789">
        <v>1</v>
      </c>
      <c r="BZ134" s="783" t="s">
        <v>2299</v>
      </c>
      <c r="CA134" s="788">
        <v>1</v>
      </c>
      <c r="CB134" s="783" t="s">
        <v>2299</v>
      </c>
      <c r="CC134" s="790"/>
      <c r="CD134" s="788">
        <v>0.54</v>
      </c>
      <c r="CE134" s="783" t="s">
        <v>2281</v>
      </c>
      <c r="CF134" s="788">
        <v>0.79</v>
      </c>
      <c r="CG134" s="783" t="s">
        <v>2244</v>
      </c>
      <c r="CH134" s="788">
        <v>1.8</v>
      </c>
      <c r="CI134" s="783" t="s">
        <v>2279</v>
      </c>
      <c r="CJ134" s="788">
        <v>1.3</v>
      </c>
      <c r="CK134" s="783" t="s">
        <v>2231</v>
      </c>
      <c r="CL134" s="790"/>
      <c r="CM134" s="790"/>
      <c r="CN134" s="788">
        <v>1.8</v>
      </c>
      <c r="CO134" s="791"/>
      <c r="CP134" s="788">
        <v>0.34</v>
      </c>
      <c r="CQ134" s="790"/>
      <c r="CR134" s="309"/>
      <c r="CS134" s="790"/>
      <c r="CT134" s="785"/>
    </row>
    <row r="135" spans="1:98" s="312" customFormat="1" ht="120" customHeight="1" x14ac:dyDescent="0.3">
      <c r="A135" s="561" t="s">
        <v>888</v>
      </c>
      <c r="B135" s="298" t="s">
        <v>889</v>
      </c>
      <c r="C135" s="298" t="s">
        <v>890</v>
      </c>
      <c r="D135" s="298" t="s">
        <v>515</v>
      </c>
      <c r="E135" s="309"/>
      <c r="F135" s="777" t="s">
        <v>63</v>
      </c>
      <c r="G135" s="778">
        <v>8</v>
      </c>
      <c r="H135" s="777"/>
      <c r="I135" s="779">
        <v>0.27</v>
      </c>
      <c r="J135" s="780" t="s">
        <v>1365</v>
      </c>
      <c r="K135" s="781"/>
      <c r="L135" s="309"/>
      <c r="M135" s="782">
        <v>0.25</v>
      </c>
      <c r="N135" s="782">
        <v>0</v>
      </c>
      <c r="O135" s="783" t="s">
        <v>441</v>
      </c>
      <c r="P135" s="784" t="s">
        <v>436</v>
      </c>
      <c r="Q135" s="309"/>
      <c r="R135" s="784" t="s">
        <v>1555</v>
      </c>
      <c r="S135" s="783" t="s">
        <v>1662</v>
      </c>
      <c r="T135" s="783" t="s">
        <v>1742</v>
      </c>
      <c r="U135" s="783" t="s">
        <v>1556</v>
      </c>
      <c r="V135" s="309"/>
      <c r="W135" s="783" t="s">
        <v>1849</v>
      </c>
      <c r="X135" s="783" t="s">
        <v>1864</v>
      </c>
      <c r="Y135" s="783" t="s">
        <v>1955</v>
      </c>
      <c r="Z135" s="783" t="s">
        <v>418</v>
      </c>
      <c r="AA135" s="309"/>
      <c r="AB135" s="783" t="s">
        <v>2009</v>
      </c>
      <c r="AC135" s="783" t="s">
        <v>2039</v>
      </c>
      <c r="AD135" s="309"/>
      <c r="AE135" s="785" t="s">
        <v>3084</v>
      </c>
      <c r="AF135" s="783" t="s">
        <v>3078</v>
      </c>
      <c r="AG135" s="309"/>
      <c r="AH135" s="783" t="s">
        <v>2064</v>
      </c>
      <c r="AI135" s="783" t="s">
        <v>2150</v>
      </c>
      <c r="AJ135" s="783" t="s">
        <v>2087</v>
      </c>
      <c r="AK135" s="783" t="s">
        <v>64</v>
      </c>
      <c r="AL135" s="786"/>
      <c r="AM135" s="783" t="s">
        <v>2318</v>
      </c>
      <c r="AN135" s="783" t="s">
        <v>2390</v>
      </c>
      <c r="AO135" s="784" t="s">
        <v>452</v>
      </c>
      <c r="AP135" s="863" t="s">
        <v>3307</v>
      </c>
      <c r="AQ135" s="792" t="s">
        <v>1505</v>
      </c>
      <c r="AR135" s="783" t="s">
        <v>2583</v>
      </c>
      <c r="AS135" s="309"/>
      <c r="AT135" s="783" t="s">
        <v>3087</v>
      </c>
      <c r="AU135" s="783" t="s">
        <v>3162</v>
      </c>
      <c r="AV135" s="783" t="s">
        <v>3192</v>
      </c>
      <c r="AW135" s="787"/>
      <c r="AX135" s="783" t="s">
        <v>1456</v>
      </c>
      <c r="AY135" s="784" t="s">
        <v>1434</v>
      </c>
      <c r="AZ135" s="783" t="s">
        <v>2685</v>
      </c>
      <c r="BA135" s="783" t="s">
        <v>445</v>
      </c>
      <c r="BB135" s="792" t="s">
        <v>3216</v>
      </c>
      <c r="BC135" s="783" t="s">
        <v>2716</v>
      </c>
      <c r="BD135" s="783" t="s">
        <v>2758</v>
      </c>
      <c r="BE135" s="309"/>
      <c r="BF135" s="783" t="s">
        <v>446</v>
      </c>
      <c r="BG135" s="783" t="s">
        <v>2732</v>
      </c>
      <c r="BH135" s="309"/>
      <c r="BI135" s="783" t="s">
        <v>447</v>
      </c>
      <c r="BJ135" s="783" t="s">
        <v>3290</v>
      </c>
      <c r="BK135" s="783" t="s">
        <v>3256</v>
      </c>
      <c r="BL135" s="783" t="s">
        <v>2867</v>
      </c>
      <c r="BM135" s="783" t="s">
        <v>399</v>
      </c>
      <c r="BN135" s="783" t="s">
        <v>2885</v>
      </c>
      <c r="BO135" s="309"/>
      <c r="BP135" s="783" t="s">
        <v>2928</v>
      </c>
      <c r="BQ135" s="783" t="s">
        <v>2982</v>
      </c>
      <c r="BR135" s="309"/>
      <c r="BS135" s="788">
        <v>1.2</v>
      </c>
      <c r="BT135" s="785" t="s">
        <v>2197</v>
      </c>
      <c r="BU135" s="788">
        <v>0</v>
      </c>
      <c r="BV135" s="783" t="s">
        <v>2200</v>
      </c>
      <c r="BW135" s="788">
        <v>0.06</v>
      </c>
      <c r="BX135" s="785" t="s">
        <v>2305</v>
      </c>
      <c r="BY135" s="789">
        <v>0.5</v>
      </c>
      <c r="BZ135" s="783" t="s">
        <v>1219</v>
      </c>
      <c r="CA135" s="788">
        <v>0.5</v>
      </c>
      <c r="CB135" s="783" t="s">
        <v>1219</v>
      </c>
      <c r="CC135" s="790"/>
      <c r="CD135" s="788">
        <v>0.8</v>
      </c>
      <c r="CE135" s="783" t="s">
        <v>2225</v>
      </c>
      <c r="CF135" s="788">
        <v>0.2</v>
      </c>
      <c r="CG135" s="783" t="s">
        <v>2238</v>
      </c>
      <c r="CH135" s="788">
        <v>1.2</v>
      </c>
      <c r="CI135" s="783" t="s">
        <v>2300</v>
      </c>
      <c r="CJ135" s="788">
        <v>0.4</v>
      </c>
      <c r="CK135" s="783" t="s">
        <v>2274</v>
      </c>
      <c r="CL135" s="790"/>
      <c r="CM135" s="790"/>
      <c r="CN135" s="788">
        <v>0.4</v>
      </c>
      <c r="CO135" s="791"/>
      <c r="CP135" s="788">
        <v>0.2</v>
      </c>
      <c r="CQ135" s="790"/>
      <c r="CR135" s="309"/>
      <c r="CS135" s="790"/>
      <c r="CT135" s="785"/>
    </row>
    <row r="136" spans="1:98" s="312" customFormat="1" ht="120" customHeight="1" x14ac:dyDescent="0.3">
      <c r="A136" s="561" t="s">
        <v>891</v>
      </c>
      <c r="B136" s="298" t="s">
        <v>892</v>
      </c>
      <c r="C136" s="298" t="s">
        <v>538</v>
      </c>
      <c r="D136" s="298" t="s">
        <v>885</v>
      </c>
      <c r="E136" s="309"/>
      <c r="F136" s="777" t="s">
        <v>63</v>
      </c>
      <c r="G136" s="778">
        <f>'Stage 2 - Site Information'!N136</f>
        <v>9</v>
      </c>
      <c r="H136" s="777"/>
      <c r="I136" s="779">
        <f>'Stage 2 - Site Information'!M136</f>
        <v>0.44</v>
      </c>
      <c r="J136" s="780"/>
      <c r="K136" s="781"/>
      <c r="L136" s="309"/>
      <c r="M136" s="782">
        <v>0.44</v>
      </c>
      <c r="N136" s="782">
        <v>9</v>
      </c>
      <c r="O136" s="783" t="s">
        <v>484</v>
      </c>
      <c r="P136" s="783" t="s">
        <v>485</v>
      </c>
      <c r="Q136" s="309"/>
      <c r="R136" s="792" t="s">
        <v>1561</v>
      </c>
      <c r="S136" s="783" t="s">
        <v>1637</v>
      </c>
      <c r="T136" s="783" t="s">
        <v>1743</v>
      </c>
      <c r="U136" s="783" t="s">
        <v>416</v>
      </c>
      <c r="V136" s="309"/>
      <c r="W136" s="783" t="s">
        <v>1850</v>
      </c>
      <c r="X136" s="783" t="s">
        <v>1918</v>
      </c>
      <c r="Y136" s="783" t="s">
        <v>1896</v>
      </c>
      <c r="Z136" s="783" t="s">
        <v>418</v>
      </c>
      <c r="AA136" s="309"/>
      <c r="AB136" s="792" t="s">
        <v>1992</v>
      </c>
      <c r="AC136" s="783" t="s">
        <v>2038</v>
      </c>
      <c r="AD136" s="309"/>
      <c r="AE136" s="785" t="s">
        <v>3080</v>
      </c>
      <c r="AF136" s="783" t="s">
        <v>3061</v>
      </c>
      <c r="AG136" s="309"/>
      <c r="AH136" s="783" t="s">
        <v>2058</v>
      </c>
      <c r="AI136" s="783" t="s">
        <v>2076</v>
      </c>
      <c r="AJ136" s="783" t="s">
        <v>2087</v>
      </c>
      <c r="AK136" s="783" t="s">
        <v>64</v>
      </c>
      <c r="AL136" s="786"/>
      <c r="AM136" s="783" t="s">
        <v>2318</v>
      </c>
      <c r="AN136" s="783" t="s">
        <v>2390</v>
      </c>
      <c r="AO136" s="783" t="s">
        <v>1473</v>
      </c>
      <c r="AP136" s="863" t="s">
        <v>3307</v>
      </c>
      <c r="AQ136" s="792" t="s">
        <v>1505</v>
      </c>
      <c r="AR136" s="783" t="s">
        <v>2584</v>
      </c>
      <c r="AS136" s="309"/>
      <c r="AT136" s="783" t="s">
        <v>3106</v>
      </c>
      <c r="AU136" s="783" t="s">
        <v>3130</v>
      </c>
      <c r="AV136" s="783" t="s">
        <v>3202</v>
      </c>
      <c r="AW136" s="799"/>
      <c r="AX136" s="798" t="s">
        <v>1456</v>
      </c>
      <c r="AY136" s="800" t="s">
        <v>1434</v>
      </c>
      <c r="AZ136" s="801" t="s">
        <v>2685</v>
      </c>
      <c r="BA136" s="801" t="s">
        <v>445</v>
      </c>
      <c r="BB136" s="792" t="s">
        <v>3212</v>
      </c>
      <c r="BC136" s="783" t="s">
        <v>2716</v>
      </c>
      <c r="BD136" s="783" t="s">
        <v>2758</v>
      </c>
      <c r="BE136" s="309"/>
      <c r="BF136" s="783" t="s">
        <v>446</v>
      </c>
      <c r="BG136" s="783" t="s">
        <v>2732</v>
      </c>
      <c r="BH136" s="309"/>
      <c r="BI136" s="783" t="s">
        <v>3241</v>
      </c>
      <c r="BJ136" s="783" t="s">
        <v>3241</v>
      </c>
      <c r="BK136" s="783" t="s">
        <v>3257</v>
      </c>
      <c r="BL136" s="783" t="s">
        <v>2866</v>
      </c>
      <c r="BM136" s="783" t="s">
        <v>2886</v>
      </c>
      <c r="BN136" s="783" t="s">
        <v>2884</v>
      </c>
      <c r="BO136" s="309"/>
      <c r="BP136" s="783" t="s">
        <v>2944</v>
      </c>
      <c r="BQ136" s="783" t="s">
        <v>2982</v>
      </c>
      <c r="BR136" s="309"/>
      <c r="BS136" s="788">
        <v>3.3</v>
      </c>
      <c r="BT136" s="785" t="s">
        <v>2196</v>
      </c>
      <c r="BU136" s="788">
        <v>0</v>
      </c>
      <c r="BV136" s="783" t="s">
        <v>2200</v>
      </c>
      <c r="BW136" s="788">
        <v>0.13</v>
      </c>
      <c r="BX136" s="785" t="s">
        <v>2305</v>
      </c>
      <c r="BY136" s="789">
        <v>1.9</v>
      </c>
      <c r="BZ136" s="783" t="s">
        <v>2213</v>
      </c>
      <c r="CA136" s="788">
        <v>1.9</v>
      </c>
      <c r="CB136" s="783" t="s">
        <v>2213</v>
      </c>
      <c r="CC136" s="790"/>
      <c r="CD136" s="788">
        <v>1.6</v>
      </c>
      <c r="CE136" s="783" t="s">
        <v>2281</v>
      </c>
      <c r="CF136" s="788">
        <v>0.48</v>
      </c>
      <c r="CG136" s="783" t="s">
        <v>2243</v>
      </c>
      <c r="CH136" s="788">
        <v>1.8</v>
      </c>
      <c r="CI136" s="783" t="s">
        <v>2276</v>
      </c>
      <c r="CJ136" s="788">
        <v>2</v>
      </c>
      <c r="CK136" s="783" t="s">
        <v>2283</v>
      </c>
      <c r="CL136" s="790"/>
      <c r="CM136" s="790"/>
      <c r="CN136" s="788">
        <v>3.1</v>
      </c>
      <c r="CO136" s="791"/>
      <c r="CP136" s="788">
        <v>0.16</v>
      </c>
      <c r="CQ136" s="790"/>
      <c r="CR136" s="309"/>
      <c r="CS136" s="790"/>
      <c r="CT136" s="785"/>
    </row>
    <row r="137" spans="1:98" s="312" customFormat="1" ht="120" customHeight="1" x14ac:dyDescent="0.3">
      <c r="A137" s="561" t="s">
        <v>893</v>
      </c>
      <c r="B137" s="298" t="s">
        <v>894</v>
      </c>
      <c r="C137" s="298" t="s">
        <v>743</v>
      </c>
      <c r="D137" s="298" t="s">
        <v>612</v>
      </c>
      <c r="E137" s="309"/>
      <c r="F137" s="777" t="s">
        <v>63</v>
      </c>
      <c r="G137" s="778">
        <f>'Stage 2 - Site Information'!N137</f>
        <v>140</v>
      </c>
      <c r="H137" s="777"/>
      <c r="I137" s="779">
        <f>'Stage 2 - Site Information'!M137</f>
        <v>6.56</v>
      </c>
      <c r="J137" s="780"/>
      <c r="K137" s="781"/>
      <c r="L137" s="309"/>
      <c r="M137" s="782">
        <v>6.56</v>
      </c>
      <c r="N137" s="782">
        <v>140</v>
      </c>
      <c r="O137" s="783" t="s">
        <v>471</v>
      </c>
      <c r="P137" s="783" t="s">
        <v>415</v>
      </c>
      <c r="Q137" s="309"/>
      <c r="R137" s="783" t="s">
        <v>1802</v>
      </c>
      <c r="S137" s="783" t="s">
        <v>1638</v>
      </c>
      <c r="T137" s="783" t="s">
        <v>1700</v>
      </c>
      <c r="U137" s="783" t="s">
        <v>416</v>
      </c>
      <c r="V137" s="309"/>
      <c r="W137" s="783" t="s">
        <v>1850</v>
      </c>
      <c r="X137" s="783" t="s">
        <v>1864</v>
      </c>
      <c r="Y137" s="783" t="s">
        <v>1966</v>
      </c>
      <c r="Z137" s="783" t="s">
        <v>418</v>
      </c>
      <c r="AA137" s="309"/>
      <c r="AB137" s="783" t="s">
        <v>98</v>
      </c>
      <c r="AC137" s="783" t="s">
        <v>418</v>
      </c>
      <c r="AD137" s="309"/>
      <c r="AE137" s="785" t="s">
        <v>3050</v>
      </c>
      <c r="AF137" s="783" t="s">
        <v>3064</v>
      </c>
      <c r="AG137" s="309"/>
      <c r="AH137" s="783" t="s">
        <v>2057</v>
      </c>
      <c r="AI137" s="783" t="s">
        <v>2091</v>
      </c>
      <c r="AJ137" s="783" t="s">
        <v>2121</v>
      </c>
      <c r="AK137" s="783" t="s">
        <v>2119</v>
      </c>
      <c r="AL137" s="786"/>
      <c r="AM137" s="783" t="s">
        <v>2332</v>
      </c>
      <c r="AN137" s="783" t="s">
        <v>2414</v>
      </c>
      <c r="AO137" s="783" t="s">
        <v>2331</v>
      </c>
      <c r="AP137" s="863" t="s">
        <v>3305</v>
      </c>
      <c r="AQ137" s="792" t="s">
        <v>1505</v>
      </c>
      <c r="AR137" s="783" t="s">
        <v>2585</v>
      </c>
      <c r="AS137" s="309"/>
      <c r="AT137" s="783" t="s">
        <v>3087</v>
      </c>
      <c r="AU137" s="783" t="s">
        <v>3130</v>
      </c>
      <c r="AV137" s="783" t="s">
        <v>3192</v>
      </c>
      <c r="AW137" s="787"/>
      <c r="AX137" s="783" t="s">
        <v>1456</v>
      </c>
      <c r="AY137" s="792" t="s">
        <v>1434</v>
      </c>
      <c r="AZ137" s="783" t="s">
        <v>2685</v>
      </c>
      <c r="BA137" s="783" t="s">
        <v>445</v>
      </c>
      <c r="BB137" s="792" t="s">
        <v>3215</v>
      </c>
      <c r="BC137" s="792" t="s">
        <v>2697</v>
      </c>
      <c r="BD137" s="792" t="s">
        <v>2804</v>
      </c>
      <c r="BE137" s="309"/>
      <c r="BF137" s="783" t="s">
        <v>446</v>
      </c>
      <c r="BG137" s="783" t="s">
        <v>2732</v>
      </c>
      <c r="BH137" s="309"/>
      <c r="BI137" s="783" t="s">
        <v>3241</v>
      </c>
      <c r="BJ137" s="783" t="s">
        <v>3241</v>
      </c>
      <c r="BK137" s="783" t="s">
        <v>3256</v>
      </c>
      <c r="BL137" s="783" t="s">
        <v>2866</v>
      </c>
      <c r="BM137" s="783" t="s">
        <v>397</v>
      </c>
      <c r="BN137" s="783" t="s">
        <v>2885</v>
      </c>
      <c r="BO137" s="309"/>
      <c r="BP137" s="783" t="s">
        <v>2945</v>
      </c>
      <c r="BQ137" s="783" t="s">
        <v>2982</v>
      </c>
      <c r="BR137" s="309"/>
      <c r="BS137" s="788">
        <v>1.3</v>
      </c>
      <c r="BT137" s="785" t="s">
        <v>2197</v>
      </c>
      <c r="BU137" s="788">
        <v>0.5</v>
      </c>
      <c r="BV137" s="783" t="s">
        <v>2201</v>
      </c>
      <c r="BW137" s="788">
        <v>0.13</v>
      </c>
      <c r="BX137" s="785" t="s">
        <v>2306</v>
      </c>
      <c r="BY137" s="789">
        <v>2.8</v>
      </c>
      <c r="BZ137" s="783" t="s">
        <v>1307</v>
      </c>
      <c r="CA137" s="788">
        <v>0.61</v>
      </c>
      <c r="CB137" s="783" t="s">
        <v>2215</v>
      </c>
      <c r="CC137" s="790"/>
      <c r="CD137" s="788">
        <v>0.7</v>
      </c>
      <c r="CE137" s="783" t="s">
        <v>2281</v>
      </c>
      <c r="CF137" s="788">
        <v>0.15</v>
      </c>
      <c r="CG137" s="783" t="s">
        <v>2236</v>
      </c>
      <c r="CH137" s="788">
        <v>2.59</v>
      </c>
      <c r="CI137" s="783" t="s">
        <v>2300</v>
      </c>
      <c r="CJ137" s="788">
        <v>0.53</v>
      </c>
      <c r="CK137" s="783" t="s">
        <v>2232</v>
      </c>
      <c r="CL137" s="790"/>
      <c r="CM137" s="790"/>
      <c r="CN137" s="788">
        <v>2.1</v>
      </c>
      <c r="CO137" s="791"/>
      <c r="CP137" s="788">
        <v>0.01</v>
      </c>
      <c r="CQ137" s="790"/>
      <c r="CR137" s="309"/>
      <c r="CS137" s="790"/>
      <c r="CT137" s="785"/>
    </row>
    <row r="138" spans="1:98" s="470" customFormat="1" ht="120" hidden="1" customHeight="1" x14ac:dyDescent="0.25">
      <c r="A138" s="846" t="s">
        <v>895</v>
      </c>
      <c r="B138" s="463" t="s">
        <v>896</v>
      </c>
      <c r="C138" s="463" t="s">
        <v>897</v>
      </c>
      <c r="D138" s="463" t="s">
        <v>612</v>
      </c>
      <c r="E138" s="847"/>
      <c r="F138" s="482"/>
      <c r="G138" s="483">
        <f>'Stage 2 - Site Information'!N138</f>
        <v>0</v>
      </c>
      <c r="H138" s="482"/>
      <c r="I138" s="484">
        <f>'Stage 2 - Site Information'!M138</f>
        <v>0.03</v>
      </c>
      <c r="J138" s="485" t="s">
        <v>898</v>
      </c>
      <c r="K138" s="486"/>
      <c r="L138" s="847"/>
      <c r="M138" s="465">
        <v>0.03</v>
      </c>
      <c r="N138" s="465">
        <v>0</v>
      </c>
      <c r="O138" s="466" t="s">
        <v>440</v>
      </c>
      <c r="P138" s="469" t="s">
        <v>436</v>
      </c>
      <c r="Q138" s="847"/>
      <c r="R138" s="466" t="s">
        <v>1557</v>
      </c>
      <c r="S138" s="466" t="s">
        <v>1539</v>
      </c>
      <c r="T138" s="466" t="s">
        <v>1539</v>
      </c>
      <c r="U138" s="466" t="s">
        <v>1558</v>
      </c>
      <c r="V138" s="847"/>
      <c r="W138" s="466" t="s">
        <v>1850</v>
      </c>
      <c r="X138" s="466" t="s">
        <v>418</v>
      </c>
      <c r="Y138" s="466" t="s">
        <v>1966</v>
      </c>
      <c r="Z138" s="466" t="s">
        <v>418</v>
      </c>
      <c r="AA138" s="847"/>
      <c r="AB138" s="466" t="s">
        <v>2010</v>
      </c>
      <c r="AC138" s="466" t="s">
        <v>2040</v>
      </c>
      <c r="AD138" s="847"/>
      <c r="AE138" s="467"/>
      <c r="AF138" s="466"/>
      <c r="AG138" s="847"/>
      <c r="AH138" s="466"/>
      <c r="AI138" s="466"/>
      <c r="AJ138" s="466"/>
      <c r="AK138" s="466"/>
      <c r="AL138" s="468"/>
      <c r="AM138" s="466"/>
      <c r="AN138" s="466"/>
      <c r="AO138" s="466" t="s">
        <v>1493</v>
      </c>
      <c r="AP138" s="868" t="s">
        <v>3306</v>
      </c>
      <c r="AQ138" s="466"/>
      <c r="AR138" s="466"/>
      <c r="AS138" s="847"/>
      <c r="AT138" s="466" t="s">
        <v>3087</v>
      </c>
      <c r="AU138" s="466"/>
      <c r="AV138" s="466"/>
      <c r="AW138" s="718"/>
      <c r="AX138" s="466" t="s">
        <v>1454</v>
      </c>
      <c r="AY138" s="466" t="s">
        <v>2671</v>
      </c>
      <c r="AZ138" s="466" t="s">
        <v>2685</v>
      </c>
      <c r="BA138" s="466" t="s">
        <v>445</v>
      </c>
      <c r="BB138" s="469"/>
      <c r="BC138" s="466"/>
      <c r="BD138" s="466"/>
      <c r="BE138" s="847"/>
      <c r="BF138" s="466"/>
      <c r="BG138" s="466"/>
      <c r="BH138" s="847"/>
      <c r="BI138" s="466"/>
      <c r="BJ138" s="466"/>
      <c r="BK138" s="466" t="s">
        <v>3256</v>
      </c>
      <c r="BL138" s="466"/>
      <c r="BM138" s="466"/>
      <c r="BN138" s="466"/>
      <c r="BO138" s="847"/>
      <c r="BP138" s="466"/>
      <c r="BQ138" s="466"/>
      <c r="BR138" s="847"/>
      <c r="BS138" s="643">
        <v>0.4</v>
      </c>
      <c r="BT138" s="467" t="s">
        <v>2197</v>
      </c>
      <c r="BU138" s="643">
        <v>0</v>
      </c>
      <c r="BV138" s="466" t="s">
        <v>2201</v>
      </c>
      <c r="BW138" s="643">
        <v>0.11</v>
      </c>
      <c r="BX138" s="467" t="s">
        <v>2308</v>
      </c>
      <c r="BY138" s="644"/>
      <c r="BZ138" s="466"/>
      <c r="CA138" s="643"/>
      <c r="CB138" s="466"/>
      <c r="CC138" s="671"/>
      <c r="CD138" s="643"/>
      <c r="CE138" s="466"/>
      <c r="CF138" s="643"/>
      <c r="CG138" s="466"/>
      <c r="CH138" s="643"/>
      <c r="CI138" s="466"/>
      <c r="CJ138" s="643"/>
      <c r="CK138" s="466"/>
      <c r="CL138" s="671"/>
      <c r="CM138" s="671"/>
      <c r="CN138" s="643"/>
      <c r="CO138" s="672"/>
      <c r="CP138" s="643"/>
      <c r="CQ138" s="671"/>
      <c r="CR138" s="847"/>
      <c r="CS138" s="671"/>
      <c r="CT138" s="467"/>
    </row>
    <row r="139" spans="1:98" s="470" customFormat="1" ht="120" hidden="1" customHeight="1" x14ac:dyDescent="0.25">
      <c r="A139" s="846" t="s">
        <v>899</v>
      </c>
      <c r="B139" s="463" t="s">
        <v>900</v>
      </c>
      <c r="C139" s="463" t="s">
        <v>897</v>
      </c>
      <c r="D139" s="463" t="s">
        <v>612</v>
      </c>
      <c r="E139" s="847"/>
      <c r="F139" s="482"/>
      <c r="G139" s="483">
        <f>'Stage 2 - Site Information'!N139</f>
        <v>0</v>
      </c>
      <c r="H139" s="482"/>
      <c r="I139" s="484">
        <f>'Stage 2 - Site Information'!M139</f>
        <v>0.03</v>
      </c>
      <c r="J139" s="485" t="s">
        <v>898</v>
      </c>
      <c r="K139" s="486"/>
      <c r="L139" s="847"/>
      <c r="M139" s="465">
        <v>0.03</v>
      </c>
      <c r="N139" s="465">
        <v>0</v>
      </c>
      <c r="O139" s="466" t="s">
        <v>440</v>
      </c>
      <c r="P139" s="469" t="s">
        <v>436</v>
      </c>
      <c r="Q139" s="847"/>
      <c r="R139" s="466" t="s">
        <v>1557</v>
      </c>
      <c r="S139" s="466" t="s">
        <v>1539</v>
      </c>
      <c r="T139" s="466" t="s">
        <v>1539</v>
      </c>
      <c r="U139" s="466" t="s">
        <v>1558</v>
      </c>
      <c r="V139" s="847"/>
      <c r="W139" s="466" t="s">
        <v>1850</v>
      </c>
      <c r="X139" s="466" t="s">
        <v>418</v>
      </c>
      <c r="Y139" s="466" t="s">
        <v>1966</v>
      </c>
      <c r="Z139" s="466" t="s">
        <v>418</v>
      </c>
      <c r="AA139" s="847"/>
      <c r="AB139" s="466" t="s">
        <v>2010</v>
      </c>
      <c r="AC139" s="466" t="s">
        <v>2040</v>
      </c>
      <c r="AD139" s="847"/>
      <c r="AE139" s="467"/>
      <c r="AF139" s="466"/>
      <c r="AG139" s="847"/>
      <c r="AH139" s="466"/>
      <c r="AI139" s="466"/>
      <c r="AJ139" s="466"/>
      <c r="AK139" s="466"/>
      <c r="AL139" s="468"/>
      <c r="AM139" s="466"/>
      <c r="AN139" s="466"/>
      <c r="AO139" s="466" t="s">
        <v>1493</v>
      </c>
      <c r="AP139" s="868" t="s">
        <v>3306</v>
      </c>
      <c r="AQ139" s="466"/>
      <c r="AR139" s="466"/>
      <c r="AS139" s="847"/>
      <c r="AT139" s="466" t="s">
        <v>3087</v>
      </c>
      <c r="AU139" s="466"/>
      <c r="AV139" s="466"/>
      <c r="AW139" s="718"/>
      <c r="AX139" s="466" t="s">
        <v>1456</v>
      </c>
      <c r="AY139" s="469" t="s">
        <v>1434</v>
      </c>
      <c r="AZ139" s="466" t="s">
        <v>2685</v>
      </c>
      <c r="BA139" s="466" t="s">
        <v>445</v>
      </c>
      <c r="BB139" s="469"/>
      <c r="BC139" s="466"/>
      <c r="BD139" s="466"/>
      <c r="BE139" s="847"/>
      <c r="BF139" s="466"/>
      <c r="BG139" s="466"/>
      <c r="BH139" s="847"/>
      <c r="BI139" s="466"/>
      <c r="BJ139" s="466"/>
      <c r="BK139" s="466" t="s">
        <v>3256</v>
      </c>
      <c r="BL139" s="466"/>
      <c r="BM139" s="466"/>
      <c r="BN139" s="466"/>
      <c r="BO139" s="847"/>
      <c r="BP139" s="466"/>
      <c r="BQ139" s="466"/>
      <c r="BR139" s="847"/>
      <c r="BS139" s="643">
        <v>0.4</v>
      </c>
      <c r="BT139" s="467" t="s">
        <v>2197</v>
      </c>
      <c r="BU139" s="643">
        <v>0</v>
      </c>
      <c r="BV139" s="466" t="s">
        <v>2201</v>
      </c>
      <c r="BW139" s="643">
        <v>0.14000000000000001</v>
      </c>
      <c r="BX139" s="467" t="s">
        <v>2308</v>
      </c>
      <c r="BY139" s="644"/>
      <c r="BZ139" s="466"/>
      <c r="CA139" s="643"/>
      <c r="CB139" s="466"/>
      <c r="CC139" s="671"/>
      <c r="CD139" s="643"/>
      <c r="CE139" s="466"/>
      <c r="CF139" s="643"/>
      <c r="CG139" s="466"/>
      <c r="CH139" s="643"/>
      <c r="CI139" s="466"/>
      <c r="CJ139" s="643"/>
      <c r="CK139" s="466"/>
      <c r="CL139" s="671"/>
      <c r="CM139" s="671"/>
      <c r="CN139" s="643"/>
      <c r="CO139" s="672"/>
      <c r="CP139" s="643"/>
      <c r="CQ139" s="671"/>
      <c r="CR139" s="847"/>
      <c r="CS139" s="671"/>
      <c r="CT139" s="467"/>
    </row>
    <row r="140" spans="1:98" s="470" customFormat="1" ht="120" hidden="1" customHeight="1" x14ac:dyDescent="0.25">
      <c r="A140" s="846" t="s">
        <v>901</v>
      </c>
      <c r="B140" s="463" t="s">
        <v>902</v>
      </c>
      <c r="C140" s="463" t="s">
        <v>903</v>
      </c>
      <c r="D140" s="463" t="s">
        <v>612</v>
      </c>
      <c r="E140" s="847"/>
      <c r="F140" s="482" t="s">
        <v>63</v>
      </c>
      <c r="G140" s="483">
        <f>'Stage 2 - Site Information'!N140</f>
        <v>3</v>
      </c>
      <c r="H140" s="482"/>
      <c r="I140" s="484">
        <f>'Stage 2 - Site Information'!M140</f>
        <v>0.09</v>
      </c>
      <c r="J140" s="485"/>
      <c r="K140" s="486"/>
      <c r="L140" s="847"/>
      <c r="M140" s="465">
        <v>0.09</v>
      </c>
      <c r="N140" s="465">
        <v>3</v>
      </c>
      <c r="O140" s="466" t="s">
        <v>440</v>
      </c>
      <c r="P140" s="469" t="s">
        <v>436</v>
      </c>
      <c r="Q140" s="847"/>
      <c r="R140" s="466"/>
      <c r="S140" s="466"/>
      <c r="T140" s="466"/>
      <c r="U140" s="466"/>
      <c r="V140" s="847"/>
      <c r="W140" s="466"/>
      <c r="X140" s="466"/>
      <c r="Y140" s="466"/>
      <c r="Z140" s="466"/>
      <c r="AA140" s="847"/>
      <c r="AB140" s="466"/>
      <c r="AC140" s="466"/>
      <c r="AD140" s="847"/>
      <c r="AE140" s="467"/>
      <c r="AF140" s="466"/>
      <c r="AG140" s="847"/>
      <c r="AH140" s="466"/>
      <c r="AI140" s="466"/>
      <c r="AJ140" s="466"/>
      <c r="AK140" s="466"/>
      <c r="AL140" s="468"/>
      <c r="AM140" s="466"/>
      <c r="AN140" s="466"/>
      <c r="AO140" s="469" t="s">
        <v>452</v>
      </c>
      <c r="AP140" s="864"/>
      <c r="AQ140" s="466"/>
      <c r="AR140" s="466"/>
      <c r="AS140" s="847"/>
      <c r="AT140" s="466" t="s">
        <v>3087</v>
      </c>
      <c r="AU140" s="466"/>
      <c r="AV140" s="466"/>
      <c r="AW140" s="718"/>
      <c r="AX140" s="466" t="s">
        <v>1456</v>
      </c>
      <c r="AY140" s="469" t="s">
        <v>1434</v>
      </c>
      <c r="AZ140" s="466" t="s">
        <v>2685</v>
      </c>
      <c r="BA140" s="466" t="s">
        <v>445</v>
      </c>
      <c r="BB140" s="469"/>
      <c r="BC140" s="466"/>
      <c r="BD140" s="466"/>
      <c r="BE140" s="847"/>
      <c r="BF140" s="466"/>
      <c r="BG140" s="466"/>
      <c r="BH140" s="847"/>
      <c r="BI140" s="466"/>
      <c r="BJ140" s="466"/>
      <c r="BK140" s="466"/>
      <c r="BL140" s="466"/>
      <c r="BM140" s="466"/>
      <c r="BN140" s="466"/>
      <c r="BO140" s="847"/>
      <c r="BP140" s="466"/>
      <c r="BQ140" s="466"/>
      <c r="BR140" s="847"/>
      <c r="BS140" s="643"/>
      <c r="BT140" s="467"/>
      <c r="BU140" s="643"/>
      <c r="BV140" s="466"/>
      <c r="BW140" s="643"/>
      <c r="BX140" s="467"/>
      <c r="BY140" s="644"/>
      <c r="BZ140" s="466"/>
      <c r="CA140" s="643"/>
      <c r="CB140" s="466"/>
      <c r="CC140" s="671"/>
      <c r="CD140" s="643"/>
      <c r="CE140" s="466"/>
      <c r="CF140" s="643"/>
      <c r="CG140" s="466"/>
      <c r="CH140" s="643"/>
      <c r="CI140" s="466"/>
      <c r="CJ140" s="643"/>
      <c r="CK140" s="466"/>
      <c r="CL140" s="671"/>
      <c r="CM140" s="671"/>
      <c r="CN140" s="643"/>
      <c r="CO140" s="672"/>
      <c r="CP140" s="643"/>
      <c r="CQ140" s="671"/>
      <c r="CR140" s="847"/>
      <c r="CS140" s="671"/>
      <c r="CT140" s="467"/>
    </row>
    <row r="141" spans="1:98" s="470" customFormat="1" ht="120" hidden="1" customHeight="1" x14ac:dyDescent="0.25">
      <c r="A141" s="846" t="s">
        <v>904</v>
      </c>
      <c r="B141" s="463" t="s">
        <v>905</v>
      </c>
      <c r="C141" s="463" t="s">
        <v>906</v>
      </c>
      <c r="D141" s="463" t="s">
        <v>612</v>
      </c>
      <c r="E141" s="847"/>
      <c r="F141" s="482" t="s">
        <v>63</v>
      </c>
      <c r="G141" s="483">
        <f>'Stage 2 - Site Information'!N141</f>
        <v>3</v>
      </c>
      <c r="H141" s="482"/>
      <c r="I141" s="484">
        <f>'Stage 2 - Site Information'!M141</f>
        <v>0.11</v>
      </c>
      <c r="J141" s="485"/>
      <c r="K141" s="486"/>
      <c r="L141" s="847"/>
      <c r="M141" s="465">
        <v>0.11</v>
      </c>
      <c r="N141" s="465">
        <v>3</v>
      </c>
      <c r="O141" s="466" t="s">
        <v>440</v>
      </c>
      <c r="P141" s="469" t="s">
        <v>436</v>
      </c>
      <c r="Q141" s="847"/>
      <c r="R141" s="466"/>
      <c r="S141" s="466"/>
      <c r="T141" s="466"/>
      <c r="U141" s="466"/>
      <c r="V141" s="847"/>
      <c r="W141" s="466"/>
      <c r="X141" s="466"/>
      <c r="Y141" s="466"/>
      <c r="Z141" s="466"/>
      <c r="AA141" s="847"/>
      <c r="AB141" s="466"/>
      <c r="AC141" s="466"/>
      <c r="AD141" s="847"/>
      <c r="AE141" s="467"/>
      <c r="AF141" s="466"/>
      <c r="AG141" s="847"/>
      <c r="AH141" s="466"/>
      <c r="AI141" s="466"/>
      <c r="AJ141" s="466"/>
      <c r="AK141" s="466"/>
      <c r="AL141" s="468"/>
      <c r="AM141" s="466"/>
      <c r="AN141" s="466"/>
      <c r="AO141" s="469" t="s">
        <v>452</v>
      </c>
      <c r="AP141" s="864"/>
      <c r="AQ141" s="466"/>
      <c r="AR141" s="466"/>
      <c r="AS141" s="847"/>
      <c r="AT141" s="466" t="s">
        <v>3087</v>
      </c>
      <c r="AU141" s="466"/>
      <c r="AV141" s="466"/>
      <c r="AW141" s="718"/>
      <c r="AX141" s="466" t="s">
        <v>1456</v>
      </c>
      <c r="AY141" s="469" t="s">
        <v>1434</v>
      </c>
      <c r="AZ141" s="466" t="s">
        <v>2685</v>
      </c>
      <c r="BA141" s="466" t="s">
        <v>445</v>
      </c>
      <c r="BB141" s="469"/>
      <c r="BC141" s="466"/>
      <c r="BD141" s="466"/>
      <c r="BE141" s="847"/>
      <c r="BF141" s="466"/>
      <c r="BG141" s="466"/>
      <c r="BH141" s="847"/>
      <c r="BI141" s="466"/>
      <c r="BJ141" s="466"/>
      <c r="BK141" s="466"/>
      <c r="BL141" s="466"/>
      <c r="BM141" s="466"/>
      <c r="BN141" s="466"/>
      <c r="BO141" s="847"/>
      <c r="BP141" s="466"/>
      <c r="BQ141" s="466"/>
      <c r="BR141" s="847"/>
      <c r="BS141" s="643"/>
      <c r="BT141" s="467"/>
      <c r="BU141" s="643"/>
      <c r="BV141" s="466"/>
      <c r="BW141" s="643"/>
      <c r="BX141" s="467"/>
      <c r="BY141" s="644"/>
      <c r="BZ141" s="466"/>
      <c r="CA141" s="643"/>
      <c r="CB141" s="466"/>
      <c r="CC141" s="671"/>
      <c r="CD141" s="643"/>
      <c r="CE141" s="466"/>
      <c r="CF141" s="643"/>
      <c r="CG141" s="466"/>
      <c r="CH141" s="643"/>
      <c r="CI141" s="466"/>
      <c r="CJ141" s="643"/>
      <c r="CK141" s="466"/>
      <c r="CL141" s="671"/>
      <c r="CM141" s="671"/>
      <c r="CN141" s="643"/>
      <c r="CO141" s="672"/>
      <c r="CP141" s="643"/>
      <c r="CQ141" s="671"/>
      <c r="CR141" s="847"/>
      <c r="CS141" s="671"/>
      <c r="CT141" s="467"/>
    </row>
    <row r="142" spans="1:98" s="470" customFormat="1" ht="120" hidden="1" customHeight="1" x14ac:dyDescent="0.25">
      <c r="A142" s="846" t="s">
        <v>907</v>
      </c>
      <c r="B142" s="463" t="s">
        <v>908</v>
      </c>
      <c r="C142" s="463" t="s">
        <v>909</v>
      </c>
      <c r="D142" s="463" t="s">
        <v>612</v>
      </c>
      <c r="E142" s="847"/>
      <c r="F142" s="482" t="s">
        <v>63</v>
      </c>
      <c r="G142" s="483">
        <f>'Stage 2 - Site Information'!N142</f>
        <v>5</v>
      </c>
      <c r="H142" s="482"/>
      <c r="I142" s="484">
        <f>'Stage 2 - Site Information'!M142</f>
        <v>0.16</v>
      </c>
      <c r="J142" s="485"/>
      <c r="K142" s="486"/>
      <c r="L142" s="847"/>
      <c r="M142" s="465">
        <v>0.16</v>
      </c>
      <c r="N142" s="465">
        <v>5</v>
      </c>
      <c r="O142" s="466" t="s">
        <v>440</v>
      </c>
      <c r="P142" s="469" t="s">
        <v>436</v>
      </c>
      <c r="Q142" s="847"/>
      <c r="R142" s="466"/>
      <c r="S142" s="466"/>
      <c r="T142" s="466"/>
      <c r="U142" s="466"/>
      <c r="V142" s="847"/>
      <c r="W142" s="466"/>
      <c r="X142" s="466"/>
      <c r="Y142" s="466"/>
      <c r="Z142" s="466"/>
      <c r="AA142" s="847"/>
      <c r="AB142" s="466"/>
      <c r="AC142" s="466"/>
      <c r="AD142" s="847"/>
      <c r="AE142" s="467"/>
      <c r="AF142" s="466"/>
      <c r="AG142" s="847"/>
      <c r="AH142" s="466"/>
      <c r="AI142" s="466"/>
      <c r="AJ142" s="466"/>
      <c r="AK142" s="466"/>
      <c r="AL142" s="468"/>
      <c r="AM142" s="466"/>
      <c r="AN142" s="466"/>
      <c r="AO142" s="466" t="s">
        <v>1493</v>
      </c>
      <c r="AP142" s="864"/>
      <c r="AQ142" s="466"/>
      <c r="AR142" s="466"/>
      <c r="AS142" s="847"/>
      <c r="AT142" s="466" t="s">
        <v>3087</v>
      </c>
      <c r="AU142" s="466"/>
      <c r="AV142" s="466"/>
      <c r="AW142" s="718"/>
      <c r="AX142" s="466" t="s">
        <v>1456</v>
      </c>
      <c r="AY142" s="469" t="s">
        <v>1434</v>
      </c>
      <c r="AZ142" s="466" t="s">
        <v>2685</v>
      </c>
      <c r="BA142" s="466" t="s">
        <v>445</v>
      </c>
      <c r="BB142" s="469"/>
      <c r="BC142" s="466"/>
      <c r="BD142" s="466"/>
      <c r="BE142" s="847"/>
      <c r="BF142" s="466"/>
      <c r="BG142" s="466"/>
      <c r="BH142" s="847"/>
      <c r="BI142" s="466"/>
      <c r="BJ142" s="466"/>
      <c r="BK142" s="466"/>
      <c r="BL142" s="466"/>
      <c r="BM142" s="466"/>
      <c r="BN142" s="466"/>
      <c r="BO142" s="847"/>
      <c r="BP142" s="466"/>
      <c r="BQ142" s="466"/>
      <c r="BR142" s="847"/>
      <c r="BS142" s="643"/>
      <c r="BT142" s="467"/>
      <c r="BU142" s="643"/>
      <c r="BV142" s="466"/>
      <c r="BW142" s="643"/>
      <c r="BX142" s="467"/>
      <c r="BY142" s="644"/>
      <c r="BZ142" s="466"/>
      <c r="CA142" s="643"/>
      <c r="CB142" s="466"/>
      <c r="CC142" s="671"/>
      <c r="CD142" s="643"/>
      <c r="CE142" s="466"/>
      <c r="CF142" s="643"/>
      <c r="CG142" s="466"/>
      <c r="CH142" s="643"/>
      <c r="CI142" s="466"/>
      <c r="CJ142" s="643"/>
      <c r="CK142" s="466"/>
      <c r="CL142" s="671"/>
      <c r="CM142" s="671"/>
      <c r="CN142" s="643"/>
      <c r="CO142" s="672"/>
      <c r="CP142" s="643"/>
      <c r="CQ142" s="671"/>
      <c r="CR142" s="847"/>
      <c r="CS142" s="671"/>
      <c r="CT142" s="467"/>
    </row>
    <row r="143" spans="1:98" s="312" customFormat="1" ht="120" customHeight="1" x14ac:dyDescent="0.3">
      <c r="A143" s="561" t="s">
        <v>910</v>
      </c>
      <c r="B143" s="298" t="s">
        <v>911</v>
      </c>
      <c r="C143" s="298" t="s">
        <v>735</v>
      </c>
      <c r="D143" s="298" t="s">
        <v>612</v>
      </c>
      <c r="E143" s="309"/>
      <c r="F143" s="777" t="s">
        <v>63</v>
      </c>
      <c r="G143" s="778">
        <f>'Stage 2 - Site Information'!N143</f>
        <v>66</v>
      </c>
      <c r="H143" s="777"/>
      <c r="I143" s="779">
        <f>'Stage 2 - Site Information'!M143</f>
        <v>2.2000000000000002</v>
      </c>
      <c r="J143" s="780" t="s">
        <v>682</v>
      </c>
      <c r="K143" s="781"/>
      <c r="L143" s="309"/>
      <c r="M143" s="782">
        <v>2.2000000000000002</v>
      </c>
      <c r="N143" s="782">
        <v>66</v>
      </c>
      <c r="O143" s="783" t="s">
        <v>471</v>
      </c>
      <c r="P143" s="783" t="s">
        <v>415</v>
      </c>
      <c r="Q143" s="309"/>
      <c r="R143" s="783" t="s">
        <v>1796</v>
      </c>
      <c r="S143" s="783" t="s">
        <v>1639</v>
      </c>
      <c r="T143" s="783" t="s">
        <v>1707</v>
      </c>
      <c r="U143" s="783" t="s">
        <v>416</v>
      </c>
      <c r="V143" s="309"/>
      <c r="W143" s="783" t="s">
        <v>1850</v>
      </c>
      <c r="X143" s="783" t="s">
        <v>1864</v>
      </c>
      <c r="Y143" s="783" t="s">
        <v>1861</v>
      </c>
      <c r="Z143" s="783" t="s">
        <v>418</v>
      </c>
      <c r="AA143" s="309"/>
      <c r="AB143" s="784" t="s">
        <v>1992</v>
      </c>
      <c r="AC143" s="783" t="s">
        <v>418</v>
      </c>
      <c r="AD143" s="309"/>
      <c r="AE143" s="785" t="s">
        <v>3063</v>
      </c>
      <c r="AF143" s="783" t="s">
        <v>3064</v>
      </c>
      <c r="AG143" s="309"/>
      <c r="AH143" s="783" t="s">
        <v>2057</v>
      </c>
      <c r="AI143" s="783" t="s">
        <v>2091</v>
      </c>
      <c r="AJ143" s="783" t="s">
        <v>2123</v>
      </c>
      <c r="AK143" s="783" t="s">
        <v>64</v>
      </c>
      <c r="AL143" s="786"/>
      <c r="AM143" s="783" t="s">
        <v>2318</v>
      </c>
      <c r="AN143" s="783" t="s">
        <v>2484</v>
      </c>
      <c r="AO143" s="783" t="s">
        <v>1488</v>
      </c>
      <c r="AP143" s="863" t="s">
        <v>3305</v>
      </c>
      <c r="AQ143" s="792" t="s">
        <v>1505</v>
      </c>
      <c r="AR143" s="783" t="s">
        <v>2586</v>
      </c>
      <c r="AS143" s="309"/>
      <c r="AT143" s="783" t="s">
        <v>3087</v>
      </c>
      <c r="AU143" s="783" t="s">
        <v>3130</v>
      </c>
      <c r="AV143" s="783" t="s">
        <v>3192</v>
      </c>
      <c r="AW143" s="787"/>
      <c r="AX143" s="783" t="s">
        <v>1456</v>
      </c>
      <c r="AY143" s="784" t="s">
        <v>1434</v>
      </c>
      <c r="AZ143" s="783" t="s">
        <v>2685</v>
      </c>
      <c r="BA143" s="783" t="s">
        <v>445</v>
      </c>
      <c r="BB143" s="792" t="s">
        <v>3215</v>
      </c>
      <c r="BC143" s="784" t="s">
        <v>2697</v>
      </c>
      <c r="BD143" s="784" t="s">
        <v>2804</v>
      </c>
      <c r="BE143" s="309"/>
      <c r="BF143" s="783" t="s">
        <v>446</v>
      </c>
      <c r="BG143" s="783" t="s">
        <v>2732</v>
      </c>
      <c r="BH143" s="309"/>
      <c r="BI143" s="783" t="s">
        <v>3241</v>
      </c>
      <c r="BJ143" s="783" t="s">
        <v>3241</v>
      </c>
      <c r="BK143" s="783" t="s">
        <v>3257</v>
      </c>
      <c r="BL143" s="783" t="s">
        <v>2866</v>
      </c>
      <c r="BM143" s="783" t="s">
        <v>397</v>
      </c>
      <c r="BN143" s="783" t="s">
        <v>2887</v>
      </c>
      <c r="BO143" s="309"/>
      <c r="BP143" s="783" t="s">
        <v>2907</v>
      </c>
      <c r="BQ143" s="783" t="s">
        <v>2982</v>
      </c>
      <c r="BR143" s="309"/>
      <c r="BS143" s="788">
        <v>2.6</v>
      </c>
      <c r="BT143" s="785" t="s">
        <v>2197</v>
      </c>
      <c r="BU143" s="788">
        <v>0.6</v>
      </c>
      <c r="BV143" s="783" t="s">
        <v>2201</v>
      </c>
      <c r="BW143" s="788">
        <v>0.5</v>
      </c>
      <c r="BX143" s="785" t="s">
        <v>2308</v>
      </c>
      <c r="BY143" s="789">
        <v>3.5</v>
      </c>
      <c r="BZ143" s="783" t="s">
        <v>1307</v>
      </c>
      <c r="CA143" s="788">
        <v>1.2</v>
      </c>
      <c r="CB143" s="783" t="s">
        <v>2215</v>
      </c>
      <c r="CC143" s="790"/>
      <c r="CD143" s="788">
        <v>1.1000000000000001</v>
      </c>
      <c r="CE143" s="783" t="s">
        <v>2226</v>
      </c>
      <c r="CF143" s="788">
        <v>1.5</v>
      </c>
      <c r="CG143" s="783" t="s">
        <v>2235</v>
      </c>
      <c r="CH143" s="788">
        <v>3.5</v>
      </c>
      <c r="CI143" s="783" t="s">
        <v>2276</v>
      </c>
      <c r="CJ143" s="788">
        <v>2</v>
      </c>
      <c r="CK143" s="783" t="s">
        <v>2232</v>
      </c>
      <c r="CL143" s="790"/>
      <c r="CM143" s="790"/>
      <c r="CN143" s="788">
        <v>3.4</v>
      </c>
      <c r="CO143" s="791"/>
      <c r="CP143" s="788">
        <v>0.43</v>
      </c>
      <c r="CQ143" s="790"/>
      <c r="CR143" s="309"/>
      <c r="CS143" s="790"/>
      <c r="CT143" s="785"/>
    </row>
    <row r="144" spans="1:98" s="470" customFormat="1" ht="120" hidden="1" customHeight="1" x14ac:dyDescent="0.25">
      <c r="A144" s="846" t="s">
        <v>912</v>
      </c>
      <c r="B144" s="463" t="s">
        <v>913</v>
      </c>
      <c r="C144" s="463" t="s">
        <v>743</v>
      </c>
      <c r="D144" s="463" t="s">
        <v>524</v>
      </c>
      <c r="E144" s="847"/>
      <c r="F144" s="482" t="s">
        <v>63</v>
      </c>
      <c r="G144" s="483">
        <f>'Stage 2 - Site Information'!N144</f>
        <v>1</v>
      </c>
      <c r="H144" s="482"/>
      <c r="I144" s="484">
        <f>'Stage 2 - Site Information'!M144</f>
        <v>0.03</v>
      </c>
      <c r="J144" s="485"/>
      <c r="K144" s="486"/>
      <c r="L144" s="847"/>
      <c r="M144" s="465">
        <v>0.03</v>
      </c>
      <c r="N144" s="465">
        <v>1</v>
      </c>
      <c r="O144" s="466" t="s">
        <v>486</v>
      </c>
      <c r="P144" s="466" t="s">
        <v>436</v>
      </c>
      <c r="Q144" s="847"/>
      <c r="R144" s="466"/>
      <c r="S144" s="466"/>
      <c r="T144" s="466"/>
      <c r="U144" s="466"/>
      <c r="V144" s="847"/>
      <c r="W144" s="466"/>
      <c r="X144" s="466"/>
      <c r="Y144" s="466"/>
      <c r="Z144" s="466"/>
      <c r="AA144" s="847"/>
      <c r="AB144" s="466"/>
      <c r="AC144" s="466"/>
      <c r="AD144" s="847"/>
      <c r="AE144" s="467"/>
      <c r="AF144" s="466"/>
      <c r="AG144" s="847"/>
      <c r="AH144" s="466"/>
      <c r="AI144" s="466"/>
      <c r="AJ144" s="466"/>
      <c r="AK144" s="466"/>
      <c r="AL144" s="468"/>
      <c r="AM144" s="466"/>
      <c r="AN144" s="466"/>
      <c r="AO144" s="469" t="s">
        <v>1487</v>
      </c>
      <c r="AP144" s="864"/>
      <c r="AQ144" s="466"/>
      <c r="AR144" s="466"/>
      <c r="AS144" s="847"/>
      <c r="AT144" s="466" t="s">
        <v>3087</v>
      </c>
      <c r="AU144" s="466"/>
      <c r="AV144" s="466"/>
      <c r="AW144" s="718"/>
      <c r="AX144" s="466" t="s">
        <v>1456</v>
      </c>
      <c r="AY144" s="469" t="s">
        <v>1434</v>
      </c>
      <c r="AZ144" s="466" t="s">
        <v>2685</v>
      </c>
      <c r="BA144" s="466" t="s">
        <v>445</v>
      </c>
      <c r="BB144" s="469"/>
      <c r="BC144" s="466"/>
      <c r="BD144" s="466"/>
      <c r="BE144" s="847"/>
      <c r="BF144" s="466"/>
      <c r="BG144" s="466"/>
      <c r="BH144" s="847"/>
      <c r="BI144" s="466"/>
      <c r="BJ144" s="466"/>
      <c r="BK144" s="466"/>
      <c r="BL144" s="466"/>
      <c r="BM144" s="466"/>
      <c r="BN144" s="466"/>
      <c r="BO144" s="847"/>
      <c r="BP144" s="466"/>
      <c r="BQ144" s="466"/>
      <c r="BR144" s="847"/>
      <c r="BS144" s="643"/>
      <c r="BT144" s="467"/>
      <c r="BU144" s="643"/>
      <c r="BV144" s="466"/>
      <c r="BW144" s="643"/>
      <c r="BX144" s="467"/>
      <c r="BY144" s="644"/>
      <c r="BZ144" s="466"/>
      <c r="CA144" s="643"/>
      <c r="CB144" s="466"/>
      <c r="CC144" s="671"/>
      <c r="CD144" s="643"/>
      <c r="CE144" s="466"/>
      <c r="CF144" s="643"/>
      <c r="CG144" s="466"/>
      <c r="CH144" s="643"/>
      <c r="CI144" s="466"/>
      <c r="CJ144" s="643"/>
      <c r="CK144" s="466"/>
      <c r="CL144" s="671"/>
      <c r="CM144" s="671"/>
      <c r="CN144" s="643"/>
      <c r="CO144" s="672"/>
      <c r="CP144" s="643"/>
      <c r="CQ144" s="671"/>
      <c r="CR144" s="847"/>
      <c r="CS144" s="671"/>
      <c r="CT144" s="467"/>
    </row>
    <row r="145" spans="1:98" s="470" customFormat="1" ht="120" hidden="1" customHeight="1" x14ac:dyDescent="0.25">
      <c r="A145" s="846" t="s">
        <v>914</v>
      </c>
      <c r="B145" s="463" t="s">
        <v>915</v>
      </c>
      <c r="C145" s="463" t="s">
        <v>743</v>
      </c>
      <c r="D145" s="463" t="s">
        <v>524</v>
      </c>
      <c r="E145" s="847"/>
      <c r="F145" s="482" t="s">
        <v>63</v>
      </c>
      <c r="G145" s="483">
        <f>'Stage 2 - Site Information'!N145</f>
        <v>1</v>
      </c>
      <c r="H145" s="482"/>
      <c r="I145" s="484">
        <f>'Stage 2 - Site Information'!M145</f>
        <v>0.05</v>
      </c>
      <c r="J145" s="485"/>
      <c r="K145" s="486"/>
      <c r="L145" s="847"/>
      <c r="M145" s="465">
        <v>0.05</v>
      </c>
      <c r="N145" s="465">
        <v>1</v>
      </c>
      <c r="O145" s="466" t="s">
        <v>486</v>
      </c>
      <c r="P145" s="466" t="s">
        <v>1403</v>
      </c>
      <c r="Q145" s="847"/>
      <c r="R145" s="466"/>
      <c r="S145" s="466"/>
      <c r="T145" s="466"/>
      <c r="U145" s="466"/>
      <c r="V145" s="847"/>
      <c r="W145" s="466"/>
      <c r="X145" s="466"/>
      <c r="Y145" s="466"/>
      <c r="Z145" s="466"/>
      <c r="AA145" s="847"/>
      <c r="AB145" s="466"/>
      <c r="AC145" s="466" t="s">
        <v>418</v>
      </c>
      <c r="AD145" s="847"/>
      <c r="AE145" s="467"/>
      <c r="AF145" s="466"/>
      <c r="AG145" s="847"/>
      <c r="AH145" s="466"/>
      <c r="AI145" s="466"/>
      <c r="AJ145" s="466"/>
      <c r="AK145" s="466"/>
      <c r="AL145" s="468"/>
      <c r="AM145" s="466"/>
      <c r="AN145" s="466"/>
      <c r="AO145" s="469" t="s">
        <v>1487</v>
      </c>
      <c r="AP145" s="864"/>
      <c r="AQ145" s="466"/>
      <c r="AR145" s="466"/>
      <c r="AS145" s="847"/>
      <c r="AT145" s="466" t="s">
        <v>3087</v>
      </c>
      <c r="AU145" s="466"/>
      <c r="AV145" s="466"/>
      <c r="AW145" s="718"/>
      <c r="AX145" s="466" t="s">
        <v>1456</v>
      </c>
      <c r="AY145" s="469" t="s">
        <v>1434</v>
      </c>
      <c r="AZ145" s="466" t="s">
        <v>2685</v>
      </c>
      <c r="BA145" s="466" t="s">
        <v>445</v>
      </c>
      <c r="BB145" s="469"/>
      <c r="BC145" s="466"/>
      <c r="BD145" s="466"/>
      <c r="BE145" s="847"/>
      <c r="BF145" s="466"/>
      <c r="BG145" s="466"/>
      <c r="BH145" s="847"/>
      <c r="BI145" s="466"/>
      <c r="BJ145" s="466"/>
      <c r="BK145" s="466"/>
      <c r="BL145" s="466"/>
      <c r="BM145" s="466"/>
      <c r="BN145" s="466"/>
      <c r="BO145" s="847"/>
      <c r="BP145" s="466"/>
      <c r="BQ145" s="466"/>
      <c r="BR145" s="847"/>
      <c r="BS145" s="643"/>
      <c r="BT145" s="467"/>
      <c r="BU145" s="643"/>
      <c r="BV145" s="466"/>
      <c r="BW145" s="643"/>
      <c r="BX145" s="467"/>
      <c r="BY145" s="644"/>
      <c r="BZ145" s="466"/>
      <c r="CA145" s="643"/>
      <c r="CB145" s="466"/>
      <c r="CC145" s="671"/>
      <c r="CD145" s="643"/>
      <c r="CE145" s="466"/>
      <c r="CF145" s="643"/>
      <c r="CG145" s="466"/>
      <c r="CH145" s="643"/>
      <c r="CI145" s="466"/>
      <c r="CJ145" s="643"/>
      <c r="CK145" s="466"/>
      <c r="CL145" s="671"/>
      <c r="CM145" s="671"/>
      <c r="CN145" s="643"/>
      <c r="CO145" s="672"/>
      <c r="CP145" s="643"/>
      <c r="CQ145" s="671"/>
      <c r="CR145" s="847"/>
      <c r="CS145" s="671"/>
      <c r="CT145" s="467"/>
    </row>
    <row r="146" spans="1:98" s="312" customFormat="1" ht="120" customHeight="1" x14ac:dyDescent="0.3">
      <c r="A146" s="561" t="s">
        <v>916</v>
      </c>
      <c r="B146" s="298" t="s">
        <v>917</v>
      </c>
      <c r="C146" s="298" t="s">
        <v>689</v>
      </c>
      <c r="D146" s="298" t="s">
        <v>515</v>
      </c>
      <c r="E146" s="309"/>
      <c r="F146" s="777" t="s">
        <v>63</v>
      </c>
      <c r="G146" s="778">
        <f>'Stage 2 - Site Information'!N146</f>
        <v>9</v>
      </c>
      <c r="H146" s="777"/>
      <c r="I146" s="779">
        <f>'Stage 2 - Site Information'!M146</f>
        <v>0.25</v>
      </c>
      <c r="J146" s="780"/>
      <c r="K146" s="781"/>
      <c r="L146" s="309"/>
      <c r="M146" s="782">
        <v>0.25</v>
      </c>
      <c r="N146" s="782">
        <v>9</v>
      </c>
      <c r="O146" s="783" t="s">
        <v>441</v>
      </c>
      <c r="P146" s="792" t="s">
        <v>436</v>
      </c>
      <c r="Q146" s="309"/>
      <c r="R146" s="792" t="s">
        <v>1559</v>
      </c>
      <c r="S146" s="783" t="s">
        <v>1663</v>
      </c>
      <c r="T146" s="783" t="s">
        <v>1707</v>
      </c>
      <c r="U146" s="783" t="s">
        <v>416</v>
      </c>
      <c r="V146" s="309"/>
      <c r="W146" s="783" t="s">
        <v>1850</v>
      </c>
      <c r="X146" s="783" t="s">
        <v>1863</v>
      </c>
      <c r="Y146" s="783" t="s">
        <v>1862</v>
      </c>
      <c r="Z146" s="783" t="s">
        <v>418</v>
      </c>
      <c r="AA146" s="309"/>
      <c r="AB146" s="792" t="s">
        <v>1992</v>
      </c>
      <c r="AC146" s="783" t="s">
        <v>2036</v>
      </c>
      <c r="AD146" s="309"/>
      <c r="AE146" s="785" t="s">
        <v>3084</v>
      </c>
      <c r="AF146" s="801" t="s">
        <v>3078</v>
      </c>
      <c r="AG146" s="309"/>
      <c r="AH146" s="783" t="s">
        <v>2059</v>
      </c>
      <c r="AI146" s="783" t="s">
        <v>2149</v>
      </c>
      <c r="AJ146" s="783" t="s">
        <v>2155</v>
      </c>
      <c r="AK146" s="783" t="s">
        <v>64</v>
      </c>
      <c r="AL146" s="786"/>
      <c r="AM146" s="783" t="s">
        <v>2318</v>
      </c>
      <c r="AN146" s="783" t="s">
        <v>2471</v>
      </c>
      <c r="AO146" s="792" t="s">
        <v>452</v>
      </c>
      <c r="AP146" s="863" t="s">
        <v>3306</v>
      </c>
      <c r="AQ146" s="792" t="s">
        <v>1505</v>
      </c>
      <c r="AR146" s="783" t="s">
        <v>2587</v>
      </c>
      <c r="AS146" s="309"/>
      <c r="AT146" s="783" t="s">
        <v>3087</v>
      </c>
      <c r="AU146" s="783" t="s">
        <v>3162</v>
      </c>
      <c r="AV146" s="783" t="s">
        <v>3192</v>
      </c>
      <c r="AW146" s="787"/>
      <c r="AX146" s="783" t="s">
        <v>1456</v>
      </c>
      <c r="AY146" s="792" t="s">
        <v>1434</v>
      </c>
      <c r="AZ146" s="783" t="s">
        <v>2685</v>
      </c>
      <c r="BA146" s="783" t="s">
        <v>445</v>
      </c>
      <c r="BB146" s="792" t="s">
        <v>3216</v>
      </c>
      <c r="BC146" s="783" t="s">
        <v>2716</v>
      </c>
      <c r="BD146" s="783" t="s">
        <v>2758</v>
      </c>
      <c r="BE146" s="309"/>
      <c r="BF146" s="783" t="s">
        <v>2836</v>
      </c>
      <c r="BG146" s="783" t="s">
        <v>2732</v>
      </c>
      <c r="BH146" s="309"/>
      <c r="BI146" s="783" t="s">
        <v>3312</v>
      </c>
      <c r="BJ146" s="783" t="s">
        <v>3241</v>
      </c>
      <c r="BK146" s="783" t="s">
        <v>3256</v>
      </c>
      <c r="BL146" s="783" t="s">
        <v>2866</v>
      </c>
      <c r="BM146" s="783" t="s">
        <v>397</v>
      </c>
      <c r="BN146" s="783" t="s">
        <v>2884</v>
      </c>
      <c r="BO146" s="309"/>
      <c r="BP146" s="783" t="s">
        <v>2946</v>
      </c>
      <c r="BQ146" s="783" t="s">
        <v>3003</v>
      </c>
      <c r="BR146" s="309"/>
      <c r="BS146" s="788">
        <v>1.9</v>
      </c>
      <c r="BT146" s="785" t="s">
        <v>2197</v>
      </c>
      <c r="BU146" s="788">
        <v>1</v>
      </c>
      <c r="BV146" s="783" t="s">
        <v>2201</v>
      </c>
      <c r="BW146" s="788">
        <v>0.08</v>
      </c>
      <c r="BX146" s="785" t="s">
        <v>2308</v>
      </c>
      <c r="BY146" s="789">
        <v>0.28000000000000003</v>
      </c>
      <c r="BZ146" s="783" t="s">
        <v>2219</v>
      </c>
      <c r="CA146" s="788">
        <v>0.74</v>
      </c>
      <c r="CB146" s="783" t="s">
        <v>1219</v>
      </c>
      <c r="CC146" s="790"/>
      <c r="CD146" s="788">
        <v>0.25</v>
      </c>
      <c r="CE146" s="783" t="s">
        <v>2281</v>
      </c>
      <c r="CF146" s="788">
        <v>0.6</v>
      </c>
      <c r="CG146" s="783" t="s">
        <v>2253</v>
      </c>
      <c r="CH146" s="788">
        <v>0.83</v>
      </c>
      <c r="CI146" s="783" t="s">
        <v>2275</v>
      </c>
      <c r="CJ146" s="788">
        <v>1</v>
      </c>
      <c r="CK146" s="783" t="s">
        <v>2274</v>
      </c>
      <c r="CL146" s="790"/>
      <c r="CM146" s="790"/>
      <c r="CN146" s="788">
        <v>0.93</v>
      </c>
      <c r="CO146" s="791"/>
      <c r="CP146" s="788">
        <v>0</v>
      </c>
      <c r="CQ146" s="790"/>
      <c r="CR146" s="309"/>
      <c r="CS146" s="790"/>
      <c r="CT146" s="785"/>
    </row>
    <row r="147" spans="1:98" s="470" customFormat="1" ht="120" hidden="1" customHeight="1" x14ac:dyDescent="0.25">
      <c r="A147" s="846" t="s">
        <v>918</v>
      </c>
      <c r="B147" s="463" t="s">
        <v>919</v>
      </c>
      <c r="C147" s="463" t="s">
        <v>920</v>
      </c>
      <c r="D147" s="463" t="s">
        <v>515</v>
      </c>
      <c r="E147" s="847"/>
      <c r="F147" s="482" t="s">
        <v>63</v>
      </c>
      <c r="G147" s="483">
        <f>'Stage 2 - Site Information'!N147</f>
        <v>8</v>
      </c>
      <c r="H147" s="482" t="s">
        <v>63</v>
      </c>
      <c r="I147" s="484">
        <f>'Stage 2 - Site Information'!M147</f>
        <v>0.22</v>
      </c>
      <c r="J147" s="485"/>
      <c r="K147" s="486"/>
      <c r="L147" s="847"/>
      <c r="M147" s="465">
        <v>0.22</v>
      </c>
      <c r="N147" s="465">
        <v>8</v>
      </c>
      <c r="O147" s="466" t="s">
        <v>441</v>
      </c>
      <c r="P147" s="469" t="s">
        <v>436</v>
      </c>
      <c r="Q147" s="847"/>
      <c r="R147" s="466"/>
      <c r="S147" s="466"/>
      <c r="T147" s="466"/>
      <c r="U147" s="466"/>
      <c r="V147" s="847"/>
      <c r="W147" s="466"/>
      <c r="X147" s="466"/>
      <c r="Y147" s="466"/>
      <c r="Z147" s="466"/>
      <c r="AA147" s="847"/>
      <c r="AB147" s="466"/>
      <c r="AC147" s="466"/>
      <c r="AD147" s="847"/>
      <c r="AE147" s="467"/>
      <c r="AF147" s="466"/>
      <c r="AG147" s="847"/>
      <c r="AH147" s="466"/>
      <c r="AI147" s="466"/>
      <c r="AJ147" s="466"/>
      <c r="AK147" s="466"/>
      <c r="AL147" s="468"/>
      <c r="AM147" s="466"/>
      <c r="AN147" s="466"/>
      <c r="AO147" s="469" t="s">
        <v>452</v>
      </c>
      <c r="AP147" s="864"/>
      <c r="AQ147" s="466"/>
      <c r="AR147" s="466"/>
      <c r="AS147" s="847"/>
      <c r="AT147" s="466" t="s">
        <v>3087</v>
      </c>
      <c r="AU147" s="466"/>
      <c r="AV147" s="466"/>
      <c r="AW147" s="718"/>
      <c r="AX147" s="466" t="s">
        <v>1454</v>
      </c>
      <c r="AY147" s="469" t="s">
        <v>1434</v>
      </c>
      <c r="AZ147" s="466" t="s">
        <v>2685</v>
      </c>
      <c r="BA147" s="466" t="s">
        <v>445</v>
      </c>
      <c r="BB147" s="469"/>
      <c r="BC147" s="466"/>
      <c r="BD147" s="466"/>
      <c r="BE147" s="847"/>
      <c r="BF147" s="466"/>
      <c r="BG147" s="466"/>
      <c r="BH147" s="847"/>
      <c r="BI147" s="466" t="s">
        <v>3313</v>
      </c>
      <c r="BJ147" s="466"/>
      <c r="BK147" s="466"/>
      <c r="BL147" s="466"/>
      <c r="BM147" s="466"/>
      <c r="BN147" s="466"/>
      <c r="BO147" s="847"/>
      <c r="BP147" s="466"/>
      <c r="BQ147" s="466"/>
      <c r="BR147" s="847"/>
      <c r="BS147" s="643"/>
      <c r="BT147" s="467"/>
      <c r="BU147" s="643"/>
      <c r="BV147" s="466"/>
      <c r="BW147" s="643"/>
      <c r="BX147" s="467"/>
      <c r="BY147" s="644"/>
      <c r="BZ147" s="466"/>
      <c r="CA147" s="643"/>
      <c r="CB147" s="466"/>
      <c r="CC147" s="671"/>
      <c r="CD147" s="643"/>
      <c r="CE147" s="466"/>
      <c r="CF147" s="643"/>
      <c r="CG147" s="466"/>
      <c r="CH147" s="643"/>
      <c r="CI147" s="466"/>
      <c r="CJ147" s="643"/>
      <c r="CK147" s="466"/>
      <c r="CL147" s="671"/>
      <c r="CM147" s="671"/>
      <c r="CN147" s="643"/>
      <c r="CO147" s="672"/>
      <c r="CP147" s="643"/>
      <c r="CQ147" s="671"/>
      <c r="CR147" s="847"/>
      <c r="CS147" s="671"/>
      <c r="CT147" s="467"/>
    </row>
    <row r="148" spans="1:98" s="470" customFormat="1" ht="120" hidden="1" customHeight="1" x14ac:dyDescent="0.25">
      <c r="A148" s="846" t="s">
        <v>921</v>
      </c>
      <c r="B148" s="463" t="s">
        <v>922</v>
      </c>
      <c r="C148" s="463" t="s">
        <v>923</v>
      </c>
      <c r="D148" s="463" t="s">
        <v>515</v>
      </c>
      <c r="E148" s="847"/>
      <c r="F148" s="482"/>
      <c r="G148" s="483">
        <f>'Stage 2 - Site Information'!N148</f>
        <v>0</v>
      </c>
      <c r="H148" s="482" t="s">
        <v>63</v>
      </c>
      <c r="I148" s="484">
        <f>'Stage 2 - Site Information'!M148</f>
        <v>0.38</v>
      </c>
      <c r="J148" s="485"/>
      <c r="K148" s="486"/>
      <c r="L148" s="847"/>
      <c r="M148" s="465">
        <v>0.38</v>
      </c>
      <c r="N148" s="465">
        <v>0</v>
      </c>
      <c r="O148" s="466" t="s">
        <v>441</v>
      </c>
      <c r="P148" s="469" t="s">
        <v>436</v>
      </c>
      <c r="Q148" s="847"/>
      <c r="R148" s="466" t="s">
        <v>487</v>
      </c>
      <c r="S148" s="466"/>
      <c r="T148" s="466"/>
      <c r="U148" s="466"/>
      <c r="V148" s="847"/>
      <c r="W148" s="466"/>
      <c r="X148" s="466"/>
      <c r="Y148" s="466"/>
      <c r="Z148" s="466"/>
      <c r="AA148" s="847"/>
      <c r="AB148" s="466"/>
      <c r="AC148" s="466"/>
      <c r="AD148" s="847"/>
      <c r="AE148" s="467"/>
      <c r="AF148" s="466"/>
      <c r="AG148" s="847"/>
      <c r="AH148" s="466"/>
      <c r="AI148" s="466"/>
      <c r="AJ148" s="466"/>
      <c r="AK148" s="466"/>
      <c r="AL148" s="468"/>
      <c r="AM148" s="466"/>
      <c r="AN148" s="466"/>
      <c r="AO148" s="469" t="s">
        <v>452</v>
      </c>
      <c r="AP148" s="864"/>
      <c r="AQ148" s="466"/>
      <c r="AR148" s="466"/>
      <c r="AS148" s="847"/>
      <c r="AT148" s="466" t="s">
        <v>3087</v>
      </c>
      <c r="AU148" s="466"/>
      <c r="AV148" s="466"/>
      <c r="AW148" s="718"/>
      <c r="AX148" s="466" t="s">
        <v>1456</v>
      </c>
      <c r="AY148" s="469" t="s">
        <v>1434</v>
      </c>
      <c r="AZ148" s="466" t="s">
        <v>2685</v>
      </c>
      <c r="BA148" s="466" t="s">
        <v>445</v>
      </c>
      <c r="BB148" s="469"/>
      <c r="BC148" s="466"/>
      <c r="BD148" s="466"/>
      <c r="BE148" s="847"/>
      <c r="BF148" s="466"/>
      <c r="BG148" s="466"/>
      <c r="BH148" s="847"/>
      <c r="BI148" s="466"/>
      <c r="BJ148" s="466"/>
      <c r="BK148" s="466"/>
      <c r="BL148" s="466"/>
      <c r="BM148" s="466"/>
      <c r="BN148" s="466"/>
      <c r="BO148" s="847"/>
      <c r="BP148" s="466"/>
      <c r="BQ148" s="466"/>
      <c r="BR148" s="847"/>
      <c r="BS148" s="643"/>
      <c r="BT148" s="467"/>
      <c r="BU148" s="643"/>
      <c r="BV148" s="466"/>
      <c r="BW148" s="643"/>
      <c r="BX148" s="467"/>
      <c r="BY148" s="644"/>
      <c r="BZ148" s="466"/>
      <c r="CA148" s="643"/>
      <c r="CB148" s="466"/>
      <c r="CC148" s="671"/>
      <c r="CD148" s="643"/>
      <c r="CE148" s="466"/>
      <c r="CF148" s="643"/>
      <c r="CG148" s="466"/>
      <c r="CH148" s="643"/>
      <c r="CI148" s="466"/>
      <c r="CJ148" s="643"/>
      <c r="CK148" s="466"/>
      <c r="CL148" s="671"/>
      <c r="CM148" s="671"/>
      <c r="CN148" s="643"/>
      <c r="CO148" s="672"/>
      <c r="CP148" s="643"/>
      <c r="CQ148" s="671"/>
      <c r="CR148" s="847"/>
      <c r="CS148" s="671"/>
      <c r="CT148" s="467"/>
    </row>
    <row r="149" spans="1:98" s="312" customFormat="1" ht="120" customHeight="1" x14ac:dyDescent="0.3">
      <c r="A149" s="561" t="s">
        <v>924</v>
      </c>
      <c r="B149" s="298" t="s">
        <v>925</v>
      </c>
      <c r="C149" s="298" t="s">
        <v>926</v>
      </c>
      <c r="D149" s="298" t="s">
        <v>535</v>
      </c>
      <c r="E149" s="309"/>
      <c r="F149" s="777" t="s">
        <v>63</v>
      </c>
      <c r="G149" s="778">
        <f>'Stage 2 - Site Information'!N149</f>
        <v>39</v>
      </c>
      <c r="H149" s="777" t="s">
        <v>63</v>
      </c>
      <c r="I149" s="779">
        <f>'Stage 2 - Site Information'!M149</f>
        <v>1.1000000000000001</v>
      </c>
      <c r="J149" s="780"/>
      <c r="K149" s="781"/>
      <c r="L149" s="309"/>
      <c r="M149" s="782">
        <v>1.1000000000000001</v>
      </c>
      <c r="N149" s="782">
        <v>39</v>
      </c>
      <c r="O149" s="783" t="s">
        <v>424</v>
      </c>
      <c r="P149" s="783" t="s">
        <v>415</v>
      </c>
      <c r="Q149" s="309"/>
      <c r="R149" s="784" t="s">
        <v>488</v>
      </c>
      <c r="S149" s="783" t="s">
        <v>1640</v>
      </c>
      <c r="T149" s="783" t="s">
        <v>1715</v>
      </c>
      <c r="U149" s="783" t="s">
        <v>416</v>
      </c>
      <c r="V149" s="309"/>
      <c r="W149" s="783" t="s">
        <v>1850</v>
      </c>
      <c r="X149" s="783" t="s">
        <v>1919</v>
      </c>
      <c r="Y149" s="783" t="s">
        <v>1862</v>
      </c>
      <c r="Z149" s="783" t="s">
        <v>1870</v>
      </c>
      <c r="AA149" s="309"/>
      <c r="AB149" s="783" t="s">
        <v>2011</v>
      </c>
      <c r="AC149" s="783" t="s">
        <v>418</v>
      </c>
      <c r="AD149" s="309"/>
      <c r="AE149" s="785" t="s">
        <v>3055</v>
      </c>
      <c r="AF149" s="783" t="s">
        <v>3078</v>
      </c>
      <c r="AG149" s="309"/>
      <c r="AH149" s="783" t="s">
        <v>2066</v>
      </c>
      <c r="AI149" s="783" t="s">
        <v>2152</v>
      </c>
      <c r="AJ149" s="783" t="s">
        <v>2087</v>
      </c>
      <c r="AK149" s="783" t="s">
        <v>64</v>
      </c>
      <c r="AL149" s="786"/>
      <c r="AM149" s="783" t="s">
        <v>2318</v>
      </c>
      <c r="AN149" s="783" t="s">
        <v>2415</v>
      </c>
      <c r="AO149" s="783" t="s">
        <v>1474</v>
      </c>
      <c r="AP149" s="863" t="s">
        <v>3306</v>
      </c>
      <c r="AQ149" s="792" t="s">
        <v>1505</v>
      </c>
      <c r="AR149" s="783" t="s">
        <v>2588</v>
      </c>
      <c r="AS149" s="309"/>
      <c r="AT149" s="783" t="s">
        <v>3087</v>
      </c>
      <c r="AU149" s="783" t="s">
        <v>3162</v>
      </c>
      <c r="AV149" s="783" t="s">
        <v>3192</v>
      </c>
      <c r="AW149" s="787"/>
      <c r="AX149" s="783" t="s">
        <v>1456</v>
      </c>
      <c r="AY149" s="784" t="s">
        <v>1434</v>
      </c>
      <c r="AZ149" s="783" t="s">
        <v>2685</v>
      </c>
      <c r="BA149" s="783" t="s">
        <v>445</v>
      </c>
      <c r="BB149" s="792" t="s">
        <v>3216</v>
      </c>
      <c r="BC149" s="783" t="s">
        <v>2716</v>
      </c>
      <c r="BD149" s="783" t="s">
        <v>2758</v>
      </c>
      <c r="BE149" s="309"/>
      <c r="BF149" s="783" t="s">
        <v>446</v>
      </c>
      <c r="BG149" s="783" t="s">
        <v>2732</v>
      </c>
      <c r="BH149" s="309"/>
      <c r="BI149" s="801" t="s">
        <v>447</v>
      </c>
      <c r="BJ149" s="783" t="s">
        <v>3277</v>
      </c>
      <c r="BK149" s="783" t="s">
        <v>3255</v>
      </c>
      <c r="BL149" s="783" t="s">
        <v>2872</v>
      </c>
      <c r="BM149" s="783" t="s">
        <v>397</v>
      </c>
      <c r="BN149" s="783" t="s">
        <v>2884</v>
      </c>
      <c r="BO149" s="309"/>
      <c r="BP149" s="783" t="s">
        <v>2947</v>
      </c>
      <c r="BQ149" s="783" t="s">
        <v>3004</v>
      </c>
      <c r="BR149" s="309"/>
      <c r="BS149" s="788">
        <v>1.2</v>
      </c>
      <c r="BT149" s="785" t="s">
        <v>2196</v>
      </c>
      <c r="BU149" s="788">
        <v>0.14000000000000001</v>
      </c>
      <c r="BV149" s="783" t="s">
        <v>2200</v>
      </c>
      <c r="BW149" s="788">
        <v>0.14000000000000001</v>
      </c>
      <c r="BX149" s="785" t="s">
        <v>2305</v>
      </c>
      <c r="BY149" s="789">
        <v>0.15</v>
      </c>
      <c r="BZ149" s="783" t="s">
        <v>2301</v>
      </c>
      <c r="CA149" s="788">
        <v>0.41</v>
      </c>
      <c r="CB149" s="783" t="s">
        <v>2213</v>
      </c>
      <c r="CC149" s="790"/>
      <c r="CD149" s="788">
        <v>0.17</v>
      </c>
      <c r="CE149" s="783" t="s">
        <v>2281</v>
      </c>
      <c r="CF149" s="788">
        <v>0.24</v>
      </c>
      <c r="CG149" s="783" t="s">
        <v>2256</v>
      </c>
      <c r="CH149" s="788">
        <v>0.31</v>
      </c>
      <c r="CI149" s="783" t="s">
        <v>2277</v>
      </c>
      <c r="CJ149" s="788">
        <v>0.21</v>
      </c>
      <c r="CK149" s="783" t="s">
        <v>2283</v>
      </c>
      <c r="CL149" s="790"/>
      <c r="CM149" s="790"/>
      <c r="CN149" s="788">
        <v>0.44</v>
      </c>
      <c r="CO149" s="791"/>
      <c r="CP149" s="788">
        <v>0.02</v>
      </c>
      <c r="CQ149" s="790"/>
      <c r="CR149" s="309"/>
      <c r="CS149" s="790"/>
      <c r="CT149" s="785"/>
    </row>
    <row r="150" spans="1:98" s="470" customFormat="1" ht="120" hidden="1" customHeight="1" x14ac:dyDescent="0.25">
      <c r="A150" s="846" t="s">
        <v>927</v>
      </c>
      <c r="B150" s="463" t="s">
        <v>928</v>
      </c>
      <c r="C150" s="463" t="s">
        <v>763</v>
      </c>
      <c r="D150" s="463" t="s">
        <v>524</v>
      </c>
      <c r="E150" s="847"/>
      <c r="F150" s="482"/>
      <c r="G150" s="483">
        <f>'Stage 2 - Site Information'!N150</f>
        <v>0</v>
      </c>
      <c r="H150" s="482" t="s">
        <v>63</v>
      </c>
      <c r="I150" s="484">
        <f>'Stage 2 - Site Information'!M150</f>
        <v>0.01</v>
      </c>
      <c r="J150" s="485"/>
      <c r="K150" s="486"/>
      <c r="L150" s="847"/>
      <c r="M150" s="465">
        <v>0.01</v>
      </c>
      <c r="N150" s="465">
        <v>0</v>
      </c>
      <c r="O150" s="469" t="s">
        <v>428</v>
      </c>
      <c r="P150" s="469" t="s">
        <v>436</v>
      </c>
      <c r="Q150" s="847"/>
      <c r="R150" s="466"/>
      <c r="S150" s="466"/>
      <c r="T150" s="466"/>
      <c r="U150" s="466"/>
      <c r="V150" s="847"/>
      <c r="W150" s="466"/>
      <c r="X150" s="466"/>
      <c r="Y150" s="466"/>
      <c r="Z150" s="466"/>
      <c r="AA150" s="847"/>
      <c r="AB150" s="466"/>
      <c r="AC150" s="466"/>
      <c r="AD150" s="847"/>
      <c r="AE150" s="467"/>
      <c r="AF150" s="466"/>
      <c r="AG150" s="847"/>
      <c r="AH150" s="466"/>
      <c r="AI150" s="466"/>
      <c r="AJ150" s="466"/>
      <c r="AK150" s="466"/>
      <c r="AL150" s="468"/>
      <c r="AM150" s="466"/>
      <c r="AN150" s="466"/>
      <c r="AO150" s="469" t="s">
        <v>1487</v>
      </c>
      <c r="AP150" s="864"/>
      <c r="AQ150" s="466"/>
      <c r="AR150" s="466"/>
      <c r="AS150" s="847"/>
      <c r="AT150" s="466" t="s">
        <v>3087</v>
      </c>
      <c r="AU150" s="466"/>
      <c r="AV150" s="466"/>
      <c r="AW150" s="718"/>
      <c r="AX150" s="466" t="s">
        <v>1456</v>
      </c>
      <c r="AY150" s="469" t="s">
        <v>1434</v>
      </c>
      <c r="AZ150" s="466" t="s">
        <v>2685</v>
      </c>
      <c r="BA150" s="466" t="s">
        <v>445</v>
      </c>
      <c r="BB150" s="469"/>
      <c r="BC150" s="466"/>
      <c r="BD150" s="466"/>
      <c r="BE150" s="847"/>
      <c r="BF150" s="466"/>
      <c r="BG150" s="466"/>
      <c r="BH150" s="847"/>
      <c r="BI150" s="466"/>
      <c r="BJ150" s="466"/>
      <c r="BK150" s="466"/>
      <c r="BL150" s="466"/>
      <c r="BM150" s="466"/>
      <c r="BN150" s="466"/>
      <c r="BO150" s="847"/>
      <c r="BP150" s="466"/>
      <c r="BQ150" s="466"/>
      <c r="BR150" s="847"/>
      <c r="BS150" s="643"/>
      <c r="BT150" s="467"/>
      <c r="BU150" s="643"/>
      <c r="BV150" s="466"/>
      <c r="BW150" s="643"/>
      <c r="BX150" s="467"/>
      <c r="BY150" s="644"/>
      <c r="BZ150" s="466"/>
      <c r="CA150" s="643"/>
      <c r="CB150" s="466"/>
      <c r="CC150" s="671"/>
      <c r="CD150" s="643"/>
      <c r="CE150" s="466"/>
      <c r="CF150" s="643"/>
      <c r="CG150" s="466"/>
      <c r="CH150" s="643"/>
      <c r="CI150" s="466"/>
      <c r="CJ150" s="643"/>
      <c r="CK150" s="466"/>
      <c r="CL150" s="671"/>
      <c r="CM150" s="671"/>
      <c r="CN150" s="643"/>
      <c r="CO150" s="672"/>
      <c r="CP150" s="643"/>
      <c r="CQ150" s="671"/>
      <c r="CR150" s="847"/>
      <c r="CS150" s="671"/>
      <c r="CT150" s="467"/>
    </row>
    <row r="151" spans="1:98" s="312" customFormat="1" ht="120" customHeight="1" x14ac:dyDescent="0.3">
      <c r="A151" s="561" t="s">
        <v>929</v>
      </c>
      <c r="B151" s="298" t="s">
        <v>930</v>
      </c>
      <c r="C151" s="298" t="s">
        <v>931</v>
      </c>
      <c r="D151" s="298" t="s">
        <v>518</v>
      </c>
      <c r="E151" s="309"/>
      <c r="F151" s="777" t="s">
        <v>63</v>
      </c>
      <c r="G151" s="778">
        <f>'Stage 2 - Site Information'!N151</f>
        <v>19</v>
      </c>
      <c r="H151" s="777" t="s">
        <v>63</v>
      </c>
      <c r="I151" s="779">
        <f>'Stage 2 - Site Information'!M151</f>
        <v>0.53</v>
      </c>
      <c r="J151" s="780"/>
      <c r="K151" s="781"/>
      <c r="L151" s="309"/>
      <c r="M151" s="782">
        <v>0.53</v>
      </c>
      <c r="N151" s="782">
        <v>19</v>
      </c>
      <c r="O151" s="783" t="s">
        <v>426</v>
      </c>
      <c r="P151" s="783" t="s">
        <v>1404</v>
      </c>
      <c r="Q151" s="309"/>
      <c r="R151" s="792" t="s">
        <v>488</v>
      </c>
      <c r="S151" s="783" t="s">
        <v>1664</v>
      </c>
      <c r="T151" s="783" t="s">
        <v>1707</v>
      </c>
      <c r="U151" s="783" t="s">
        <v>1556</v>
      </c>
      <c r="V151" s="309"/>
      <c r="W151" s="783" t="s">
        <v>1871</v>
      </c>
      <c r="X151" s="783" t="s">
        <v>1920</v>
      </c>
      <c r="Y151" s="783" t="s">
        <v>1862</v>
      </c>
      <c r="Z151" s="783" t="s">
        <v>1875</v>
      </c>
      <c r="AA151" s="309"/>
      <c r="AB151" s="783" t="s">
        <v>1993</v>
      </c>
      <c r="AC151" s="783" t="s">
        <v>418</v>
      </c>
      <c r="AD151" s="309"/>
      <c r="AE151" s="785" t="s">
        <v>3055</v>
      </c>
      <c r="AF151" s="801" t="s">
        <v>3078</v>
      </c>
      <c r="AG151" s="309"/>
      <c r="AH151" s="783" t="s">
        <v>2066</v>
      </c>
      <c r="AI151" s="783" t="s">
        <v>2152</v>
      </c>
      <c r="AJ151" s="783" t="s">
        <v>2087</v>
      </c>
      <c r="AK151" s="783" t="s">
        <v>2124</v>
      </c>
      <c r="AL151" s="786"/>
      <c r="AM151" s="783" t="s">
        <v>2318</v>
      </c>
      <c r="AN151" s="783" t="s">
        <v>2416</v>
      </c>
      <c r="AO151" s="783" t="s">
        <v>1492</v>
      </c>
      <c r="AP151" s="863" t="s">
        <v>3305</v>
      </c>
      <c r="AQ151" s="792" t="s">
        <v>1505</v>
      </c>
      <c r="AR151" s="783" t="s">
        <v>2589</v>
      </c>
      <c r="AS151" s="309"/>
      <c r="AT151" s="783" t="s">
        <v>3088</v>
      </c>
      <c r="AU151" s="783" t="s">
        <v>3163</v>
      </c>
      <c r="AV151" s="783" t="s">
        <v>3192</v>
      </c>
      <c r="AW151" s="787"/>
      <c r="AX151" s="783" t="s">
        <v>1456</v>
      </c>
      <c r="AY151" s="792" t="s">
        <v>1434</v>
      </c>
      <c r="AZ151" s="783" t="s">
        <v>2685</v>
      </c>
      <c r="BA151" s="783" t="s">
        <v>445</v>
      </c>
      <c r="BB151" s="792" t="s">
        <v>3216</v>
      </c>
      <c r="BC151" s="783" t="s">
        <v>2716</v>
      </c>
      <c r="BD151" s="783" t="s">
        <v>2758</v>
      </c>
      <c r="BE151" s="309"/>
      <c r="BF151" s="783" t="s">
        <v>446</v>
      </c>
      <c r="BG151" s="783" t="s">
        <v>2732</v>
      </c>
      <c r="BH151" s="309"/>
      <c r="BI151" s="783" t="s">
        <v>3241</v>
      </c>
      <c r="BJ151" s="783" t="s">
        <v>3241</v>
      </c>
      <c r="BK151" s="783" t="s">
        <v>3264</v>
      </c>
      <c r="BL151" s="783" t="s">
        <v>2866</v>
      </c>
      <c r="BM151" s="783" t="s">
        <v>2886</v>
      </c>
      <c r="BN151" s="783" t="s">
        <v>2885</v>
      </c>
      <c r="BO151" s="309"/>
      <c r="BP151" s="783" t="s">
        <v>2948</v>
      </c>
      <c r="BQ151" s="783" t="s">
        <v>2982</v>
      </c>
      <c r="BR151" s="309"/>
      <c r="BS151" s="788">
        <v>0</v>
      </c>
      <c r="BT151" s="785" t="s">
        <v>2198</v>
      </c>
      <c r="BU151" s="788">
        <v>0</v>
      </c>
      <c r="BV151" s="783" t="s">
        <v>2201</v>
      </c>
      <c r="BW151" s="788">
        <v>0.43</v>
      </c>
      <c r="BX151" s="785" t="s">
        <v>2305</v>
      </c>
      <c r="BY151" s="789">
        <v>0.19</v>
      </c>
      <c r="BZ151" s="783" t="s">
        <v>1205</v>
      </c>
      <c r="CA151" s="788">
        <v>0.33</v>
      </c>
      <c r="CB151" s="783" t="s">
        <v>2214</v>
      </c>
      <c r="CC151" s="790"/>
      <c r="CD151" s="788">
        <v>0.4</v>
      </c>
      <c r="CE151" s="783" t="s">
        <v>2281</v>
      </c>
      <c r="CF151" s="788">
        <v>0.74</v>
      </c>
      <c r="CG151" s="783" t="s">
        <v>2285</v>
      </c>
      <c r="CH151" s="788">
        <v>1.2</v>
      </c>
      <c r="CI151" s="783" t="s">
        <v>2275</v>
      </c>
      <c r="CJ151" s="788">
        <v>0.7</v>
      </c>
      <c r="CK151" s="783" t="s">
        <v>2284</v>
      </c>
      <c r="CL151" s="790"/>
      <c r="CM151" s="790"/>
      <c r="CN151" s="788">
        <v>1.58</v>
      </c>
      <c r="CO151" s="791"/>
      <c r="CP151" s="788">
        <v>0</v>
      </c>
      <c r="CQ151" s="790"/>
      <c r="CR151" s="309"/>
      <c r="CS151" s="790"/>
      <c r="CT151" s="785"/>
    </row>
    <row r="152" spans="1:98" s="312" customFormat="1" ht="120" customHeight="1" x14ac:dyDescent="0.3">
      <c r="A152" s="561" t="s">
        <v>932</v>
      </c>
      <c r="B152" s="298" t="s">
        <v>933</v>
      </c>
      <c r="C152" s="298" t="s">
        <v>934</v>
      </c>
      <c r="D152" s="298" t="s">
        <v>535</v>
      </c>
      <c r="E152" s="309"/>
      <c r="F152" s="777"/>
      <c r="G152" s="778">
        <f>'Stage 2 - Site Information'!N152</f>
        <v>0</v>
      </c>
      <c r="H152" s="777" t="s">
        <v>63</v>
      </c>
      <c r="I152" s="779">
        <f>'Stage 2 - Site Information'!M152</f>
        <v>0.37</v>
      </c>
      <c r="J152" s="780"/>
      <c r="K152" s="781"/>
      <c r="L152" s="309"/>
      <c r="M152" s="782">
        <v>0.37</v>
      </c>
      <c r="N152" s="782">
        <v>0</v>
      </c>
      <c r="O152" s="783" t="s">
        <v>424</v>
      </c>
      <c r="P152" s="783" t="s">
        <v>1375</v>
      </c>
      <c r="Q152" s="309"/>
      <c r="R152" s="792" t="s">
        <v>1574</v>
      </c>
      <c r="S152" s="783" t="s">
        <v>1665</v>
      </c>
      <c r="T152" s="783" t="s">
        <v>1744</v>
      </c>
      <c r="U152" s="783" t="s">
        <v>1556</v>
      </c>
      <c r="V152" s="309"/>
      <c r="W152" s="783" t="s">
        <v>1850</v>
      </c>
      <c r="X152" s="783" t="s">
        <v>1872</v>
      </c>
      <c r="Y152" s="783" t="s">
        <v>1878</v>
      </c>
      <c r="Z152" s="783" t="s">
        <v>1875</v>
      </c>
      <c r="AA152" s="309"/>
      <c r="AB152" s="783" t="s">
        <v>2012</v>
      </c>
      <c r="AC152" s="783" t="s">
        <v>2041</v>
      </c>
      <c r="AD152" s="309"/>
      <c r="AE152" s="785" t="s">
        <v>3085</v>
      </c>
      <c r="AF152" s="801" t="s">
        <v>3078</v>
      </c>
      <c r="AG152" s="309"/>
      <c r="AH152" s="783" t="s">
        <v>2065</v>
      </c>
      <c r="AI152" s="783" t="s">
        <v>2152</v>
      </c>
      <c r="AJ152" s="783" t="s">
        <v>2087</v>
      </c>
      <c r="AK152" s="783" t="s">
        <v>64</v>
      </c>
      <c r="AL152" s="786"/>
      <c r="AM152" s="783" t="s">
        <v>2318</v>
      </c>
      <c r="AN152" s="783" t="s">
        <v>2417</v>
      </c>
      <c r="AO152" s="792" t="s">
        <v>1482</v>
      </c>
      <c r="AP152" s="863" t="s">
        <v>3307</v>
      </c>
      <c r="AQ152" s="792" t="s">
        <v>1505</v>
      </c>
      <c r="AR152" s="783" t="s">
        <v>2590</v>
      </c>
      <c r="AS152" s="309"/>
      <c r="AT152" s="783" t="s">
        <v>3087</v>
      </c>
      <c r="AU152" s="783" t="s">
        <v>3162</v>
      </c>
      <c r="AV152" s="783" t="s">
        <v>3192</v>
      </c>
      <c r="AW152" s="787"/>
      <c r="AX152" s="783" t="s">
        <v>1454</v>
      </c>
      <c r="AY152" s="792" t="s">
        <v>1434</v>
      </c>
      <c r="AZ152" s="783" t="s">
        <v>2685</v>
      </c>
      <c r="BA152" s="783" t="s">
        <v>445</v>
      </c>
      <c r="BB152" s="792" t="s">
        <v>3216</v>
      </c>
      <c r="BC152" s="783" t="s">
        <v>2716</v>
      </c>
      <c r="BD152" s="783" t="s">
        <v>2758</v>
      </c>
      <c r="BE152" s="309"/>
      <c r="BF152" s="783" t="s">
        <v>446</v>
      </c>
      <c r="BG152" s="783" t="s">
        <v>2732</v>
      </c>
      <c r="BH152" s="309"/>
      <c r="BI152" s="783" t="s">
        <v>3241</v>
      </c>
      <c r="BJ152" s="783" t="s">
        <v>3241</v>
      </c>
      <c r="BK152" s="783" t="s">
        <v>3256</v>
      </c>
      <c r="BL152" s="783" t="s">
        <v>2866</v>
      </c>
      <c r="BM152" s="783" t="s">
        <v>2886</v>
      </c>
      <c r="BN152" s="783" t="s">
        <v>2884</v>
      </c>
      <c r="BO152" s="309"/>
      <c r="BP152" s="783" t="s">
        <v>2949</v>
      </c>
      <c r="BQ152" s="783" t="s">
        <v>2982</v>
      </c>
      <c r="BR152" s="309"/>
      <c r="BS152" s="788">
        <v>1.33</v>
      </c>
      <c r="BT152" s="785" t="s">
        <v>2196</v>
      </c>
      <c r="BU152" s="788">
        <v>0.1</v>
      </c>
      <c r="BV152" s="783" t="s">
        <v>2203</v>
      </c>
      <c r="BW152" s="788">
        <v>0.01</v>
      </c>
      <c r="BX152" s="785" t="s">
        <v>2305</v>
      </c>
      <c r="BY152" s="789">
        <v>0.15</v>
      </c>
      <c r="BZ152" s="783" t="s">
        <v>2280</v>
      </c>
      <c r="CA152" s="788">
        <v>0.2</v>
      </c>
      <c r="CB152" s="783" t="s">
        <v>2213</v>
      </c>
      <c r="CC152" s="790"/>
      <c r="CD152" s="788">
        <v>0.1</v>
      </c>
      <c r="CE152" s="783" t="s">
        <v>2223</v>
      </c>
      <c r="CF152" s="788">
        <v>0.62</v>
      </c>
      <c r="CG152" s="783" t="s">
        <v>2267</v>
      </c>
      <c r="CH152" s="788">
        <v>0.42</v>
      </c>
      <c r="CI152" s="783" t="s">
        <v>2276</v>
      </c>
      <c r="CJ152" s="788">
        <v>0.6</v>
      </c>
      <c r="CK152" s="783" t="s">
        <v>2283</v>
      </c>
      <c r="CL152" s="790"/>
      <c r="CM152" s="790"/>
      <c r="CN152" s="788"/>
      <c r="CO152" s="791"/>
      <c r="CP152" s="788"/>
      <c r="CQ152" s="790"/>
      <c r="CR152" s="309"/>
      <c r="CS152" s="790"/>
      <c r="CT152" s="785"/>
    </row>
    <row r="153" spans="1:98" s="312" customFormat="1" ht="120" customHeight="1" x14ac:dyDescent="0.3">
      <c r="A153" s="561" t="s">
        <v>935</v>
      </c>
      <c r="B153" s="298" t="s">
        <v>936</v>
      </c>
      <c r="C153" s="298" t="s">
        <v>937</v>
      </c>
      <c r="D153" s="298" t="s">
        <v>515</v>
      </c>
      <c r="E153" s="309"/>
      <c r="F153" s="777" t="s">
        <v>63</v>
      </c>
      <c r="G153" s="778">
        <f>'Stage 2 - Site Information'!N153</f>
        <v>50</v>
      </c>
      <c r="H153" s="777" t="s">
        <v>63</v>
      </c>
      <c r="I153" s="779">
        <f>'Stage 2 - Site Information'!M153</f>
        <v>0.7</v>
      </c>
      <c r="J153" s="780"/>
      <c r="K153" s="781"/>
      <c r="L153" s="309"/>
      <c r="M153" s="782">
        <v>0.7</v>
      </c>
      <c r="N153" s="782">
        <v>50</v>
      </c>
      <c r="O153" s="783" t="s">
        <v>441</v>
      </c>
      <c r="P153" s="783" t="s">
        <v>415</v>
      </c>
      <c r="Q153" s="309"/>
      <c r="R153" s="792" t="s">
        <v>1561</v>
      </c>
      <c r="S153" s="783" t="s">
        <v>1666</v>
      </c>
      <c r="T153" s="783" t="s">
        <v>1707</v>
      </c>
      <c r="U153" s="783" t="s">
        <v>1556</v>
      </c>
      <c r="V153" s="309"/>
      <c r="W153" s="783" t="s">
        <v>1850</v>
      </c>
      <c r="X153" s="783" t="s">
        <v>1873</v>
      </c>
      <c r="Y153" s="783" t="s">
        <v>1874</v>
      </c>
      <c r="Z153" s="783" t="s">
        <v>1876</v>
      </c>
      <c r="AA153" s="309"/>
      <c r="AB153" s="783" t="s">
        <v>2013</v>
      </c>
      <c r="AC153" s="783" t="s">
        <v>418</v>
      </c>
      <c r="AD153" s="309"/>
      <c r="AE153" s="785" t="s">
        <v>3068</v>
      </c>
      <c r="AF153" s="801" t="s">
        <v>3078</v>
      </c>
      <c r="AG153" s="309"/>
      <c r="AH153" s="783" t="s">
        <v>2066</v>
      </c>
      <c r="AI153" s="783" t="s">
        <v>2147</v>
      </c>
      <c r="AJ153" s="783" t="s">
        <v>2087</v>
      </c>
      <c r="AK153" s="783" t="s">
        <v>64</v>
      </c>
      <c r="AL153" s="786"/>
      <c r="AM153" s="783" t="s">
        <v>2333</v>
      </c>
      <c r="AN153" s="783" t="s">
        <v>2472</v>
      </c>
      <c r="AO153" s="783" t="s">
        <v>1496</v>
      </c>
      <c r="AP153" s="863" t="s">
        <v>3305</v>
      </c>
      <c r="AQ153" s="792" t="s">
        <v>1505</v>
      </c>
      <c r="AR153" s="783" t="s">
        <v>2591</v>
      </c>
      <c r="AS153" s="309"/>
      <c r="AT153" s="783" t="s">
        <v>3099</v>
      </c>
      <c r="AU153" s="783" t="s">
        <v>3172</v>
      </c>
      <c r="AV153" s="783" t="s">
        <v>3203</v>
      </c>
      <c r="AW153" s="787"/>
      <c r="AX153" s="783" t="s">
        <v>1454</v>
      </c>
      <c r="AY153" s="792" t="s">
        <v>1434</v>
      </c>
      <c r="AZ153" s="783" t="s">
        <v>2685</v>
      </c>
      <c r="BA153" s="783" t="s">
        <v>445</v>
      </c>
      <c r="BB153" s="792" t="s">
        <v>3216</v>
      </c>
      <c r="BC153" s="783" t="s">
        <v>2716</v>
      </c>
      <c r="BD153" s="783" t="s">
        <v>2758</v>
      </c>
      <c r="BE153" s="309"/>
      <c r="BF153" s="783" t="s">
        <v>446</v>
      </c>
      <c r="BG153" s="783" t="s">
        <v>2732</v>
      </c>
      <c r="BH153" s="309"/>
      <c r="BI153" s="783" t="s">
        <v>3241</v>
      </c>
      <c r="BJ153" s="783" t="s">
        <v>3276</v>
      </c>
      <c r="BK153" s="783" t="s">
        <v>3255</v>
      </c>
      <c r="BL153" s="783" t="s">
        <v>2866</v>
      </c>
      <c r="BM153" s="783" t="s">
        <v>398</v>
      </c>
      <c r="BN153" s="783" t="s">
        <v>2885</v>
      </c>
      <c r="BO153" s="309"/>
      <c r="BP153" s="783" t="s">
        <v>2950</v>
      </c>
      <c r="BQ153" s="783" t="s">
        <v>2982</v>
      </c>
      <c r="BR153" s="309"/>
      <c r="BS153" s="788">
        <v>0.3</v>
      </c>
      <c r="BT153" s="785" t="s">
        <v>2198</v>
      </c>
      <c r="BU153" s="788">
        <v>0.1</v>
      </c>
      <c r="BV153" s="783" t="s">
        <v>2201</v>
      </c>
      <c r="BW153" s="788">
        <v>0.17</v>
      </c>
      <c r="BX153" s="785" t="s">
        <v>2305</v>
      </c>
      <c r="BY153" s="789">
        <v>0.2</v>
      </c>
      <c r="BZ153" s="783" t="s">
        <v>1205</v>
      </c>
      <c r="CA153" s="788">
        <v>0.47</v>
      </c>
      <c r="CB153" s="783" t="s">
        <v>2214</v>
      </c>
      <c r="CC153" s="790"/>
      <c r="CD153" s="788">
        <v>0.35</v>
      </c>
      <c r="CE153" s="783" t="s">
        <v>2281</v>
      </c>
      <c r="CF153" s="788">
        <v>0.6</v>
      </c>
      <c r="CG153" s="783" t="s">
        <v>2261</v>
      </c>
      <c r="CH153" s="788">
        <v>1.9</v>
      </c>
      <c r="CI153" s="783" t="s">
        <v>2275</v>
      </c>
      <c r="CJ153" s="788">
        <v>0.4</v>
      </c>
      <c r="CK153" s="783" t="s">
        <v>2284</v>
      </c>
      <c r="CL153" s="790"/>
      <c r="CM153" s="790"/>
      <c r="CN153" s="788">
        <v>1.43</v>
      </c>
      <c r="CO153" s="791"/>
      <c r="CP153" s="788">
        <v>0</v>
      </c>
      <c r="CQ153" s="790"/>
      <c r="CR153" s="309"/>
      <c r="CS153" s="790"/>
      <c r="CT153" s="785"/>
    </row>
    <row r="154" spans="1:98" s="470" customFormat="1" ht="120" hidden="1" customHeight="1" x14ac:dyDescent="0.25">
      <c r="A154" s="846" t="s">
        <v>938</v>
      </c>
      <c r="B154" s="463" t="s">
        <v>939</v>
      </c>
      <c r="C154" s="463" t="s">
        <v>934</v>
      </c>
      <c r="D154" s="463" t="s">
        <v>535</v>
      </c>
      <c r="E154" s="847"/>
      <c r="F154" s="482"/>
      <c r="G154" s="483">
        <f>'Stage 2 - Site Information'!N154</f>
        <v>0</v>
      </c>
      <c r="H154" s="482" t="s">
        <v>63</v>
      </c>
      <c r="I154" s="484">
        <f>'Stage 2 - Site Information'!M154</f>
        <v>0.33</v>
      </c>
      <c r="J154" s="485"/>
      <c r="K154" s="486"/>
      <c r="L154" s="847"/>
      <c r="M154" s="465">
        <v>0.33</v>
      </c>
      <c r="N154" s="465">
        <v>0</v>
      </c>
      <c r="O154" s="466" t="s">
        <v>424</v>
      </c>
      <c r="P154" s="469" t="s">
        <v>436</v>
      </c>
      <c r="Q154" s="847"/>
      <c r="R154" s="466" t="s">
        <v>1745</v>
      </c>
      <c r="S154" s="466" t="s">
        <v>1641</v>
      </c>
      <c r="T154" s="466" t="s">
        <v>1741</v>
      </c>
      <c r="U154" s="466" t="s">
        <v>1556</v>
      </c>
      <c r="V154" s="847"/>
      <c r="W154" s="466" t="s">
        <v>1850</v>
      </c>
      <c r="X154" s="466" t="s">
        <v>1884</v>
      </c>
      <c r="Y154" s="466" t="s">
        <v>1878</v>
      </c>
      <c r="Z154" s="466" t="s">
        <v>418</v>
      </c>
      <c r="AA154" s="847"/>
      <c r="AB154" s="466" t="s">
        <v>2014</v>
      </c>
      <c r="AC154" s="466" t="s">
        <v>2042</v>
      </c>
      <c r="AD154" s="847"/>
      <c r="AE154" s="467"/>
      <c r="AF154" s="466"/>
      <c r="AG154" s="847"/>
      <c r="AH154" s="466" t="s">
        <v>418</v>
      </c>
      <c r="AI154" s="466"/>
      <c r="AJ154" s="466"/>
      <c r="AK154" s="466"/>
      <c r="AL154" s="468"/>
      <c r="AM154" s="466" t="s">
        <v>2318</v>
      </c>
      <c r="AN154" s="466" t="s">
        <v>2417</v>
      </c>
      <c r="AO154" s="469" t="s">
        <v>1482</v>
      </c>
      <c r="AP154" s="868" t="s">
        <v>3307</v>
      </c>
      <c r="AQ154" s="466"/>
      <c r="AR154" s="466" t="s">
        <v>2592</v>
      </c>
      <c r="AS154" s="847"/>
      <c r="AT154" s="466" t="s">
        <v>3087</v>
      </c>
      <c r="AU154" s="466"/>
      <c r="AV154" s="466"/>
      <c r="AW154" s="718"/>
      <c r="AX154" s="466" t="s">
        <v>1456</v>
      </c>
      <c r="AY154" s="469" t="s">
        <v>1434</v>
      </c>
      <c r="AZ154" s="466" t="s">
        <v>2685</v>
      </c>
      <c r="BA154" s="466" t="s">
        <v>445</v>
      </c>
      <c r="BB154" s="469"/>
      <c r="BC154" s="466" t="s">
        <v>2716</v>
      </c>
      <c r="BD154" s="466" t="s">
        <v>2758</v>
      </c>
      <c r="BE154" s="847"/>
      <c r="BF154" s="466" t="s">
        <v>446</v>
      </c>
      <c r="BG154" s="466" t="s">
        <v>2732</v>
      </c>
      <c r="BH154" s="847"/>
      <c r="BI154" s="466" t="s">
        <v>447</v>
      </c>
      <c r="BJ154" s="466"/>
      <c r="BK154" s="466"/>
      <c r="BL154" s="466"/>
      <c r="BM154" s="466"/>
      <c r="BN154" s="466"/>
      <c r="BO154" s="847"/>
      <c r="BP154" s="466"/>
      <c r="BQ154" s="466"/>
      <c r="BR154" s="847"/>
      <c r="BS154" s="643">
        <v>1.46</v>
      </c>
      <c r="BT154" s="467" t="s">
        <v>2196</v>
      </c>
      <c r="BU154" s="643">
        <v>0.12</v>
      </c>
      <c r="BV154" s="466" t="s">
        <v>2200</v>
      </c>
      <c r="BW154" s="643">
        <v>0.17</v>
      </c>
      <c r="BX154" s="467" t="s">
        <v>2305</v>
      </c>
      <c r="BY154" s="644">
        <v>0.1</v>
      </c>
      <c r="BZ154" s="466" t="s">
        <v>2213</v>
      </c>
      <c r="CA154" s="643">
        <v>0.1</v>
      </c>
      <c r="CB154" s="466" t="s">
        <v>2213</v>
      </c>
      <c r="CC154" s="671"/>
      <c r="CD154" s="643">
        <v>0.35</v>
      </c>
      <c r="CE154" s="466" t="s">
        <v>2223</v>
      </c>
      <c r="CF154" s="643">
        <v>0.42</v>
      </c>
      <c r="CG154" s="466" t="s">
        <v>2267</v>
      </c>
      <c r="CH154" s="643">
        <v>0.42</v>
      </c>
      <c r="CI154" s="466" t="s">
        <v>2276</v>
      </c>
      <c r="CJ154" s="643">
        <v>0.4</v>
      </c>
      <c r="CK154" s="466" t="s">
        <v>2283</v>
      </c>
      <c r="CL154" s="671"/>
      <c r="CM154" s="671"/>
      <c r="CN154" s="643"/>
      <c r="CO154" s="672"/>
      <c r="CP154" s="643"/>
      <c r="CQ154" s="671"/>
      <c r="CR154" s="847"/>
      <c r="CS154" s="671"/>
      <c r="CT154" s="467"/>
    </row>
    <row r="155" spans="1:98" s="312" customFormat="1" ht="120" customHeight="1" x14ac:dyDescent="0.3">
      <c r="A155" s="561" t="s">
        <v>940</v>
      </c>
      <c r="B155" s="298" t="s">
        <v>941</v>
      </c>
      <c r="C155" s="298" t="s">
        <v>942</v>
      </c>
      <c r="D155" s="298" t="s">
        <v>515</v>
      </c>
      <c r="E155" s="309"/>
      <c r="F155" s="777" t="s">
        <v>63</v>
      </c>
      <c r="G155" s="778">
        <f>'Stage 2 - Site Information'!N155</f>
        <v>44</v>
      </c>
      <c r="H155" s="777"/>
      <c r="I155" s="779">
        <f>'Stage 2 - Site Information'!M155</f>
        <v>1.47</v>
      </c>
      <c r="J155" s="780" t="s">
        <v>1519</v>
      </c>
      <c r="K155" s="781"/>
      <c r="L155" s="309"/>
      <c r="M155" s="782">
        <v>1.47</v>
      </c>
      <c r="N155" s="782">
        <v>44</v>
      </c>
      <c r="O155" s="783" t="s">
        <v>441</v>
      </c>
      <c r="P155" s="792" t="s">
        <v>436</v>
      </c>
      <c r="Q155" s="309"/>
      <c r="R155" s="792" t="s">
        <v>1575</v>
      </c>
      <c r="S155" s="783" t="s">
        <v>1642</v>
      </c>
      <c r="T155" s="783" t="s">
        <v>1715</v>
      </c>
      <c r="U155" s="783" t="s">
        <v>416</v>
      </c>
      <c r="V155" s="309"/>
      <c r="W155" s="783" t="s">
        <v>1850</v>
      </c>
      <c r="X155" s="783" t="s">
        <v>1864</v>
      </c>
      <c r="Y155" s="783" t="s">
        <v>1879</v>
      </c>
      <c r="Z155" s="783" t="s">
        <v>418</v>
      </c>
      <c r="AA155" s="309"/>
      <c r="AB155" s="783" t="s">
        <v>1992</v>
      </c>
      <c r="AC155" s="783" t="s">
        <v>2043</v>
      </c>
      <c r="AD155" s="309"/>
      <c r="AE155" s="785" t="s">
        <v>3055</v>
      </c>
      <c r="AF155" s="801" t="s">
        <v>3078</v>
      </c>
      <c r="AG155" s="309"/>
      <c r="AH155" s="783" t="s">
        <v>2059</v>
      </c>
      <c r="AI155" s="783" t="s">
        <v>2151</v>
      </c>
      <c r="AJ155" s="783" t="s">
        <v>2125</v>
      </c>
      <c r="AK155" s="783" t="s">
        <v>64</v>
      </c>
      <c r="AL155" s="786"/>
      <c r="AM155" s="783" t="s">
        <v>2318</v>
      </c>
      <c r="AN155" s="783" t="s">
        <v>2418</v>
      </c>
      <c r="AO155" s="792" t="s">
        <v>452</v>
      </c>
      <c r="AP155" s="863" t="s">
        <v>3307</v>
      </c>
      <c r="AQ155" s="792" t="s">
        <v>1505</v>
      </c>
      <c r="AR155" s="783" t="s">
        <v>2593</v>
      </c>
      <c r="AS155" s="309"/>
      <c r="AT155" s="783" t="s">
        <v>3087</v>
      </c>
      <c r="AU155" s="783" t="s">
        <v>3162</v>
      </c>
      <c r="AV155" s="783" t="s">
        <v>3192</v>
      </c>
      <c r="AW155" s="787"/>
      <c r="AX155" s="783" t="s">
        <v>1456</v>
      </c>
      <c r="AY155" s="792" t="s">
        <v>1434</v>
      </c>
      <c r="AZ155" s="783" t="s">
        <v>2685</v>
      </c>
      <c r="BA155" s="783" t="s">
        <v>445</v>
      </c>
      <c r="BB155" s="792" t="s">
        <v>3216</v>
      </c>
      <c r="BC155" s="783" t="s">
        <v>2716</v>
      </c>
      <c r="BD155" s="783" t="s">
        <v>2758</v>
      </c>
      <c r="BE155" s="309"/>
      <c r="BF155" s="783" t="s">
        <v>446</v>
      </c>
      <c r="BG155" s="783" t="s">
        <v>2732</v>
      </c>
      <c r="BH155" s="309"/>
      <c r="BI155" s="783" t="s">
        <v>447</v>
      </c>
      <c r="BJ155" s="783" t="s">
        <v>3241</v>
      </c>
      <c r="BK155" s="783" t="s">
        <v>3256</v>
      </c>
      <c r="BL155" s="783" t="s">
        <v>2866</v>
      </c>
      <c r="BM155" s="783" t="s">
        <v>399</v>
      </c>
      <c r="BN155" s="783" t="s">
        <v>2885</v>
      </c>
      <c r="BO155" s="309"/>
      <c r="BP155" s="783" t="s">
        <v>2951</v>
      </c>
      <c r="BQ155" s="783" t="s">
        <v>2983</v>
      </c>
      <c r="BR155" s="309"/>
      <c r="BS155" s="788">
        <v>1.9</v>
      </c>
      <c r="BT155" s="785" t="s">
        <v>2197</v>
      </c>
      <c r="BU155" s="788">
        <v>0.45</v>
      </c>
      <c r="BV155" s="783" t="s">
        <v>2200</v>
      </c>
      <c r="BW155" s="788">
        <v>0.26</v>
      </c>
      <c r="BX155" s="785" t="s">
        <v>2307</v>
      </c>
      <c r="BY155" s="789">
        <v>0</v>
      </c>
      <c r="BZ155" s="783" t="s">
        <v>2218</v>
      </c>
      <c r="CA155" s="788">
        <v>1</v>
      </c>
      <c r="CB155" s="783" t="s">
        <v>1219</v>
      </c>
      <c r="CC155" s="790"/>
      <c r="CD155" s="788">
        <v>0.45</v>
      </c>
      <c r="CE155" s="783" t="s">
        <v>2281</v>
      </c>
      <c r="CF155" s="788">
        <v>0.8</v>
      </c>
      <c r="CG155" s="783" t="s">
        <v>2239</v>
      </c>
      <c r="CH155" s="788">
        <v>0.9</v>
      </c>
      <c r="CI155" s="783" t="s">
        <v>2300</v>
      </c>
      <c r="CJ155" s="788">
        <v>0.64</v>
      </c>
      <c r="CK155" s="783" t="s">
        <v>2274</v>
      </c>
      <c r="CL155" s="790"/>
      <c r="CM155" s="790"/>
      <c r="CN155" s="788">
        <v>1</v>
      </c>
      <c r="CO155" s="791"/>
      <c r="CP155" s="788">
        <v>0.1</v>
      </c>
      <c r="CQ155" s="790"/>
      <c r="CR155" s="309"/>
      <c r="CS155" s="790"/>
      <c r="CT155" s="785"/>
    </row>
    <row r="156" spans="1:98" s="470" customFormat="1" ht="120" hidden="1" customHeight="1" x14ac:dyDescent="0.25">
      <c r="A156" s="846" t="s">
        <v>943</v>
      </c>
      <c r="B156" s="463" t="s">
        <v>944</v>
      </c>
      <c r="C156" s="463" t="s">
        <v>538</v>
      </c>
      <c r="D156" s="463" t="s">
        <v>565</v>
      </c>
      <c r="E156" s="847"/>
      <c r="F156" s="482"/>
      <c r="G156" s="483">
        <f>'Stage 2 - Site Information'!N156</f>
        <v>0</v>
      </c>
      <c r="H156" s="482"/>
      <c r="I156" s="484">
        <f>'Stage 2 - Site Information'!M156</f>
        <v>2.04</v>
      </c>
      <c r="J156" s="485" t="s">
        <v>945</v>
      </c>
      <c r="K156" s="486"/>
      <c r="L156" s="847"/>
      <c r="M156" s="465">
        <v>2.04</v>
      </c>
      <c r="N156" s="465">
        <v>0</v>
      </c>
      <c r="O156" s="466" t="s">
        <v>425</v>
      </c>
      <c r="P156" s="469" t="s">
        <v>436</v>
      </c>
      <c r="Q156" s="847"/>
      <c r="R156" s="469" t="s">
        <v>488</v>
      </c>
      <c r="S156" s="466"/>
      <c r="T156" s="466"/>
      <c r="U156" s="466"/>
      <c r="V156" s="847"/>
      <c r="W156" s="466"/>
      <c r="X156" s="466"/>
      <c r="Y156" s="466"/>
      <c r="Z156" s="466"/>
      <c r="AA156" s="847"/>
      <c r="AB156" s="466"/>
      <c r="AC156" s="466"/>
      <c r="AD156" s="847"/>
      <c r="AE156" s="467"/>
      <c r="AF156" s="466"/>
      <c r="AG156" s="847"/>
      <c r="AH156" s="466"/>
      <c r="AI156" s="466"/>
      <c r="AJ156" s="466"/>
      <c r="AK156" s="466"/>
      <c r="AL156" s="468"/>
      <c r="AM156" s="466"/>
      <c r="AN156" s="466"/>
      <c r="AO156" s="469" t="s">
        <v>1497</v>
      </c>
      <c r="AP156" s="864"/>
      <c r="AQ156" s="792"/>
      <c r="AR156" s="466"/>
      <c r="AS156" s="847"/>
      <c r="AT156" s="466" t="s">
        <v>3087</v>
      </c>
      <c r="AU156" s="466"/>
      <c r="AV156" s="466"/>
      <c r="AW156" s="718"/>
      <c r="AX156" s="466" t="s">
        <v>1456</v>
      </c>
      <c r="AY156" s="469" t="s">
        <v>1434</v>
      </c>
      <c r="AZ156" s="466" t="s">
        <v>2685</v>
      </c>
      <c r="BA156" s="466" t="s">
        <v>445</v>
      </c>
      <c r="BB156" s="792" t="s">
        <v>3214</v>
      </c>
      <c r="BC156" s="466" t="s">
        <v>2716</v>
      </c>
      <c r="BD156" s="466"/>
      <c r="BE156" s="847"/>
      <c r="BF156" s="466"/>
      <c r="BG156" s="466"/>
      <c r="BH156" s="847"/>
      <c r="BI156" s="466"/>
      <c r="BJ156" s="466"/>
      <c r="BK156" s="466"/>
      <c r="BL156" s="466"/>
      <c r="BM156" s="466"/>
      <c r="BN156" s="466"/>
      <c r="BO156" s="847"/>
      <c r="BP156" s="466"/>
      <c r="BQ156" s="466"/>
      <c r="BR156" s="847"/>
      <c r="BS156" s="643"/>
      <c r="BT156" s="467"/>
      <c r="BU156" s="643"/>
      <c r="BV156" s="466"/>
      <c r="BW156" s="643"/>
      <c r="BX156" s="467"/>
      <c r="BY156" s="644"/>
      <c r="BZ156" s="466"/>
      <c r="CA156" s="643"/>
      <c r="CB156" s="466"/>
      <c r="CC156" s="671"/>
      <c r="CD156" s="643"/>
      <c r="CE156" s="466"/>
      <c r="CF156" s="643"/>
      <c r="CG156" s="466"/>
      <c r="CH156" s="643"/>
      <c r="CI156" s="466"/>
      <c r="CJ156" s="643"/>
      <c r="CK156" s="466"/>
      <c r="CL156" s="671"/>
      <c r="CM156" s="671"/>
      <c r="CN156" s="643"/>
      <c r="CO156" s="672"/>
      <c r="CP156" s="643"/>
      <c r="CQ156" s="671"/>
      <c r="CR156" s="847"/>
      <c r="CS156" s="671"/>
      <c r="CT156" s="467"/>
    </row>
    <row r="157" spans="1:98" s="312" customFormat="1" ht="120" customHeight="1" x14ac:dyDescent="0.3">
      <c r="A157" s="561" t="s">
        <v>946</v>
      </c>
      <c r="B157" s="298" t="s">
        <v>947</v>
      </c>
      <c r="C157" s="298" t="s">
        <v>948</v>
      </c>
      <c r="D157" s="298" t="s">
        <v>515</v>
      </c>
      <c r="E157" s="309"/>
      <c r="F157" s="777" t="s">
        <v>63</v>
      </c>
      <c r="G157" s="778">
        <f>'Stage 2 - Site Information'!N157</f>
        <v>77</v>
      </c>
      <c r="H157" s="777"/>
      <c r="I157" s="779">
        <f>'Stage 2 - Site Information'!M157</f>
        <v>2.59</v>
      </c>
      <c r="J157" s="780" t="s">
        <v>1365</v>
      </c>
      <c r="K157" s="781"/>
      <c r="L157" s="309"/>
      <c r="M157" s="782">
        <v>2.59</v>
      </c>
      <c r="N157" s="782">
        <v>77</v>
      </c>
      <c r="O157" s="783" t="s">
        <v>441</v>
      </c>
      <c r="P157" s="784" t="s">
        <v>1376</v>
      </c>
      <c r="Q157" s="309"/>
      <c r="R157" s="783" t="s">
        <v>1576</v>
      </c>
      <c r="S157" s="783" t="s">
        <v>1643</v>
      </c>
      <c r="T157" s="783" t="s">
        <v>1716</v>
      </c>
      <c r="U157" s="783" t="s">
        <v>416</v>
      </c>
      <c r="V157" s="309"/>
      <c r="W157" s="783" t="s">
        <v>1877</v>
      </c>
      <c r="X157" s="783" t="s">
        <v>1864</v>
      </c>
      <c r="Y157" s="783" t="s">
        <v>1967</v>
      </c>
      <c r="Z157" s="783" t="s">
        <v>418</v>
      </c>
      <c r="AA157" s="309"/>
      <c r="AB157" s="783" t="s">
        <v>1992</v>
      </c>
      <c r="AC157" s="783" t="s">
        <v>2044</v>
      </c>
      <c r="AD157" s="309"/>
      <c r="AE157" s="785" t="s">
        <v>3065</v>
      </c>
      <c r="AF157" s="783" t="s">
        <v>3078</v>
      </c>
      <c r="AG157" s="309"/>
      <c r="AH157" s="783" t="s">
        <v>2059</v>
      </c>
      <c r="AI157" s="783" t="s">
        <v>2149</v>
      </c>
      <c r="AJ157" s="783" t="s">
        <v>2087</v>
      </c>
      <c r="AK157" s="783" t="s">
        <v>64</v>
      </c>
      <c r="AL157" s="786"/>
      <c r="AM157" s="783" t="s">
        <v>2318</v>
      </c>
      <c r="AN157" s="783" t="s">
        <v>2388</v>
      </c>
      <c r="AO157" s="784" t="s">
        <v>452</v>
      </c>
      <c r="AP157" s="863" t="s">
        <v>3307</v>
      </c>
      <c r="AQ157" s="792" t="s">
        <v>1505</v>
      </c>
      <c r="AR157" s="783" t="s">
        <v>2594</v>
      </c>
      <c r="AS157" s="309"/>
      <c r="AT157" s="783" t="s">
        <v>3087</v>
      </c>
      <c r="AU157" s="783" t="s">
        <v>3162</v>
      </c>
      <c r="AV157" s="783" t="s">
        <v>3192</v>
      </c>
      <c r="AW157" s="787"/>
      <c r="AX157" s="783"/>
      <c r="AY157" s="784" t="s">
        <v>1434</v>
      </c>
      <c r="AZ157" s="783" t="s">
        <v>2685</v>
      </c>
      <c r="BA157" s="783" t="s">
        <v>445</v>
      </c>
      <c r="BB157" s="792" t="s">
        <v>3216</v>
      </c>
      <c r="BC157" s="783" t="s">
        <v>2716</v>
      </c>
      <c r="BD157" s="783" t="s">
        <v>2758</v>
      </c>
      <c r="BE157" s="309"/>
      <c r="BF157" s="783" t="s">
        <v>446</v>
      </c>
      <c r="BG157" s="783" t="s">
        <v>2732</v>
      </c>
      <c r="BH157" s="309"/>
      <c r="BI157" s="783" t="s">
        <v>447</v>
      </c>
      <c r="BJ157" s="783" t="s">
        <v>3241</v>
      </c>
      <c r="BK157" s="783" t="s">
        <v>3256</v>
      </c>
      <c r="BL157" s="783" t="s">
        <v>2866</v>
      </c>
      <c r="BM157" s="783" t="s">
        <v>398</v>
      </c>
      <c r="BN157" s="783" t="s">
        <v>2885</v>
      </c>
      <c r="BO157" s="309"/>
      <c r="BP157" s="783" t="s">
        <v>2951</v>
      </c>
      <c r="BQ157" s="783" t="s">
        <v>2984</v>
      </c>
      <c r="BR157" s="309"/>
      <c r="BS157" s="788">
        <v>1.3</v>
      </c>
      <c r="BT157" s="785" t="s">
        <v>2197</v>
      </c>
      <c r="BU157" s="788">
        <v>0.85</v>
      </c>
      <c r="BV157" s="783" t="s">
        <v>2200</v>
      </c>
      <c r="BW157" s="788">
        <v>0.24</v>
      </c>
      <c r="BX157" s="785" t="s">
        <v>2307</v>
      </c>
      <c r="BY157" s="789">
        <v>0</v>
      </c>
      <c r="BZ157" s="783" t="s">
        <v>2217</v>
      </c>
      <c r="CA157" s="788">
        <v>2.2000000000000002</v>
      </c>
      <c r="CB157" s="783" t="s">
        <v>1219</v>
      </c>
      <c r="CC157" s="790"/>
      <c r="CD157" s="788">
        <v>0.5</v>
      </c>
      <c r="CE157" s="783" t="s">
        <v>2281</v>
      </c>
      <c r="CF157" s="788">
        <v>1.2</v>
      </c>
      <c r="CG157" s="783" t="s">
        <v>2247</v>
      </c>
      <c r="CH157" s="788">
        <v>1.7</v>
      </c>
      <c r="CI157" s="783" t="s">
        <v>2277</v>
      </c>
      <c r="CJ157" s="788">
        <v>1.7</v>
      </c>
      <c r="CK157" s="783" t="s">
        <v>2274</v>
      </c>
      <c r="CL157" s="790"/>
      <c r="CM157" s="790"/>
      <c r="CN157" s="788">
        <v>1.7</v>
      </c>
      <c r="CO157" s="791"/>
      <c r="CP157" s="788">
        <v>0.2</v>
      </c>
      <c r="CQ157" s="790"/>
      <c r="CR157" s="309"/>
      <c r="CS157" s="790"/>
      <c r="CT157" s="785"/>
    </row>
    <row r="158" spans="1:98" s="312" customFormat="1" ht="120" customHeight="1" x14ac:dyDescent="0.3">
      <c r="A158" s="561" t="s">
        <v>949</v>
      </c>
      <c r="B158" s="298" t="s">
        <v>950</v>
      </c>
      <c r="C158" s="298" t="s">
        <v>951</v>
      </c>
      <c r="D158" s="298" t="s">
        <v>515</v>
      </c>
      <c r="E158" s="309"/>
      <c r="F158" s="777" t="s">
        <v>63</v>
      </c>
      <c r="G158" s="778">
        <f>'Stage 2 - Site Information'!N158</f>
        <v>120</v>
      </c>
      <c r="H158" s="777" t="s">
        <v>63</v>
      </c>
      <c r="I158" s="779">
        <f>'Stage 2 - Site Information'!M158</f>
        <v>4.05</v>
      </c>
      <c r="J158" s="780" t="s">
        <v>1365</v>
      </c>
      <c r="K158" s="781"/>
      <c r="L158" s="309"/>
      <c r="M158" s="782">
        <v>4.05</v>
      </c>
      <c r="N158" s="782">
        <v>120</v>
      </c>
      <c r="O158" s="783" t="s">
        <v>441</v>
      </c>
      <c r="P158" s="792" t="s">
        <v>436</v>
      </c>
      <c r="Q158" s="309"/>
      <c r="R158" s="792" t="s">
        <v>1578</v>
      </c>
      <c r="S158" s="783" t="s">
        <v>1669</v>
      </c>
      <c r="T158" s="783" t="s">
        <v>1577</v>
      </c>
      <c r="U158" s="783" t="s">
        <v>1579</v>
      </c>
      <c r="V158" s="309"/>
      <c r="W158" s="783" t="s">
        <v>1877</v>
      </c>
      <c r="X158" s="783" t="s">
        <v>1864</v>
      </c>
      <c r="Y158" s="783" t="s">
        <v>1968</v>
      </c>
      <c r="Z158" s="783" t="s">
        <v>1870</v>
      </c>
      <c r="AA158" s="309"/>
      <c r="AB158" s="783" t="s">
        <v>98</v>
      </c>
      <c r="AC158" s="783" t="s">
        <v>2045</v>
      </c>
      <c r="AD158" s="309"/>
      <c r="AE158" s="785" t="s">
        <v>3048</v>
      </c>
      <c r="AF158" s="801" t="s">
        <v>3078</v>
      </c>
      <c r="AG158" s="309"/>
      <c r="AH158" s="783" t="s">
        <v>2066</v>
      </c>
      <c r="AI158" s="783" t="s">
        <v>2149</v>
      </c>
      <c r="AJ158" s="783" t="s">
        <v>2087</v>
      </c>
      <c r="AK158" s="783" t="s">
        <v>64</v>
      </c>
      <c r="AL158" s="786"/>
      <c r="AM158" s="783" t="s">
        <v>2318</v>
      </c>
      <c r="AN158" s="783" t="s">
        <v>2419</v>
      </c>
      <c r="AO158" s="792" t="s">
        <v>452</v>
      </c>
      <c r="AP158" s="863" t="s">
        <v>3307</v>
      </c>
      <c r="AQ158" s="783" t="s">
        <v>3282</v>
      </c>
      <c r="AR158" s="783" t="s">
        <v>2594</v>
      </c>
      <c r="AS158" s="309"/>
      <c r="AT158" s="783" t="s">
        <v>3087</v>
      </c>
      <c r="AU158" s="783" t="s">
        <v>3162</v>
      </c>
      <c r="AV158" s="783" t="s">
        <v>3192</v>
      </c>
      <c r="AW158" s="787"/>
      <c r="AX158" s="783"/>
      <c r="AY158" s="792" t="s">
        <v>1434</v>
      </c>
      <c r="AZ158" s="783" t="s">
        <v>2685</v>
      </c>
      <c r="BA158" s="783" t="s">
        <v>445</v>
      </c>
      <c r="BB158" s="792" t="s">
        <v>3216</v>
      </c>
      <c r="BC158" s="783" t="s">
        <v>2716</v>
      </c>
      <c r="BD158" s="783" t="s">
        <v>2758</v>
      </c>
      <c r="BE158" s="309"/>
      <c r="BF158" s="783" t="s">
        <v>446</v>
      </c>
      <c r="BG158" s="783" t="s">
        <v>2732</v>
      </c>
      <c r="BH158" s="309"/>
      <c r="BI158" s="783" t="s">
        <v>447</v>
      </c>
      <c r="BJ158" s="783" t="s">
        <v>3278</v>
      </c>
      <c r="BK158" s="783" t="s">
        <v>3256</v>
      </c>
      <c r="BL158" s="783" t="s">
        <v>2866</v>
      </c>
      <c r="BM158" s="783" t="s">
        <v>399</v>
      </c>
      <c r="BN158" s="783" t="s">
        <v>2885</v>
      </c>
      <c r="BO158" s="309"/>
      <c r="BP158" s="783" t="s">
        <v>2951</v>
      </c>
      <c r="BQ158" s="783" t="s">
        <v>3003</v>
      </c>
      <c r="BR158" s="309"/>
      <c r="BS158" s="788">
        <v>1.5</v>
      </c>
      <c r="BT158" s="785" t="s">
        <v>2197</v>
      </c>
      <c r="BU158" s="788">
        <v>0.2</v>
      </c>
      <c r="BV158" s="783" t="s">
        <v>2200</v>
      </c>
      <c r="BW158" s="788">
        <v>0.05</v>
      </c>
      <c r="BX158" s="785" t="s">
        <v>2305</v>
      </c>
      <c r="BY158" s="789">
        <v>0</v>
      </c>
      <c r="BZ158" s="783" t="s">
        <v>2217</v>
      </c>
      <c r="CA158" s="788">
        <v>2</v>
      </c>
      <c r="CB158" s="783" t="s">
        <v>1219</v>
      </c>
      <c r="CC158" s="790"/>
      <c r="CD158" s="788">
        <v>0.3</v>
      </c>
      <c r="CE158" s="783" t="s">
        <v>2281</v>
      </c>
      <c r="CF158" s="788">
        <v>1.5</v>
      </c>
      <c r="CG158" s="783" t="s">
        <v>2256</v>
      </c>
      <c r="CH158" s="788">
        <v>1.5</v>
      </c>
      <c r="CI158" s="783" t="s">
        <v>2277</v>
      </c>
      <c r="CJ158" s="788">
        <v>1.5</v>
      </c>
      <c r="CK158" s="783" t="s">
        <v>2274</v>
      </c>
      <c r="CL158" s="790"/>
      <c r="CM158" s="790"/>
      <c r="CN158" s="788">
        <v>1.5</v>
      </c>
      <c r="CO158" s="791"/>
      <c r="CP158" s="788">
        <v>0.4</v>
      </c>
      <c r="CQ158" s="790"/>
      <c r="CR158" s="309"/>
      <c r="CS158" s="790"/>
      <c r="CT158" s="785"/>
    </row>
    <row r="159" spans="1:98" s="312" customFormat="1" ht="192" customHeight="1" x14ac:dyDescent="0.3">
      <c r="A159" s="561" t="s">
        <v>952</v>
      </c>
      <c r="B159" s="298" t="s">
        <v>953</v>
      </c>
      <c r="C159" s="298" t="s">
        <v>803</v>
      </c>
      <c r="D159" s="298" t="s">
        <v>535</v>
      </c>
      <c r="E159" s="309"/>
      <c r="F159" s="777" t="s">
        <v>63</v>
      </c>
      <c r="G159" s="778">
        <f>'Stage 2 - Site Information'!N159</f>
        <v>160</v>
      </c>
      <c r="H159" s="777" t="s">
        <v>63</v>
      </c>
      <c r="I159" s="779">
        <f>'Stage 2 - Site Information'!M159</f>
        <v>7.57</v>
      </c>
      <c r="J159" s="780" t="s">
        <v>539</v>
      </c>
      <c r="K159" s="781"/>
      <c r="L159" s="309"/>
      <c r="M159" s="782">
        <v>7.57</v>
      </c>
      <c r="N159" s="782">
        <v>160</v>
      </c>
      <c r="O159" s="783" t="s">
        <v>459</v>
      </c>
      <c r="P159" s="783" t="s">
        <v>502</v>
      </c>
      <c r="Q159" s="309"/>
      <c r="R159" s="792" t="s">
        <v>488</v>
      </c>
      <c r="S159" s="783" t="s">
        <v>1668</v>
      </c>
      <c r="T159" s="783" t="s">
        <v>1717</v>
      </c>
      <c r="U159" s="783" t="s">
        <v>416</v>
      </c>
      <c r="V159" s="309"/>
      <c r="W159" s="783" t="s">
        <v>1850</v>
      </c>
      <c r="X159" s="783" t="s">
        <v>1864</v>
      </c>
      <c r="Y159" s="783" t="s">
        <v>1955</v>
      </c>
      <c r="Z159" s="783" t="s">
        <v>1875</v>
      </c>
      <c r="AA159" s="309"/>
      <c r="AB159" s="783" t="s">
        <v>1992</v>
      </c>
      <c r="AC159" s="783" t="s">
        <v>418</v>
      </c>
      <c r="AD159" s="309"/>
      <c r="AE159" s="785" t="s">
        <v>3049</v>
      </c>
      <c r="AF159" s="801" t="s">
        <v>3078</v>
      </c>
      <c r="AG159" s="309"/>
      <c r="AH159" s="783" t="s">
        <v>2061</v>
      </c>
      <c r="AI159" s="783" t="s">
        <v>2075</v>
      </c>
      <c r="AJ159" s="783" t="s">
        <v>2127</v>
      </c>
      <c r="AK159" s="783" t="s">
        <v>64</v>
      </c>
      <c r="AL159" s="786"/>
      <c r="AM159" s="783" t="s">
        <v>2318</v>
      </c>
      <c r="AN159" s="783" t="s">
        <v>2420</v>
      </c>
      <c r="AO159" s="792" t="s">
        <v>452</v>
      </c>
      <c r="AP159" s="863" t="s">
        <v>3305</v>
      </c>
      <c r="AQ159" s="792" t="s">
        <v>1505</v>
      </c>
      <c r="AR159" s="783" t="s">
        <v>2595</v>
      </c>
      <c r="AS159" s="309"/>
      <c r="AT159" s="783" t="s">
        <v>3087</v>
      </c>
      <c r="AU159" s="792" t="s">
        <v>3140</v>
      </c>
      <c r="AV159" s="783" t="s">
        <v>3192</v>
      </c>
      <c r="AW159" s="794" t="s">
        <v>444</v>
      </c>
      <c r="AX159" s="783" t="s">
        <v>1454</v>
      </c>
      <c r="AY159" s="792" t="s">
        <v>1434</v>
      </c>
      <c r="AZ159" s="792" t="s">
        <v>2685</v>
      </c>
      <c r="BA159" s="792" t="s">
        <v>445</v>
      </c>
      <c r="BB159" s="792" t="s">
        <v>3211</v>
      </c>
      <c r="BC159" s="792" t="s">
        <v>2697</v>
      </c>
      <c r="BD159" s="792" t="s">
        <v>2807</v>
      </c>
      <c r="BE159" s="309"/>
      <c r="BF159" s="783" t="s">
        <v>2790</v>
      </c>
      <c r="BG159" s="783" t="s">
        <v>2732</v>
      </c>
      <c r="BH159" s="309"/>
      <c r="BI159" s="783" t="s">
        <v>3310</v>
      </c>
      <c r="BJ159" s="783" t="s">
        <v>3241</v>
      </c>
      <c r="BK159" s="783" t="s">
        <v>3255</v>
      </c>
      <c r="BL159" s="783" t="s">
        <v>2866</v>
      </c>
      <c r="BM159" s="783" t="s">
        <v>398</v>
      </c>
      <c r="BN159" s="783" t="s">
        <v>2884</v>
      </c>
      <c r="BO159" s="309"/>
      <c r="BP159" s="783" t="s">
        <v>2952</v>
      </c>
      <c r="BQ159" s="783" t="s">
        <v>2982</v>
      </c>
      <c r="BR159" s="309"/>
      <c r="BS159" s="788">
        <v>1.8</v>
      </c>
      <c r="BT159" s="785" t="s">
        <v>2196</v>
      </c>
      <c r="BU159" s="788">
        <v>0.7</v>
      </c>
      <c r="BV159" s="783" t="s">
        <v>2200</v>
      </c>
      <c r="BW159" s="788">
        <v>0.56000000000000005</v>
      </c>
      <c r="BX159" s="785" t="s">
        <v>2307</v>
      </c>
      <c r="BY159" s="789">
        <v>0.75</v>
      </c>
      <c r="BZ159" s="783" t="s">
        <v>2301</v>
      </c>
      <c r="CA159" s="788">
        <v>0.8</v>
      </c>
      <c r="CB159" s="783" t="s">
        <v>2213</v>
      </c>
      <c r="CC159" s="790"/>
      <c r="CD159" s="788">
        <v>0.6</v>
      </c>
      <c r="CE159" s="783" t="s">
        <v>2281</v>
      </c>
      <c r="CF159" s="788">
        <v>1</v>
      </c>
      <c r="CG159" s="783" t="s">
        <v>2252</v>
      </c>
      <c r="CH159" s="788">
        <v>1.6</v>
      </c>
      <c r="CI159" s="783" t="s">
        <v>2277</v>
      </c>
      <c r="CJ159" s="788">
        <v>1.07</v>
      </c>
      <c r="CK159" s="783" t="s">
        <v>2283</v>
      </c>
      <c r="CL159" s="790"/>
      <c r="CM159" s="790"/>
      <c r="CN159" s="788">
        <v>1</v>
      </c>
      <c r="CO159" s="791"/>
      <c r="CP159" s="788">
        <v>0.1</v>
      </c>
      <c r="CQ159" s="790"/>
      <c r="CR159" s="309"/>
      <c r="CS159" s="790"/>
      <c r="CT159" s="785"/>
    </row>
    <row r="160" spans="1:98" s="312" customFormat="1" ht="120" customHeight="1" x14ac:dyDescent="0.3">
      <c r="A160" s="561" t="s">
        <v>954</v>
      </c>
      <c r="B160" s="298" t="s">
        <v>955</v>
      </c>
      <c r="C160" s="298" t="s">
        <v>942</v>
      </c>
      <c r="D160" s="298" t="s">
        <v>515</v>
      </c>
      <c r="E160" s="309"/>
      <c r="F160" s="777" t="s">
        <v>63</v>
      </c>
      <c r="G160" s="778">
        <f>'Stage 2 - Site Information'!N160</f>
        <v>49</v>
      </c>
      <c r="H160" s="777" t="s">
        <v>63</v>
      </c>
      <c r="I160" s="779">
        <f>'Stage 2 - Site Information'!M160</f>
        <v>1.62</v>
      </c>
      <c r="J160" s="780" t="s">
        <v>1365</v>
      </c>
      <c r="K160" s="781"/>
      <c r="L160" s="309"/>
      <c r="M160" s="782">
        <v>1.62</v>
      </c>
      <c r="N160" s="782">
        <v>49</v>
      </c>
      <c r="O160" s="783" t="s">
        <v>441</v>
      </c>
      <c r="P160" s="784" t="s">
        <v>436</v>
      </c>
      <c r="Q160" s="309"/>
      <c r="R160" s="783" t="s">
        <v>1555</v>
      </c>
      <c r="S160" s="783" t="s">
        <v>1667</v>
      </c>
      <c r="T160" s="783" t="s">
        <v>1715</v>
      </c>
      <c r="U160" s="783" t="s">
        <v>1580</v>
      </c>
      <c r="V160" s="309"/>
      <c r="W160" s="783" t="s">
        <v>1877</v>
      </c>
      <c r="X160" s="783" t="s">
        <v>1864</v>
      </c>
      <c r="Y160" s="783" t="s">
        <v>1968</v>
      </c>
      <c r="Z160" s="783" t="s">
        <v>418</v>
      </c>
      <c r="AA160" s="309"/>
      <c r="AB160" s="783" t="s">
        <v>98</v>
      </c>
      <c r="AC160" s="783" t="s">
        <v>2046</v>
      </c>
      <c r="AD160" s="309"/>
      <c r="AE160" s="785" t="s">
        <v>3055</v>
      </c>
      <c r="AF160" s="801" t="s">
        <v>3078</v>
      </c>
      <c r="AG160" s="309"/>
      <c r="AH160" s="783" t="s">
        <v>2059</v>
      </c>
      <c r="AI160" s="783" t="s">
        <v>2151</v>
      </c>
      <c r="AJ160" s="783" t="s">
        <v>2128</v>
      </c>
      <c r="AK160" s="783" t="s">
        <v>64</v>
      </c>
      <c r="AL160" s="786"/>
      <c r="AM160" s="783" t="s">
        <v>2318</v>
      </c>
      <c r="AN160" s="783" t="s">
        <v>2421</v>
      </c>
      <c r="AO160" s="784" t="s">
        <v>452</v>
      </c>
      <c r="AP160" s="863" t="s">
        <v>3307</v>
      </c>
      <c r="AQ160" s="792" t="s">
        <v>1505</v>
      </c>
      <c r="AR160" s="783" t="s">
        <v>2596</v>
      </c>
      <c r="AS160" s="309"/>
      <c r="AT160" s="783" t="s">
        <v>3087</v>
      </c>
      <c r="AU160" s="783" t="s">
        <v>3162</v>
      </c>
      <c r="AV160" s="783" t="s">
        <v>3192</v>
      </c>
      <c r="AW160" s="787"/>
      <c r="AX160" s="783" t="s">
        <v>1454</v>
      </c>
      <c r="AY160" s="784" t="s">
        <v>1434</v>
      </c>
      <c r="AZ160" s="784" t="s">
        <v>2685</v>
      </c>
      <c r="BA160" s="783" t="s">
        <v>445</v>
      </c>
      <c r="BB160" s="792" t="s">
        <v>3216</v>
      </c>
      <c r="BC160" s="783" t="s">
        <v>2716</v>
      </c>
      <c r="BD160" s="783" t="s">
        <v>2758</v>
      </c>
      <c r="BE160" s="309"/>
      <c r="BF160" s="783" t="s">
        <v>446</v>
      </c>
      <c r="BG160" s="783" t="s">
        <v>2732</v>
      </c>
      <c r="BH160" s="309"/>
      <c r="BI160" s="783" t="s">
        <v>447</v>
      </c>
      <c r="BJ160" s="783" t="s">
        <v>2879</v>
      </c>
      <c r="BK160" s="783" t="s">
        <v>3256</v>
      </c>
      <c r="BL160" s="783" t="s">
        <v>2873</v>
      </c>
      <c r="BM160" s="783" t="s">
        <v>399</v>
      </c>
      <c r="BN160" s="783" t="s">
        <v>2884</v>
      </c>
      <c r="BO160" s="309"/>
      <c r="BP160" s="783" t="s">
        <v>2951</v>
      </c>
      <c r="BQ160" s="783" t="s">
        <v>2990</v>
      </c>
      <c r="BR160" s="309"/>
      <c r="BS160" s="788">
        <v>1.9</v>
      </c>
      <c r="BT160" s="785" t="s">
        <v>2197</v>
      </c>
      <c r="BU160" s="788">
        <v>0.45</v>
      </c>
      <c r="BV160" s="783" t="s">
        <v>2200</v>
      </c>
      <c r="BW160" s="788">
        <v>0.66</v>
      </c>
      <c r="BX160" s="785" t="s">
        <v>2308</v>
      </c>
      <c r="BY160" s="789">
        <v>0</v>
      </c>
      <c r="BZ160" s="783" t="s">
        <v>2218</v>
      </c>
      <c r="CA160" s="788">
        <v>1</v>
      </c>
      <c r="CB160" s="783" t="s">
        <v>1219</v>
      </c>
      <c r="CC160" s="790"/>
      <c r="CD160" s="788">
        <v>0.55000000000000004</v>
      </c>
      <c r="CE160" s="783" t="s">
        <v>2281</v>
      </c>
      <c r="CF160" s="788">
        <v>0.67</v>
      </c>
      <c r="CG160" s="783" t="s">
        <v>2239</v>
      </c>
      <c r="CH160" s="788">
        <v>0.98</v>
      </c>
      <c r="CI160" s="783" t="s">
        <v>2300</v>
      </c>
      <c r="CJ160" s="788">
        <v>0.79</v>
      </c>
      <c r="CK160" s="783" t="s">
        <v>2274</v>
      </c>
      <c r="CL160" s="790"/>
      <c r="CM160" s="790"/>
      <c r="CN160" s="788">
        <v>1.1000000000000001</v>
      </c>
      <c r="CO160" s="791"/>
      <c r="CP160" s="788">
        <v>0</v>
      </c>
      <c r="CQ160" s="790"/>
      <c r="CR160" s="309"/>
      <c r="CS160" s="790"/>
      <c r="CT160" s="785"/>
    </row>
    <row r="161" spans="1:98" s="470" customFormat="1" ht="120" hidden="1" customHeight="1" x14ac:dyDescent="0.25">
      <c r="A161" s="846" t="s">
        <v>956</v>
      </c>
      <c r="B161" s="463" t="s">
        <v>957</v>
      </c>
      <c r="C161" s="463" t="s">
        <v>958</v>
      </c>
      <c r="D161" s="463" t="s">
        <v>565</v>
      </c>
      <c r="E161" s="847"/>
      <c r="F161" s="482"/>
      <c r="G161" s="483">
        <f>'Stage 2 - Site Information'!N161</f>
        <v>0</v>
      </c>
      <c r="H161" s="482" t="s">
        <v>63</v>
      </c>
      <c r="I161" s="484">
        <f>'Stage 2 - Site Information'!M161</f>
        <v>3.34</v>
      </c>
      <c r="J161" s="485"/>
      <c r="K161" s="486"/>
      <c r="L161" s="847"/>
      <c r="M161" s="465">
        <v>3.34</v>
      </c>
      <c r="N161" s="465">
        <v>0</v>
      </c>
      <c r="O161" s="466" t="s">
        <v>425</v>
      </c>
      <c r="P161" s="466" t="s">
        <v>1377</v>
      </c>
      <c r="Q161" s="847"/>
      <c r="R161" s="466"/>
      <c r="S161" s="466"/>
      <c r="T161" s="466"/>
      <c r="U161" s="466"/>
      <c r="V161" s="847"/>
      <c r="W161" s="466"/>
      <c r="X161" s="466"/>
      <c r="Y161" s="466"/>
      <c r="Z161" s="466"/>
      <c r="AA161" s="847"/>
      <c r="AB161" s="466"/>
      <c r="AC161" s="466" t="s">
        <v>418</v>
      </c>
      <c r="AD161" s="847"/>
      <c r="AE161" s="467"/>
      <c r="AF161" s="466"/>
      <c r="AG161" s="847"/>
      <c r="AH161" s="466"/>
      <c r="AI161" s="466"/>
      <c r="AJ161" s="466"/>
      <c r="AK161" s="466"/>
      <c r="AL161" s="468"/>
      <c r="AM161" s="466"/>
      <c r="AN161" s="466"/>
      <c r="AO161" s="469" t="s">
        <v>452</v>
      </c>
      <c r="AP161" s="866"/>
      <c r="AQ161" s="466"/>
      <c r="AR161" s="466"/>
      <c r="AS161" s="847"/>
      <c r="AT161" s="466" t="s">
        <v>3088</v>
      </c>
      <c r="AU161" s="469"/>
      <c r="AV161" s="469"/>
      <c r="AW161" s="719" t="s">
        <v>444</v>
      </c>
      <c r="AX161" s="469" t="s">
        <v>1456</v>
      </c>
      <c r="AY161" s="469" t="s">
        <v>1434</v>
      </c>
      <c r="AZ161" s="469" t="s">
        <v>2685</v>
      </c>
      <c r="BA161" s="469" t="s">
        <v>445</v>
      </c>
      <c r="BB161" s="469"/>
      <c r="BC161" s="469" t="s">
        <v>2716</v>
      </c>
      <c r="BD161" s="469" t="s">
        <v>2758</v>
      </c>
      <c r="BE161" s="847"/>
      <c r="BF161" s="466"/>
      <c r="BG161" s="466"/>
      <c r="BH161" s="847"/>
      <c r="BI161" s="466" t="s">
        <v>447</v>
      </c>
      <c r="BJ161" s="466"/>
      <c r="BK161" s="466" t="s">
        <v>3257</v>
      </c>
      <c r="BL161" s="466"/>
      <c r="BM161" s="466"/>
      <c r="BN161" s="466"/>
      <c r="BO161" s="847"/>
      <c r="BP161" s="466"/>
      <c r="BQ161" s="466"/>
      <c r="BR161" s="847"/>
      <c r="BS161" s="643"/>
      <c r="BT161" s="467"/>
      <c r="BU161" s="643"/>
      <c r="BV161" s="466"/>
      <c r="BW161" s="643"/>
      <c r="BX161" s="467"/>
      <c r="BY161" s="644"/>
      <c r="BZ161" s="466"/>
      <c r="CA161" s="643"/>
      <c r="CB161" s="466"/>
      <c r="CC161" s="671"/>
      <c r="CD161" s="643"/>
      <c r="CE161" s="466"/>
      <c r="CF161" s="643"/>
      <c r="CG161" s="466"/>
      <c r="CH161" s="643"/>
      <c r="CI161" s="466"/>
      <c r="CJ161" s="643"/>
      <c r="CK161" s="466"/>
      <c r="CL161" s="671"/>
      <c r="CM161" s="671"/>
      <c r="CN161" s="643"/>
      <c r="CO161" s="672"/>
      <c r="CP161" s="643"/>
      <c r="CQ161" s="671"/>
      <c r="CR161" s="847"/>
      <c r="CS161" s="671"/>
      <c r="CT161" s="467"/>
    </row>
    <row r="162" spans="1:98" s="312" customFormat="1" ht="120" customHeight="1" x14ac:dyDescent="0.3">
      <c r="A162" s="561" t="s">
        <v>959</v>
      </c>
      <c r="B162" s="298" t="s">
        <v>960</v>
      </c>
      <c r="C162" s="298" t="s">
        <v>961</v>
      </c>
      <c r="D162" s="298" t="s">
        <v>535</v>
      </c>
      <c r="E162" s="309"/>
      <c r="F162" s="777"/>
      <c r="G162" s="778">
        <f>'Stage 2 - Site Information'!N162</f>
        <v>0</v>
      </c>
      <c r="H162" s="777" t="s">
        <v>63</v>
      </c>
      <c r="I162" s="779">
        <f>'Stage 2 - Site Information'!M162</f>
        <v>1.07</v>
      </c>
      <c r="J162" s="780"/>
      <c r="K162" s="781"/>
      <c r="L162" s="309"/>
      <c r="M162" s="782">
        <v>1.07</v>
      </c>
      <c r="N162" s="782">
        <v>0</v>
      </c>
      <c r="O162" s="783" t="s">
        <v>424</v>
      </c>
      <c r="P162" s="783" t="s">
        <v>1405</v>
      </c>
      <c r="Q162" s="309"/>
      <c r="R162" s="792" t="s">
        <v>488</v>
      </c>
      <c r="S162" s="783" t="s">
        <v>1670</v>
      </c>
      <c r="T162" s="783" t="s">
        <v>1715</v>
      </c>
      <c r="U162" s="783" t="s">
        <v>1525</v>
      </c>
      <c r="V162" s="309"/>
      <c r="W162" s="783" t="s">
        <v>1877</v>
      </c>
      <c r="X162" s="783" t="s">
        <v>1921</v>
      </c>
      <c r="Y162" s="783" t="s">
        <v>1883</v>
      </c>
      <c r="Z162" s="783" t="s">
        <v>1875</v>
      </c>
      <c r="AA162" s="309"/>
      <c r="AB162" s="783" t="s">
        <v>1992</v>
      </c>
      <c r="AC162" s="783" t="s">
        <v>2047</v>
      </c>
      <c r="AD162" s="309"/>
      <c r="AE162" s="785" t="s">
        <v>3056</v>
      </c>
      <c r="AF162" s="801" t="s">
        <v>3078</v>
      </c>
      <c r="AG162" s="309"/>
      <c r="AH162" s="783" t="s">
        <v>2060</v>
      </c>
      <c r="AI162" s="783" t="s">
        <v>2137</v>
      </c>
      <c r="AJ162" s="783" t="s">
        <v>2087</v>
      </c>
      <c r="AK162" s="783" t="s">
        <v>64</v>
      </c>
      <c r="AL162" s="786"/>
      <c r="AM162" s="783" t="s">
        <v>2318</v>
      </c>
      <c r="AN162" s="783" t="s">
        <v>2422</v>
      </c>
      <c r="AO162" s="792" t="s">
        <v>452</v>
      </c>
      <c r="AP162" s="863" t="s">
        <v>3306</v>
      </c>
      <c r="AQ162" s="792" t="s">
        <v>1505</v>
      </c>
      <c r="AR162" s="783" t="s">
        <v>2612</v>
      </c>
      <c r="AS162" s="309"/>
      <c r="AT162" s="792" t="s">
        <v>3087</v>
      </c>
      <c r="AU162" s="792" t="s">
        <v>3141</v>
      </c>
      <c r="AV162" s="792" t="s">
        <v>3192</v>
      </c>
      <c r="AW162" s="794" t="s">
        <v>444</v>
      </c>
      <c r="AX162" s="783" t="s">
        <v>1454</v>
      </c>
      <c r="AY162" s="792" t="s">
        <v>1434</v>
      </c>
      <c r="AZ162" s="792" t="s">
        <v>2685</v>
      </c>
      <c r="BA162" s="792" t="s">
        <v>445</v>
      </c>
      <c r="BB162" s="792" t="s">
        <v>3211</v>
      </c>
      <c r="BC162" s="792" t="s">
        <v>2716</v>
      </c>
      <c r="BD162" s="783" t="s">
        <v>2760</v>
      </c>
      <c r="BE162" s="309"/>
      <c r="BF162" s="783" t="s">
        <v>446</v>
      </c>
      <c r="BG162" s="783" t="s">
        <v>2732</v>
      </c>
      <c r="BH162" s="309"/>
      <c r="BI162" s="783" t="s">
        <v>3241</v>
      </c>
      <c r="BJ162" s="783" t="s">
        <v>3241</v>
      </c>
      <c r="BK162" s="783" t="s">
        <v>3255</v>
      </c>
      <c r="BL162" s="783" t="s">
        <v>2872</v>
      </c>
      <c r="BM162" s="783" t="s">
        <v>2886</v>
      </c>
      <c r="BN162" s="783" t="s">
        <v>2884</v>
      </c>
      <c r="BO162" s="309"/>
      <c r="BP162" s="783" t="s">
        <v>2953</v>
      </c>
      <c r="BQ162" s="783" t="s">
        <v>2982</v>
      </c>
      <c r="BR162" s="309"/>
      <c r="BS162" s="788">
        <v>1.2</v>
      </c>
      <c r="BT162" s="785" t="s">
        <v>2196</v>
      </c>
      <c r="BU162" s="788">
        <v>0.85</v>
      </c>
      <c r="BV162" s="783" t="s">
        <v>2200</v>
      </c>
      <c r="BW162" s="788">
        <v>0.32</v>
      </c>
      <c r="BX162" s="785" t="s">
        <v>2307</v>
      </c>
      <c r="BY162" s="789"/>
      <c r="BZ162" s="783"/>
      <c r="CA162" s="788"/>
      <c r="CB162" s="783"/>
      <c r="CC162" s="790"/>
      <c r="CD162" s="788"/>
      <c r="CE162" s="783"/>
      <c r="CF162" s="788"/>
      <c r="CG162" s="783"/>
      <c r="CH162" s="788"/>
      <c r="CI162" s="783"/>
      <c r="CJ162" s="788"/>
      <c r="CK162" s="783"/>
      <c r="CL162" s="790"/>
      <c r="CM162" s="790"/>
      <c r="CN162" s="788"/>
      <c r="CO162" s="791"/>
      <c r="CP162" s="788"/>
      <c r="CQ162" s="790"/>
      <c r="CR162" s="309"/>
      <c r="CS162" s="790"/>
      <c r="CT162" s="785"/>
    </row>
    <row r="163" spans="1:98" s="312" customFormat="1" ht="120" customHeight="1" x14ac:dyDescent="0.3">
      <c r="A163" s="561" t="s">
        <v>962</v>
      </c>
      <c r="B163" s="298" t="s">
        <v>963</v>
      </c>
      <c r="C163" s="298" t="s">
        <v>964</v>
      </c>
      <c r="D163" s="298" t="s">
        <v>515</v>
      </c>
      <c r="E163" s="309"/>
      <c r="F163" s="777"/>
      <c r="G163" s="778">
        <f>'Stage 2 - Site Information'!N163</f>
        <v>0</v>
      </c>
      <c r="H163" s="777" t="s">
        <v>63</v>
      </c>
      <c r="I163" s="779">
        <f>'Stage 2 - Site Information'!M163</f>
        <v>0.31</v>
      </c>
      <c r="J163" s="780"/>
      <c r="K163" s="781"/>
      <c r="L163" s="309"/>
      <c r="M163" s="782">
        <v>0.31</v>
      </c>
      <c r="N163" s="782">
        <v>0</v>
      </c>
      <c r="O163" s="783" t="s">
        <v>441</v>
      </c>
      <c r="P163" s="783" t="s">
        <v>1378</v>
      </c>
      <c r="Q163" s="309"/>
      <c r="R163" s="792" t="s">
        <v>488</v>
      </c>
      <c r="S163" s="783" t="s">
        <v>1671</v>
      </c>
      <c r="T163" s="783" t="s">
        <v>1715</v>
      </c>
      <c r="U163" s="783" t="s">
        <v>1525</v>
      </c>
      <c r="V163" s="309"/>
      <c r="W163" s="783" t="s">
        <v>1877</v>
      </c>
      <c r="X163" s="783" t="s">
        <v>1865</v>
      </c>
      <c r="Y163" s="783" t="s">
        <v>1883</v>
      </c>
      <c r="Z163" s="783" t="s">
        <v>1882</v>
      </c>
      <c r="AA163" s="309"/>
      <c r="AB163" s="783" t="s">
        <v>1992</v>
      </c>
      <c r="AC163" s="783" t="s">
        <v>418</v>
      </c>
      <c r="AD163" s="309"/>
      <c r="AE163" s="785" t="s">
        <v>3085</v>
      </c>
      <c r="AF163" s="801" t="s">
        <v>3078</v>
      </c>
      <c r="AG163" s="309"/>
      <c r="AH163" s="783" t="s">
        <v>2063</v>
      </c>
      <c r="AI163" s="783" t="s">
        <v>2137</v>
      </c>
      <c r="AJ163" s="783" t="s">
        <v>2129</v>
      </c>
      <c r="AK163" s="783" t="s">
        <v>64</v>
      </c>
      <c r="AL163" s="786"/>
      <c r="AM163" s="783" t="s">
        <v>2318</v>
      </c>
      <c r="AN163" s="783" t="s">
        <v>2423</v>
      </c>
      <c r="AO163" s="792" t="s">
        <v>452</v>
      </c>
      <c r="AP163" s="863" t="s">
        <v>3306</v>
      </c>
      <c r="AQ163" s="792" t="s">
        <v>1505</v>
      </c>
      <c r="AR163" s="783" t="s">
        <v>2540</v>
      </c>
      <c r="AS163" s="309"/>
      <c r="AT163" s="783" t="s">
        <v>3087</v>
      </c>
      <c r="AU163" s="783" t="s">
        <v>3162</v>
      </c>
      <c r="AV163" s="783" t="s">
        <v>3192</v>
      </c>
      <c r="AW163" s="787"/>
      <c r="AX163" s="783" t="s">
        <v>1456</v>
      </c>
      <c r="AY163" s="792" t="s">
        <v>1434</v>
      </c>
      <c r="AZ163" s="783" t="s">
        <v>2687</v>
      </c>
      <c r="BA163" s="783" t="s">
        <v>445</v>
      </c>
      <c r="BB163" s="792" t="s">
        <v>3216</v>
      </c>
      <c r="BC163" s="783" t="s">
        <v>2716</v>
      </c>
      <c r="BD163" s="783" t="s">
        <v>2758</v>
      </c>
      <c r="BE163" s="309"/>
      <c r="BF163" s="783" t="s">
        <v>2838</v>
      </c>
      <c r="BG163" s="783" t="s">
        <v>2732</v>
      </c>
      <c r="BH163" s="309"/>
      <c r="BI163" s="783" t="s">
        <v>3241</v>
      </c>
      <c r="BJ163" s="783" t="s">
        <v>3287</v>
      </c>
      <c r="BK163" s="783" t="s">
        <v>3255</v>
      </c>
      <c r="BL163" s="783" t="s">
        <v>2866</v>
      </c>
      <c r="BM163" s="783" t="s">
        <v>397</v>
      </c>
      <c r="BN163" s="783" t="s">
        <v>2884</v>
      </c>
      <c r="BO163" s="309"/>
      <c r="BP163" s="783" t="s">
        <v>2954</v>
      </c>
      <c r="BQ163" s="783" t="s">
        <v>2982</v>
      </c>
      <c r="BR163" s="309"/>
      <c r="BS163" s="788">
        <v>1.9</v>
      </c>
      <c r="BT163" s="785" t="s">
        <v>2197</v>
      </c>
      <c r="BU163" s="788">
        <v>0.5</v>
      </c>
      <c r="BV163" s="783" t="s">
        <v>2208</v>
      </c>
      <c r="BW163" s="788">
        <v>0.17</v>
      </c>
      <c r="BX163" s="785" t="s">
        <v>2306</v>
      </c>
      <c r="BY163" s="789"/>
      <c r="BZ163" s="783"/>
      <c r="CA163" s="788"/>
      <c r="CB163" s="783"/>
      <c r="CC163" s="790"/>
      <c r="CD163" s="788"/>
      <c r="CE163" s="783"/>
      <c r="CF163" s="788"/>
      <c r="CG163" s="783"/>
      <c r="CH163" s="788"/>
      <c r="CI163" s="783"/>
      <c r="CJ163" s="788"/>
      <c r="CK163" s="783"/>
      <c r="CL163" s="790"/>
      <c r="CM163" s="790"/>
      <c r="CN163" s="788"/>
      <c r="CO163" s="791"/>
      <c r="CP163" s="788"/>
      <c r="CQ163" s="790"/>
      <c r="CR163" s="309"/>
      <c r="CS163" s="790"/>
      <c r="CT163" s="785"/>
    </row>
    <row r="164" spans="1:98" s="312" customFormat="1" ht="120" customHeight="1" x14ac:dyDescent="0.3">
      <c r="A164" s="561" t="s">
        <v>965</v>
      </c>
      <c r="B164" s="298" t="s">
        <v>966</v>
      </c>
      <c r="C164" s="298" t="s">
        <v>967</v>
      </c>
      <c r="D164" s="298" t="s">
        <v>515</v>
      </c>
      <c r="E164" s="309"/>
      <c r="F164" s="777"/>
      <c r="G164" s="778">
        <f>'Stage 2 - Site Information'!N164</f>
        <v>0</v>
      </c>
      <c r="H164" s="777" t="s">
        <v>63</v>
      </c>
      <c r="I164" s="779">
        <f>'Stage 2 - Site Information'!M164</f>
        <v>1.55</v>
      </c>
      <c r="J164" s="780"/>
      <c r="K164" s="781"/>
      <c r="L164" s="309"/>
      <c r="M164" s="782">
        <v>1.55</v>
      </c>
      <c r="N164" s="782">
        <v>0</v>
      </c>
      <c r="O164" s="783" t="s">
        <v>441</v>
      </c>
      <c r="P164" s="783" t="s">
        <v>415</v>
      </c>
      <c r="Q164" s="309"/>
      <c r="R164" s="784" t="s">
        <v>488</v>
      </c>
      <c r="S164" s="783" t="s">
        <v>1539</v>
      </c>
      <c r="T164" s="783" t="s">
        <v>1539</v>
      </c>
      <c r="U164" s="783" t="s">
        <v>1583</v>
      </c>
      <c r="V164" s="309"/>
      <c r="W164" s="783" t="s">
        <v>1877</v>
      </c>
      <c r="X164" s="783" t="s">
        <v>1865</v>
      </c>
      <c r="Y164" s="783" t="s">
        <v>1883</v>
      </c>
      <c r="Z164" s="783" t="s">
        <v>1875</v>
      </c>
      <c r="AA164" s="309"/>
      <c r="AB164" s="783" t="s">
        <v>1992</v>
      </c>
      <c r="AC164" s="783" t="s">
        <v>418</v>
      </c>
      <c r="AD164" s="309"/>
      <c r="AE164" s="785" t="s">
        <v>3056</v>
      </c>
      <c r="AF164" s="783" t="s">
        <v>3078</v>
      </c>
      <c r="AG164" s="309"/>
      <c r="AH164" s="783" t="s">
        <v>2069</v>
      </c>
      <c r="AI164" s="783" t="s">
        <v>2130</v>
      </c>
      <c r="AJ164" s="783" t="s">
        <v>2132</v>
      </c>
      <c r="AK164" s="783" t="s">
        <v>64</v>
      </c>
      <c r="AL164" s="786"/>
      <c r="AM164" s="783" t="s">
        <v>2333</v>
      </c>
      <c r="AN164" s="783" t="s">
        <v>2424</v>
      </c>
      <c r="AO164" s="784" t="s">
        <v>1498</v>
      </c>
      <c r="AP164" s="863" t="s">
        <v>3306</v>
      </c>
      <c r="AQ164" s="792" t="s">
        <v>1505</v>
      </c>
      <c r="AR164" s="783" t="s">
        <v>2612</v>
      </c>
      <c r="AS164" s="309"/>
      <c r="AT164" s="783" t="s">
        <v>3087</v>
      </c>
      <c r="AU164" s="783" t="s">
        <v>3173</v>
      </c>
      <c r="AV164" s="783" t="s">
        <v>3192</v>
      </c>
      <c r="AW164" s="787"/>
      <c r="AX164" s="783" t="s">
        <v>1456</v>
      </c>
      <c r="AY164" s="784" t="s">
        <v>1434</v>
      </c>
      <c r="AZ164" s="783" t="s">
        <v>2689</v>
      </c>
      <c r="BA164" s="783" t="s">
        <v>445</v>
      </c>
      <c r="BB164" s="792" t="s">
        <v>3216</v>
      </c>
      <c r="BC164" s="783" t="s">
        <v>2697</v>
      </c>
      <c r="BD164" s="783" t="s">
        <v>2760</v>
      </c>
      <c r="BE164" s="309"/>
      <c r="BF164" s="783" t="s">
        <v>446</v>
      </c>
      <c r="BG164" s="783" t="s">
        <v>2732</v>
      </c>
      <c r="BH164" s="309"/>
      <c r="BI164" s="783" t="s">
        <v>3241</v>
      </c>
      <c r="BJ164" s="783" t="s">
        <v>3241</v>
      </c>
      <c r="BK164" s="783" t="s">
        <v>3255</v>
      </c>
      <c r="BL164" s="783" t="s">
        <v>2866</v>
      </c>
      <c r="BM164" s="783" t="s">
        <v>2886</v>
      </c>
      <c r="BN164" s="783" t="s">
        <v>2884</v>
      </c>
      <c r="BO164" s="309"/>
      <c r="BP164" s="783" t="s">
        <v>2955</v>
      </c>
      <c r="BQ164" s="783" t="s">
        <v>2982</v>
      </c>
      <c r="BR164" s="309"/>
      <c r="BS164" s="788">
        <v>1.4</v>
      </c>
      <c r="BT164" s="785" t="s">
        <v>2198</v>
      </c>
      <c r="BU164" s="788">
        <v>1.4</v>
      </c>
      <c r="BV164" s="783" t="s">
        <v>2202</v>
      </c>
      <c r="BW164" s="788">
        <v>1</v>
      </c>
      <c r="BX164" s="785" t="s">
        <v>2305</v>
      </c>
      <c r="BY164" s="789"/>
      <c r="BZ164" s="783"/>
      <c r="CA164" s="788"/>
      <c r="CB164" s="783"/>
      <c r="CC164" s="790"/>
      <c r="CD164" s="788"/>
      <c r="CE164" s="783"/>
      <c r="CF164" s="788"/>
      <c r="CG164" s="783"/>
      <c r="CH164" s="788"/>
      <c r="CI164" s="783"/>
      <c r="CJ164" s="788"/>
      <c r="CK164" s="783"/>
      <c r="CL164" s="790"/>
      <c r="CM164" s="790"/>
      <c r="CN164" s="788"/>
      <c r="CO164" s="791"/>
      <c r="CP164" s="788"/>
      <c r="CQ164" s="790"/>
      <c r="CR164" s="309"/>
      <c r="CS164" s="790"/>
      <c r="CT164" s="785"/>
    </row>
    <row r="165" spans="1:98" s="312" customFormat="1" ht="120" customHeight="1" x14ac:dyDescent="0.3">
      <c r="A165" s="561" t="s">
        <v>968</v>
      </c>
      <c r="B165" s="298" t="s">
        <v>969</v>
      </c>
      <c r="C165" s="298" t="s">
        <v>970</v>
      </c>
      <c r="D165" s="298" t="s">
        <v>515</v>
      </c>
      <c r="E165" s="309"/>
      <c r="F165" s="777"/>
      <c r="G165" s="778">
        <f>'Stage 2 - Site Information'!N165</f>
        <v>0</v>
      </c>
      <c r="H165" s="777" t="s">
        <v>63</v>
      </c>
      <c r="I165" s="779">
        <f>'Stage 2 - Site Information'!M165</f>
        <v>0.33</v>
      </c>
      <c r="J165" s="780"/>
      <c r="K165" s="781"/>
      <c r="L165" s="309"/>
      <c r="M165" s="782">
        <v>0.33</v>
      </c>
      <c r="N165" s="782">
        <v>0</v>
      </c>
      <c r="O165" s="783" t="s">
        <v>441</v>
      </c>
      <c r="P165" s="783" t="s">
        <v>1405</v>
      </c>
      <c r="Q165" s="309"/>
      <c r="R165" s="792" t="s">
        <v>488</v>
      </c>
      <c r="S165" s="783" t="s">
        <v>1539</v>
      </c>
      <c r="T165" s="783" t="s">
        <v>1539</v>
      </c>
      <c r="U165" s="783" t="s">
        <v>1583</v>
      </c>
      <c r="V165" s="309"/>
      <c r="W165" s="783" t="s">
        <v>1877</v>
      </c>
      <c r="X165" s="783" t="s">
        <v>1865</v>
      </c>
      <c r="Y165" s="783" t="s">
        <v>1883</v>
      </c>
      <c r="Z165" s="783" t="s">
        <v>1875</v>
      </c>
      <c r="AA165" s="309"/>
      <c r="AB165" s="783" t="s">
        <v>1992</v>
      </c>
      <c r="AC165" s="783" t="s">
        <v>2048</v>
      </c>
      <c r="AD165" s="309"/>
      <c r="AE165" s="785" t="s">
        <v>3085</v>
      </c>
      <c r="AF165" s="801" t="s">
        <v>3078</v>
      </c>
      <c r="AG165" s="309"/>
      <c r="AH165" s="783" t="s">
        <v>2070</v>
      </c>
      <c r="AI165" s="783" t="s">
        <v>2130</v>
      </c>
      <c r="AJ165" s="783" t="s">
        <v>2131</v>
      </c>
      <c r="AK165" s="783" t="s">
        <v>64</v>
      </c>
      <c r="AL165" s="786"/>
      <c r="AM165" s="783" t="s">
        <v>2333</v>
      </c>
      <c r="AN165" s="783" t="s">
        <v>2425</v>
      </c>
      <c r="AO165" s="792" t="s">
        <v>1498</v>
      </c>
      <c r="AP165" s="863" t="s">
        <v>3306</v>
      </c>
      <c r="AQ165" s="792" t="s">
        <v>1505</v>
      </c>
      <c r="AR165" s="783" t="s">
        <v>2612</v>
      </c>
      <c r="AS165" s="309"/>
      <c r="AT165" s="783" t="s">
        <v>3098</v>
      </c>
      <c r="AU165" s="783" t="s">
        <v>3162</v>
      </c>
      <c r="AV165" s="783" t="s">
        <v>3204</v>
      </c>
      <c r="AW165" s="787"/>
      <c r="AX165" s="783" t="s">
        <v>1456</v>
      </c>
      <c r="AY165" s="792" t="s">
        <v>1434</v>
      </c>
      <c r="AZ165" s="792" t="s">
        <v>2685</v>
      </c>
      <c r="BA165" s="783" t="s">
        <v>445</v>
      </c>
      <c r="BB165" s="792" t="s">
        <v>3216</v>
      </c>
      <c r="BC165" s="783" t="s">
        <v>2716</v>
      </c>
      <c r="BD165" s="783" t="s">
        <v>2758</v>
      </c>
      <c r="BE165" s="309"/>
      <c r="BF165" s="783" t="s">
        <v>446</v>
      </c>
      <c r="BG165" s="783" t="s">
        <v>2732</v>
      </c>
      <c r="BH165" s="309"/>
      <c r="BI165" s="783" t="s">
        <v>3241</v>
      </c>
      <c r="BJ165" s="783" t="s">
        <v>3241</v>
      </c>
      <c r="BK165" s="783" t="s">
        <v>3256</v>
      </c>
      <c r="BL165" s="783" t="s">
        <v>2872</v>
      </c>
      <c r="BM165" s="783" t="s">
        <v>397</v>
      </c>
      <c r="BN165" s="783" t="s">
        <v>2884</v>
      </c>
      <c r="BO165" s="309"/>
      <c r="BP165" s="783" t="s">
        <v>2955</v>
      </c>
      <c r="BQ165" s="783" t="s">
        <v>2982</v>
      </c>
      <c r="BR165" s="309"/>
      <c r="BS165" s="788">
        <v>1.3</v>
      </c>
      <c r="BT165" s="785" t="s">
        <v>2198</v>
      </c>
      <c r="BU165" s="788">
        <v>1.3</v>
      </c>
      <c r="BV165" s="783" t="s">
        <v>2202</v>
      </c>
      <c r="BW165" s="788">
        <v>0.83</v>
      </c>
      <c r="BX165" s="785" t="s">
        <v>2305</v>
      </c>
      <c r="BY165" s="789"/>
      <c r="BZ165" s="783"/>
      <c r="CA165" s="788"/>
      <c r="CB165" s="783"/>
      <c r="CC165" s="790"/>
      <c r="CD165" s="788"/>
      <c r="CE165" s="783"/>
      <c r="CF165" s="788"/>
      <c r="CG165" s="783"/>
      <c r="CH165" s="788"/>
      <c r="CI165" s="783"/>
      <c r="CJ165" s="788"/>
      <c r="CK165" s="783"/>
      <c r="CL165" s="790"/>
      <c r="CM165" s="790"/>
      <c r="CN165" s="788"/>
      <c r="CO165" s="791"/>
      <c r="CP165" s="788"/>
      <c r="CQ165" s="790"/>
      <c r="CR165" s="309"/>
      <c r="CS165" s="790"/>
      <c r="CT165" s="785"/>
    </row>
    <row r="166" spans="1:98" s="470" customFormat="1" ht="120" hidden="1" customHeight="1" x14ac:dyDescent="0.25">
      <c r="A166" s="846" t="s">
        <v>971</v>
      </c>
      <c r="B166" s="463" t="s">
        <v>972</v>
      </c>
      <c r="C166" s="463" t="s">
        <v>973</v>
      </c>
      <c r="D166" s="463" t="s">
        <v>515</v>
      </c>
      <c r="E166" s="847"/>
      <c r="F166" s="482"/>
      <c r="G166" s="483">
        <f>'Stage 2 - Site Information'!N166</f>
        <v>0</v>
      </c>
      <c r="H166" s="482" t="s">
        <v>63</v>
      </c>
      <c r="I166" s="484">
        <f>'Stage 2 - Site Information'!M166</f>
        <v>0.14000000000000001</v>
      </c>
      <c r="J166" s="485"/>
      <c r="K166" s="486"/>
      <c r="L166" s="847"/>
      <c r="M166" s="465">
        <v>0.14000000000000001</v>
      </c>
      <c r="N166" s="465">
        <v>0</v>
      </c>
      <c r="O166" s="466" t="s">
        <v>441</v>
      </c>
      <c r="P166" s="466" t="s">
        <v>436</v>
      </c>
      <c r="Q166" s="847"/>
      <c r="V166" s="847"/>
      <c r="W166" s="466"/>
      <c r="X166" s="466"/>
      <c r="Y166" s="466"/>
      <c r="Z166" s="466"/>
      <c r="AA166" s="847"/>
      <c r="AB166" s="466"/>
      <c r="AC166" s="466"/>
      <c r="AD166" s="847"/>
      <c r="AE166" s="467"/>
      <c r="AF166" s="466"/>
      <c r="AG166" s="847"/>
      <c r="AH166" s="466"/>
      <c r="AI166" s="466"/>
      <c r="AJ166" s="466"/>
      <c r="AK166" s="466"/>
      <c r="AL166" s="468"/>
      <c r="AM166" s="466"/>
      <c r="AN166" s="466"/>
      <c r="AO166" s="469" t="s">
        <v>452</v>
      </c>
      <c r="AP166" s="864"/>
      <c r="AQ166" s="466"/>
      <c r="AR166" s="466" t="s">
        <v>2613</v>
      </c>
      <c r="AS166" s="847"/>
      <c r="AT166" s="466" t="s">
        <v>3087</v>
      </c>
      <c r="AU166" s="466"/>
      <c r="AV166" s="466"/>
      <c r="AW166" s="718"/>
      <c r="AX166" s="466" t="s">
        <v>1456</v>
      </c>
      <c r="AY166" s="469" t="s">
        <v>1434</v>
      </c>
      <c r="AZ166" s="466" t="s">
        <v>2685</v>
      </c>
      <c r="BA166" s="466" t="s">
        <v>445</v>
      </c>
      <c r="BB166" s="469"/>
      <c r="BC166" s="466"/>
      <c r="BD166" s="466"/>
      <c r="BE166" s="847"/>
      <c r="BF166" s="466"/>
      <c r="BG166" s="466"/>
      <c r="BH166" s="847"/>
      <c r="BI166" s="466"/>
      <c r="BJ166" s="466"/>
      <c r="BK166" s="466"/>
      <c r="BL166" s="466"/>
      <c r="BM166" s="466"/>
      <c r="BN166" s="466"/>
      <c r="BO166" s="847"/>
      <c r="BP166" s="466"/>
      <c r="BQ166" s="466"/>
      <c r="BR166" s="847"/>
      <c r="BS166" s="643"/>
      <c r="BT166" s="467"/>
      <c r="BU166" s="643"/>
      <c r="BV166" s="466"/>
      <c r="BW166" s="643"/>
      <c r="BX166" s="467"/>
      <c r="BY166" s="644"/>
      <c r="BZ166" s="466"/>
      <c r="CA166" s="643"/>
      <c r="CB166" s="466"/>
      <c r="CC166" s="671"/>
      <c r="CD166" s="643"/>
      <c r="CE166" s="466"/>
      <c r="CF166" s="643"/>
      <c r="CG166" s="466"/>
      <c r="CH166" s="643"/>
      <c r="CI166" s="466"/>
      <c r="CJ166" s="643"/>
      <c r="CK166" s="466"/>
      <c r="CL166" s="671"/>
      <c r="CM166" s="671"/>
      <c r="CN166" s="643"/>
      <c r="CO166" s="672"/>
      <c r="CP166" s="643"/>
      <c r="CQ166" s="671"/>
      <c r="CR166" s="847"/>
      <c r="CS166" s="671"/>
      <c r="CT166" s="467"/>
    </row>
    <row r="167" spans="1:98" s="312" customFormat="1" ht="120" customHeight="1" x14ac:dyDescent="0.3">
      <c r="A167" s="561" t="s">
        <v>974</v>
      </c>
      <c r="B167" s="298" t="s">
        <v>975</v>
      </c>
      <c r="C167" s="298" t="s">
        <v>951</v>
      </c>
      <c r="D167" s="298" t="s">
        <v>535</v>
      </c>
      <c r="E167" s="309"/>
      <c r="F167" s="777"/>
      <c r="G167" s="778">
        <f>'Stage 2 - Site Information'!N167</f>
        <v>0</v>
      </c>
      <c r="H167" s="777" t="s">
        <v>63</v>
      </c>
      <c r="I167" s="779">
        <f>'Stage 2 - Site Information'!M167</f>
        <v>2.2200000000000002</v>
      </c>
      <c r="J167" s="780"/>
      <c r="K167" s="781"/>
      <c r="L167" s="309"/>
      <c r="M167" s="782">
        <v>2.2200000000000002</v>
      </c>
      <c r="N167" s="782">
        <v>0</v>
      </c>
      <c r="O167" s="783" t="s">
        <v>424</v>
      </c>
      <c r="P167" s="783" t="s">
        <v>436</v>
      </c>
      <c r="Q167" s="309"/>
      <c r="R167" s="784" t="s">
        <v>488</v>
      </c>
      <c r="S167" s="783" t="s">
        <v>1672</v>
      </c>
      <c r="T167" s="783" t="s">
        <v>1746</v>
      </c>
      <c r="U167" s="783" t="s">
        <v>1525</v>
      </c>
      <c r="V167" s="309"/>
      <c r="W167" s="783" t="s">
        <v>1877</v>
      </c>
      <c r="X167" s="783" t="s">
        <v>1922</v>
      </c>
      <c r="Y167" s="783" t="s">
        <v>1883</v>
      </c>
      <c r="Z167" s="783" t="s">
        <v>1880</v>
      </c>
      <c r="AA167" s="309"/>
      <c r="AB167" s="783" t="s">
        <v>1992</v>
      </c>
      <c r="AC167" s="783" t="s">
        <v>2048</v>
      </c>
      <c r="AD167" s="309"/>
      <c r="AE167" s="785" t="s">
        <v>3056</v>
      </c>
      <c r="AF167" s="783" t="s">
        <v>3078</v>
      </c>
      <c r="AG167" s="309"/>
      <c r="AH167" s="783" t="s">
        <v>2060</v>
      </c>
      <c r="AI167" s="783" t="s">
        <v>2130</v>
      </c>
      <c r="AJ167" s="783" t="s">
        <v>2133</v>
      </c>
      <c r="AK167" s="783" t="s">
        <v>64</v>
      </c>
      <c r="AL167" s="786"/>
      <c r="AM167" s="783" t="s">
        <v>2318</v>
      </c>
      <c r="AN167" s="783" t="s">
        <v>2426</v>
      </c>
      <c r="AO167" s="784" t="s">
        <v>452</v>
      </c>
      <c r="AP167" s="863" t="s">
        <v>3307</v>
      </c>
      <c r="AQ167" s="783" t="s">
        <v>3282</v>
      </c>
      <c r="AR167" s="783" t="s">
        <v>2612</v>
      </c>
      <c r="AS167" s="309"/>
      <c r="AT167" s="783" t="s">
        <v>3087</v>
      </c>
      <c r="AU167" s="784" t="s">
        <v>3142</v>
      </c>
      <c r="AV167" s="783" t="s">
        <v>3192</v>
      </c>
      <c r="AW167" s="787"/>
      <c r="AX167" s="783"/>
      <c r="AY167" s="784" t="s">
        <v>1434</v>
      </c>
      <c r="AZ167" s="783" t="s">
        <v>2685</v>
      </c>
      <c r="BA167" s="783" t="s">
        <v>445</v>
      </c>
      <c r="BB167" s="792" t="s">
        <v>3216</v>
      </c>
      <c r="BC167" s="783" t="s">
        <v>2716</v>
      </c>
      <c r="BD167" s="783" t="s">
        <v>2758</v>
      </c>
      <c r="BE167" s="309"/>
      <c r="BF167" s="783" t="s">
        <v>446</v>
      </c>
      <c r="BG167" s="783" t="s">
        <v>2732</v>
      </c>
      <c r="BH167" s="309"/>
      <c r="BI167" s="783" t="s">
        <v>3241</v>
      </c>
      <c r="BJ167" s="783" t="s">
        <v>3291</v>
      </c>
      <c r="BK167" s="783" t="s">
        <v>3256</v>
      </c>
      <c r="BL167" s="783" t="s">
        <v>2866</v>
      </c>
      <c r="BM167" s="783" t="s">
        <v>399</v>
      </c>
      <c r="BN167" s="783" t="s">
        <v>2884</v>
      </c>
      <c r="BO167" s="309"/>
      <c r="BP167" s="783" t="s">
        <v>2955</v>
      </c>
      <c r="BQ167" s="783" t="s">
        <v>2982</v>
      </c>
      <c r="BR167" s="309"/>
      <c r="BS167" s="788">
        <v>1.1000000000000001</v>
      </c>
      <c r="BT167" s="785" t="s">
        <v>2196</v>
      </c>
      <c r="BU167" s="788">
        <v>0.55000000000000004</v>
      </c>
      <c r="BV167" s="783" t="s">
        <v>2200</v>
      </c>
      <c r="BW167" s="788">
        <v>0.23</v>
      </c>
      <c r="BX167" s="785" t="s">
        <v>2307</v>
      </c>
      <c r="BY167" s="789"/>
      <c r="BZ167" s="783"/>
      <c r="CA167" s="788"/>
      <c r="CB167" s="783"/>
      <c r="CC167" s="790"/>
      <c r="CD167" s="788"/>
      <c r="CE167" s="783"/>
      <c r="CF167" s="788"/>
      <c r="CG167" s="783"/>
      <c r="CH167" s="788"/>
      <c r="CI167" s="783"/>
      <c r="CJ167" s="788"/>
      <c r="CK167" s="783"/>
      <c r="CL167" s="790"/>
      <c r="CM167" s="790"/>
      <c r="CN167" s="788"/>
      <c r="CO167" s="791"/>
      <c r="CP167" s="788"/>
      <c r="CQ167" s="790"/>
      <c r="CR167" s="309"/>
      <c r="CS167" s="790"/>
      <c r="CT167" s="785"/>
    </row>
    <row r="168" spans="1:98" s="312" customFormat="1" ht="120" customHeight="1" x14ac:dyDescent="0.3">
      <c r="A168" s="561" t="s">
        <v>976</v>
      </c>
      <c r="B168" s="298" t="s">
        <v>977</v>
      </c>
      <c r="C168" s="298" t="s">
        <v>538</v>
      </c>
      <c r="D168" s="298" t="s">
        <v>565</v>
      </c>
      <c r="E168" s="309"/>
      <c r="F168" s="777"/>
      <c r="G168" s="778">
        <f>'Stage 2 - Site Information'!N168</f>
        <v>0</v>
      </c>
      <c r="H168" s="777" t="s">
        <v>63</v>
      </c>
      <c r="I168" s="779">
        <f>'Stage 2 - Site Information'!M168</f>
        <v>1.57</v>
      </c>
      <c r="J168" s="780"/>
      <c r="K168" s="781"/>
      <c r="L168" s="309"/>
      <c r="M168" s="782">
        <v>1.57</v>
      </c>
      <c r="N168" s="782">
        <v>0</v>
      </c>
      <c r="O168" s="783" t="s">
        <v>425</v>
      </c>
      <c r="P168" s="783" t="s">
        <v>436</v>
      </c>
      <c r="Q168" s="309"/>
      <c r="R168" s="784" t="s">
        <v>488</v>
      </c>
      <c r="S168" s="783" t="s">
        <v>1644</v>
      </c>
      <c r="T168" s="783" t="s">
        <v>1739</v>
      </c>
      <c r="U168" s="783" t="s">
        <v>1525</v>
      </c>
      <c r="V168" s="309"/>
      <c r="W168" s="783" t="s">
        <v>1877</v>
      </c>
      <c r="X168" s="783" t="s">
        <v>1885</v>
      </c>
      <c r="Y168" s="783" t="s">
        <v>1886</v>
      </c>
      <c r="Z168" s="783" t="s">
        <v>1887</v>
      </c>
      <c r="AA168" s="309"/>
      <c r="AB168" s="783" t="s">
        <v>1992</v>
      </c>
      <c r="AC168" s="783" t="s">
        <v>2049</v>
      </c>
      <c r="AD168" s="309"/>
      <c r="AE168" s="785" t="s">
        <v>3056</v>
      </c>
      <c r="AF168" s="783" t="s">
        <v>3078</v>
      </c>
      <c r="AG168" s="309"/>
      <c r="AH168" s="783" t="s">
        <v>2063</v>
      </c>
      <c r="AI168" s="783" t="s">
        <v>2137</v>
      </c>
      <c r="AJ168" s="783" t="s">
        <v>2334</v>
      </c>
      <c r="AK168" s="783" t="s">
        <v>64</v>
      </c>
      <c r="AL168" s="786"/>
      <c r="AM168" s="783" t="s">
        <v>2335</v>
      </c>
      <c r="AN168" s="783" t="s">
        <v>2427</v>
      </c>
      <c r="AO168" s="784" t="s">
        <v>1499</v>
      </c>
      <c r="AP168" s="863" t="s">
        <v>3307</v>
      </c>
      <c r="AQ168" s="792" t="s">
        <v>1505</v>
      </c>
      <c r="AR168" s="783" t="s">
        <v>2612</v>
      </c>
      <c r="AS168" s="309"/>
      <c r="AT168" s="783" t="s">
        <v>3088</v>
      </c>
      <c r="AU168" s="783" t="s">
        <v>3130</v>
      </c>
      <c r="AV168" s="783" t="s">
        <v>3192</v>
      </c>
      <c r="AW168" s="787"/>
      <c r="AX168" s="783"/>
      <c r="AY168" s="784" t="s">
        <v>1434</v>
      </c>
      <c r="AZ168" s="783" t="s">
        <v>2685</v>
      </c>
      <c r="BA168" s="783" t="s">
        <v>445</v>
      </c>
      <c r="BB168" s="792" t="s">
        <v>3214</v>
      </c>
      <c r="BC168" s="783" t="s">
        <v>2716</v>
      </c>
      <c r="BD168" s="783" t="s">
        <v>2760</v>
      </c>
      <c r="BE168" s="309"/>
      <c r="BF168" s="783" t="s">
        <v>446</v>
      </c>
      <c r="BG168" s="783" t="s">
        <v>2732</v>
      </c>
      <c r="BH168" s="309"/>
      <c r="BI168" s="783" t="s">
        <v>447</v>
      </c>
      <c r="BJ168" s="783" t="s">
        <v>3241</v>
      </c>
      <c r="BK168" s="783" t="s">
        <v>3257</v>
      </c>
      <c r="BL168" s="783" t="s">
        <v>2866</v>
      </c>
      <c r="BM168" s="783" t="s">
        <v>397</v>
      </c>
      <c r="BN168" s="783" t="s">
        <v>2884</v>
      </c>
      <c r="BO168" s="309"/>
      <c r="BP168" s="783" t="s">
        <v>2953</v>
      </c>
      <c r="BQ168" s="783" t="s">
        <v>2982</v>
      </c>
      <c r="BR168" s="309"/>
      <c r="BS168" s="788">
        <v>10.199999999999999</v>
      </c>
      <c r="BT168" s="785" t="s">
        <v>2196</v>
      </c>
      <c r="BU168" s="788">
        <v>0</v>
      </c>
      <c r="BV168" s="783" t="s">
        <v>2205</v>
      </c>
      <c r="BW168" s="788">
        <v>0.16</v>
      </c>
      <c r="BX168" s="785" t="s">
        <v>2307</v>
      </c>
      <c r="BY168" s="789"/>
      <c r="BZ168" s="783"/>
      <c r="CA168" s="788"/>
      <c r="CB168" s="783"/>
      <c r="CC168" s="790"/>
      <c r="CD168" s="788"/>
      <c r="CE168" s="783"/>
      <c r="CF168" s="788"/>
      <c r="CG168" s="783"/>
      <c r="CH168" s="788"/>
      <c r="CI168" s="783"/>
      <c r="CJ168" s="788"/>
      <c r="CK168" s="783"/>
      <c r="CL168" s="790"/>
      <c r="CM168" s="790"/>
      <c r="CN168" s="788"/>
      <c r="CO168" s="791"/>
      <c r="CP168" s="788"/>
      <c r="CQ168" s="790"/>
      <c r="CR168" s="309"/>
      <c r="CS168" s="790"/>
      <c r="CT168" s="785"/>
    </row>
    <row r="169" spans="1:98" s="470" customFormat="1" ht="120" hidden="1" customHeight="1" x14ac:dyDescent="0.25">
      <c r="A169" s="846" t="s">
        <v>978</v>
      </c>
      <c r="B169" s="463" t="s">
        <v>979</v>
      </c>
      <c r="C169" s="463" t="s">
        <v>958</v>
      </c>
      <c r="D169" s="463" t="s">
        <v>565</v>
      </c>
      <c r="E169" s="847"/>
      <c r="F169" s="482"/>
      <c r="G169" s="483">
        <f>'Stage 2 - Site Information'!N169</f>
        <v>0</v>
      </c>
      <c r="H169" s="482" t="s">
        <v>63</v>
      </c>
      <c r="I169" s="484">
        <f>'Stage 2 - Site Information'!M169</f>
        <v>0.04</v>
      </c>
      <c r="J169" s="485"/>
      <c r="K169" s="486"/>
      <c r="L169" s="847"/>
      <c r="M169" s="465">
        <v>0.04</v>
      </c>
      <c r="N169" s="465">
        <v>0</v>
      </c>
      <c r="O169" s="466" t="s">
        <v>425</v>
      </c>
      <c r="P169" s="466" t="s">
        <v>436</v>
      </c>
      <c r="Q169" s="847"/>
      <c r="R169" s="466"/>
      <c r="S169" s="466"/>
      <c r="T169" s="466"/>
      <c r="U169" s="466"/>
      <c r="V169" s="847"/>
      <c r="W169" s="466"/>
      <c r="X169" s="466"/>
      <c r="Y169" s="466"/>
      <c r="Z169" s="466"/>
      <c r="AA169" s="847"/>
      <c r="AB169" s="466"/>
      <c r="AC169" s="466"/>
      <c r="AD169" s="847"/>
      <c r="AE169" s="467"/>
      <c r="AF169" s="466"/>
      <c r="AG169" s="847"/>
      <c r="AH169" s="466"/>
      <c r="AI169" s="466"/>
      <c r="AJ169" s="466"/>
      <c r="AK169" s="466"/>
      <c r="AL169" s="468"/>
      <c r="AM169" s="466"/>
      <c r="AN169" s="466"/>
      <c r="AO169" s="469" t="s">
        <v>452</v>
      </c>
      <c r="AP169" s="864"/>
      <c r="AQ169" s="466"/>
      <c r="AR169" s="466" t="s">
        <v>2612</v>
      </c>
      <c r="AS169" s="847"/>
      <c r="AT169" s="466" t="s">
        <v>3087</v>
      </c>
      <c r="AU169" s="466"/>
      <c r="AV169" s="466"/>
      <c r="AW169" s="718"/>
      <c r="AX169" s="466"/>
      <c r="AY169" s="469" t="s">
        <v>1434</v>
      </c>
      <c r="AZ169" s="466" t="s">
        <v>2685</v>
      </c>
      <c r="BA169" s="466" t="s">
        <v>445</v>
      </c>
      <c r="BB169" s="469"/>
      <c r="BC169" s="466"/>
      <c r="BD169" s="466"/>
      <c r="BE169" s="847"/>
      <c r="BF169" s="466"/>
      <c r="BG169" s="466"/>
      <c r="BH169" s="847"/>
      <c r="BI169" s="466"/>
      <c r="BJ169" s="466"/>
      <c r="BK169" s="466"/>
      <c r="BL169" s="466"/>
      <c r="BM169" s="466"/>
      <c r="BN169" s="466"/>
      <c r="BO169" s="847"/>
      <c r="BP169" s="466"/>
      <c r="BQ169" s="466"/>
      <c r="BR169" s="847"/>
      <c r="BS169" s="643"/>
      <c r="BT169" s="467"/>
      <c r="BU169" s="643"/>
      <c r="BV169" s="466"/>
      <c r="BW169" s="643"/>
      <c r="BX169" s="467"/>
      <c r="BY169" s="644"/>
      <c r="BZ169" s="466"/>
      <c r="CA169" s="643"/>
      <c r="CB169" s="466"/>
      <c r="CC169" s="671"/>
      <c r="CD169" s="643"/>
      <c r="CE169" s="466"/>
      <c r="CF169" s="643"/>
      <c r="CG169" s="466"/>
      <c r="CH169" s="643"/>
      <c r="CI169" s="466"/>
      <c r="CJ169" s="643"/>
      <c r="CK169" s="466"/>
      <c r="CL169" s="671"/>
      <c r="CM169" s="671"/>
      <c r="CN169" s="643"/>
      <c r="CO169" s="672"/>
      <c r="CP169" s="643"/>
      <c r="CQ169" s="671"/>
      <c r="CR169" s="847"/>
      <c r="CS169" s="671"/>
      <c r="CT169" s="467"/>
    </row>
    <row r="170" spans="1:98" s="470" customFormat="1" ht="120" hidden="1" customHeight="1" x14ac:dyDescent="0.25">
      <c r="A170" s="846" t="s">
        <v>980</v>
      </c>
      <c r="B170" s="463" t="s">
        <v>981</v>
      </c>
      <c r="C170" s="463" t="s">
        <v>538</v>
      </c>
      <c r="D170" s="463" t="s">
        <v>565</v>
      </c>
      <c r="E170" s="847"/>
      <c r="F170" s="482"/>
      <c r="G170" s="483">
        <f>'Stage 2 - Site Information'!N170</f>
        <v>0</v>
      </c>
      <c r="H170" s="482" t="s">
        <v>63</v>
      </c>
      <c r="I170" s="484">
        <f>'Stage 2 - Site Information'!M170</f>
        <v>0.47</v>
      </c>
      <c r="J170" s="485"/>
      <c r="K170" s="486"/>
      <c r="L170" s="847"/>
      <c r="M170" s="465">
        <v>0.47</v>
      </c>
      <c r="N170" s="465">
        <v>0</v>
      </c>
      <c r="O170" s="466" t="s">
        <v>425</v>
      </c>
      <c r="P170" s="466" t="s">
        <v>436</v>
      </c>
      <c r="Q170" s="847"/>
      <c r="R170" s="466" t="s">
        <v>1555</v>
      </c>
      <c r="S170" s="466" t="s">
        <v>1539</v>
      </c>
      <c r="T170" s="466" t="s">
        <v>1539</v>
      </c>
      <c r="U170" s="466" t="s">
        <v>1585</v>
      </c>
      <c r="V170" s="847"/>
      <c r="W170" s="466" t="s">
        <v>1850</v>
      </c>
      <c r="X170" s="466" t="s">
        <v>1869</v>
      </c>
      <c r="Y170" s="466" t="s">
        <v>1968</v>
      </c>
      <c r="Z170" s="466" t="s">
        <v>1875</v>
      </c>
      <c r="AA170" s="847"/>
      <c r="AB170" s="466" t="s">
        <v>2020</v>
      </c>
      <c r="AC170" s="466" t="s">
        <v>2050</v>
      </c>
      <c r="AD170" s="847"/>
      <c r="AE170" s="467"/>
      <c r="AF170" s="466"/>
      <c r="AG170" s="847"/>
      <c r="AH170" s="466" t="s">
        <v>2063</v>
      </c>
      <c r="AI170" s="466" t="s">
        <v>2137</v>
      </c>
      <c r="AJ170" s="466" t="s">
        <v>2134</v>
      </c>
      <c r="AK170" s="466" t="s">
        <v>64</v>
      </c>
      <c r="AL170" s="468"/>
      <c r="AM170" s="466" t="s">
        <v>2318</v>
      </c>
      <c r="AN170" s="466" t="s">
        <v>2428</v>
      </c>
      <c r="AO170" s="469" t="s">
        <v>1499</v>
      </c>
      <c r="AP170" s="868" t="s">
        <v>3307</v>
      </c>
      <c r="AQ170" s="466"/>
      <c r="AR170" s="466" t="s">
        <v>2613</v>
      </c>
      <c r="AS170" s="847"/>
      <c r="AT170" s="466" t="s">
        <v>3087</v>
      </c>
      <c r="AU170" s="466"/>
      <c r="AV170" s="466"/>
      <c r="AW170" s="718"/>
      <c r="AX170" s="466"/>
      <c r="AY170" s="469" t="s">
        <v>1434</v>
      </c>
      <c r="AZ170" s="466" t="s">
        <v>2685</v>
      </c>
      <c r="BA170" s="466" t="s">
        <v>445</v>
      </c>
      <c r="BB170" s="469"/>
      <c r="BC170" s="466" t="s">
        <v>2716</v>
      </c>
      <c r="BD170" s="466" t="s">
        <v>2758</v>
      </c>
      <c r="BE170" s="847"/>
      <c r="BF170" s="466" t="s">
        <v>446</v>
      </c>
      <c r="BG170" s="466" t="s">
        <v>2732</v>
      </c>
      <c r="BH170" s="847"/>
      <c r="BI170" s="466" t="s">
        <v>447</v>
      </c>
      <c r="BJ170" s="466"/>
      <c r="BK170" s="466"/>
      <c r="BL170" s="466"/>
      <c r="BM170" s="466"/>
      <c r="BN170" s="466"/>
      <c r="BO170" s="847"/>
      <c r="BP170" s="466"/>
      <c r="BQ170" s="466"/>
      <c r="BR170" s="847"/>
      <c r="BS170" s="643">
        <v>9.8000000000000007</v>
      </c>
      <c r="BT170" s="467" t="s">
        <v>2196</v>
      </c>
      <c r="BU170" s="643">
        <v>0</v>
      </c>
      <c r="BV170" s="466" t="s">
        <v>2205</v>
      </c>
      <c r="BW170" s="643">
        <v>0.15</v>
      </c>
      <c r="BX170" s="467" t="s">
        <v>2307</v>
      </c>
      <c r="BY170" s="644"/>
      <c r="BZ170" s="466"/>
      <c r="CA170" s="643"/>
      <c r="CB170" s="466"/>
      <c r="CC170" s="671"/>
      <c r="CD170" s="643"/>
      <c r="CE170" s="466"/>
      <c r="CF170" s="643"/>
      <c r="CG170" s="466"/>
      <c r="CH170" s="643"/>
      <c r="CI170" s="466"/>
      <c r="CJ170" s="643"/>
      <c r="CK170" s="466"/>
      <c r="CL170" s="671"/>
      <c r="CM170" s="671"/>
      <c r="CN170" s="643"/>
      <c r="CO170" s="672"/>
      <c r="CP170" s="643"/>
      <c r="CQ170" s="671"/>
      <c r="CR170" s="847"/>
      <c r="CS170" s="671"/>
      <c r="CT170" s="467"/>
    </row>
    <row r="171" spans="1:98" s="312" customFormat="1" ht="120" customHeight="1" x14ac:dyDescent="0.3">
      <c r="A171" s="561" t="s">
        <v>982</v>
      </c>
      <c r="B171" s="298" t="s">
        <v>983</v>
      </c>
      <c r="C171" s="298" t="s">
        <v>538</v>
      </c>
      <c r="D171" s="298" t="s">
        <v>565</v>
      </c>
      <c r="E171" s="309"/>
      <c r="F171" s="777" t="s">
        <v>63</v>
      </c>
      <c r="G171" s="778">
        <f>'Stage 2 - Site Information'!N171</f>
        <v>34</v>
      </c>
      <c r="H171" s="777"/>
      <c r="I171" s="779">
        <f>'Stage 2 - Site Information'!M171</f>
        <v>5.04</v>
      </c>
      <c r="J171" s="780"/>
      <c r="K171" s="781"/>
      <c r="L171" s="309"/>
      <c r="M171" s="782">
        <v>5.04</v>
      </c>
      <c r="N171" s="782">
        <v>34</v>
      </c>
      <c r="O171" s="783" t="s">
        <v>461</v>
      </c>
      <c r="P171" s="783" t="s">
        <v>415</v>
      </c>
      <c r="Q171" s="309"/>
      <c r="R171" s="783" t="s">
        <v>1796</v>
      </c>
      <c r="S171" s="783" t="s">
        <v>1673</v>
      </c>
      <c r="T171" s="783" t="s">
        <v>1707</v>
      </c>
      <c r="U171" s="783" t="s">
        <v>1674</v>
      </c>
      <c r="V171" s="309"/>
      <c r="W171" s="783" t="s">
        <v>1850</v>
      </c>
      <c r="X171" s="783" t="s">
        <v>1934</v>
      </c>
      <c r="Y171" s="783" t="s">
        <v>1959</v>
      </c>
      <c r="Z171" s="783" t="s">
        <v>418</v>
      </c>
      <c r="AA171" s="309"/>
      <c r="AB171" s="783" t="s">
        <v>1992</v>
      </c>
      <c r="AC171" s="783" t="s">
        <v>418</v>
      </c>
      <c r="AD171" s="309"/>
      <c r="AE171" s="785" t="s">
        <v>3060</v>
      </c>
      <c r="AF171" s="783" t="s">
        <v>3062</v>
      </c>
      <c r="AG171" s="309"/>
      <c r="AH171" s="783" t="s">
        <v>2057</v>
      </c>
      <c r="AI171" s="783" t="s">
        <v>2149</v>
      </c>
      <c r="AJ171" s="792" t="s">
        <v>489</v>
      </c>
      <c r="AK171" s="792" t="s">
        <v>490</v>
      </c>
      <c r="AL171" s="786"/>
      <c r="AM171" s="783" t="s">
        <v>2318</v>
      </c>
      <c r="AN171" s="783" t="s">
        <v>2429</v>
      </c>
      <c r="AO171" s="783" t="s">
        <v>452</v>
      </c>
      <c r="AP171" s="863" t="s">
        <v>3305</v>
      </c>
      <c r="AQ171" s="783" t="s">
        <v>491</v>
      </c>
      <c r="AR171" s="792" t="s">
        <v>2597</v>
      </c>
      <c r="AS171" s="309"/>
      <c r="AT171" s="783" t="s">
        <v>3088</v>
      </c>
      <c r="AU171" s="783" t="s">
        <v>3130</v>
      </c>
      <c r="AV171" s="783" t="s">
        <v>3205</v>
      </c>
      <c r="AW171" s="787" t="s">
        <v>1417</v>
      </c>
      <c r="AX171" s="783" t="s">
        <v>1456</v>
      </c>
      <c r="AY171" s="792" t="s">
        <v>1434</v>
      </c>
      <c r="AZ171" s="783" t="s">
        <v>2685</v>
      </c>
      <c r="BA171" s="783" t="s">
        <v>445</v>
      </c>
      <c r="BB171" s="792" t="s">
        <v>3214</v>
      </c>
      <c r="BC171" s="801" t="s">
        <v>2698</v>
      </c>
      <c r="BD171" s="783" t="s">
        <v>2808</v>
      </c>
      <c r="BE171" s="309"/>
      <c r="BF171" s="783" t="s">
        <v>2839</v>
      </c>
      <c r="BG171" s="783" t="s">
        <v>2732</v>
      </c>
      <c r="BH171" s="309"/>
      <c r="BI171" s="783" t="s">
        <v>492</v>
      </c>
      <c r="BJ171" s="783" t="s">
        <v>3276</v>
      </c>
      <c r="BK171" s="783" t="s">
        <v>3257</v>
      </c>
      <c r="BL171" s="792" t="s">
        <v>2866</v>
      </c>
      <c r="BM171" s="783" t="s">
        <v>2886</v>
      </c>
      <c r="BN171" s="792" t="s">
        <v>2884</v>
      </c>
      <c r="BO171" s="309"/>
      <c r="BP171" s="783" t="s">
        <v>2903</v>
      </c>
      <c r="BQ171" s="792" t="s">
        <v>2982</v>
      </c>
      <c r="BR171" s="309"/>
      <c r="BS171" s="804">
        <v>11.2</v>
      </c>
      <c r="BT171" s="792" t="s">
        <v>2196</v>
      </c>
      <c r="BU171" s="788">
        <v>0</v>
      </c>
      <c r="BV171" s="783" t="s">
        <v>2205</v>
      </c>
      <c r="BW171" s="788">
        <v>0.4</v>
      </c>
      <c r="BX171" s="785" t="s">
        <v>2307</v>
      </c>
      <c r="BY171" s="789">
        <v>1</v>
      </c>
      <c r="BZ171" s="783" t="s">
        <v>2220</v>
      </c>
      <c r="CA171" s="788">
        <v>1.9</v>
      </c>
      <c r="CB171" s="783" t="s">
        <v>2299</v>
      </c>
      <c r="CC171" s="790"/>
      <c r="CD171" s="788">
        <v>1.5</v>
      </c>
      <c r="CE171" s="783" t="s">
        <v>2224</v>
      </c>
      <c r="CF171" s="788">
        <v>1.3</v>
      </c>
      <c r="CG171" s="783" t="s">
        <v>2241</v>
      </c>
      <c r="CH171" s="788">
        <v>2.7</v>
      </c>
      <c r="CI171" s="783" t="s">
        <v>2279</v>
      </c>
      <c r="CJ171" s="788">
        <v>2.2000000000000002</v>
      </c>
      <c r="CK171" s="783" t="s">
        <v>2232</v>
      </c>
      <c r="CL171" s="790"/>
      <c r="CM171" s="790"/>
      <c r="CN171" s="788">
        <v>2.7</v>
      </c>
      <c r="CO171" s="791"/>
      <c r="CP171" s="788">
        <v>0</v>
      </c>
      <c r="CQ171" s="790"/>
      <c r="CR171" s="309"/>
      <c r="CS171" s="790"/>
      <c r="CT171" s="785"/>
    </row>
    <row r="172" spans="1:98" s="312" customFormat="1" ht="120" customHeight="1" x14ac:dyDescent="0.3">
      <c r="A172" s="561" t="s">
        <v>984</v>
      </c>
      <c r="B172" s="298" t="s">
        <v>985</v>
      </c>
      <c r="C172" s="298" t="s">
        <v>986</v>
      </c>
      <c r="D172" s="298" t="s">
        <v>518</v>
      </c>
      <c r="E172" s="309"/>
      <c r="F172" s="777" t="s">
        <v>63</v>
      </c>
      <c r="G172" s="778">
        <f>'Stage 2 - Site Information'!N172</f>
        <v>38</v>
      </c>
      <c r="H172" s="777"/>
      <c r="I172" s="779">
        <f>'Stage 2 - Site Information'!M172</f>
        <v>1.26</v>
      </c>
      <c r="J172" s="780"/>
      <c r="K172" s="781"/>
      <c r="L172" s="309"/>
      <c r="M172" s="782">
        <v>1.26</v>
      </c>
      <c r="N172" s="782">
        <v>38</v>
      </c>
      <c r="O172" s="783" t="s">
        <v>426</v>
      </c>
      <c r="P172" s="783" t="s">
        <v>415</v>
      </c>
      <c r="Q172" s="309"/>
      <c r="R172" s="783" t="s">
        <v>1796</v>
      </c>
      <c r="S172" s="783" t="s">
        <v>1675</v>
      </c>
      <c r="T172" s="783" t="s">
        <v>1711</v>
      </c>
      <c r="U172" s="783" t="s">
        <v>1586</v>
      </c>
      <c r="V172" s="309"/>
      <c r="W172" s="783" t="s">
        <v>1850</v>
      </c>
      <c r="X172" s="783" t="s">
        <v>1864</v>
      </c>
      <c r="Y172" s="783" t="s">
        <v>1969</v>
      </c>
      <c r="Z172" s="783" t="s">
        <v>418</v>
      </c>
      <c r="AA172" s="309"/>
      <c r="AB172" s="783" t="s">
        <v>98</v>
      </c>
      <c r="AC172" s="783" t="s">
        <v>418</v>
      </c>
      <c r="AD172" s="309"/>
      <c r="AE172" s="785" t="s">
        <v>3068</v>
      </c>
      <c r="AF172" s="783" t="s">
        <v>3078</v>
      </c>
      <c r="AG172" s="309"/>
      <c r="AH172" s="783" t="s">
        <v>2056</v>
      </c>
      <c r="AI172" s="783" t="s">
        <v>2149</v>
      </c>
      <c r="AJ172" s="783" t="s">
        <v>2107</v>
      </c>
      <c r="AK172" s="783" t="s">
        <v>64</v>
      </c>
      <c r="AL172" s="786"/>
      <c r="AM172" s="783" t="s">
        <v>2336</v>
      </c>
      <c r="AN172" s="783" t="s">
        <v>2430</v>
      </c>
      <c r="AO172" s="784" t="s">
        <v>452</v>
      </c>
      <c r="AP172" s="863" t="s">
        <v>3305</v>
      </c>
      <c r="AQ172" s="792" t="s">
        <v>1505</v>
      </c>
      <c r="AR172" s="783" t="s">
        <v>2329</v>
      </c>
      <c r="AS172" s="309"/>
      <c r="AT172" s="783" t="s">
        <v>3087</v>
      </c>
      <c r="AU172" s="783" t="s">
        <v>3166</v>
      </c>
      <c r="AV172" s="783" t="s">
        <v>3196</v>
      </c>
      <c r="AW172" s="787"/>
      <c r="AX172" s="783"/>
      <c r="AY172" s="784" t="s">
        <v>1434</v>
      </c>
      <c r="AZ172" s="783" t="s">
        <v>2685</v>
      </c>
      <c r="BA172" s="783" t="s">
        <v>445</v>
      </c>
      <c r="BB172" s="792" t="s">
        <v>3216</v>
      </c>
      <c r="BC172" s="784" t="s">
        <v>2724</v>
      </c>
      <c r="BD172" s="783" t="s">
        <v>2728</v>
      </c>
      <c r="BE172" s="309"/>
      <c r="BF172" s="783" t="s">
        <v>2840</v>
      </c>
      <c r="BG172" s="803" t="s">
        <v>2767</v>
      </c>
      <c r="BH172" s="309"/>
      <c r="BI172" s="783" t="s">
        <v>3241</v>
      </c>
      <c r="BJ172" s="783" t="s">
        <v>3297</v>
      </c>
      <c r="BK172" s="783" t="s">
        <v>3256</v>
      </c>
      <c r="BL172" s="783" t="s">
        <v>2866</v>
      </c>
      <c r="BM172" s="783" t="s">
        <v>2886</v>
      </c>
      <c r="BN172" s="783" t="s">
        <v>2884</v>
      </c>
      <c r="BO172" s="309"/>
      <c r="BP172" s="783" t="s">
        <v>2956</v>
      </c>
      <c r="BQ172" s="783" t="s">
        <v>2985</v>
      </c>
      <c r="BR172" s="309"/>
      <c r="BS172" s="788">
        <v>2.4</v>
      </c>
      <c r="BT172" s="785" t="s">
        <v>2198</v>
      </c>
      <c r="BU172" s="788">
        <v>1.3</v>
      </c>
      <c r="BV172" s="783" t="s">
        <v>2201</v>
      </c>
      <c r="BW172" s="788">
        <v>0.24</v>
      </c>
      <c r="BX172" s="785" t="s">
        <v>2308</v>
      </c>
      <c r="BY172" s="789">
        <v>3.5</v>
      </c>
      <c r="BZ172" s="783" t="s">
        <v>1205</v>
      </c>
      <c r="CA172" s="788">
        <v>1.4</v>
      </c>
      <c r="CB172" s="783" t="s">
        <v>2214</v>
      </c>
      <c r="CC172" s="790"/>
      <c r="CD172" s="788">
        <v>0.5</v>
      </c>
      <c r="CE172" s="783" t="s">
        <v>2281</v>
      </c>
      <c r="CF172" s="788">
        <v>0.5</v>
      </c>
      <c r="CG172" s="783" t="s">
        <v>2263</v>
      </c>
      <c r="CH172" s="788">
        <v>0.3</v>
      </c>
      <c r="CI172" s="783" t="s">
        <v>2275</v>
      </c>
      <c r="CJ172" s="788">
        <v>1.5</v>
      </c>
      <c r="CK172" s="783" t="s">
        <v>2284</v>
      </c>
      <c r="CL172" s="790"/>
      <c r="CM172" s="790"/>
      <c r="CN172" s="788">
        <v>2.2999999999999998</v>
      </c>
      <c r="CO172" s="791"/>
      <c r="CP172" s="788">
        <v>0.2</v>
      </c>
      <c r="CQ172" s="790"/>
      <c r="CR172" s="309"/>
      <c r="CS172" s="790"/>
      <c r="CT172" s="785"/>
    </row>
    <row r="173" spans="1:98" s="470" customFormat="1" ht="120" hidden="1" customHeight="1" x14ac:dyDescent="0.25">
      <c r="A173" s="846" t="s">
        <v>987</v>
      </c>
      <c r="B173" s="463" t="s">
        <v>988</v>
      </c>
      <c r="C173" s="463" t="s">
        <v>989</v>
      </c>
      <c r="D173" s="463" t="s">
        <v>518</v>
      </c>
      <c r="E173" s="847"/>
      <c r="F173" s="482" t="s">
        <v>63</v>
      </c>
      <c r="G173" s="483">
        <f>'Stage 2 - Site Information'!N173</f>
        <v>5</v>
      </c>
      <c r="H173" s="482"/>
      <c r="I173" s="484">
        <f>'Stage 2 - Site Information'!M173</f>
        <v>0.28000000000000003</v>
      </c>
      <c r="J173" s="485"/>
      <c r="K173" s="486"/>
      <c r="L173" s="847"/>
      <c r="M173" s="465">
        <v>0.28000000000000003</v>
      </c>
      <c r="N173" s="465">
        <v>5</v>
      </c>
      <c r="O173" s="466" t="s">
        <v>426</v>
      </c>
      <c r="P173" s="466" t="s">
        <v>415</v>
      </c>
      <c r="Q173" s="847"/>
      <c r="R173" s="466"/>
      <c r="S173" s="466"/>
      <c r="T173" s="466"/>
      <c r="U173" s="466"/>
      <c r="V173" s="847"/>
      <c r="W173" s="466"/>
      <c r="X173" s="466"/>
      <c r="Y173" s="466"/>
      <c r="Z173" s="466"/>
      <c r="AA173" s="847"/>
      <c r="AB173" s="466"/>
      <c r="AC173" s="466" t="s">
        <v>418</v>
      </c>
      <c r="AD173" s="847"/>
      <c r="AE173" s="467"/>
      <c r="AF173" s="466"/>
      <c r="AG173" s="847"/>
      <c r="AH173" s="466"/>
      <c r="AI173" s="466"/>
      <c r="AJ173" s="466"/>
      <c r="AK173" s="466"/>
      <c r="AL173" s="468"/>
      <c r="AM173" s="466"/>
      <c r="AN173" s="466"/>
      <c r="AO173" s="469" t="s">
        <v>452</v>
      </c>
      <c r="AP173" s="864"/>
      <c r="AQ173" s="466"/>
      <c r="AR173" s="466"/>
      <c r="AS173" s="847"/>
      <c r="AT173" s="466" t="s">
        <v>3087</v>
      </c>
      <c r="AU173" s="466"/>
      <c r="AV173" s="466"/>
      <c r="AW173" s="718"/>
      <c r="AX173" s="466" t="s">
        <v>3093</v>
      </c>
      <c r="AY173" s="469" t="s">
        <v>1434</v>
      </c>
      <c r="AZ173" s="466" t="s">
        <v>2689</v>
      </c>
      <c r="BA173" s="466" t="s">
        <v>445</v>
      </c>
      <c r="BB173" s="469"/>
      <c r="BC173" s="466"/>
      <c r="BD173" s="466"/>
      <c r="BE173" s="847"/>
      <c r="BF173" s="466"/>
      <c r="BG173" s="466"/>
      <c r="BH173" s="847"/>
      <c r="BI173" s="466"/>
      <c r="BJ173" s="466"/>
      <c r="BK173" s="466"/>
      <c r="BL173" s="466"/>
      <c r="BM173" s="466"/>
      <c r="BN173" s="466"/>
      <c r="BO173" s="847"/>
      <c r="BP173" s="466"/>
      <c r="BQ173" s="466"/>
      <c r="BR173" s="847"/>
      <c r="BS173" s="643"/>
      <c r="BT173" s="467"/>
      <c r="BU173" s="643"/>
      <c r="BV173" s="466"/>
      <c r="BW173" s="643"/>
      <c r="BX173" s="467"/>
      <c r="BY173" s="644"/>
      <c r="BZ173" s="466"/>
      <c r="CA173" s="643"/>
      <c r="CB173" s="466"/>
      <c r="CC173" s="671"/>
      <c r="CD173" s="643"/>
      <c r="CE173" s="466"/>
      <c r="CF173" s="643"/>
      <c r="CG173" s="466"/>
      <c r="CH173" s="643"/>
      <c r="CI173" s="466"/>
      <c r="CJ173" s="643"/>
      <c r="CK173" s="466"/>
      <c r="CL173" s="671"/>
      <c r="CM173" s="671"/>
      <c r="CN173" s="643"/>
      <c r="CO173" s="672"/>
      <c r="CP173" s="643"/>
      <c r="CQ173" s="671"/>
      <c r="CR173" s="847"/>
      <c r="CS173" s="671"/>
      <c r="CT173" s="467"/>
    </row>
    <row r="174" spans="1:98" s="312" customFormat="1" ht="120" customHeight="1" x14ac:dyDescent="0.3">
      <c r="A174" s="561" t="s">
        <v>990</v>
      </c>
      <c r="B174" s="298" t="s">
        <v>991</v>
      </c>
      <c r="C174" s="298" t="s">
        <v>992</v>
      </c>
      <c r="D174" s="298" t="s">
        <v>535</v>
      </c>
      <c r="E174" s="309"/>
      <c r="F174" s="777" t="s">
        <v>63</v>
      </c>
      <c r="G174" s="778">
        <f>'Stage 2 - Site Information'!N174</f>
        <v>10</v>
      </c>
      <c r="H174" s="777"/>
      <c r="I174" s="779">
        <f>'Stage 2 - Site Information'!M174</f>
        <v>0.28999999999999998</v>
      </c>
      <c r="J174" s="780"/>
      <c r="K174" s="781"/>
      <c r="L174" s="309"/>
      <c r="M174" s="782">
        <v>0.28999999999999998</v>
      </c>
      <c r="N174" s="782">
        <v>10</v>
      </c>
      <c r="O174" s="783" t="s">
        <v>424</v>
      </c>
      <c r="P174" s="783" t="s">
        <v>502</v>
      </c>
      <c r="Q174" s="309"/>
      <c r="R174" s="792" t="s">
        <v>488</v>
      </c>
      <c r="S174" s="783" t="s">
        <v>1624</v>
      </c>
      <c r="T174" s="783" t="s">
        <v>1725</v>
      </c>
      <c r="U174" s="783" t="s">
        <v>1676</v>
      </c>
      <c r="V174" s="309"/>
      <c r="W174" s="783" t="s">
        <v>1850</v>
      </c>
      <c r="X174" s="783" t="s">
        <v>2019</v>
      </c>
      <c r="Y174" s="783" t="s">
        <v>1888</v>
      </c>
      <c r="Z174" s="783" t="s">
        <v>418</v>
      </c>
      <c r="AA174" s="309"/>
      <c r="AB174" s="783" t="s">
        <v>1992</v>
      </c>
      <c r="AC174" s="783" t="s">
        <v>418</v>
      </c>
      <c r="AD174" s="309"/>
      <c r="AE174" s="785" t="s">
        <v>3055</v>
      </c>
      <c r="AF174" s="801" t="s">
        <v>3078</v>
      </c>
      <c r="AG174" s="309"/>
      <c r="AH174" s="783" t="s">
        <v>2059</v>
      </c>
      <c r="AI174" s="783" t="s">
        <v>2149</v>
      </c>
      <c r="AJ174" s="783" t="s">
        <v>2134</v>
      </c>
      <c r="AK174" s="783" t="s">
        <v>2138</v>
      </c>
      <c r="AL174" s="786"/>
      <c r="AM174" s="783" t="s">
        <v>2318</v>
      </c>
      <c r="AN174" s="783" t="s">
        <v>2431</v>
      </c>
      <c r="AO174" s="792" t="s">
        <v>1481</v>
      </c>
      <c r="AP174" s="863" t="s">
        <v>3307</v>
      </c>
      <c r="AQ174" s="792" t="s">
        <v>1505</v>
      </c>
      <c r="AR174" s="783" t="s">
        <v>2510</v>
      </c>
      <c r="AS174" s="309"/>
      <c r="AT174" s="783" t="s">
        <v>3087</v>
      </c>
      <c r="AU174" s="783" t="s">
        <v>3162</v>
      </c>
      <c r="AV174" s="783" t="s">
        <v>3192</v>
      </c>
      <c r="AW174" s="787"/>
      <c r="AX174" s="783" t="s">
        <v>1456</v>
      </c>
      <c r="AY174" s="792" t="s">
        <v>1434</v>
      </c>
      <c r="AZ174" s="783" t="s">
        <v>2685</v>
      </c>
      <c r="BA174" s="783" t="s">
        <v>445</v>
      </c>
      <c r="BB174" s="792" t="s">
        <v>3216</v>
      </c>
      <c r="BC174" s="783" t="s">
        <v>2716</v>
      </c>
      <c r="BD174" s="783" t="s">
        <v>2758</v>
      </c>
      <c r="BE174" s="309"/>
      <c r="BF174" s="783" t="s">
        <v>446</v>
      </c>
      <c r="BG174" s="783" t="s">
        <v>2732</v>
      </c>
      <c r="BH174" s="309"/>
      <c r="BI174" s="783" t="s">
        <v>3241</v>
      </c>
      <c r="BJ174" s="783" t="s">
        <v>3241</v>
      </c>
      <c r="BK174" s="783" t="s">
        <v>3256</v>
      </c>
      <c r="BL174" s="783" t="s">
        <v>2866</v>
      </c>
      <c r="BM174" s="783" t="s">
        <v>2886</v>
      </c>
      <c r="BN174" s="783" t="s">
        <v>2884</v>
      </c>
      <c r="BO174" s="309"/>
      <c r="BP174" s="783" t="s">
        <v>2957</v>
      </c>
      <c r="BQ174" s="783" t="s">
        <v>2985</v>
      </c>
      <c r="BR174" s="309"/>
      <c r="BS174" s="788">
        <v>1.6</v>
      </c>
      <c r="BT174" s="785" t="s">
        <v>2196</v>
      </c>
      <c r="BU174" s="788">
        <v>0.2</v>
      </c>
      <c r="BV174" s="783" t="s">
        <v>2203</v>
      </c>
      <c r="BW174" s="788">
        <v>0.24</v>
      </c>
      <c r="BX174" s="785" t="s">
        <v>2305</v>
      </c>
      <c r="BY174" s="789">
        <v>0.11</v>
      </c>
      <c r="BZ174" s="783" t="s">
        <v>2213</v>
      </c>
      <c r="CA174" s="788">
        <v>0.11</v>
      </c>
      <c r="CB174" s="783" t="s">
        <v>2213</v>
      </c>
      <c r="CC174" s="790"/>
      <c r="CD174" s="788">
        <v>0.34</v>
      </c>
      <c r="CE174" s="783" t="s">
        <v>2281</v>
      </c>
      <c r="CF174" s="788">
        <v>0.55000000000000004</v>
      </c>
      <c r="CG174" s="783" t="s">
        <v>2252</v>
      </c>
      <c r="CH174" s="788">
        <v>1.8</v>
      </c>
      <c r="CI174" s="783" t="s">
        <v>2277</v>
      </c>
      <c r="CJ174" s="788">
        <v>0.42</v>
      </c>
      <c r="CK174" s="783" t="s">
        <v>2283</v>
      </c>
      <c r="CL174" s="790"/>
      <c r="CM174" s="790"/>
      <c r="CN174" s="788">
        <v>0.85</v>
      </c>
      <c r="CO174" s="791"/>
      <c r="CP174" s="788">
        <v>0.2</v>
      </c>
      <c r="CQ174" s="790"/>
      <c r="CR174" s="309"/>
      <c r="CS174" s="790"/>
      <c r="CT174" s="785"/>
    </row>
    <row r="175" spans="1:98" s="470" customFormat="1" ht="120" hidden="1" customHeight="1" x14ac:dyDescent="0.25">
      <c r="A175" s="846" t="s">
        <v>993</v>
      </c>
      <c r="B175" s="463" t="s">
        <v>994</v>
      </c>
      <c r="C175" s="463" t="s">
        <v>995</v>
      </c>
      <c r="D175" s="463" t="s">
        <v>885</v>
      </c>
      <c r="E175" s="847"/>
      <c r="F175" s="482" t="s">
        <v>63</v>
      </c>
      <c r="G175" s="483">
        <f>'Stage 2 - Site Information'!N175</f>
        <v>23</v>
      </c>
      <c r="H175" s="482"/>
      <c r="I175" s="484">
        <f>'Stage 2 - Site Information'!M175</f>
        <v>0.04</v>
      </c>
      <c r="J175" s="485"/>
      <c r="K175" s="486"/>
      <c r="L175" s="847"/>
      <c r="M175" s="465">
        <v>0.04</v>
      </c>
      <c r="N175" s="465">
        <v>23</v>
      </c>
      <c r="O175" s="466" t="s">
        <v>484</v>
      </c>
      <c r="P175" s="466" t="s">
        <v>415</v>
      </c>
      <c r="Q175" s="847"/>
      <c r="R175" s="466"/>
      <c r="S175" s="466"/>
      <c r="T175" s="466"/>
      <c r="U175" s="466"/>
      <c r="V175" s="847"/>
      <c r="W175" s="466"/>
      <c r="X175" s="466"/>
      <c r="Y175" s="466"/>
      <c r="Z175" s="466"/>
      <c r="AA175" s="847"/>
      <c r="AB175" s="466"/>
      <c r="AC175" s="466" t="s">
        <v>418</v>
      </c>
      <c r="AD175" s="847"/>
      <c r="AE175" s="467"/>
      <c r="AF175" s="466"/>
      <c r="AG175" s="847"/>
      <c r="AH175" s="466"/>
      <c r="AI175" s="466"/>
      <c r="AJ175" s="466"/>
      <c r="AK175" s="466"/>
      <c r="AL175" s="468"/>
      <c r="AM175" s="466"/>
      <c r="AN175" s="466"/>
      <c r="AO175" s="469" t="s">
        <v>452</v>
      </c>
      <c r="AP175" s="864"/>
      <c r="AQ175" s="466"/>
      <c r="AR175" s="466"/>
      <c r="AS175" s="847"/>
      <c r="AT175" s="466" t="s">
        <v>3107</v>
      </c>
      <c r="AU175" s="466"/>
      <c r="AV175" s="466"/>
      <c r="AW175" s="718"/>
      <c r="AX175" s="466" t="s">
        <v>1456</v>
      </c>
      <c r="AY175" s="469" t="s">
        <v>1434</v>
      </c>
      <c r="AZ175" s="466" t="s">
        <v>2685</v>
      </c>
      <c r="BA175" s="466" t="s">
        <v>445</v>
      </c>
      <c r="BB175" s="469"/>
      <c r="BC175" s="466"/>
      <c r="BD175" s="466"/>
      <c r="BE175" s="847"/>
      <c r="BF175" s="466"/>
      <c r="BG175" s="466"/>
      <c r="BH175" s="847"/>
      <c r="BI175" s="466"/>
      <c r="BJ175" s="466"/>
      <c r="BK175" s="466"/>
      <c r="BL175" s="466"/>
      <c r="BM175" s="466"/>
      <c r="BN175" s="466"/>
      <c r="BO175" s="847"/>
      <c r="BP175" s="466"/>
      <c r="BQ175" s="466"/>
      <c r="BR175" s="847"/>
      <c r="BS175" s="643"/>
      <c r="BT175" s="467"/>
      <c r="BU175" s="643"/>
      <c r="BV175" s="466"/>
      <c r="BW175" s="643"/>
      <c r="BX175" s="467"/>
      <c r="BY175" s="644"/>
      <c r="BZ175" s="466"/>
      <c r="CA175" s="643"/>
      <c r="CB175" s="466"/>
      <c r="CC175" s="671"/>
      <c r="CD175" s="643"/>
      <c r="CE175" s="466"/>
      <c r="CF175" s="643"/>
      <c r="CG175" s="466"/>
      <c r="CH175" s="643"/>
      <c r="CI175" s="466"/>
      <c r="CJ175" s="643"/>
      <c r="CK175" s="466"/>
      <c r="CL175" s="671"/>
      <c r="CM175" s="671"/>
      <c r="CN175" s="643"/>
      <c r="CO175" s="672"/>
      <c r="CP175" s="643"/>
      <c r="CQ175" s="671"/>
      <c r="CR175" s="847"/>
      <c r="CS175" s="671"/>
      <c r="CT175" s="467"/>
    </row>
    <row r="176" spans="1:98" s="312" customFormat="1" ht="120" customHeight="1" x14ac:dyDescent="0.3">
      <c r="A176" s="561" t="s">
        <v>996</v>
      </c>
      <c r="B176" s="298" t="s">
        <v>997</v>
      </c>
      <c r="C176" s="298" t="s">
        <v>998</v>
      </c>
      <c r="D176" s="298" t="s">
        <v>565</v>
      </c>
      <c r="E176" s="309"/>
      <c r="F176" s="777" t="s">
        <v>63</v>
      </c>
      <c r="G176" s="778">
        <f>'Stage 2 - Site Information'!N176</f>
        <v>13</v>
      </c>
      <c r="H176" s="777"/>
      <c r="I176" s="779">
        <f>'Stage 2 - Site Information'!M176</f>
        <v>0.37</v>
      </c>
      <c r="J176" s="780"/>
      <c r="K176" s="781"/>
      <c r="L176" s="309"/>
      <c r="M176" s="782">
        <v>0.37</v>
      </c>
      <c r="N176" s="782">
        <v>13</v>
      </c>
      <c r="O176" s="783" t="s">
        <v>425</v>
      </c>
      <c r="P176" s="783" t="s">
        <v>1379</v>
      </c>
      <c r="Q176" s="309"/>
      <c r="R176" s="792" t="s">
        <v>488</v>
      </c>
      <c r="S176" s="783" t="s">
        <v>1677</v>
      </c>
      <c r="T176" s="783" t="s">
        <v>1577</v>
      </c>
      <c r="U176" s="783" t="s">
        <v>416</v>
      </c>
      <c r="V176" s="309"/>
      <c r="W176" s="783" t="s">
        <v>1850</v>
      </c>
      <c r="X176" s="783" t="s">
        <v>1864</v>
      </c>
      <c r="Y176" s="783" t="s">
        <v>1949</v>
      </c>
      <c r="Z176" s="783" t="s">
        <v>418</v>
      </c>
      <c r="AA176" s="309"/>
      <c r="AB176" s="783" t="s">
        <v>98</v>
      </c>
      <c r="AC176" s="783" t="s">
        <v>2051</v>
      </c>
      <c r="AD176" s="309"/>
      <c r="AE176" s="785" t="s">
        <v>3060</v>
      </c>
      <c r="AF176" s="783" t="s">
        <v>3062</v>
      </c>
      <c r="AG176" s="309"/>
      <c r="AH176" s="783" t="s">
        <v>2056</v>
      </c>
      <c r="AI176" s="783" t="s">
        <v>2149</v>
      </c>
      <c r="AJ176" s="783" t="s">
        <v>2134</v>
      </c>
      <c r="AK176" s="783" t="s">
        <v>64</v>
      </c>
      <c r="AL176" s="786"/>
      <c r="AM176" s="783" t="s">
        <v>2318</v>
      </c>
      <c r="AN176" s="783" t="s">
        <v>2432</v>
      </c>
      <c r="AO176" s="792" t="s">
        <v>452</v>
      </c>
      <c r="AP176" s="863" t="s">
        <v>3308</v>
      </c>
      <c r="AQ176" s="792" t="s">
        <v>1505</v>
      </c>
      <c r="AR176" s="783" t="s">
        <v>2598</v>
      </c>
      <c r="AS176" s="309"/>
      <c r="AT176" s="783" t="s">
        <v>3087</v>
      </c>
      <c r="AU176" s="783" t="s">
        <v>3162</v>
      </c>
      <c r="AV176" s="783" t="s">
        <v>3192</v>
      </c>
      <c r="AW176" s="787"/>
      <c r="AX176" s="783" t="s">
        <v>1454</v>
      </c>
      <c r="AY176" s="792" t="s">
        <v>1434</v>
      </c>
      <c r="AZ176" s="783" t="s">
        <v>2685</v>
      </c>
      <c r="BA176" s="783" t="s">
        <v>445</v>
      </c>
      <c r="BB176" s="792" t="s">
        <v>3214</v>
      </c>
      <c r="BC176" s="792" t="s">
        <v>2696</v>
      </c>
      <c r="BD176" s="783" t="s">
        <v>2760</v>
      </c>
      <c r="BE176" s="309"/>
      <c r="BF176" s="783" t="s">
        <v>446</v>
      </c>
      <c r="BG176" s="783" t="s">
        <v>2732</v>
      </c>
      <c r="BH176" s="309"/>
      <c r="BI176" s="783" t="s">
        <v>3241</v>
      </c>
      <c r="BJ176" s="783" t="s">
        <v>3288</v>
      </c>
      <c r="BK176" s="783" t="s">
        <v>3257</v>
      </c>
      <c r="BL176" s="783" t="s">
        <v>2866</v>
      </c>
      <c r="BM176" s="783" t="s">
        <v>2886</v>
      </c>
      <c r="BN176" s="783" t="s">
        <v>2885</v>
      </c>
      <c r="BO176" s="309"/>
      <c r="BP176" s="783" t="s">
        <v>2907</v>
      </c>
      <c r="BQ176" s="783" t="s">
        <v>2985</v>
      </c>
      <c r="BR176" s="309"/>
      <c r="BS176" s="788">
        <v>8.4</v>
      </c>
      <c r="BT176" s="785" t="s">
        <v>2196</v>
      </c>
      <c r="BU176" s="788">
        <v>0.3</v>
      </c>
      <c r="BV176" s="783" t="s">
        <v>2204</v>
      </c>
      <c r="BW176" s="788">
        <v>0.41</v>
      </c>
      <c r="BX176" s="785" t="s">
        <v>2305</v>
      </c>
      <c r="BY176" s="789">
        <v>0.4</v>
      </c>
      <c r="BZ176" s="783" t="s">
        <v>2299</v>
      </c>
      <c r="CA176" s="788">
        <v>0.4</v>
      </c>
      <c r="CB176" s="783" t="s">
        <v>2299</v>
      </c>
      <c r="CC176" s="790"/>
      <c r="CD176" s="788">
        <v>0.55000000000000004</v>
      </c>
      <c r="CE176" s="783" t="s">
        <v>2281</v>
      </c>
      <c r="CF176" s="788">
        <v>0.7</v>
      </c>
      <c r="CG176" s="783" t="s">
        <v>2234</v>
      </c>
      <c r="CH176" s="788">
        <v>0.35</v>
      </c>
      <c r="CI176" s="783" t="s">
        <v>2279</v>
      </c>
      <c r="CJ176" s="788">
        <v>0.46</v>
      </c>
      <c r="CK176" s="783" t="s">
        <v>2231</v>
      </c>
      <c r="CL176" s="790"/>
      <c r="CM176" s="790"/>
      <c r="CN176" s="788">
        <v>0.17</v>
      </c>
      <c r="CO176" s="791"/>
      <c r="CP176" s="788">
        <v>0.38</v>
      </c>
      <c r="CQ176" s="790"/>
      <c r="CR176" s="309"/>
      <c r="CS176" s="790"/>
      <c r="CT176" s="785"/>
    </row>
    <row r="177" spans="1:98" s="312" customFormat="1" ht="120" customHeight="1" x14ac:dyDescent="0.3">
      <c r="A177" s="561" t="s">
        <v>999</v>
      </c>
      <c r="B177" s="298" t="s">
        <v>1000</v>
      </c>
      <c r="C177" s="298" t="s">
        <v>1001</v>
      </c>
      <c r="D177" s="298" t="s">
        <v>565</v>
      </c>
      <c r="E177" s="309"/>
      <c r="F177" s="777" t="s">
        <v>63</v>
      </c>
      <c r="G177" s="778">
        <f>'Stage 2 - Site Information'!N177</f>
        <v>12</v>
      </c>
      <c r="H177" s="777"/>
      <c r="I177" s="779">
        <f>'Stage 2 - Site Information'!M177</f>
        <v>0.41</v>
      </c>
      <c r="J177" s="780"/>
      <c r="K177" s="781"/>
      <c r="L177" s="309"/>
      <c r="M177" s="782">
        <v>0.41</v>
      </c>
      <c r="N177" s="782">
        <v>12</v>
      </c>
      <c r="O177" s="783" t="s">
        <v>425</v>
      </c>
      <c r="P177" s="783" t="s">
        <v>415</v>
      </c>
      <c r="Q177" s="309"/>
      <c r="R177" s="792" t="s">
        <v>488</v>
      </c>
      <c r="S177" s="783" t="s">
        <v>1613</v>
      </c>
      <c r="T177" s="783" t="s">
        <v>1718</v>
      </c>
      <c r="U177" s="783" t="s">
        <v>1591</v>
      </c>
      <c r="V177" s="309"/>
      <c r="W177" s="783" t="s">
        <v>1850</v>
      </c>
      <c r="X177" s="783" t="s">
        <v>1864</v>
      </c>
      <c r="Y177" s="783" t="s">
        <v>1897</v>
      </c>
      <c r="Z177" s="783" t="s">
        <v>418</v>
      </c>
      <c r="AA177" s="309"/>
      <c r="AB177" s="783" t="s">
        <v>98</v>
      </c>
      <c r="AC177" s="783" t="s">
        <v>418</v>
      </c>
      <c r="AD177" s="309"/>
      <c r="AE177" s="785" t="s">
        <v>3060</v>
      </c>
      <c r="AF177" s="783" t="s">
        <v>3062</v>
      </c>
      <c r="AG177" s="309"/>
      <c r="AH177" s="783" t="s">
        <v>2056</v>
      </c>
      <c r="AI177" s="783" t="s">
        <v>2149</v>
      </c>
      <c r="AJ177" s="783" t="s">
        <v>2139</v>
      </c>
      <c r="AK177" s="783" t="s">
        <v>64</v>
      </c>
      <c r="AL177" s="786"/>
      <c r="AM177" s="783" t="s">
        <v>2333</v>
      </c>
      <c r="AN177" s="783" t="s">
        <v>2433</v>
      </c>
      <c r="AO177" s="792" t="s">
        <v>452</v>
      </c>
      <c r="AP177" s="863" t="s">
        <v>3305</v>
      </c>
      <c r="AQ177" s="792" t="s">
        <v>1505</v>
      </c>
      <c r="AR177" s="783" t="s">
        <v>2599</v>
      </c>
      <c r="AS177" s="309"/>
      <c r="AT177" s="783" t="s">
        <v>3087</v>
      </c>
      <c r="AU177" s="783" t="s">
        <v>3150</v>
      </c>
      <c r="AV177" s="783" t="s">
        <v>3192</v>
      </c>
      <c r="AW177" s="787"/>
      <c r="AX177" s="783" t="s">
        <v>1456</v>
      </c>
      <c r="AY177" s="792" t="s">
        <v>1434</v>
      </c>
      <c r="AZ177" s="783" t="s">
        <v>2685</v>
      </c>
      <c r="BA177" s="783" t="s">
        <v>445</v>
      </c>
      <c r="BB177" s="792" t="s">
        <v>3214</v>
      </c>
      <c r="BC177" s="792" t="s">
        <v>2697</v>
      </c>
      <c r="BD177" s="783" t="s">
        <v>2760</v>
      </c>
      <c r="BE177" s="309"/>
      <c r="BF177" s="783" t="s">
        <v>446</v>
      </c>
      <c r="BG177" s="783" t="s">
        <v>2732</v>
      </c>
      <c r="BH177" s="309"/>
      <c r="BI177" s="783" t="s">
        <v>3241</v>
      </c>
      <c r="BJ177" s="783" t="s">
        <v>3241</v>
      </c>
      <c r="BK177" s="783" t="s">
        <v>3265</v>
      </c>
      <c r="BL177" s="783" t="s">
        <v>2866</v>
      </c>
      <c r="BM177" s="783" t="s">
        <v>399</v>
      </c>
      <c r="BN177" s="783" t="s">
        <v>2885</v>
      </c>
      <c r="BO177" s="309"/>
      <c r="BP177" s="783" t="s">
        <v>2958</v>
      </c>
      <c r="BQ177" s="783" t="s">
        <v>2989</v>
      </c>
      <c r="BR177" s="309"/>
      <c r="BS177" s="788">
        <v>9.3000000000000007</v>
      </c>
      <c r="BT177" s="785" t="s">
        <v>2196</v>
      </c>
      <c r="BU177" s="788">
        <v>0.8</v>
      </c>
      <c r="BV177" s="783" t="s">
        <v>2204</v>
      </c>
      <c r="BW177" s="788">
        <v>0.24</v>
      </c>
      <c r="BX177" s="785" t="s">
        <v>2308</v>
      </c>
      <c r="BY177" s="789">
        <v>0.3</v>
      </c>
      <c r="BZ177" s="783" t="s">
        <v>2220</v>
      </c>
      <c r="CA177" s="788">
        <v>0.35</v>
      </c>
      <c r="CB177" s="783" t="s">
        <v>2299</v>
      </c>
      <c r="CC177" s="790"/>
      <c r="CD177" s="788">
        <v>0.41</v>
      </c>
      <c r="CE177" s="783" t="s">
        <v>2298</v>
      </c>
      <c r="CF177" s="788">
        <v>0.45</v>
      </c>
      <c r="CG177" s="783" t="s">
        <v>2234</v>
      </c>
      <c r="CH177" s="788">
        <v>0.6</v>
      </c>
      <c r="CI177" s="783" t="s">
        <v>2279</v>
      </c>
      <c r="CJ177" s="788">
        <v>0.43</v>
      </c>
      <c r="CK177" s="783" t="s">
        <v>2231</v>
      </c>
      <c r="CL177" s="790"/>
      <c r="CM177" s="790"/>
      <c r="CN177" s="788">
        <v>0.61</v>
      </c>
      <c r="CO177" s="791"/>
      <c r="CP177" s="788">
        <v>0</v>
      </c>
      <c r="CQ177" s="790"/>
      <c r="CR177" s="309"/>
      <c r="CS177" s="790"/>
      <c r="CT177" s="785"/>
    </row>
    <row r="178" spans="1:98" s="470" customFormat="1" ht="120" hidden="1" customHeight="1" x14ac:dyDescent="0.25">
      <c r="A178" s="846" t="s">
        <v>1002</v>
      </c>
      <c r="B178" s="463" t="s">
        <v>1003</v>
      </c>
      <c r="C178" s="463" t="s">
        <v>1004</v>
      </c>
      <c r="D178" s="463" t="s">
        <v>565</v>
      </c>
      <c r="E178" s="847"/>
      <c r="F178" s="482" t="s">
        <v>63</v>
      </c>
      <c r="G178" s="483">
        <f>'Stage 2 - Site Information'!N178</f>
        <v>4</v>
      </c>
      <c r="H178" s="482"/>
      <c r="I178" s="484">
        <f>'Stage 2 - Site Information'!M178</f>
        <v>0.13</v>
      </c>
      <c r="J178" s="485"/>
      <c r="K178" s="486"/>
      <c r="L178" s="847"/>
      <c r="M178" s="465">
        <v>0.13</v>
      </c>
      <c r="N178" s="465">
        <v>4</v>
      </c>
      <c r="O178" s="466" t="s">
        <v>425</v>
      </c>
      <c r="P178" s="466" t="s">
        <v>502</v>
      </c>
      <c r="Q178" s="847"/>
      <c r="R178" s="466"/>
      <c r="S178" s="466"/>
      <c r="T178" s="466"/>
      <c r="U178" s="466"/>
      <c r="V178" s="847"/>
      <c r="W178" s="466"/>
      <c r="X178" s="466"/>
      <c r="Y178" s="466"/>
      <c r="Z178" s="466"/>
      <c r="AA178" s="847"/>
      <c r="AB178" s="466"/>
      <c r="AC178" s="466"/>
      <c r="AD178" s="847"/>
      <c r="AE178" s="467"/>
      <c r="AF178" s="466"/>
      <c r="AG178" s="847"/>
      <c r="AH178" s="466"/>
      <c r="AI178" s="466"/>
      <c r="AJ178" s="466"/>
      <c r="AK178" s="466"/>
      <c r="AL178" s="468"/>
      <c r="AM178" s="466"/>
      <c r="AN178" s="466"/>
      <c r="AO178" s="469" t="s">
        <v>1486</v>
      </c>
      <c r="AP178" s="864"/>
      <c r="AQ178" s="466"/>
      <c r="AR178" s="466"/>
      <c r="AS178" s="847"/>
      <c r="AT178" s="466" t="s">
        <v>3087</v>
      </c>
      <c r="AU178" s="466"/>
      <c r="AV178" s="466"/>
      <c r="AW178" s="718"/>
      <c r="AX178" s="466" t="s">
        <v>1454</v>
      </c>
      <c r="AY178" s="469" t="s">
        <v>1434</v>
      </c>
      <c r="AZ178" s="466" t="s">
        <v>2685</v>
      </c>
      <c r="BA178" s="466" t="s">
        <v>445</v>
      </c>
      <c r="BB178" s="469"/>
      <c r="BC178" s="466"/>
      <c r="BD178" s="466"/>
      <c r="BE178" s="847"/>
      <c r="BF178" s="466"/>
      <c r="BG178" s="466"/>
      <c r="BH178" s="847"/>
      <c r="BI178" s="466"/>
      <c r="BJ178" s="466"/>
      <c r="BK178" s="466"/>
      <c r="BL178" s="466"/>
      <c r="BM178" s="466"/>
      <c r="BN178" s="466"/>
      <c r="BO178" s="847"/>
      <c r="BP178" s="466"/>
      <c r="BQ178" s="466"/>
      <c r="BR178" s="847"/>
      <c r="BS178" s="643"/>
      <c r="BT178" s="467"/>
      <c r="BU178" s="643"/>
      <c r="BV178" s="466"/>
      <c r="BW178" s="643"/>
      <c r="BX178" s="467"/>
      <c r="BY178" s="644"/>
      <c r="BZ178" s="466"/>
      <c r="CA178" s="643"/>
      <c r="CB178" s="466"/>
      <c r="CC178" s="671"/>
      <c r="CD178" s="643"/>
      <c r="CE178" s="466"/>
      <c r="CF178" s="643"/>
      <c r="CG178" s="466"/>
      <c r="CH178" s="643"/>
      <c r="CI178" s="466"/>
      <c r="CJ178" s="643"/>
      <c r="CK178" s="466"/>
      <c r="CL178" s="671"/>
      <c r="CM178" s="671"/>
      <c r="CN178" s="643"/>
      <c r="CO178" s="672"/>
      <c r="CP178" s="643"/>
      <c r="CQ178" s="671"/>
      <c r="CR178" s="847"/>
      <c r="CS178" s="671"/>
      <c r="CT178" s="467"/>
    </row>
    <row r="179" spans="1:98" s="470" customFormat="1" ht="120" hidden="1" customHeight="1" x14ac:dyDescent="0.25">
      <c r="A179" s="846" t="s">
        <v>1005</v>
      </c>
      <c r="B179" s="463" t="s">
        <v>1006</v>
      </c>
      <c r="C179" s="463" t="s">
        <v>700</v>
      </c>
      <c r="D179" s="463" t="s">
        <v>612</v>
      </c>
      <c r="E179" s="847"/>
      <c r="F179" s="482" t="s">
        <v>63</v>
      </c>
      <c r="G179" s="483">
        <f>'Stage 2 - Site Information'!N179</f>
        <v>1</v>
      </c>
      <c r="H179" s="482"/>
      <c r="I179" s="484">
        <f>'Stage 2 - Site Information'!M179</f>
        <v>0.09</v>
      </c>
      <c r="J179" s="485"/>
      <c r="K179" s="486"/>
      <c r="L179" s="847"/>
      <c r="M179" s="465">
        <v>0.09</v>
      </c>
      <c r="N179" s="465">
        <v>1</v>
      </c>
      <c r="O179" s="466" t="s">
        <v>440</v>
      </c>
      <c r="P179" s="466" t="s">
        <v>415</v>
      </c>
      <c r="Q179" s="847"/>
      <c r="R179" s="466"/>
      <c r="S179" s="466"/>
      <c r="T179" s="466"/>
      <c r="U179" s="466"/>
      <c r="V179" s="847"/>
      <c r="W179" s="466"/>
      <c r="X179" s="466"/>
      <c r="Y179" s="466"/>
      <c r="Z179" s="466"/>
      <c r="AA179" s="847"/>
      <c r="AB179" s="466"/>
      <c r="AC179" s="466" t="s">
        <v>418</v>
      </c>
      <c r="AD179" s="847"/>
      <c r="AE179" s="467"/>
      <c r="AF179" s="466"/>
      <c r="AG179" s="847"/>
      <c r="AH179" s="466"/>
      <c r="AI179" s="466"/>
      <c r="AJ179" s="466"/>
      <c r="AK179" s="466"/>
      <c r="AL179" s="468"/>
      <c r="AM179" s="466"/>
      <c r="AN179" s="466"/>
      <c r="AO179" s="469" t="s">
        <v>452</v>
      </c>
      <c r="AP179" s="864"/>
      <c r="AQ179" s="466"/>
      <c r="AR179" s="466"/>
      <c r="AS179" s="847"/>
      <c r="AT179" s="466" t="s">
        <v>3087</v>
      </c>
      <c r="AU179" s="466"/>
      <c r="AV179" s="466"/>
      <c r="AW179" s="718"/>
      <c r="AX179" s="466" t="s">
        <v>1456</v>
      </c>
      <c r="AY179" s="469" t="s">
        <v>1434</v>
      </c>
      <c r="AZ179" s="466" t="s">
        <v>2685</v>
      </c>
      <c r="BA179" s="466" t="s">
        <v>445</v>
      </c>
      <c r="BB179" s="469"/>
      <c r="BC179" s="466"/>
      <c r="BD179" s="466"/>
      <c r="BE179" s="847"/>
      <c r="BF179" s="466"/>
      <c r="BG179" s="466"/>
      <c r="BH179" s="847"/>
      <c r="BI179" s="466"/>
      <c r="BJ179" s="466"/>
      <c r="BK179" s="466"/>
      <c r="BL179" s="466"/>
      <c r="BM179" s="466"/>
      <c r="BN179" s="466"/>
      <c r="BO179" s="847"/>
      <c r="BP179" s="466"/>
      <c r="BQ179" s="466"/>
      <c r="BR179" s="847"/>
      <c r="BS179" s="643"/>
      <c r="BT179" s="467"/>
      <c r="BU179" s="643"/>
      <c r="BV179" s="466"/>
      <c r="BW179" s="643"/>
      <c r="BX179" s="467"/>
      <c r="BY179" s="644"/>
      <c r="BZ179" s="466"/>
      <c r="CA179" s="643"/>
      <c r="CB179" s="466"/>
      <c r="CC179" s="671"/>
      <c r="CD179" s="643"/>
      <c r="CE179" s="466"/>
      <c r="CF179" s="643"/>
      <c r="CG179" s="466"/>
      <c r="CH179" s="643"/>
      <c r="CI179" s="466"/>
      <c r="CJ179" s="643"/>
      <c r="CK179" s="466"/>
      <c r="CL179" s="671"/>
      <c r="CM179" s="671"/>
      <c r="CN179" s="643"/>
      <c r="CO179" s="672"/>
      <c r="CP179" s="643"/>
      <c r="CQ179" s="671"/>
      <c r="CR179" s="847"/>
      <c r="CS179" s="671"/>
      <c r="CT179" s="467"/>
    </row>
    <row r="180" spans="1:98" s="470" customFormat="1" ht="120" hidden="1" customHeight="1" x14ac:dyDescent="0.25">
      <c r="A180" s="846" t="s">
        <v>1007</v>
      </c>
      <c r="B180" s="463" t="s">
        <v>1008</v>
      </c>
      <c r="C180" s="463" t="s">
        <v>1009</v>
      </c>
      <c r="D180" s="463" t="s">
        <v>521</v>
      </c>
      <c r="E180" s="847"/>
      <c r="F180" s="482" t="s">
        <v>63</v>
      </c>
      <c r="G180" s="483">
        <f>'Stage 2 - Site Information'!N180</f>
        <v>4</v>
      </c>
      <c r="H180" s="482"/>
      <c r="I180" s="484">
        <f>'Stage 2 - Site Information'!M180</f>
        <v>0.04</v>
      </c>
      <c r="J180" s="485"/>
      <c r="K180" s="486"/>
      <c r="L180" s="847"/>
      <c r="M180" s="465">
        <v>0.04</v>
      </c>
      <c r="N180" s="465">
        <v>4</v>
      </c>
      <c r="O180" s="466" t="s">
        <v>456</v>
      </c>
      <c r="P180" s="466" t="s">
        <v>436</v>
      </c>
      <c r="Q180" s="847"/>
      <c r="R180" s="466"/>
      <c r="S180" s="466"/>
      <c r="T180" s="466"/>
      <c r="U180" s="466"/>
      <c r="V180" s="847"/>
      <c r="W180" s="466"/>
      <c r="X180" s="466"/>
      <c r="Y180" s="466"/>
      <c r="Z180" s="466"/>
      <c r="AA180" s="847"/>
      <c r="AB180" s="466"/>
      <c r="AC180" s="466"/>
      <c r="AD180" s="847"/>
      <c r="AE180" s="467"/>
      <c r="AF180" s="466"/>
      <c r="AG180" s="847"/>
      <c r="AH180" s="466"/>
      <c r="AI180" s="466"/>
      <c r="AJ180" s="466"/>
      <c r="AK180" s="466"/>
      <c r="AL180" s="468"/>
      <c r="AM180" s="466"/>
      <c r="AN180" s="466"/>
      <c r="AO180" s="469" t="s">
        <v>452</v>
      </c>
      <c r="AP180" s="864"/>
      <c r="AQ180" s="466"/>
      <c r="AR180" s="466"/>
      <c r="AS180" s="847"/>
      <c r="AT180" s="466" t="s">
        <v>3087</v>
      </c>
      <c r="AU180" s="466"/>
      <c r="AV180" s="466"/>
      <c r="AW180" s="718"/>
      <c r="AX180" s="466" t="s">
        <v>1456</v>
      </c>
      <c r="AY180" s="469" t="s">
        <v>1434</v>
      </c>
      <c r="AZ180" s="466" t="s">
        <v>2685</v>
      </c>
      <c r="BA180" s="466" t="s">
        <v>445</v>
      </c>
      <c r="BB180" s="469"/>
      <c r="BC180" s="466"/>
      <c r="BD180" s="466"/>
      <c r="BE180" s="847"/>
      <c r="BF180" s="466"/>
      <c r="BG180" s="466"/>
      <c r="BH180" s="847"/>
      <c r="BI180" s="466"/>
      <c r="BJ180" s="466"/>
      <c r="BK180" s="466"/>
      <c r="BL180" s="466"/>
      <c r="BM180" s="466"/>
      <c r="BN180" s="466"/>
      <c r="BO180" s="847"/>
      <c r="BP180" s="466"/>
      <c r="BQ180" s="466"/>
      <c r="BR180" s="847"/>
      <c r="BS180" s="643"/>
      <c r="BT180" s="467"/>
      <c r="BU180" s="643"/>
      <c r="BV180" s="466"/>
      <c r="BW180" s="643"/>
      <c r="BX180" s="467"/>
      <c r="BY180" s="644"/>
      <c r="BZ180" s="466"/>
      <c r="CA180" s="643"/>
      <c r="CB180" s="466"/>
      <c r="CC180" s="671"/>
      <c r="CD180" s="643"/>
      <c r="CE180" s="466"/>
      <c r="CF180" s="643"/>
      <c r="CG180" s="466"/>
      <c r="CH180" s="643"/>
      <c r="CI180" s="466"/>
      <c r="CJ180" s="643"/>
      <c r="CK180" s="466"/>
      <c r="CL180" s="671"/>
      <c r="CM180" s="671"/>
      <c r="CN180" s="643"/>
      <c r="CO180" s="672"/>
      <c r="CP180" s="643"/>
      <c r="CQ180" s="671"/>
      <c r="CR180" s="847"/>
      <c r="CS180" s="671"/>
      <c r="CT180" s="467"/>
    </row>
    <row r="181" spans="1:98" s="470" customFormat="1" ht="120" hidden="1" customHeight="1" x14ac:dyDescent="0.25">
      <c r="A181" s="846" t="s">
        <v>1010</v>
      </c>
      <c r="B181" s="463" t="s">
        <v>1011</v>
      </c>
      <c r="C181" s="463" t="s">
        <v>1012</v>
      </c>
      <c r="D181" s="463" t="s">
        <v>521</v>
      </c>
      <c r="E181" s="847"/>
      <c r="F181" s="482" t="s">
        <v>63</v>
      </c>
      <c r="G181" s="483">
        <f>'Stage 2 - Site Information'!N181</f>
        <v>2</v>
      </c>
      <c r="H181" s="482"/>
      <c r="I181" s="484">
        <f>'Stage 2 - Site Information'!M181</f>
        <v>0.09</v>
      </c>
      <c r="J181" s="485"/>
      <c r="K181" s="486"/>
      <c r="L181" s="847"/>
      <c r="M181" s="465">
        <v>0.09</v>
      </c>
      <c r="N181" s="465">
        <v>2</v>
      </c>
      <c r="O181" s="466" t="s">
        <v>456</v>
      </c>
      <c r="P181" s="466" t="s">
        <v>415</v>
      </c>
      <c r="Q181" s="847"/>
      <c r="R181" s="466"/>
      <c r="S181" s="466"/>
      <c r="T181" s="466"/>
      <c r="U181" s="466"/>
      <c r="V181" s="847"/>
      <c r="W181" s="466"/>
      <c r="X181" s="466"/>
      <c r="Y181" s="466"/>
      <c r="Z181" s="466"/>
      <c r="AA181" s="847"/>
      <c r="AB181" s="466"/>
      <c r="AC181" s="466" t="s">
        <v>418</v>
      </c>
      <c r="AD181" s="847"/>
      <c r="AE181" s="467"/>
      <c r="AF181" s="466"/>
      <c r="AG181" s="847"/>
      <c r="AH181" s="466"/>
      <c r="AI181" s="466"/>
      <c r="AJ181" s="466"/>
      <c r="AK181" s="466"/>
      <c r="AL181" s="468"/>
      <c r="AM181" s="466"/>
      <c r="AN181" s="466"/>
      <c r="AO181" s="469" t="s">
        <v>452</v>
      </c>
      <c r="AP181" s="864"/>
      <c r="AQ181" s="466"/>
      <c r="AR181" s="466"/>
      <c r="AS181" s="847"/>
      <c r="AT181" s="466" t="s">
        <v>3087</v>
      </c>
      <c r="AU181" s="466"/>
      <c r="AV181" s="466"/>
      <c r="AW181" s="718"/>
      <c r="AX181" s="466" t="s">
        <v>1456</v>
      </c>
      <c r="AY181" s="469" t="s">
        <v>1434</v>
      </c>
      <c r="AZ181" s="466" t="s">
        <v>2685</v>
      </c>
      <c r="BA181" s="466" t="s">
        <v>445</v>
      </c>
      <c r="BB181" s="469"/>
      <c r="BC181" s="466"/>
      <c r="BD181" s="466"/>
      <c r="BE181" s="847"/>
      <c r="BF181" s="466"/>
      <c r="BG181" s="466"/>
      <c r="BH181" s="847"/>
      <c r="BI181" s="466"/>
      <c r="BJ181" s="466"/>
      <c r="BK181" s="466"/>
      <c r="BL181" s="466"/>
      <c r="BM181" s="466"/>
      <c r="BN181" s="466"/>
      <c r="BO181" s="847"/>
      <c r="BP181" s="466"/>
      <c r="BQ181" s="466"/>
      <c r="BR181" s="847"/>
      <c r="BS181" s="643"/>
      <c r="BT181" s="467"/>
      <c r="BU181" s="643"/>
      <c r="BV181" s="466"/>
      <c r="BW181" s="643"/>
      <c r="BX181" s="467"/>
      <c r="BY181" s="644"/>
      <c r="BZ181" s="466"/>
      <c r="CA181" s="643"/>
      <c r="CB181" s="466"/>
      <c r="CC181" s="671"/>
      <c r="CD181" s="643"/>
      <c r="CE181" s="466"/>
      <c r="CF181" s="643"/>
      <c r="CG181" s="466"/>
      <c r="CH181" s="643"/>
      <c r="CI181" s="466"/>
      <c r="CJ181" s="643"/>
      <c r="CK181" s="466"/>
      <c r="CL181" s="671"/>
      <c r="CM181" s="671"/>
      <c r="CN181" s="643"/>
      <c r="CO181" s="672"/>
      <c r="CP181" s="643"/>
      <c r="CQ181" s="671"/>
      <c r="CR181" s="847"/>
      <c r="CS181" s="671"/>
      <c r="CT181" s="467"/>
    </row>
    <row r="182" spans="1:98" s="470" customFormat="1" ht="120" hidden="1" customHeight="1" x14ac:dyDescent="0.25">
      <c r="A182" s="846" t="s">
        <v>1013</v>
      </c>
      <c r="B182" s="463" t="s">
        <v>1014</v>
      </c>
      <c r="C182" s="463" t="s">
        <v>1015</v>
      </c>
      <c r="D182" s="463" t="s">
        <v>1016</v>
      </c>
      <c r="E182" s="847"/>
      <c r="F182" s="482" t="s">
        <v>63</v>
      </c>
      <c r="G182" s="483">
        <f>'Stage 2 - Site Information'!N182</f>
        <v>2</v>
      </c>
      <c r="H182" s="482"/>
      <c r="I182" s="484">
        <f>'Stage 2 - Site Information'!M182</f>
        <v>0.13</v>
      </c>
      <c r="J182" s="485"/>
      <c r="K182" s="486"/>
      <c r="L182" s="847"/>
      <c r="M182" s="465">
        <v>0.13</v>
      </c>
      <c r="N182" s="465">
        <v>2</v>
      </c>
      <c r="O182" s="466" t="s">
        <v>493</v>
      </c>
      <c r="P182" s="466" t="s">
        <v>415</v>
      </c>
      <c r="Q182" s="847"/>
      <c r="R182" s="466"/>
      <c r="S182" s="466"/>
      <c r="T182" s="466"/>
      <c r="U182" s="466"/>
      <c r="V182" s="847"/>
      <c r="W182" s="466"/>
      <c r="X182" s="466"/>
      <c r="Y182" s="466"/>
      <c r="Z182" s="466"/>
      <c r="AA182" s="847"/>
      <c r="AB182" s="466"/>
      <c r="AC182" s="466" t="s">
        <v>418</v>
      </c>
      <c r="AD182" s="847"/>
      <c r="AE182" s="467"/>
      <c r="AF182" s="466"/>
      <c r="AG182" s="847"/>
      <c r="AH182" s="466"/>
      <c r="AI182" s="466"/>
      <c r="AJ182" s="466"/>
      <c r="AK182" s="466"/>
      <c r="AL182" s="468"/>
      <c r="AM182" s="466"/>
      <c r="AN182" s="466"/>
      <c r="AO182" s="469" t="s">
        <v>452</v>
      </c>
      <c r="AP182" s="864"/>
      <c r="AQ182" s="466"/>
      <c r="AR182" s="466"/>
      <c r="AS182" s="847"/>
      <c r="AT182" s="466" t="s">
        <v>3087</v>
      </c>
      <c r="AU182" s="466"/>
      <c r="AV182" s="466"/>
      <c r="AW182" s="718"/>
      <c r="AX182" s="466"/>
      <c r="AY182" s="469" t="s">
        <v>1434</v>
      </c>
      <c r="AZ182" s="466" t="s">
        <v>2685</v>
      </c>
      <c r="BA182" s="466" t="s">
        <v>445</v>
      </c>
      <c r="BB182" s="469"/>
      <c r="BC182" s="466"/>
      <c r="BD182" s="466"/>
      <c r="BE182" s="847"/>
      <c r="BF182" s="466"/>
      <c r="BG182" s="466"/>
      <c r="BH182" s="847"/>
      <c r="BI182" s="466"/>
      <c r="BJ182" s="466"/>
      <c r="BK182" s="466"/>
      <c r="BL182" s="466"/>
      <c r="BM182" s="466"/>
      <c r="BN182" s="466"/>
      <c r="BO182" s="847"/>
      <c r="BP182" s="466"/>
      <c r="BQ182" s="466"/>
      <c r="BR182" s="847"/>
      <c r="BS182" s="643"/>
      <c r="BT182" s="467"/>
      <c r="BU182" s="643"/>
      <c r="BV182" s="466"/>
      <c r="BW182" s="643"/>
      <c r="BX182" s="467"/>
      <c r="BY182" s="644"/>
      <c r="BZ182" s="466"/>
      <c r="CA182" s="643"/>
      <c r="CB182" s="466"/>
      <c r="CC182" s="671"/>
      <c r="CD182" s="643"/>
      <c r="CE182" s="466"/>
      <c r="CF182" s="643"/>
      <c r="CG182" s="466"/>
      <c r="CH182" s="643"/>
      <c r="CI182" s="466"/>
      <c r="CJ182" s="643"/>
      <c r="CK182" s="466"/>
      <c r="CL182" s="671"/>
      <c r="CM182" s="671"/>
      <c r="CN182" s="643"/>
      <c r="CO182" s="672"/>
      <c r="CP182" s="643"/>
      <c r="CQ182" s="671"/>
      <c r="CR182" s="847"/>
      <c r="CS182" s="671"/>
      <c r="CT182" s="467"/>
    </row>
    <row r="183" spans="1:98" s="312" customFormat="1" ht="120" customHeight="1" x14ac:dyDescent="0.3">
      <c r="A183" s="561" t="s">
        <v>1017</v>
      </c>
      <c r="B183" s="298" t="s">
        <v>1018</v>
      </c>
      <c r="C183" s="298" t="s">
        <v>1019</v>
      </c>
      <c r="D183" s="298" t="s">
        <v>515</v>
      </c>
      <c r="E183" s="309"/>
      <c r="F183" s="777" t="s">
        <v>63</v>
      </c>
      <c r="G183" s="778">
        <f>'Stage 2 - Site Information'!N183</f>
        <v>38</v>
      </c>
      <c r="H183" s="777"/>
      <c r="I183" s="779">
        <f>'Stage 2 - Site Information'!M183</f>
        <v>1.24</v>
      </c>
      <c r="J183" s="780"/>
      <c r="K183" s="781"/>
      <c r="L183" s="309"/>
      <c r="M183" s="782">
        <v>1.24</v>
      </c>
      <c r="N183" s="782">
        <v>38</v>
      </c>
      <c r="O183" s="783" t="s">
        <v>441</v>
      </c>
      <c r="P183" s="783" t="s">
        <v>415</v>
      </c>
      <c r="Q183" s="309"/>
      <c r="R183" s="783" t="s">
        <v>1802</v>
      </c>
      <c r="S183" s="783" t="s">
        <v>1678</v>
      </c>
      <c r="T183" s="783" t="s">
        <v>1713</v>
      </c>
      <c r="U183" s="783" t="s">
        <v>1556</v>
      </c>
      <c r="V183" s="309"/>
      <c r="W183" s="783" t="s">
        <v>1850</v>
      </c>
      <c r="X183" s="783" t="s">
        <v>1864</v>
      </c>
      <c r="Y183" s="783" t="s">
        <v>1898</v>
      </c>
      <c r="Z183" s="783" t="s">
        <v>418</v>
      </c>
      <c r="AA183" s="309"/>
      <c r="AB183" s="783" t="s">
        <v>98</v>
      </c>
      <c r="AC183" s="783" t="s">
        <v>418</v>
      </c>
      <c r="AD183" s="309"/>
      <c r="AE183" s="785" t="s">
        <v>3068</v>
      </c>
      <c r="AF183" s="801" t="s">
        <v>3078</v>
      </c>
      <c r="AG183" s="309"/>
      <c r="AH183" s="783" t="s">
        <v>2059</v>
      </c>
      <c r="AI183" s="783" t="s">
        <v>2149</v>
      </c>
      <c r="AJ183" s="783" t="s">
        <v>2141</v>
      </c>
      <c r="AK183" s="783" t="s">
        <v>64</v>
      </c>
      <c r="AL183" s="786"/>
      <c r="AM183" s="783" t="s">
        <v>2333</v>
      </c>
      <c r="AN183" s="783" t="s">
        <v>2434</v>
      </c>
      <c r="AO183" s="792" t="s">
        <v>452</v>
      </c>
      <c r="AP183" s="863" t="s">
        <v>3305</v>
      </c>
      <c r="AQ183" s="792" t="s">
        <v>1505</v>
      </c>
      <c r="AR183" s="783" t="s">
        <v>2600</v>
      </c>
      <c r="AS183" s="309"/>
      <c r="AT183" s="783" t="s">
        <v>3087</v>
      </c>
      <c r="AU183" s="783" t="s">
        <v>3130</v>
      </c>
      <c r="AV183" s="783" t="s">
        <v>3192</v>
      </c>
      <c r="AW183" s="787"/>
      <c r="AX183" s="798" t="s">
        <v>3094</v>
      </c>
      <c r="AY183" s="800" t="s">
        <v>1434</v>
      </c>
      <c r="AZ183" s="801" t="s">
        <v>2685</v>
      </c>
      <c r="BA183" s="801" t="s">
        <v>445</v>
      </c>
      <c r="BB183" s="792" t="s">
        <v>3211</v>
      </c>
      <c r="BC183" s="792" t="s">
        <v>2697</v>
      </c>
      <c r="BD183" s="783" t="s">
        <v>2760</v>
      </c>
      <c r="BE183" s="309"/>
      <c r="BF183" s="783" t="s">
        <v>446</v>
      </c>
      <c r="BG183" s="783" t="s">
        <v>2732</v>
      </c>
      <c r="BH183" s="309"/>
      <c r="BI183" s="783" t="s">
        <v>3241</v>
      </c>
      <c r="BJ183" s="783" t="s">
        <v>3241</v>
      </c>
      <c r="BK183" s="783" t="s">
        <v>3255</v>
      </c>
      <c r="BL183" s="783" t="s">
        <v>2872</v>
      </c>
      <c r="BM183" s="783" t="s">
        <v>399</v>
      </c>
      <c r="BN183" s="783" t="s">
        <v>2884</v>
      </c>
      <c r="BO183" s="309"/>
      <c r="BP183" s="783" t="s">
        <v>2959</v>
      </c>
      <c r="BQ183" s="783" t="s">
        <v>3005</v>
      </c>
      <c r="BR183" s="309"/>
      <c r="BS183" s="788">
        <v>2.2000000000000002</v>
      </c>
      <c r="BT183" s="785" t="s">
        <v>2197</v>
      </c>
      <c r="BU183" s="788">
        <v>1.3</v>
      </c>
      <c r="BV183" s="783" t="s">
        <v>2201</v>
      </c>
      <c r="BW183" s="788">
        <v>0.5</v>
      </c>
      <c r="BX183" s="785" t="s">
        <v>2307</v>
      </c>
      <c r="BY183" s="789">
        <v>0.03</v>
      </c>
      <c r="BZ183" s="783" t="s">
        <v>2219</v>
      </c>
      <c r="CA183" s="788">
        <v>1.1000000000000001</v>
      </c>
      <c r="CB183" s="783" t="s">
        <v>1219</v>
      </c>
      <c r="CC183" s="790"/>
      <c r="CD183" s="788">
        <v>0.92</v>
      </c>
      <c r="CE183" s="783" t="s">
        <v>2281</v>
      </c>
      <c r="CF183" s="788">
        <v>0.78</v>
      </c>
      <c r="CG183" s="783" t="s">
        <v>2266</v>
      </c>
      <c r="CH183" s="788">
        <v>1.35</v>
      </c>
      <c r="CI183" s="783" t="s">
        <v>2275</v>
      </c>
      <c r="CJ183" s="788">
        <v>1.29</v>
      </c>
      <c r="CK183" s="783" t="s">
        <v>2274</v>
      </c>
      <c r="CL183" s="790"/>
      <c r="CM183" s="790"/>
      <c r="CN183" s="788"/>
      <c r="CO183" s="791"/>
      <c r="CP183" s="788"/>
      <c r="CQ183" s="790"/>
      <c r="CR183" s="309"/>
      <c r="CS183" s="790"/>
      <c r="CT183" s="785"/>
    </row>
    <row r="184" spans="1:98" s="470" customFormat="1" ht="120" hidden="1" customHeight="1" x14ac:dyDescent="0.25">
      <c r="A184" s="846" t="s">
        <v>1020</v>
      </c>
      <c r="B184" s="463" t="s">
        <v>1021</v>
      </c>
      <c r="C184" s="463" t="s">
        <v>1022</v>
      </c>
      <c r="D184" s="463" t="s">
        <v>515</v>
      </c>
      <c r="E184" s="847"/>
      <c r="F184" s="482" t="s">
        <v>63</v>
      </c>
      <c r="G184" s="483">
        <f>'Stage 2 - Site Information'!N184</f>
        <v>11</v>
      </c>
      <c r="H184" s="482"/>
      <c r="I184" s="484">
        <f>'Stage 2 - Site Information'!M184</f>
        <v>0.2</v>
      </c>
      <c r="J184" s="485"/>
      <c r="K184" s="486"/>
      <c r="L184" s="847"/>
      <c r="M184" s="465">
        <v>0.2</v>
      </c>
      <c r="N184" s="465">
        <v>11</v>
      </c>
      <c r="O184" s="466" t="s">
        <v>441</v>
      </c>
      <c r="P184" s="466" t="s">
        <v>436</v>
      </c>
      <c r="Q184" s="847"/>
      <c r="R184" s="466"/>
      <c r="S184" s="466"/>
      <c r="T184" s="466"/>
      <c r="U184" s="466"/>
      <c r="V184" s="847"/>
      <c r="W184" s="466"/>
      <c r="X184" s="466"/>
      <c r="Y184" s="466"/>
      <c r="Z184" s="466"/>
      <c r="AA184" s="847"/>
      <c r="AB184" s="466"/>
      <c r="AC184" s="466"/>
      <c r="AD184" s="847"/>
      <c r="AE184" s="467"/>
      <c r="AF184" s="466"/>
      <c r="AG184" s="847"/>
      <c r="AH184" s="466"/>
      <c r="AI184" s="466"/>
      <c r="AJ184" s="466"/>
      <c r="AK184" s="466"/>
      <c r="AL184" s="468"/>
      <c r="AM184" s="466"/>
      <c r="AN184" s="466"/>
      <c r="AO184" s="469" t="s">
        <v>452</v>
      </c>
      <c r="AP184" s="864"/>
      <c r="AQ184" s="466"/>
      <c r="AR184" s="466"/>
      <c r="AS184" s="847"/>
      <c r="AT184" s="466" t="s">
        <v>3087</v>
      </c>
      <c r="AU184" s="466"/>
      <c r="AV184" s="466"/>
      <c r="AW184" s="718"/>
      <c r="AX184" s="466"/>
      <c r="AY184" s="469" t="s">
        <v>1434</v>
      </c>
      <c r="AZ184" s="466" t="s">
        <v>2685</v>
      </c>
      <c r="BA184" s="466" t="s">
        <v>445</v>
      </c>
      <c r="BB184" s="469"/>
      <c r="BC184" s="466"/>
      <c r="BD184" s="466"/>
      <c r="BE184" s="847"/>
      <c r="BF184" s="466"/>
      <c r="BG184" s="466"/>
      <c r="BH184" s="847"/>
      <c r="BI184" s="466"/>
      <c r="BJ184" s="466"/>
      <c r="BK184" s="466"/>
      <c r="BL184" s="466"/>
      <c r="BM184" s="466"/>
      <c r="BN184" s="466"/>
      <c r="BO184" s="847"/>
      <c r="BP184" s="466"/>
      <c r="BQ184" s="466"/>
      <c r="BR184" s="847"/>
      <c r="BS184" s="643"/>
      <c r="BT184" s="467"/>
      <c r="BU184" s="643"/>
      <c r="BV184" s="466"/>
      <c r="BW184" s="643"/>
      <c r="BX184" s="467"/>
      <c r="BY184" s="644"/>
      <c r="BZ184" s="466"/>
      <c r="CA184" s="643"/>
      <c r="CB184" s="466"/>
      <c r="CC184" s="671"/>
      <c r="CD184" s="643"/>
      <c r="CE184" s="466"/>
      <c r="CF184" s="643"/>
      <c r="CG184" s="466"/>
      <c r="CH184" s="643"/>
      <c r="CI184" s="466"/>
      <c r="CJ184" s="643"/>
      <c r="CK184" s="466"/>
      <c r="CL184" s="671"/>
      <c r="CM184" s="671"/>
      <c r="CN184" s="643"/>
      <c r="CO184" s="672"/>
      <c r="CP184" s="643"/>
      <c r="CQ184" s="671"/>
      <c r="CR184" s="847"/>
      <c r="CS184" s="671"/>
      <c r="CT184" s="467"/>
    </row>
    <row r="185" spans="1:98" s="470" customFormat="1" ht="120" hidden="1" customHeight="1" x14ac:dyDescent="0.25">
      <c r="A185" s="846" t="s">
        <v>1023</v>
      </c>
      <c r="B185" s="463" t="s">
        <v>1024</v>
      </c>
      <c r="C185" s="463" t="s">
        <v>1025</v>
      </c>
      <c r="D185" s="463" t="s">
        <v>515</v>
      </c>
      <c r="E185" s="847"/>
      <c r="F185" s="482" t="s">
        <v>63</v>
      </c>
      <c r="G185" s="483">
        <f>'Stage 2 - Site Information'!N185</f>
        <v>7</v>
      </c>
      <c r="H185" s="482"/>
      <c r="I185" s="484">
        <f>'Stage 2 - Site Information'!M185</f>
        <v>0.09</v>
      </c>
      <c r="J185" s="485"/>
      <c r="K185" s="486"/>
      <c r="L185" s="847"/>
      <c r="M185" s="465">
        <v>0.09</v>
      </c>
      <c r="N185" s="465">
        <v>7</v>
      </c>
      <c r="O185" s="466" t="s">
        <v>441</v>
      </c>
      <c r="P185" s="466" t="s">
        <v>436</v>
      </c>
      <c r="Q185" s="847"/>
      <c r="R185" s="466"/>
      <c r="S185" s="466"/>
      <c r="T185" s="466"/>
      <c r="U185" s="466"/>
      <c r="V185" s="847"/>
      <c r="W185" s="466"/>
      <c r="X185" s="466"/>
      <c r="Y185" s="466"/>
      <c r="Z185" s="466"/>
      <c r="AA185" s="847"/>
      <c r="AB185" s="466"/>
      <c r="AC185" s="466"/>
      <c r="AD185" s="847"/>
      <c r="AE185" s="467"/>
      <c r="AF185" s="466"/>
      <c r="AG185" s="847"/>
      <c r="AH185" s="466"/>
      <c r="AI185" s="466"/>
      <c r="AJ185" s="466"/>
      <c r="AK185" s="466"/>
      <c r="AL185" s="468"/>
      <c r="AM185" s="466"/>
      <c r="AN185" s="466"/>
      <c r="AO185" s="469" t="s">
        <v>452</v>
      </c>
      <c r="AP185" s="864"/>
      <c r="AQ185" s="466"/>
      <c r="AR185" s="466"/>
      <c r="AS185" s="847"/>
      <c r="AT185" s="466" t="s">
        <v>3087</v>
      </c>
      <c r="AU185" s="466"/>
      <c r="AV185" s="466"/>
      <c r="AW185" s="718"/>
      <c r="AX185" s="466"/>
      <c r="AY185" s="469" t="s">
        <v>1434</v>
      </c>
      <c r="AZ185" s="466" t="s">
        <v>2685</v>
      </c>
      <c r="BA185" s="466" t="s">
        <v>445</v>
      </c>
      <c r="BB185" s="469"/>
      <c r="BC185" s="466"/>
      <c r="BD185" s="466"/>
      <c r="BE185" s="847"/>
      <c r="BF185" s="466"/>
      <c r="BG185" s="466"/>
      <c r="BH185" s="847"/>
      <c r="BI185" s="466"/>
      <c r="BJ185" s="466"/>
      <c r="BK185" s="466"/>
      <c r="BL185" s="466"/>
      <c r="BM185" s="466"/>
      <c r="BN185" s="466"/>
      <c r="BO185" s="847"/>
      <c r="BP185" s="466"/>
      <c r="BQ185" s="466"/>
      <c r="BR185" s="847"/>
      <c r="BS185" s="643"/>
      <c r="BT185" s="467"/>
      <c r="BU185" s="643"/>
      <c r="BV185" s="466"/>
      <c r="BW185" s="643"/>
      <c r="BX185" s="467"/>
      <c r="BY185" s="644"/>
      <c r="BZ185" s="466"/>
      <c r="CA185" s="643"/>
      <c r="CB185" s="466"/>
      <c r="CC185" s="671"/>
      <c r="CD185" s="643"/>
      <c r="CE185" s="466"/>
      <c r="CF185" s="643"/>
      <c r="CG185" s="466"/>
      <c r="CH185" s="643"/>
      <c r="CI185" s="466"/>
      <c r="CJ185" s="643"/>
      <c r="CK185" s="466"/>
      <c r="CL185" s="671"/>
      <c r="CM185" s="671"/>
      <c r="CN185" s="643"/>
      <c r="CO185" s="672"/>
      <c r="CP185" s="643"/>
      <c r="CQ185" s="671"/>
      <c r="CR185" s="847"/>
      <c r="CS185" s="671"/>
      <c r="CT185" s="467"/>
    </row>
    <row r="186" spans="1:98" s="470" customFormat="1" ht="120" hidden="1" customHeight="1" x14ac:dyDescent="0.25">
      <c r="A186" s="846" t="s">
        <v>1026</v>
      </c>
      <c r="B186" s="463" t="s">
        <v>1027</v>
      </c>
      <c r="C186" s="463" t="s">
        <v>1028</v>
      </c>
      <c r="D186" s="463" t="s">
        <v>515</v>
      </c>
      <c r="E186" s="847"/>
      <c r="F186" s="482" t="s">
        <v>63</v>
      </c>
      <c r="G186" s="483">
        <f>'Stage 2 - Site Information'!N186</f>
        <v>5</v>
      </c>
      <c r="H186" s="482"/>
      <c r="I186" s="484">
        <f>'Stage 2 - Site Information'!M186</f>
        <v>0.16</v>
      </c>
      <c r="J186" s="485"/>
      <c r="K186" s="486"/>
      <c r="L186" s="847"/>
      <c r="M186" s="465">
        <v>0.16</v>
      </c>
      <c r="N186" s="465">
        <v>5</v>
      </c>
      <c r="O186" s="466" t="s">
        <v>441</v>
      </c>
      <c r="P186" s="466" t="s">
        <v>38</v>
      </c>
      <c r="Q186" s="847"/>
      <c r="R186" s="466"/>
      <c r="S186" s="466"/>
      <c r="T186" s="466"/>
      <c r="U186" s="466"/>
      <c r="V186" s="847"/>
      <c r="W186" s="466"/>
      <c r="X186" s="466"/>
      <c r="Y186" s="466"/>
      <c r="Z186" s="466"/>
      <c r="AA186" s="847"/>
      <c r="AB186" s="466"/>
      <c r="AC186" s="466" t="s">
        <v>418</v>
      </c>
      <c r="AD186" s="847"/>
      <c r="AE186" s="467"/>
      <c r="AF186" s="466"/>
      <c r="AG186" s="847"/>
      <c r="AH186" s="466"/>
      <c r="AI186" s="466"/>
      <c r="AJ186" s="466"/>
      <c r="AK186" s="466"/>
      <c r="AL186" s="468"/>
      <c r="AM186" s="466"/>
      <c r="AN186" s="466"/>
      <c r="AO186" s="469" t="s">
        <v>452</v>
      </c>
      <c r="AP186" s="864"/>
      <c r="AQ186" s="466"/>
      <c r="AR186" s="466"/>
      <c r="AS186" s="847"/>
      <c r="AT186" s="466" t="s">
        <v>3087</v>
      </c>
      <c r="AU186" s="466"/>
      <c r="AV186" s="466"/>
      <c r="AW186" s="718"/>
      <c r="AX186" s="466" t="s">
        <v>1456</v>
      </c>
      <c r="AY186" s="469" t="s">
        <v>1434</v>
      </c>
      <c r="AZ186" s="466" t="s">
        <v>2685</v>
      </c>
      <c r="BA186" s="466" t="s">
        <v>445</v>
      </c>
      <c r="BB186" s="469"/>
      <c r="BC186" s="466"/>
      <c r="BD186" s="466"/>
      <c r="BE186" s="847"/>
      <c r="BF186" s="466"/>
      <c r="BG186" s="466"/>
      <c r="BH186" s="847"/>
      <c r="BI186" s="466"/>
      <c r="BJ186" s="466"/>
      <c r="BK186" s="466"/>
      <c r="BL186" s="466"/>
      <c r="BM186" s="466"/>
      <c r="BN186" s="466"/>
      <c r="BO186" s="847"/>
      <c r="BP186" s="466"/>
      <c r="BQ186" s="466"/>
      <c r="BR186" s="847"/>
      <c r="BS186" s="643"/>
      <c r="BT186" s="467"/>
      <c r="BU186" s="643"/>
      <c r="BV186" s="466"/>
      <c r="BW186" s="643"/>
      <c r="BX186" s="467"/>
      <c r="BY186" s="644"/>
      <c r="BZ186" s="466"/>
      <c r="CA186" s="643"/>
      <c r="CB186" s="466"/>
      <c r="CC186" s="671"/>
      <c r="CD186" s="643"/>
      <c r="CE186" s="466"/>
      <c r="CF186" s="643"/>
      <c r="CG186" s="466"/>
      <c r="CH186" s="643"/>
      <c r="CI186" s="466"/>
      <c r="CJ186" s="643"/>
      <c r="CK186" s="466"/>
      <c r="CL186" s="671"/>
      <c r="CM186" s="671"/>
      <c r="CN186" s="643"/>
      <c r="CO186" s="672"/>
      <c r="CP186" s="643"/>
      <c r="CQ186" s="671"/>
      <c r="CR186" s="847"/>
      <c r="CS186" s="671"/>
      <c r="CT186" s="467"/>
    </row>
    <row r="187" spans="1:98" s="470" customFormat="1" ht="120" hidden="1" customHeight="1" x14ac:dyDescent="0.25">
      <c r="A187" s="846" t="s">
        <v>1029</v>
      </c>
      <c r="B187" s="463" t="s">
        <v>1030</v>
      </c>
      <c r="C187" s="463" t="s">
        <v>1031</v>
      </c>
      <c r="D187" s="463" t="s">
        <v>515</v>
      </c>
      <c r="E187" s="847"/>
      <c r="F187" s="482" t="s">
        <v>63</v>
      </c>
      <c r="G187" s="483">
        <f>'Stage 2 - Site Information'!N187</f>
        <v>1</v>
      </c>
      <c r="H187" s="482"/>
      <c r="I187" s="484">
        <f>'Stage 2 - Site Information'!M187</f>
        <v>0.04</v>
      </c>
      <c r="J187" s="485"/>
      <c r="K187" s="486"/>
      <c r="L187" s="847"/>
      <c r="M187" s="465">
        <v>0.04</v>
      </c>
      <c r="N187" s="465">
        <v>1</v>
      </c>
      <c r="O187" s="466" t="s">
        <v>441</v>
      </c>
      <c r="P187" s="466" t="s">
        <v>38</v>
      </c>
      <c r="Q187" s="847"/>
      <c r="R187" s="466"/>
      <c r="S187" s="466"/>
      <c r="T187" s="466"/>
      <c r="U187" s="466"/>
      <c r="V187" s="847"/>
      <c r="W187" s="466"/>
      <c r="X187" s="466"/>
      <c r="Y187" s="466"/>
      <c r="Z187" s="466"/>
      <c r="AA187" s="847"/>
      <c r="AB187" s="466"/>
      <c r="AC187" s="466" t="s">
        <v>418</v>
      </c>
      <c r="AD187" s="847"/>
      <c r="AE187" s="467"/>
      <c r="AF187" s="466"/>
      <c r="AG187" s="847"/>
      <c r="AH187" s="466"/>
      <c r="AI187" s="466"/>
      <c r="AJ187" s="466"/>
      <c r="AK187" s="466"/>
      <c r="AL187" s="468"/>
      <c r="AM187" s="466"/>
      <c r="AN187" s="466"/>
      <c r="AO187" s="469" t="s">
        <v>452</v>
      </c>
      <c r="AP187" s="864"/>
      <c r="AQ187" s="466"/>
      <c r="AR187" s="466"/>
      <c r="AS187" s="847"/>
      <c r="AT187" s="466" t="s">
        <v>3087</v>
      </c>
      <c r="AU187" s="466"/>
      <c r="AV187" s="466"/>
      <c r="AW187" s="718"/>
      <c r="AX187" s="466" t="s">
        <v>1456</v>
      </c>
      <c r="AY187" s="469" t="s">
        <v>1434</v>
      </c>
      <c r="AZ187" s="466" t="s">
        <v>2685</v>
      </c>
      <c r="BA187" s="466" t="s">
        <v>445</v>
      </c>
      <c r="BB187" s="304"/>
      <c r="BC187" s="466"/>
      <c r="BD187" s="466"/>
      <c r="BE187" s="847"/>
      <c r="BF187" s="466"/>
      <c r="BG187" s="466"/>
      <c r="BH187" s="847"/>
      <c r="BI187" s="466"/>
      <c r="BJ187" s="466"/>
      <c r="BK187" s="466"/>
      <c r="BL187" s="466"/>
      <c r="BM187" s="466"/>
      <c r="BN187" s="466"/>
      <c r="BO187" s="847"/>
      <c r="BP187" s="466"/>
      <c r="BQ187" s="466"/>
      <c r="BR187" s="847"/>
      <c r="BS187" s="643"/>
      <c r="BT187" s="467"/>
      <c r="BU187" s="643"/>
      <c r="BV187" s="466"/>
      <c r="BW187" s="643"/>
      <c r="BX187" s="467"/>
      <c r="BY187" s="644"/>
      <c r="BZ187" s="466"/>
      <c r="CA187" s="643"/>
      <c r="CB187" s="466"/>
      <c r="CC187" s="671"/>
      <c r="CD187" s="643"/>
      <c r="CE187" s="466"/>
      <c r="CF187" s="643"/>
      <c r="CG187" s="466"/>
      <c r="CH187" s="643"/>
      <c r="CI187" s="466"/>
      <c r="CJ187" s="643"/>
      <c r="CK187" s="466"/>
      <c r="CL187" s="671"/>
      <c r="CM187" s="671"/>
      <c r="CN187" s="643"/>
      <c r="CO187" s="672"/>
      <c r="CP187" s="643"/>
      <c r="CQ187" s="671"/>
      <c r="CR187" s="847"/>
      <c r="CS187" s="671"/>
      <c r="CT187" s="467"/>
    </row>
    <row r="188" spans="1:98" s="470" customFormat="1" ht="120" hidden="1" customHeight="1" x14ac:dyDescent="0.25">
      <c r="A188" s="846" t="s">
        <v>1032</v>
      </c>
      <c r="B188" s="463" t="s">
        <v>1033</v>
      </c>
      <c r="C188" s="463" t="s">
        <v>542</v>
      </c>
      <c r="D188" s="463" t="s">
        <v>543</v>
      </c>
      <c r="E188" s="847"/>
      <c r="F188" s="482" t="s">
        <v>63</v>
      </c>
      <c r="G188" s="483">
        <f>'Stage 2 - Site Information'!N188</f>
        <v>3</v>
      </c>
      <c r="H188" s="482"/>
      <c r="I188" s="484">
        <f>'Stage 2 - Site Information'!M188</f>
        <v>0.14000000000000001</v>
      </c>
      <c r="J188" s="485"/>
      <c r="K188" s="486"/>
      <c r="L188" s="847"/>
      <c r="M188" s="465">
        <v>0.14000000000000001</v>
      </c>
      <c r="N188" s="465">
        <v>3</v>
      </c>
      <c r="O188" s="466" t="s">
        <v>494</v>
      </c>
      <c r="P188" s="466" t="s">
        <v>415</v>
      </c>
      <c r="Q188" s="847"/>
      <c r="R188" s="466"/>
      <c r="S188" s="466"/>
      <c r="T188" s="466"/>
      <c r="U188" s="466"/>
      <c r="V188" s="847"/>
      <c r="W188" s="466"/>
      <c r="X188" s="466"/>
      <c r="Y188" s="466"/>
      <c r="Z188" s="466"/>
      <c r="AA188" s="847"/>
      <c r="AB188" s="466"/>
      <c r="AC188" s="466"/>
      <c r="AD188" s="847"/>
      <c r="AE188" s="467"/>
      <c r="AF188" s="466"/>
      <c r="AG188" s="847"/>
      <c r="AH188" s="466"/>
      <c r="AI188" s="466"/>
      <c r="AJ188" s="466"/>
      <c r="AK188" s="466"/>
      <c r="AL188" s="468"/>
      <c r="AM188" s="466"/>
      <c r="AN188" s="466"/>
      <c r="AO188" s="469" t="s">
        <v>452</v>
      </c>
      <c r="AP188" s="864"/>
      <c r="AQ188" s="466"/>
      <c r="AR188" s="466"/>
      <c r="AS188" s="847"/>
      <c r="AT188" s="466" t="s">
        <v>3087</v>
      </c>
      <c r="AU188" s="466"/>
      <c r="AV188" s="466"/>
      <c r="AW188" s="718"/>
      <c r="AX188" s="466" t="s">
        <v>1456</v>
      </c>
      <c r="AY188" s="469" t="s">
        <v>1434</v>
      </c>
      <c r="AZ188" s="466" t="s">
        <v>2685</v>
      </c>
      <c r="BA188" s="466" t="s">
        <v>445</v>
      </c>
      <c r="BB188" s="304"/>
      <c r="BC188" s="466"/>
      <c r="BD188" s="466"/>
      <c r="BE188" s="847"/>
      <c r="BF188" s="466"/>
      <c r="BG188" s="466"/>
      <c r="BH188" s="847"/>
      <c r="BI188" s="466"/>
      <c r="BJ188" s="466"/>
      <c r="BK188" s="466"/>
      <c r="BL188" s="466"/>
      <c r="BM188" s="466"/>
      <c r="BN188" s="466"/>
      <c r="BO188" s="847"/>
      <c r="BP188" s="466"/>
      <c r="BQ188" s="466"/>
      <c r="BR188" s="847"/>
      <c r="BS188" s="643"/>
      <c r="BT188" s="467"/>
      <c r="BU188" s="643"/>
      <c r="BV188" s="466"/>
      <c r="BW188" s="643"/>
      <c r="BX188" s="467"/>
      <c r="BY188" s="644"/>
      <c r="BZ188" s="466"/>
      <c r="CA188" s="643"/>
      <c r="CB188" s="466"/>
      <c r="CC188" s="671"/>
      <c r="CD188" s="643"/>
      <c r="CE188" s="466"/>
      <c r="CF188" s="643"/>
      <c r="CG188" s="466"/>
      <c r="CH188" s="643"/>
      <c r="CI188" s="466"/>
      <c r="CJ188" s="643"/>
      <c r="CK188" s="466"/>
      <c r="CL188" s="671"/>
      <c r="CM188" s="671"/>
      <c r="CN188" s="643"/>
      <c r="CO188" s="672"/>
      <c r="CP188" s="643"/>
      <c r="CQ188" s="671"/>
      <c r="CR188" s="847"/>
      <c r="CS188" s="671"/>
      <c r="CT188" s="467"/>
    </row>
    <row r="189" spans="1:98" s="470" customFormat="1" ht="120" hidden="1" customHeight="1" x14ac:dyDescent="0.25">
      <c r="A189" s="846" t="s">
        <v>1034</v>
      </c>
      <c r="B189" s="463" t="s">
        <v>1035</v>
      </c>
      <c r="C189" s="463" t="s">
        <v>1036</v>
      </c>
      <c r="D189" s="463" t="s">
        <v>612</v>
      </c>
      <c r="E189" s="847"/>
      <c r="F189" s="482" t="s">
        <v>63</v>
      </c>
      <c r="G189" s="483">
        <f>'Stage 2 - Site Information'!N189</f>
        <v>3</v>
      </c>
      <c r="H189" s="482"/>
      <c r="I189" s="484">
        <f>'Stage 2 - Site Information'!M189</f>
        <v>0.06</v>
      </c>
      <c r="J189" s="485"/>
      <c r="K189" s="486"/>
      <c r="L189" s="847"/>
      <c r="M189" s="465">
        <v>0.06</v>
      </c>
      <c r="N189" s="465">
        <v>3</v>
      </c>
      <c r="O189" s="466" t="s">
        <v>440</v>
      </c>
      <c r="P189" s="466" t="s">
        <v>415</v>
      </c>
      <c r="Q189" s="847"/>
      <c r="R189" s="466"/>
      <c r="S189" s="466"/>
      <c r="T189" s="466"/>
      <c r="U189" s="466"/>
      <c r="V189" s="847"/>
      <c r="W189" s="466"/>
      <c r="X189" s="466"/>
      <c r="Y189" s="466"/>
      <c r="Z189" s="466"/>
      <c r="AA189" s="847"/>
      <c r="AB189" s="466"/>
      <c r="AC189" s="466"/>
      <c r="AD189" s="847"/>
      <c r="AE189" s="467"/>
      <c r="AF189" s="466"/>
      <c r="AG189" s="847"/>
      <c r="AH189" s="466"/>
      <c r="AI189" s="466"/>
      <c r="AJ189" s="466"/>
      <c r="AK189" s="466"/>
      <c r="AL189" s="468"/>
      <c r="AM189" s="466"/>
      <c r="AN189" s="466"/>
      <c r="AO189" s="469" t="s">
        <v>452</v>
      </c>
      <c r="AP189" s="864"/>
      <c r="AQ189" s="466"/>
      <c r="AR189" s="466"/>
      <c r="AS189" s="847"/>
      <c r="AT189" s="466" t="s">
        <v>3087</v>
      </c>
      <c r="AU189" s="466"/>
      <c r="AV189" s="466"/>
      <c r="AW189" s="718"/>
      <c r="AX189" s="466" t="s">
        <v>1456</v>
      </c>
      <c r="AY189" s="469" t="s">
        <v>1434</v>
      </c>
      <c r="AZ189" s="466" t="s">
        <v>2685</v>
      </c>
      <c r="BA189" s="466" t="s">
        <v>445</v>
      </c>
      <c r="BB189" s="304"/>
      <c r="BC189" s="466"/>
      <c r="BD189" s="466"/>
      <c r="BE189" s="847"/>
      <c r="BF189" s="466"/>
      <c r="BG189" s="466"/>
      <c r="BH189" s="847"/>
      <c r="BI189" s="466"/>
      <c r="BJ189" s="466"/>
      <c r="BK189" s="466"/>
      <c r="BL189" s="466"/>
      <c r="BM189" s="466"/>
      <c r="BN189" s="466"/>
      <c r="BO189" s="847"/>
      <c r="BP189" s="466"/>
      <c r="BQ189" s="466"/>
      <c r="BR189" s="847"/>
      <c r="BS189" s="643"/>
      <c r="BT189" s="467"/>
      <c r="BU189" s="643"/>
      <c r="BV189" s="466"/>
      <c r="BW189" s="643"/>
      <c r="BX189" s="467"/>
      <c r="BY189" s="644"/>
      <c r="BZ189" s="466"/>
      <c r="CA189" s="643"/>
      <c r="CB189" s="466"/>
      <c r="CC189" s="671"/>
      <c r="CD189" s="643"/>
      <c r="CE189" s="466"/>
      <c r="CF189" s="643"/>
      <c r="CG189" s="466"/>
      <c r="CH189" s="643"/>
      <c r="CI189" s="466"/>
      <c r="CJ189" s="643"/>
      <c r="CK189" s="466"/>
      <c r="CL189" s="671"/>
      <c r="CM189" s="671"/>
      <c r="CN189" s="643"/>
      <c r="CO189" s="672"/>
      <c r="CP189" s="643"/>
      <c r="CQ189" s="671"/>
      <c r="CR189" s="847"/>
      <c r="CS189" s="671"/>
      <c r="CT189" s="467"/>
    </row>
    <row r="190" spans="1:98" s="470" customFormat="1" ht="120" hidden="1" customHeight="1" x14ac:dyDescent="0.25">
      <c r="A190" s="846" t="s">
        <v>1037</v>
      </c>
      <c r="B190" s="463" t="s">
        <v>1038</v>
      </c>
      <c r="C190" s="463" t="s">
        <v>1039</v>
      </c>
      <c r="D190" s="463" t="s">
        <v>547</v>
      </c>
      <c r="E190" s="847"/>
      <c r="F190" s="482" t="s">
        <v>63</v>
      </c>
      <c r="G190" s="483">
        <f>'Stage 2 - Site Information'!N190</f>
        <v>3</v>
      </c>
      <c r="H190" s="482"/>
      <c r="I190" s="484">
        <f>'Stage 2 - Site Information'!M190</f>
        <v>0.15</v>
      </c>
      <c r="J190" s="485"/>
      <c r="K190" s="486"/>
      <c r="L190" s="847"/>
      <c r="M190" s="465">
        <v>0.15</v>
      </c>
      <c r="N190" s="465">
        <v>3</v>
      </c>
      <c r="O190" s="466" t="s">
        <v>495</v>
      </c>
      <c r="P190" s="466" t="s">
        <v>436</v>
      </c>
      <c r="Q190" s="847"/>
      <c r="R190" s="466"/>
      <c r="S190" s="466"/>
      <c r="T190" s="466"/>
      <c r="U190" s="466"/>
      <c r="V190" s="847"/>
      <c r="W190" s="466"/>
      <c r="X190" s="466"/>
      <c r="Y190" s="466"/>
      <c r="Z190" s="466"/>
      <c r="AA190" s="847"/>
      <c r="AB190" s="466"/>
      <c r="AC190" s="466" t="s">
        <v>418</v>
      </c>
      <c r="AD190" s="847"/>
      <c r="AE190" s="467"/>
      <c r="AF190" s="466"/>
      <c r="AG190" s="847"/>
      <c r="AH190" s="466"/>
      <c r="AI190" s="466"/>
      <c r="AJ190" s="466"/>
      <c r="AK190" s="466"/>
      <c r="AL190" s="468"/>
      <c r="AM190" s="466"/>
      <c r="AN190" s="466"/>
      <c r="AO190" s="469" t="s">
        <v>452</v>
      </c>
      <c r="AP190" s="864"/>
      <c r="AQ190" s="466"/>
      <c r="AR190" s="466"/>
      <c r="AS190" s="847"/>
      <c r="AT190" s="466" t="s">
        <v>3087</v>
      </c>
      <c r="AU190" s="466"/>
      <c r="AV190" s="466"/>
      <c r="AW190" s="718"/>
      <c r="AX190" s="466"/>
      <c r="AY190" s="469" t="s">
        <v>1434</v>
      </c>
      <c r="AZ190" s="466" t="s">
        <v>2685</v>
      </c>
      <c r="BA190" s="466" t="s">
        <v>445</v>
      </c>
      <c r="BB190" s="469"/>
      <c r="BC190" s="466"/>
      <c r="BD190" s="466"/>
      <c r="BE190" s="847"/>
      <c r="BF190" s="466"/>
      <c r="BG190" s="466"/>
      <c r="BH190" s="847"/>
      <c r="BI190" s="466"/>
      <c r="BJ190" s="466"/>
      <c r="BK190" s="466"/>
      <c r="BL190" s="466"/>
      <c r="BM190" s="466"/>
      <c r="BN190" s="466"/>
      <c r="BO190" s="847"/>
      <c r="BP190" s="466"/>
      <c r="BQ190" s="466"/>
      <c r="BR190" s="847"/>
      <c r="BS190" s="643"/>
      <c r="BT190" s="467"/>
      <c r="BU190" s="643"/>
      <c r="BV190" s="466"/>
      <c r="BW190" s="643"/>
      <c r="BX190" s="467"/>
      <c r="BY190" s="644"/>
      <c r="BZ190" s="466"/>
      <c r="CA190" s="643"/>
      <c r="CB190" s="466"/>
      <c r="CC190" s="671"/>
      <c r="CD190" s="643"/>
      <c r="CE190" s="466"/>
      <c r="CF190" s="643"/>
      <c r="CG190" s="466"/>
      <c r="CH190" s="643"/>
      <c r="CI190" s="466"/>
      <c r="CJ190" s="643"/>
      <c r="CK190" s="466"/>
      <c r="CL190" s="671"/>
      <c r="CM190" s="671"/>
      <c r="CN190" s="643"/>
      <c r="CO190" s="672"/>
      <c r="CP190" s="643"/>
      <c r="CQ190" s="671"/>
      <c r="CR190" s="847"/>
      <c r="CS190" s="671"/>
      <c r="CT190" s="467"/>
    </row>
    <row r="191" spans="1:98" s="312" customFormat="1" ht="120" customHeight="1" x14ac:dyDescent="0.3">
      <c r="A191" s="561" t="s">
        <v>1040</v>
      </c>
      <c r="B191" s="298" t="s">
        <v>1041</v>
      </c>
      <c r="C191" s="298" t="s">
        <v>1042</v>
      </c>
      <c r="D191" s="298" t="s">
        <v>515</v>
      </c>
      <c r="E191" s="309"/>
      <c r="F191" s="777" t="s">
        <v>63</v>
      </c>
      <c r="G191" s="778">
        <f>'Stage 2 - Site Information'!N191</f>
        <v>49</v>
      </c>
      <c r="H191" s="777"/>
      <c r="I191" s="779">
        <f>'Stage 2 - Site Information'!M191</f>
        <v>1.34</v>
      </c>
      <c r="J191" s="780"/>
      <c r="K191" s="781"/>
      <c r="L191" s="309"/>
      <c r="M191" s="850">
        <v>1.34</v>
      </c>
      <c r="N191" s="850">
        <v>49</v>
      </c>
      <c r="O191" s="784" t="s">
        <v>441</v>
      </c>
      <c r="P191" s="784" t="s">
        <v>496</v>
      </c>
      <c r="Q191" s="309"/>
      <c r="R191" s="784" t="s">
        <v>1587</v>
      </c>
      <c r="S191" s="784" t="s">
        <v>1679</v>
      </c>
      <c r="T191" s="783" t="s">
        <v>1740</v>
      </c>
      <c r="U191" s="784" t="s">
        <v>1588</v>
      </c>
      <c r="V191" s="309"/>
      <c r="W191" s="783" t="s">
        <v>1850</v>
      </c>
      <c r="X191" s="783" t="s">
        <v>1923</v>
      </c>
      <c r="Y191" s="784" t="s">
        <v>1899</v>
      </c>
      <c r="Z191" s="783" t="s">
        <v>418</v>
      </c>
      <c r="AA191" s="309"/>
      <c r="AB191" s="784" t="s">
        <v>2021</v>
      </c>
      <c r="AC191" s="784" t="s">
        <v>2052</v>
      </c>
      <c r="AD191" s="309"/>
      <c r="AE191" s="785" t="s">
        <v>3065</v>
      </c>
      <c r="AF191" s="783" t="s">
        <v>3078</v>
      </c>
      <c r="AG191" s="309"/>
      <c r="AH191" s="784" t="s">
        <v>2059</v>
      </c>
      <c r="AI191" s="783" t="s">
        <v>2149</v>
      </c>
      <c r="AJ191" s="783" t="s">
        <v>2134</v>
      </c>
      <c r="AK191" s="784" t="s">
        <v>497</v>
      </c>
      <c r="AL191" s="786"/>
      <c r="AM191" s="783" t="s">
        <v>2318</v>
      </c>
      <c r="AN191" s="784" t="s">
        <v>2435</v>
      </c>
      <c r="AO191" s="784" t="s">
        <v>452</v>
      </c>
      <c r="AP191" s="863" t="s">
        <v>3307</v>
      </c>
      <c r="AQ191" s="792" t="s">
        <v>1505</v>
      </c>
      <c r="AR191" s="784" t="s">
        <v>2601</v>
      </c>
      <c r="AS191" s="309"/>
      <c r="AT191" s="783" t="s">
        <v>3087</v>
      </c>
      <c r="AU191" s="783" t="s">
        <v>3162</v>
      </c>
      <c r="AV191" s="783" t="s">
        <v>3192</v>
      </c>
      <c r="AW191" s="787"/>
      <c r="AX191" s="783"/>
      <c r="AY191" s="784" t="s">
        <v>1434</v>
      </c>
      <c r="AZ191" s="783" t="s">
        <v>2685</v>
      </c>
      <c r="BA191" s="783" t="s">
        <v>445</v>
      </c>
      <c r="BB191" s="792" t="s">
        <v>3216</v>
      </c>
      <c r="BC191" s="783" t="s">
        <v>2716</v>
      </c>
      <c r="BD191" s="783" t="s">
        <v>2758</v>
      </c>
      <c r="BE191" s="309"/>
      <c r="BF191" s="784" t="s">
        <v>446</v>
      </c>
      <c r="BG191" s="784" t="s">
        <v>2732</v>
      </c>
      <c r="BH191" s="309"/>
      <c r="BI191" s="784" t="s">
        <v>498</v>
      </c>
      <c r="BJ191" s="783" t="s">
        <v>3241</v>
      </c>
      <c r="BK191" s="783" t="s">
        <v>3255</v>
      </c>
      <c r="BL191" s="784" t="s">
        <v>2866</v>
      </c>
      <c r="BM191" s="784" t="s">
        <v>399</v>
      </c>
      <c r="BN191" s="784" t="s">
        <v>2888</v>
      </c>
      <c r="BO191" s="309"/>
      <c r="BP191" s="783" t="s">
        <v>2928</v>
      </c>
      <c r="BQ191" s="783" t="s">
        <v>2982</v>
      </c>
      <c r="BR191" s="309"/>
      <c r="BS191" s="805">
        <v>1.9</v>
      </c>
      <c r="BT191" s="784" t="s">
        <v>2197</v>
      </c>
      <c r="BU191" s="805">
        <v>1</v>
      </c>
      <c r="BV191" s="784" t="s">
        <v>2201</v>
      </c>
      <c r="BW191" s="805">
        <v>0.36</v>
      </c>
      <c r="BX191" s="784" t="s">
        <v>2307</v>
      </c>
      <c r="BY191" s="805">
        <v>0.03</v>
      </c>
      <c r="BZ191" s="784" t="s">
        <v>2219</v>
      </c>
      <c r="CA191" s="805">
        <v>1.1000000000000001</v>
      </c>
      <c r="CB191" s="784" t="s">
        <v>1219</v>
      </c>
      <c r="CC191" s="790"/>
      <c r="CD191" s="805">
        <v>0.93</v>
      </c>
      <c r="CE191" s="783" t="s">
        <v>2281</v>
      </c>
      <c r="CF191" s="805">
        <v>0.78</v>
      </c>
      <c r="CG191" s="784" t="s">
        <v>2253</v>
      </c>
      <c r="CH191" s="805">
        <v>1.35</v>
      </c>
      <c r="CI191" s="784" t="s">
        <v>2275</v>
      </c>
      <c r="CJ191" s="788">
        <v>1.29</v>
      </c>
      <c r="CK191" s="783" t="s">
        <v>2274</v>
      </c>
      <c r="CL191" s="790"/>
      <c r="CM191" s="790"/>
      <c r="CN191" s="805">
        <v>1.07</v>
      </c>
      <c r="CO191" s="791"/>
      <c r="CP191" s="805">
        <v>0.03</v>
      </c>
      <c r="CQ191" s="790"/>
      <c r="CR191" s="309"/>
      <c r="CS191" s="790"/>
      <c r="CT191" s="784" t="s">
        <v>467</v>
      </c>
    </row>
    <row r="192" spans="1:98" s="470" customFormat="1" ht="120" hidden="1" customHeight="1" x14ac:dyDescent="0.25">
      <c r="A192" s="846" t="s">
        <v>1043</v>
      </c>
      <c r="B192" s="463" t="s">
        <v>1044</v>
      </c>
      <c r="C192" s="463" t="s">
        <v>1045</v>
      </c>
      <c r="D192" s="463" t="s">
        <v>565</v>
      </c>
      <c r="E192" s="847"/>
      <c r="F192" s="482" t="s">
        <v>63</v>
      </c>
      <c r="G192" s="483">
        <f>'Stage 2 - Site Information'!N192</f>
        <v>2</v>
      </c>
      <c r="H192" s="482"/>
      <c r="I192" s="484">
        <f>'Stage 2 - Site Information'!M192</f>
        <v>0.02</v>
      </c>
      <c r="J192" s="485"/>
      <c r="K192" s="486"/>
      <c r="L192" s="847"/>
      <c r="M192" s="465">
        <v>0.02</v>
      </c>
      <c r="N192" s="465">
        <v>2</v>
      </c>
      <c r="O192" s="469" t="s">
        <v>425</v>
      </c>
      <c r="P192" s="466" t="s">
        <v>436</v>
      </c>
      <c r="Q192" s="847"/>
      <c r="R192" s="466"/>
      <c r="S192" s="466"/>
      <c r="T192" s="466"/>
      <c r="U192" s="466"/>
      <c r="V192" s="847"/>
      <c r="W192" s="466"/>
      <c r="X192" s="466"/>
      <c r="Y192" s="466"/>
      <c r="Z192" s="466"/>
      <c r="AA192" s="847"/>
      <c r="AB192" s="466"/>
      <c r="AC192" s="466"/>
      <c r="AD192" s="847"/>
      <c r="AE192" s="467"/>
      <c r="AF192" s="466"/>
      <c r="AG192" s="847"/>
      <c r="AH192" s="466"/>
      <c r="AI192" s="466"/>
      <c r="AJ192" s="466"/>
      <c r="AK192" s="466"/>
      <c r="AL192" s="468"/>
      <c r="AM192" s="466"/>
      <c r="AN192" s="466"/>
      <c r="AO192" s="469" t="s">
        <v>452</v>
      </c>
      <c r="AP192" s="864"/>
      <c r="AQ192" s="466"/>
      <c r="AR192" s="466"/>
      <c r="AS192" s="847"/>
      <c r="AT192" s="466" t="s">
        <v>3087</v>
      </c>
      <c r="AU192" s="466"/>
      <c r="AV192" s="466"/>
      <c r="AW192" s="718"/>
      <c r="AX192" s="466"/>
      <c r="AY192" s="469" t="s">
        <v>1434</v>
      </c>
      <c r="AZ192" s="466" t="s">
        <v>2685</v>
      </c>
      <c r="BA192" s="466" t="s">
        <v>445</v>
      </c>
      <c r="BB192" s="469"/>
      <c r="BD192" s="466"/>
      <c r="BE192" s="847"/>
      <c r="BF192" s="466"/>
      <c r="BG192" s="466"/>
      <c r="BH192" s="847"/>
      <c r="BI192" s="466"/>
      <c r="BJ192" s="466"/>
      <c r="BK192" s="466"/>
      <c r="BL192" s="466"/>
      <c r="BM192" s="466"/>
      <c r="BN192" s="466"/>
      <c r="BO192" s="847"/>
      <c r="BP192" s="466"/>
      <c r="BQ192" s="466"/>
      <c r="BR192" s="847"/>
      <c r="BS192" s="643"/>
      <c r="BT192" s="467"/>
      <c r="BU192" s="643"/>
      <c r="BV192" s="466"/>
      <c r="BW192" s="643"/>
      <c r="BX192" s="467"/>
      <c r="BY192" s="644"/>
      <c r="BZ192" s="466"/>
      <c r="CA192" s="643"/>
      <c r="CB192" s="466"/>
      <c r="CC192" s="671"/>
      <c r="CD192" s="643"/>
      <c r="CE192" s="466"/>
      <c r="CF192" s="643"/>
      <c r="CG192" s="466"/>
      <c r="CH192" s="643"/>
      <c r="CI192" s="466"/>
      <c r="CJ192" s="643"/>
      <c r="CK192" s="466"/>
      <c r="CL192" s="671"/>
      <c r="CM192" s="671"/>
      <c r="CN192" s="643"/>
      <c r="CO192" s="672"/>
      <c r="CP192" s="643"/>
      <c r="CQ192" s="671"/>
      <c r="CR192" s="847"/>
      <c r="CS192" s="671"/>
      <c r="CT192" s="467"/>
    </row>
    <row r="193" spans="1:98" s="470" customFormat="1" ht="120" hidden="1" customHeight="1" x14ac:dyDescent="0.25">
      <c r="A193" s="846" t="s">
        <v>1046</v>
      </c>
      <c r="B193" s="463" t="s">
        <v>1047</v>
      </c>
      <c r="C193" s="463" t="s">
        <v>1048</v>
      </c>
      <c r="D193" s="463" t="s">
        <v>565</v>
      </c>
      <c r="E193" s="847"/>
      <c r="F193" s="482" t="s">
        <v>63</v>
      </c>
      <c r="G193" s="483">
        <f>'Stage 2 - Site Information'!N193</f>
        <v>2</v>
      </c>
      <c r="H193" s="482"/>
      <c r="I193" s="484">
        <f>'Stage 2 - Site Information'!M193</f>
        <v>0.02</v>
      </c>
      <c r="J193" s="485"/>
      <c r="K193" s="486"/>
      <c r="L193" s="847"/>
      <c r="M193" s="465">
        <v>0.02</v>
      </c>
      <c r="N193" s="465">
        <v>2</v>
      </c>
      <c r="O193" s="469" t="s">
        <v>425</v>
      </c>
      <c r="P193" s="466" t="s">
        <v>436</v>
      </c>
      <c r="Q193" s="847"/>
      <c r="R193" s="466"/>
      <c r="S193" s="466"/>
      <c r="T193" s="466"/>
      <c r="U193" s="466"/>
      <c r="V193" s="847"/>
      <c r="W193" s="466"/>
      <c r="X193" s="466"/>
      <c r="Y193" s="466"/>
      <c r="Z193" s="466"/>
      <c r="AA193" s="847"/>
      <c r="AB193" s="466"/>
      <c r="AC193" s="466"/>
      <c r="AD193" s="847"/>
      <c r="AE193" s="467"/>
      <c r="AF193" s="466"/>
      <c r="AG193" s="847"/>
      <c r="AH193" s="466"/>
      <c r="AI193" s="466"/>
      <c r="AJ193" s="466"/>
      <c r="AK193" s="466"/>
      <c r="AL193" s="468"/>
      <c r="AM193" s="466"/>
      <c r="AN193" s="466"/>
      <c r="AO193" s="469" t="s">
        <v>452</v>
      </c>
      <c r="AP193" s="864"/>
      <c r="AQ193" s="466"/>
      <c r="AR193" s="466"/>
      <c r="AS193" s="847"/>
      <c r="AT193" s="466" t="s">
        <v>3087</v>
      </c>
      <c r="AU193" s="466"/>
      <c r="AV193" s="466"/>
      <c r="AW193" s="718"/>
      <c r="AX193" s="466"/>
      <c r="AY193" s="469" t="s">
        <v>1434</v>
      </c>
      <c r="AZ193" s="466" t="s">
        <v>2685</v>
      </c>
      <c r="BA193" s="466" t="s">
        <v>445</v>
      </c>
      <c r="BB193" s="469"/>
      <c r="BC193" s="466"/>
      <c r="BD193" s="466"/>
      <c r="BE193" s="847"/>
      <c r="BF193" s="466"/>
      <c r="BG193" s="466"/>
      <c r="BH193" s="847"/>
      <c r="BI193" s="466"/>
      <c r="BJ193" s="466"/>
      <c r="BK193" s="466"/>
      <c r="BL193" s="466"/>
      <c r="BM193" s="466"/>
      <c r="BN193" s="466"/>
      <c r="BO193" s="847"/>
      <c r="BP193" s="466"/>
      <c r="BQ193" s="466"/>
      <c r="BR193" s="847"/>
      <c r="BS193" s="643"/>
      <c r="BT193" s="467"/>
      <c r="BU193" s="643"/>
      <c r="BV193" s="466"/>
      <c r="BW193" s="643"/>
      <c r="BX193" s="467"/>
      <c r="BY193" s="644"/>
      <c r="BZ193" s="466"/>
      <c r="CA193" s="643"/>
      <c r="CB193" s="466"/>
      <c r="CC193" s="671"/>
      <c r="CD193" s="643"/>
      <c r="CE193" s="466"/>
      <c r="CF193" s="643"/>
      <c r="CG193" s="466"/>
      <c r="CH193" s="643"/>
      <c r="CI193" s="466"/>
      <c r="CJ193" s="643"/>
      <c r="CK193" s="466"/>
      <c r="CL193" s="671"/>
      <c r="CM193" s="671"/>
      <c r="CN193" s="643"/>
      <c r="CO193" s="672"/>
      <c r="CP193" s="643"/>
      <c r="CQ193" s="671"/>
      <c r="CR193" s="847"/>
      <c r="CS193" s="671"/>
      <c r="CT193" s="467"/>
    </row>
    <row r="194" spans="1:98" s="470" customFormat="1" ht="120" hidden="1" customHeight="1" x14ac:dyDescent="0.25">
      <c r="A194" s="846" t="s">
        <v>1049</v>
      </c>
      <c r="B194" s="463" t="s">
        <v>1050</v>
      </c>
      <c r="C194" s="463" t="s">
        <v>754</v>
      </c>
      <c r="D194" s="463" t="s">
        <v>565</v>
      </c>
      <c r="E194" s="847"/>
      <c r="F194" s="482" t="s">
        <v>63</v>
      </c>
      <c r="G194" s="483">
        <f>'Stage 2 - Site Information'!N194</f>
        <v>2</v>
      </c>
      <c r="H194" s="482"/>
      <c r="I194" s="484">
        <f>'Stage 2 - Site Information'!M194</f>
        <v>0.02</v>
      </c>
      <c r="J194" s="485"/>
      <c r="K194" s="486"/>
      <c r="L194" s="847"/>
      <c r="M194" s="465">
        <v>0.02</v>
      </c>
      <c r="N194" s="465">
        <v>2</v>
      </c>
      <c r="O194" s="469" t="s">
        <v>425</v>
      </c>
      <c r="P194" s="466" t="s">
        <v>1383</v>
      </c>
      <c r="Q194" s="847"/>
      <c r="R194" s="466"/>
      <c r="S194" s="466"/>
      <c r="T194" s="466"/>
      <c r="U194" s="466"/>
      <c r="V194" s="847"/>
      <c r="W194" s="466"/>
      <c r="X194" s="466"/>
      <c r="Y194" s="466"/>
      <c r="Z194" s="466"/>
      <c r="AA194" s="847"/>
      <c r="AB194" s="466"/>
      <c r="AC194" s="466" t="s">
        <v>1406</v>
      </c>
      <c r="AD194" s="847"/>
      <c r="AE194" s="467"/>
      <c r="AF194" s="466"/>
      <c r="AG194" s="847"/>
      <c r="AH194" s="466"/>
      <c r="AI194" s="466"/>
      <c r="AJ194" s="466"/>
      <c r="AK194" s="466"/>
      <c r="AL194" s="468"/>
      <c r="AM194" s="466"/>
      <c r="AN194" s="466"/>
      <c r="AO194" s="469" t="s">
        <v>452</v>
      </c>
      <c r="AP194" s="864"/>
      <c r="AQ194" s="466"/>
      <c r="AR194" s="466"/>
      <c r="AS194" s="847"/>
      <c r="AT194" s="466" t="s">
        <v>3087</v>
      </c>
      <c r="AU194" s="466"/>
      <c r="AV194" s="466"/>
      <c r="AW194" s="718"/>
      <c r="AX194" s="466"/>
      <c r="AY194" s="469" t="s">
        <v>1434</v>
      </c>
      <c r="AZ194" s="466" t="s">
        <v>2685</v>
      </c>
      <c r="BA194" s="466" t="s">
        <v>445</v>
      </c>
      <c r="BB194" s="469"/>
      <c r="BC194" s="466"/>
      <c r="BD194" s="466"/>
      <c r="BE194" s="847"/>
      <c r="BF194" s="466"/>
      <c r="BG194" s="466"/>
      <c r="BH194" s="847"/>
      <c r="BI194" s="466"/>
      <c r="BJ194" s="466"/>
      <c r="BK194" s="466"/>
      <c r="BL194" s="466"/>
      <c r="BM194" s="466"/>
      <c r="BN194" s="466"/>
      <c r="BO194" s="847"/>
      <c r="BP194" s="466"/>
      <c r="BQ194" s="466"/>
      <c r="BR194" s="847"/>
      <c r="BS194" s="643"/>
      <c r="BT194" s="467"/>
      <c r="BU194" s="643"/>
      <c r="BV194" s="466"/>
      <c r="BW194" s="643"/>
      <c r="BX194" s="467"/>
      <c r="BY194" s="644"/>
      <c r="BZ194" s="466"/>
      <c r="CA194" s="643"/>
      <c r="CB194" s="466"/>
      <c r="CC194" s="671"/>
      <c r="CD194" s="643"/>
      <c r="CE194" s="466"/>
      <c r="CF194" s="643"/>
      <c r="CG194" s="466"/>
      <c r="CH194" s="643"/>
      <c r="CI194" s="466"/>
      <c r="CJ194" s="643"/>
      <c r="CK194" s="466"/>
      <c r="CL194" s="671"/>
      <c r="CM194" s="671"/>
      <c r="CN194" s="643"/>
      <c r="CO194" s="672"/>
      <c r="CP194" s="643"/>
      <c r="CQ194" s="671"/>
      <c r="CR194" s="847"/>
      <c r="CS194" s="671"/>
      <c r="CT194" s="467"/>
    </row>
    <row r="195" spans="1:98" s="312" customFormat="1" ht="120" customHeight="1" x14ac:dyDescent="0.3">
      <c r="A195" s="561" t="s">
        <v>1051</v>
      </c>
      <c r="B195" s="298" t="s">
        <v>1052</v>
      </c>
      <c r="C195" s="298" t="s">
        <v>1053</v>
      </c>
      <c r="D195" s="298" t="s">
        <v>612</v>
      </c>
      <c r="E195" s="309"/>
      <c r="F195" s="777" t="s">
        <v>63</v>
      </c>
      <c r="G195" s="778">
        <f>'Stage 2 - Site Information'!N195</f>
        <v>50</v>
      </c>
      <c r="H195" s="777"/>
      <c r="I195" s="779">
        <f>'Stage 2 - Site Information'!M195</f>
        <v>1.65</v>
      </c>
      <c r="J195" s="780"/>
      <c r="K195" s="781"/>
      <c r="L195" s="309"/>
      <c r="M195" s="782">
        <v>1.65</v>
      </c>
      <c r="N195" s="782">
        <v>50</v>
      </c>
      <c r="O195" s="784" t="s">
        <v>440</v>
      </c>
      <c r="P195" s="783" t="s">
        <v>502</v>
      </c>
      <c r="Q195" s="309"/>
      <c r="R195" s="784" t="s">
        <v>488</v>
      </c>
      <c r="S195" s="783" t="s">
        <v>1747</v>
      </c>
      <c r="T195" s="783" t="s">
        <v>1735</v>
      </c>
      <c r="U195" s="783" t="s">
        <v>1589</v>
      </c>
      <c r="V195" s="309"/>
      <c r="W195" s="783" t="s">
        <v>1850</v>
      </c>
      <c r="X195" s="783" t="s">
        <v>1935</v>
      </c>
      <c r="Y195" s="783" t="s">
        <v>1955</v>
      </c>
      <c r="Z195" s="783" t="s">
        <v>418</v>
      </c>
      <c r="AA195" s="309"/>
      <c r="AB195" s="783" t="s">
        <v>99</v>
      </c>
      <c r="AC195" s="783" t="s">
        <v>418</v>
      </c>
      <c r="AD195" s="309"/>
      <c r="AE195" s="785" t="s">
        <v>3063</v>
      </c>
      <c r="AF195" s="783" t="s">
        <v>3051</v>
      </c>
      <c r="AG195" s="309"/>
      <c r="AH195" s="783" t="s">
        <v>2058</v>
      </c>
      <c r="AI195" s="783" t="s">
        <v>2090</v>
      </c>
      <c r="AJ195" s="783" t="s">
        <v>2142</v>
      </c>
      <c r="AK195" s="783" t="s">
        <v>64</v>
      </c>
      <c r="AL195" s="786"/>
      <c r="AM195" s="783" t="s">
        <v>2337</v>
      </c>
      <c r="AN195" s="784" t="s">
        <v>2436</v>
      </c>
      <c r="AO195" s="783" t="s">
        <v>1500</v>
      </c>
      <c r="AP195" s="863" t="s">
        <v>3306</v>
      </c>
      <c r="AQ195" s="792" t="s">
        <v>1505</v>
      </c>
      <c r="AR195" s="783" t="s">
        <v>2602</v>
      </c>
      <c r="AS195" s="309"/>
      <c r="AT195" s="783" t="s">
        <v>3087</v>
      </c>
      <c r="AU195" s="783" t="s">
        <v>3162</v>
      </c>
      <c r="AV195" s="783" t="s">
        <v>3192</v>
      </c>
      <c r="AW195" s="787"/>
      <c r="AX195" s="783"/>
      <c r="AY195" s="784" t="s">
        <v>1434</v>
      </c>
      <c r="AZ195" s="783" t="s">
        <v>2685</v>
      </c>
      <c r="BA195" s="783" t="s">
        <v>445</v>
      </c>
      <c r="BB195" s="792" t="s">
        <v>3215</v>
      </c>
      <c r="BC195" s="783" t="s">
        <v>2716</v>
      </c>
      <c r="BD195" s="783" t="s">
        <v>2758</v>
      </c>
      <c r="BE195" s="309"/>
      <c r="BF195" s="783" t="s">
        <v>2841</v>
      </c>
      <c r="BG195" s="783" t="s">
        <v>2732</v>
      </c>
      <c r="BH195" s="309"/>
      <c r="BI195" s="783" t="s">
        <v>3241</v>
      </c>
      <c r="BJ195" s="783" t="s">
        <v>3241</v>
      </c>
      <c r="BK195" s="783" t="s">
        <v>3256</v>
      </c>
      <c r="BL195" s="783" t="s">
        <v>2866</v>
      </c>
      <c r="BM195" s="783" t="s">
        <v>397</v>
      </c>
      <c r="BN195" s="783" t="s">
        <v>2884</v>
      </c>
      <c r="BO195" s="309"/>
      <c r="BP195" s="783" t="s">
        <v>2936</v>
      </c>
      <c r="BQ195" s="783" t="s">
        <v>3006</v>
      </c>
      <c r="BR195" s="309"/>
      <c r="BS195" s="788">
        <v>1.6</v>
      </c>
      <c r="BT195" s="785" t="s">
        <v>2197</v>
      </c>
      <c r="BU195" s="788">
        <v>0.5</v>
      </c>
      <c r="BV195" s="783" t="s">
        <v>2201</v>
      </c>
      <c r="BW195" s="788">
        <v>0.19</v>
      </c>
      <c r="BX195" s="785" t="s">
        <v>2308</v>
      </c>
      <c r="BY195" s="789">
        <v>2.6</v>
      </c>
      <c r="BZ195" s="783" t="s">
        <v>1307</v>
      </c>
      <c r="CA195" s="788">
        <v>0.11</v>
      </c>
      <c r="CB195" s="783" t="s">
        <v>2215</v>
      </c>
      <c r="CC195" s="790"/>
      <c r="CD195" s="788">
        <v>0.6</v>
      </c>
      <c r="CE195" s="783" t="s">
        <v>2226</v>
      </c>
      <c r="CF195" s="788">
        <v>0.27</v>
      </c>
      <c r="CG195" s="783" t="s">
        <v>2236</v>
      </c>
      <c r="CH195" s="788">
        <v>1.85</v>
      </c>
      <c r="CI195" s="783" t="s">
        <v>2300</v>
      </c>
      <c r="CJ195" s="788">
        <v>0.54</v>
      </c>
      <c r="CK195" s="783" t="s">
        <v>2232</v>
      </c>
      <c r="CL195" s="790"/>
      <c r="CM195" s="790"/>
      <c r="CN195" s="788">
        <v>1.25</v>
      </c>
      <c r="CO195" s="791"/>
      <c r="CP195" s="788">
        <v>0.1</v>
      </c>
      <c r="CQ195" s="790"/>
      <c r="CR195" s="309"/>
      <c r="CS195" s="790"/>
      <c r="CT195" s="785"/>
    </row>
    <row r="196" spans="1:98" s="312" customFormat="1" ht="120" customHeight="1" x14ac:dyDescent="0.3">
      <c r="A196" s="561" t="s">
        <v>1054</v>
      </c>
      <c r="B196" s="298" t="s">
        <v>1055</v>
      </c>
      <c r="C196" s="298" t="s">
        <v>1056</v>
      </c>
      <c r="D196" s="298" t="s">
        <v>612</v>
      </c>
      <c r="E196" s="309"/>
      <c r="F196" s="777" t="s">
        <v>63</v>
      </c>
      <c r="G196" s="778">
        <f>'Stage 2 - Site Information'!N196</f>
        <v>7</v>
      </c>
      <c r="H196" s="777"/>
      <c r="I196" s="779">
        <f>'Stage 2 - Site Information'!M196</f>
        <v>0.25</v>
      </c>
      <c r="J196" s="780"/>
      <c r="K196" s="781"/>
      <c r="L196" s="309"/>
      <c r="M196" s="782">
        <v>0.25</v>
      </c>
      <c r="N196" s="782">
        <v>7</v>
      </c>
      <c r="O196" s="783" t="s">
        <v>471</v>
      </c>
      <c r="P196" s="783" t="s">
        <v>415</v>
      </c>
      <c r="Q196" s="309"/>
      <c r="R196" s="783" t="s">
        <v>1802</v>
      </c>
      <c r="S196" s="783" t="s">
        <v>1680</v>
      </c>
      <c r="T196" s="783" t="s">
        <v>1713</v>
      </c>
      <c r="U196" s="783" t="s">
        <v>416</v>
      </c>
      <c r="V196" s="309"/>
      <c r="W196" s="783" t="s">
        <v>1850</v>
      </c>
      <c r="X196" s="783" t="s">
        <v>1864</v>
      </c>
      <c r="Y196" s="783" t="s">
        <v>1970</v>
      </c>
      <c r="Z196" s="783" t="s">
        <v>418</v>
      </c>
      <c r="AA196" s="309"/>
      <c r="AB196" s="783" t="s">
        <v>1992</v>
      </c>
      <c r="AC196" s="783" t="s">
        <v>418</v>
      </c>
      <c r="AD196" s="309"/>
      <c r="AE196" s="785" t="s">
        <v>3081</v>
      </c>
      <c r="AF196" s="783" t="s">
        <v>3051</v>
      </c>
      <c r="AG196" s="309"/>
      <c r="AH196" s="783" t="s">
        <v>2057</v>
      </c>
      <c r="AI196" s="783" t="s">
        <v>2091</v>
      </c>
      <c r="AJ196" s="783" t="s">
        <v>2143</v>
      </c>
      <c r="AK196" s="783" t="s">
        <v>64</v>
      </c>
      <c r="AL196" s="786"/>
      <c r="AM196" s="783" t="s">
        <v>2318</v>
      </c>
      <c r="AN196" s="784" t="s">
        <v>2437</v>
      </c>
      <c r="AO196" s="784" t="s">
        <v>452</v>
      </c>
      <c r="AP196" s="863" t="s">
        <v>3306</v>
      </c>
      <c r="AQ196" s="792" t="s">
        <v>1505</v>
      </c>
      <c r="AR196" s="783" t="s">
        <v>2603</v>
      </c>
      <c r="AS196" s="309"/>
      <c r="AT196" s="783" t="s">
        <v>3087</v>
      </c>
      <c r="AU196" s="783" t="s">
        <v>3156</v>
      </c>
      <c r="AV196" s="783" t="s">
        <v>3192</v>
      </c>
      <c r="AW196" s="787"/>
      <c r="AX196" s="783"/>
      <c r="AY196" s="784" t="s">
        <v>1434</v>
      </c>
      <c r="AZ196" s="783" t="s">
        <v>2685</v>
      </c>
      <c r="BA196" s="783" t="s">
        <v>445</v>
      </c>
      <c r="BB196" s="792" t="s">
        <v>3215</v>
      </c>
      <c r="BC196" s="784" t="s">
        <v>2696</v>
      </c>
      <c r="BD196" s="783" t="s">
        <v>2760</v>
      </c>
      <c r="BE196" s="309"/>
      <c r="BF196" s="784" t="s">
        <v>446</v>
      </c>
      <c r="BG196" s="783" t="s">
        <v>2732</v>
      </c>
      <c r="BH196" s="309"/>
      <c r="BI196" s="783" t="s">
        <v>3241</v>
      </c>
      <c r="BJ196" s="783" t="s">
        <v>3241</v>
      </c>
      <c r="BK196" s="783" t="s">
        <v>3258</v>
      </c>
      <c r="BL196" s="783" t="s">
        <v>2866</v>
      </c>
      <c r="BM196" s="783" t="s">
        <v>2886</v>
      </c>
      <c r="BN196" s="783" t="s">
        <v>2887</v>
      </c>
      <c r="BO196" s="309"/>
      <c r="BP196" s="783" t="s">
        <v>2907</v>
      </c>
      <c r="BQ196" s="783" t="s">
        <v>2982</v>
      </c>
      <c r="BR196" s="309"/>
      <c r="BS196" s="788">
        <v>2.7</v>
      </c>
      <c r="BT196" s="785" t="s">
        <v>2197</v>
      </c>
      <c r="BU196" s="788">
        <v>0.12</v>
      </c>
      <c r="BV196" s="783" t="s">
        <v>2201</v>
      </c>
      <c r="BW196" s="788">
        <v>0.14000000000000001</v>
      </c>
      <c r="BX196" s="785" t="s">
        <v>2306</v>
      </c>
      <c r="BY196" s="789">
        <v>3.6</v>
      </c>
      <c r="BZ196" s="783" t="s">
        <v>1307</v>
      </c>
      <c r="CA196" s="788">
        <v>1.2</v>
      </c>
      <c r="CB196" s="783" t="s">
        <v>2215</v>
      </c>
      <c r="CC196" s="790"/>
      <c r="CD196" s="788">
        <v>1.1000000000000001</v>
      </c>
      <c r="CE196" s="783" t="s">
        <v>2302</v>
      </c>
      <c r="CF196" s="788">
        <v>0.79</v>
      </c>
      <c r="CG196" s="783" t="s">
        <v>2237</v>
      </c>
      <c r="CH196" s="788">
        <v>2.17</v>
      </c>
      <c r="CI196" s="783" t="s">
        <v>2300</v>
      </c>
      <c r="CJ196" s="788">
        <v>1.84</v>
      </c>
      <c r="CK196" s="783" t="s">
        <v>2232</v>
      </c>
      <c r="CL196" s="790"/>
      <c r="CM196" s="790"/>
      <c r="CN196" s="788">
        <v>2.0499999999999998</v>
      </c>
      <c r="CO196" s="791"/>
      <c r="CP196" s="788">
        <v>0.1</v>
      </c>
      <c r="CQ196" s="790"/>
      <c r="CR196" s="309"/>
      <c r="CS196" s="790"/>
      <c r="CT196" s="785"/>
    </row>
    <row r="197" spans="1:98" s="470" customFormat="1" ht="120" hidden="1" customHeight="1" x14ac:dyDescent="0.25">
      <c r="A197" s="846" t="s">
        <v>1057</v>
      </c>
      <c r="B197" s="463" t="s">
        <v>1058</v>
      </c>
      <c r="C197" s="463" t="s">
        <v>1059</v>
      </c>
      <c r="D197" s="463" t="s">
        <v>612</v>
      </c>
      <c r="E197" s="847"/>
      <c r="F197" s="482" t="s">
        <v>63</v>
      </c>
      <c r="G197" s="483">
        <f>'Stage 2 - Site Information'!N197</f>
        <v>5</v>
      </c>
      <c r="H197" s="482"/>
      <c r="I197" s="484">
        <f>'Stage 2 - Site Information'!M197</f>
        <v>0.1</v>
      </c>
      <c r="J197" s="485"/>
      <c r="K197" s="486"/>
      <c r="L197" s="847"/>
      <c r="M197" s="465">
        <v>0.1</v>
      </c>
      <c r="N197" s="465">
        <v>5</v>
      </c>
      <c r="O197" s="469" t="s">
        <v>440</v>
      </c>
      <c r="P197" s="466" t="s">
        <v>502</v>
      </c>
      <c r="Q197" s="847"/>
      <c r="R197" s="469"/>
      <c r="S197" s="466"/>
      <c r="T197" s="466"/>
      <c r="U197" s="466"/>
      <c r="V197" s="847"/>
      <c r="W197" s="466"/>
      <c r="X197" s="466"/>
      <c r="Y197" s="466"/>
      <c r="Z197" s="466"/>
      <c r="AA197" s="847"/>
      <c r="AB197" s="466"/>
      <c r="AC197" s="466" t="s">
        <v>418</v>
      </c>
      <c r="AD197" s="847"/>
      <c r="AE197" s="467"/>
      <c r="AF197" s="466"/>
      <c r="AG197" s="847"/>
      <c r="AH197" s="466"/>
      <c r="AI197" s="466"/>
      <c r="AJ197" s="466"/>
      <c r="AK197" s="466"/>
      <c r="AL197" s="468"/>
      <c r="AM197" s="466"/>
      <c r="AN197" s="466"/>
      <c r="AO197" s="466" t="s">
        <v>1501</v>
      </c>
      <c r="AP197" s="864"/>
      <c r="AQ197" s="466"/>
      <c r="AR197" s="466"/>
      <c r="AS197" s="847"/>
      <c r="AT197" s="466" t="s">
        <v>3087</v>
      </c>
      <c r="AU197" s="466"/>
      <c r="AV197" s="466"/>
      <c r="AW197" s="718"/>
      <c r="AX197" s="466" t="s">
        <v>1456</v>
      </c>
      <c r="AY197" s="469" t="s">
        <v>1434</v>
      </c>
      <c r="AZ197" s="466" t="s">
        <v>2685</v>
      </c>
      <c r="BA197" s="466" t="s">
        <v>445</v>
      </c>
      <c r="BB197" s="469"/>
      <c r="BC197" s="466"/>
      <c r="BD197" s="466"/>
      <c r="BE197" s="847"/>
      <c r="BF197" s="466"/>
      <c r="BG197" s="466"/>
      <c r="BH197" s="847"/>
      <c r="BI197" s="466"/>
      <c r="BJ197" s="466"/>
      <c r="BK197" s="466" t="s">
        <v>3256</v>
      </c>
      <c r="BL197" s="466"/>
      <c r="BM197" s="466"/>
      <c r="BN197" s="466"/>
      <c r="BO197" s="847"/>
      <c r="BP197" s="466"/>
      <c r="BQ197" s="466"/>
      <c r="BR197" s="847"/>
      <c r="BS197" s="643"/>
      <c r="BT197" s="467"/>
      <c r="BU197" s="643"/>
      <c r="BV197" s="466"/>
      <c r="BW197" s="643"/>
      <c r="BX197" s="467"/>
      <c r="BY197" s="644"/>
      <c r="BZ197" s="466"/>
      <c r="CA197" s="643"/>
      <c r="CB197" s="466"/>
      <c r="CC197" s="671"/>
      <c r="CD197" s="643"/>
      <c r="CE197" s="466"/>
      <c r="CF197" s="643"/>
      <c r="CG197" s="466"/>
      <c r="CH197" s="643"/>
      <c r="CI197" s="466"/>
      <c r="CJ197" s="643"/>
      <c r="CK197" s="466"/>
      <c r="CL197" s="671"/>
      <c r="CM197" s="671"/>
      <c r="CN197" s="643"/>
      <c r="CO197" s="672"/>
      <c r="CP197" s="643"/>
      <c r="CQ197" s="671"/>
      <c r="CR197" s="847"/>
      <c r="CS197" s="671"/>
      <c r="CT197" s="467"/>
    </row>
    <row r="198" spans="1:98" s="312" customFormat="1" ht="120" customHeight="1" x14ac:dyDescent="0.3">
      <c r="A198" s="561" t="s">
        <v>1060</v>
      </c>
      <c r="B198" s="298" t="s">
        <v>1061</v>
      </c>
      <c r="C198" s="298" t="s">
        <v>568</v>
      </c>
      <c r="D198" s="298" t="s">
        <v>518</v>
      </c>
      <c r="E198" s="309"/>
      <c r="F198" s="777" t="s">
        <v>63</v>
      </c>
      <c r="G198" s="778">
        <f>'Stage 2 - Site Information'!N198</f>
        <v>17</v>
      </c>
      <c r="H198" s="777"/>
      <c r="I198" s="779">
        <f>'Stage 2 - Site Information'!M198</f>
        <v>0.42</v>
      </c>
      <c r="J198" s="780"/>
      <c r="K198" s="781"/>
      <c r="L198" s="309"/>
      <c r="M198" s="782">
        <v>0.42</v>
      </c>
      <c r="N198" s="782">
        <v>17</v>
      </c>
      <c r="O198" s="792" t="s">
        <v>426</v>
      </c>
      <c r="P198" s="783" t="s">
        <v>415</v>
      </c>
      <c r="Q198" s="309"/>
      <c r="R198" s="792" t="s">
        <v>488</v>
      </c>
      <c r="S198" s="783" t="s">
        <v>1681</v>
      </c>
      <c r="T198" s="783" t="s">
        <v>1701</v>
      </c>
      <c r="U198" s="783" t="s">
        <v>1590</v>
      </c>
      <c r="V198" s="309"/>
      <c r="W198" s="783" t="s">
        <v>1850</v>
      </c>
      <c r="X198" s="783" t="s">
        <v>1864</v>
      </c>
      <c r="Y198" s="783" t="s">
        <v>1900</v>
      </c>
      <c r="Z198" s="783" t="s">
        <v>418</v>
      </c>
      <c r="AA198" s="309"/>
      <c r="AB198" s="783" t="s">
        <v>1992</v>
      </c>
      <c r="AC198" s="783" t="s">
        <v>418</v>
      </c>
      <c r="AD198" s="309"/>
      <c r="AE198" s="785" t="s">
        <v>3055</v>
      </c>
      <c r="AF198" s="801" t="s">
        <v>3078</v>
      </c>
      <c r="AG198" s="309"/>
      <c r="AH198" s="783" t="s">
        <v>2059</v>
      </c>
      <c r="AI198" s="783" t="s">
        <v>2149</v>
      </c>
      <c r="AJ198" s="783" t="s">
        <v>2087</v>
      </c>
      <c r="AK198" s="783" t="s">
        <v>64</v>
      </c>
      <c r="AL198" s="786"/>
      <c r="AM198" s="783" t="s">
        <v>2318</v>
      </c>
      <c r="AN198" s="792" t="s">
        <v>2346</v>
      </c>
      <c r="AO198" s="783" t="s">
        <v>1492</v>
      </c>
      <c r="AP198" s="863" t="s">
        <v>3307</v>
      </c>
      <c r="AQ198" s="792" t="s">
        <v>1505</v>
      </c>
      <c r="AR198" s="783" t="s">
        <v>2604</v>
      </c>
      <c r="AS198" s="309"/>
      <c r="AT198" s="783" t="s">
        <v>3087</v>
      </c>
      <c r="AU198" s="801" t="s">
        <v>3164</v>
      </c>
      <c r="AV198" s="783" t="s">
        <v>3192</v>
      </c>
      <c r="AW198" s="787"/>
      <c r="AX198" s="783" t="s">
        <v>1456</v>
      </c>
      <c r="AY198" s="792" t="s">
        <v>1434</v>
      </c>
      <c r="AZ198" s="783" t="s">
        <v>2685</v>
      </c>
      <c r="BA198" s="783" t="s">
        <v>445</v>
      </c>
      <c r="BB198" s="792" t="s">
        <v>3216</v>
      </c>
      <c r="BC198" s="783" t="s">
        <v>2716</v>
      </c>
      <c r="BD198" s="783" t="s">
        <v>2758</v>
      </c>
      <c r="BE198" s="309"/>
      <c r="BF198" s="792" t="s">
        <v>446</v>
      </c>
      <c r="BG198" s="783" t="s">
        <v>2732</v>
      </c>
      <c r="BH198" s="309"/>
      <c r="BI198" s="783" t="s">
        <v>3295</v>
      </c>
      <c r="BJ198" s="783" t="s">
        <v>3241</v>
      </c>
      <c r="BK198" s="783" t="s">
        <v>3256</v>
      </c>
      <c r="BL198" s="783" t="s">
        <v>2868</v>
      </c>
      <c r="BM198" s="783" t="s">
        <v>399</v>
      </c>
      <c r="BN198" s="783" t="s">
        <v>2885</v>
      </c>
      <c r="BO198" s="309"/>
      <c r="BP198" s="783" t="s">
        <v>2960</v>
      </c>
      <c r="BQ198" s="783" t="s">
        <v>2982</v>
      </c>
      <c r="BR198" s="309"/>
      <c r="BS198" s="788">
        <v>1.6</v>
      </c>
      <c r="BT198" s="785" t="s">
        <v>2198</v>
      </c>
      <c r="BU198" s="788">
        <v>0.1</v>
      </c>
      <c r="BV198" s="783" t="s">
        <v>2201</v>
      </c>
      <c r="BW198" s="788">
        <v>0.1</v>
      </c>
      <c r="BX198" s="785" t="s">
        <v>2305</v>
      </c>
      <c r="BY198" s="789">
        <v>2.1</v>
      </c>
      <c r="BZ198" s="783" t="s">
        <v>1205</v>
      </c>
      <c r="CA198" s="789">
        <v>0.02</v>
      </c>
      <c r="CB198" s="783" t="s">
        <v>2214</v>
      </c>
      <c r="CC198" s="790"/>
      <c r="CD198" s="788">
        <v>0.33</v>
      </c>
      <c r="CE198" s="783" t="s">
        <v>2281</v>
      </c>
      <c r="CF198" s="788">
        <v>0.15</v>
      </c>
      <c r="CG198" s="783" t="s">
        <v>2285</v>
      </c>
      <c r="CH198" s="788">
        <v>0.61</v>
      </c>
      <c r="CI198" s="783" t="s">
        <v>2275</v>
      </c>
      <c r="CJ198" s="788">
        <v>0.32</v>
      </c>
      <c r="CK198" s="783" t="s">
        <v>2284</v>
      </c>
      <c r="CL198" s="790"/>
      <c r="CM198" s="790"/>
      <c r="CN198" s="788">
        <v>2.37</v>
      </c>
      <c r="CO198" s="791"/>
      <c r="CP198" s="788">
        <v>0.1</v>
      </c>
      <c r="CQ198" s="790"/>
      <c r="CR198" s="309"/>
      <c r="CS198" s="790"/>
      <c r="CT198" s="785"/>
    </row>
    <row r="199" spans="1:98" s="470" customFormat="1" ht="120" hidden="1" customHeight="1" x14ac:dyDescent="0.25">
      <c r="A199" s="846" t="s">
        <v>1062</v>
      </c>
      <c r="B199" s="463" t="s">
        <v>1063</v>
      </c>
      <c r="C199" s="463" t="s">
        <v>951</v>
      </c>
      <c r="D199" s="463" t="s">
        <v>518</v>
      </c>
      <c r="E199" s="847"/>
      <c r="F199" s="482" t="s">
        <v>63</v>
      </c>
      <c r="G199" s="483">
        <f>'Stage 2 - Site Information'!N199</f>
        <v>5</v>
      </c>
      <c r="H199" s="482"/>
      <c r="I199" s="484">
        <f>'Stage 2 - Site Information'!M199</f>
        <v>0.13</v>
      </c>
      <c r="J199" s="485"/>
      <c r="K199" s="486"/>
      <c r="L199" s="847"/>
      <c r="M199" s="465">
        <v>0.13</v>
      </c>
      <c r="N199" s="465">
        <v>5</v>
      </c>
      <c r="O199" s="469" t="s">
        <v>426</v>
      </c>
      <c r="P199" s="466" t="s">
        <v>436</v>
      </c>
      <c r="Q199" s="847"/>
      <c r="R199" s="466"/>
      <c r="S199" s="466"/>
      <c r="T199" s="466"/>
      <c r="U199" s="466"/>
      <c r="V199" s="847"/>
      <c r="W199" s="466"/>
      <c r="X199" s="466"/>
      <c r="Y199" s="466"/>
      <c r="Z199" s="466"/>
      <c r="AA199" s="847"/>
      <c r="AB199" s="466"/>
      <c r="AC199" s="466"/>
      <c r="AD199" s="847"/>
      <c r="AE199" s="467"/>
      <c r="AF199" s="466"/>
      <c r="AG199" s="847"/>
      <c r="AH199" s="466"/>
      <c r="AI199" s="466"/>
      <c r="AJ199" s="466"/>
      <c r="AK199" s="466"/>
      <c r="AL199" s="468"/>
      <c r="AM199" s="466"/>
      <c r="AN199" s="466"/>
      <c r="AO199" s="466" t="s">
        <v>1492</v>
      </c>
      <c r="AP199" s="864"/>
      <c r="AQ199" s="466"/>
      <c r="AR199" s="466"/>
      <c r="AS199" s="847"/>
      <c r="AT199" s="466" t="s">
        <v>3087</v>
      </c>
      <c r="AU199" s="466"/>
      <c r="AV199" s="466"/>
      <c r="AW199" s="718"/>
      <c r="AX199" s="466" t="s">
        <v>1456</v>
      </c>
      <c r="AY199" s="469" t="s">
        <v>1434</v>
      </c>
      <c r="AZ199" s="466" t="s">
        <v>2685</v>
      </c>
      <c r="BA199" s="466" t="s">
        <v>445</v>
      </c>
      <c r="BB199" s="469"/>
      <c r="BC199" s="466"/>
      <c r="BD199" s="466"/>
      <c r="BE199" s="847"/>
      <c r="BF199" s="466"/>
      <c r="BG199" s="466"/>
      <c r="BH199" s="847"/>
      <c r="BI199" s="466"/>
      <c r="BJ199" s="466"/>
      <c r="BK199" s="466"/>
      <c r="BL199" s="466"/>
      <c r="BM199" s="466"/>
      <c r="BN199" s="466"/>
      <c r="BO199" s="847"/>
      <c r="BP199" s="466"/>
      <c r="BQ199" s="466"/>
      <c r="BR199" s="847"/>
      <c r="BS199" s="643"/>
      <c r="BT199" s="467"/>
      <c r="BU199" s="643"/>
      <c r="BV199" s="466"/>
      <c r="BW199" s="643"/>
      <c r="BX199" s="467"/>
      <c r="BY199" s="644"/>
      <c r="BZ199" s="466"/>
      <c r="CA199" s="643"/>
      <c r="CB199" s="466"/>
      <c r="CC199" s="671"/>
      <c r="CD199" s="643"/>
      <c r="CE199" s="466"/>
      <c r="CF199" s="643"/>
      <c r="CG199" s="466"/>
      <c r="CH199" s="643"/>
      <c r="CI199" s="466"/>
      <c r="CJ199" s="643"/>
      <c r="CK199" s="466"/>
      <c r="CL199" s="671"/>
      <c r="CM199" s="671"/>
      <c r="CN199" s="643"/>
      <c r="CO199" s="672"/>
      <c r="CP199" s="643"/>
      <c r="CQ199" s="671"/>
      <c r="CR199" s="847"/>
      <c r="CS199" s="671"/>
      <c r="CT199" s="467"/>
    </row>
    <row r="200" spans="1:98" s="470" customFormat="1" ht="120" hidden="1" customHeight="1" x14ac:dyDescent="0.25">
      <c r="A200" s="846" t="s">
        <v>1064</v>
      </c>
      <c r="B200" s="463" t="s">
        <v>1065</v>
      </c>
      <c r="C200" s="463" t="s">
        <v>1066</v>
      </c>
      <c r="D200" s="463" t="s">
        <v>518</v>
      </c>
      <c r="E200" s="847"/>
      <c r="F200" s="482" t="s">
        <v>63</v>
      </c>
      <c r="G200" s="483">
        <f>'Stage 2 - Site Information'!N200</f>
        <v>3</v>
      </c>
      <c r="H200" s="482"/>
      <c r="I200" s="484">
        <f>'Stage 2 - Site Information'!M200</f>
        <v>0.06</v>
      </c>
      <c r="J200" s="485"/>
      <c r="K200" s="486"/>
      <c r="L200" s="847"/>
      <c r="M200" s="465">
        <v>0.06</v>
      </c>
      <c r="N200" s="465">
        <v>3</v>
      </c>
      <c r="O200" s="469" t="s">
        <v>426</v>
      </c>
      <c r="P200" s="466" t="s">
        <v>1380</v>
      </c>
      <c r="Q200" s="847"/>
      <c r="R200" s="466"/>
      <c r="S200" s="466"/>
      <c r="T200" s="466"/>
      <c r="U200" s="466"/>
      <c r="V200" s="847"/>
      <c r="W200" s="466"/>
      <c r="X200" s="466"/>
      <c r="Y200" s="466"/>
      <c r="Z200" s="466"/>
      <c r="AA200" s="847"/>
      <c r="AB200" s="466"/>
      <c r="AC200" s="466"/>
      <c r="AD200" s="847"/>
      <c r="AE200" s="467"/>
      <c r="AF200" s="466"/>
      <c r="AG200" s="847"/>
      <c r="AH200" s="466"/>
      <c r="AI200" s="466"/>
      <c r="AJ200" s="466"/>
      <c r="AK200" s="466"/>
      <c r="AL200" s="468"/>
      <c r="AM200" s="466"/>
      <c r="AN200" s="466"/>
      <c r="AO200" s="466" t="s">
        <v>1492</v>
      </c>
      <c r="AP200" s="864"/>
      <c r="AQ200" s="466"/>
      <c r="AR200" s="466"/>
      <c r="AS200" s="847"/>
      <c r="AT200" s="466" t="s">
        <v>3087</v>
      </c>
      <c r="AU200" s="466"/>
      <c r="AV200" s="466"/>
      <c r="AW200" s="718"/>
      <c r="AX200" s="466" t="s">
        <v>1456</v>
      </c>
      <c r="AY200" s="469" t="s">
        <v>1434</v>
      </c>
      <c r="AZ200" s="466" t="s">
        <v>2685</v>
      </c>
      <c r="BA200" s="466" t="s">
        <v>445</v>
      </c>
      <c r="BB200" s="469"/>
      <c r="BC200" s="466"/>
      <c r="BD200" s="466"/>
      <c r="BE200" s="847"/>
      <c r="BF200" s="466"/>
      <c r="BG200" s="466"/>
      <c r="BH200" s="847"/>
      <c r="BI200" s="466"/>
      <c r="BJ200" s="466"/>
      <c r="BK200" s="466"/>
      <c r="BL200" s="466"/>
      <c r="BM200" s="466"/>
      <c r="BN200" s="466"/>
      <c r="BO200" s="847"/>
      <c r="BP200" s="466"/>
      <c r="BQ200" s="466"/>
      <c r="BR200" s="847"/>
      <c r="BS200" s="643"/>
      <c r="BT200" s="467"/>
      <c r="BU200" s="643"/>
      <c r="BV200" s="466"/>
      <c r="BW200" s="643"/>
      <c r="BX200" s="467"/>
      <c r="BY200" s="644"/>
      <c r="BZ200" s="466"/>
      <c r="CA200" s="643"/>
      <c r="CB200" s="466"/>
      <c r="CC200" s="671"/>
      <c r="CD200" s="643"/>
      <c r="CE200" s="466"/>
      <c r="CF200" s="643"/>
      <c r="CG200" s="466"/>
      <c r="CH200" s="643"/>
      <c r="CI200" s="466"/>
      <c r="CJ200" s="643"/>
      <c r="CK200" s="466"/>
      <c r="CL200" s="671"/>
      <c r="CM200" s="671"/>
      <c r="CN200" s="643"/>
      <c r="CO200" s="672"/>
      <c r="CP200" s="643"/>
      <c r="CQ200" s="671"/>
      <c r="CR200" s="847"/>
      <c r="CS200" s="671"/>
      <c r="CT200" s="467"/>
    </row>
    <row r="201" spans="1:98" s="470" customFormat="1" ht="120" hidden="1" customHeight="1" x14ac:dyDescent="0.25">
      <c r="A201" s="846" t="s">
        <v>1067</v>
      </c>
      <c r="B201" s="463" t="s">
        <v>1068</v>
      </c>
      <c r="C201" s="463" t="s">
        <v>520</v>
      </c>
      <c r="D201" s="463" t="s">
        <v>518</v>
      </c>
      <c r="E201" s="847"/>
      <c r="F201" s="482" t="s">
        <v>63</v>
      </c>
      <c r="G201" s="483">
        <f>'Stage 2 - Site Information'!N201</f>
        <v>2</v>
      </c>
      <c r="H201" s="482"/>
      <c r="I201" s="484">
        <f>'Stage 2 - Site Information'!M201</f>
        <v>0.05</v>
      </c>
      <c r="J201" s="485"/>
      <c r="K201" s="486"/>
      <c r="L201" s="847"/>
      <c r="M201" s="465">
        <v>0.05</v>
      </c>
      <c r="N201" s="465">
        <v>2</v>
      </c>
      <c r="O201" s="469" t="s">
        <v>426</v>
      </c>
      <c r="P201" s="466" t="s">
        <v>436</v>
      </c>
      <c r="Q201" s="847"/>
      <c r="R201" s="466"/>
      <c r="S201" s="466"/>
      <c r="T201" s="466"/>
      <c r="U201" s="466"/>
      <c r="V201" s="847"/>
      <c r="W201" s="466"/>
      <c r="X201" s="466"/>
      <c r="Y201" s="466"/>
      <c r="Z201" s="466"/>
      <c r="AA201" s="847"/>
      <c r="AB201" s="466"/>
      <c r="AC201" s="466"/>
      <c r="AD201" s="847"/>
      <c r="AE201" s="467"/>
      <c r="AF201" s="466"/>
      <c r="AG201" s="847"/>
      <c r="AH201" s="466"/>
      <c r="AI201" s="466"/>
      <c r="AJ201" s="466"/>
      <c r="AK201" s="466"/>
      <c r="AL201" s="468"/>
      <c r="AM201" s="466"/>
      <c r="AN201" s="466"/>
      <c r="AO201" s="466" t="s">
        <v>1496</v>
      </c>
      <c r="AP201" s="864"/>
      <c r="AQ201" s="466"/>
      <c r="AR201" s="466"/>
      <c r="AS201" s="847"/>
      <c r="AT201" s="466" t="s">
        <v>3087</v>
      </c>
      <c r="AU201" s="466"/>
      <c r="AV201" s="466"/>
      <c r="AW201" s="718"/>
      <c r="AX201" s="466" t="s">
        <v>1456</v>
      </c>
      <c r="AY201" s="469" t="s">
        <v>1434</v>
      </c>
      <c r="AZ201" s="466" t="s">
        <v>2685</v>
      </c>
      <c r="BA201" s="466" t="s">
        <v>445</v>
      </c>
      <c r="BB201" s="469"/>
      <c r="BC201" s="466"/>
      <c r="BD201" s="466"/>
      <c r="BE201" s="847"/>
      <c r="BF201" s="466"/>
      <c r="BG201" s="466"/>
      <c r="BH201" s="847"/>
      <c r="BI201" s="466"/>
      <c r="BJ201" s="466"/>
      <c r="BK201" s="466"/>
      <c r="BL201" s="466"/>
      <c r="BM201" s="466"/>
      <c r="BN201" s="466"/>
      <c r="BO201" s="847"/>
      <c r="BP201" s="466"/>
      <c r="BQ201" s="466"/>
      <c r="BR201" s="847"/>
      <c r="BS201" s="643"/>
      <c r="BT201" s="467"/>
      <c r="BU201" s="643"/>
      <c r="BV201" s="466"/>
      <c r="BW201" s="643"/>
      <c r="BX201" s="467"/>
      <c r="BY201" s="644"/>
      <c r="BZ201" s="466"/>
      <c r="CA201" s="643"/>
      <c r="CB201" s="466"/>
      <c r="CC201" s="671"/>
      <c r="CD201" s="643"/>
      <c r="CE201" s="466"/>
      <c r="CF201" s="643"/>
      <c r="CG201" s="466"/>
      <c r="CH201" s="643"/>
      <c r="CI201" s="466"/>
      <c r="CJ201" s="643"/>
      <c r="CK201" s="466"/>
      <c r="CL201" s="671"/>
      <c r="CM201" s="671"/>
      <c r="CN201" s="643"/>
      <c r="CO201" s="672"/>
      <c r="CP201" s="643"/>
      <c r="CQ201" s="671"/>
      <c r="CR201" s="847"/>
      <c r="CS201" s="671"/>
      <c r="CT201" s="467"/>
    </row>
    <row r="202" spans="1:98" s="470" customFormat="1" ht="120" hidden="1" customHeight="1" x14ac:dyDescent="0.25">
      <c r="A202" s="846" t="s">
        <v>1069</v>
      </c>
      <c r="B202" s="463" t="s">
        <v>1070</v>
      </c>
      <c r="C202" s="463" t="s">
        <v>1071</v>
      </c>
      <c r="D202" s="463" t="s">
        <v>518</v>
      </c>
      <c r="E202" s="847"/>
      <c r="F202" s="482" t="s">
        <v>63</v>
      </c>
      <c r="G202" s="483">
        <f>'Stage 2 - Site Information'!N202</f>
        <v>2</v>
      </c>
      <c r="H202" s="482"/>
      <c r="I202" s="484">
        <f>'Stage 2 - Site Information'!M202</f>
        <v>0.14000000000000001</v>
      </c>
      <c r="J202" s="485"/>
      <c r="K202" s="486"/>
      <c r="L202" s="847"/>
      <c r="M202" s="465">
        <v>0.14000000000000001</v>
      </c>
      <c r="N202" s="465">
        <v>2</v>
      </c>
      <c r="O202" s="469" t="s">
        <v>426</v>
      </c>
      <c r="P202" s="466" t="s">
        <v>415</v>
      </c>
      <c r="Q202" s="847"/>
      <c r="R202" s="466"/>
      <c r="S202" s="466"/>
      <c r="T202" s="466"/>
      <c r="U202" s="466"/>
      <c r="V202" s="847"/>
      <c r="W202" s="466"/>
      <c r="X202" s="466"/>
      <c r="Y202" s="466"/>
      <c r="Z202" s="466"/>
      <c r="AA202" s="847"/>
      <c r="AB202" s="466"/>
      <c r="AC202" s="466" t="s">
        <v>418</v>
      </c>
      <c r="AD202" s="847"/>
      <c r="AE202" s="467"/>
      <c r="AF202" s="466"/>
      <c r="AG202" s="847"/>
      <c r="AH202" s="466"/>
      <c r="AI202" s="466"/>
      <c r="AJ202" s="466"/>
      <c r="AK202" s="466"/>
      <c r="AL202" s="468"/>
      <c r="AM202" s="466"/>
      <c r="AN202" s="466"/>
      <c r="AO202" s="466" t="s">
        <v>1496</v>
      </c>
      <c r="AP202" s="864"/>
      <c r="AQ202" s="466"/>
      <c r="AR202" s="466"/>
      <c r="AS202" s="847"/>
      <c r="AT202" s="466" t="s">
        <v>3087</v>
      </c>
      <c r="AU202" s="466"/>
      <c r="AV202" s="466"/>
      <c r="AW202" s="718"/>
      <c r="AX202" s="466"/>
      <c r="AY202" s="469" t="s">
        <v>1434</v>
      </c>
      <c r="AZ202" s="466" t="s">
        <v>2685</v>
      </c>
      <c r="BA202" s="466" t="s">
        <v>445</v>
      </c>
      <c r="BB202" s="469"/>
      <c r="BC202" s="466"/>
      <c r="BD202" s="466"/>
      <c r="BE202" s="847"/>
      <c r="BF202" s="466"/>
      <c r="BG202" s="466"/>
      <c r="BH202" s="847"/>
      <c r="BI202" s="466"/>
      <c r="BJ202" s="466"/>
      <c r="BK202" s="466"/>
      <c r="BL202" s="466"/>
      <c r="BM202" s="466"/>
      <c r="BN202" s="466"/>
      <c r="BO202" s="847"/>
      <c r="BP202" s="466"/>
      <c r="BQ202" s="466"/>
      <c r="BR202" s="847"/>
      <c r="BS202" s="643"/>
      <c r="BT202" s="467"/>
      <c r="BU202" s="643"/>
      <c r="BV202" s="466"/>
      <c r="BW202" s="643"/>
      <c r="BX202" s="467"/>
      <c r="BY202" s="644"/>
      <c r="BZ202" s="466"/>
      <c r="CA202" s="643"/>
      <c r="CB202" s="466"/>
      <c r="CC202" s="671"/>
      <c r="CD202" s="643"/>
      <c r="CE202" s="466"/>
      <c r="CF202" s="643"/>
      <c r="CG202" s="466"/>
      <c r="CH202" s="643"/>
      <c r="CI202" s="466"/>
      <c r="CJ202" s="643"/>
      <c r="CK202" s="466"/>
      <c r="CL202" s="671"/>
      <c r="CM202" s="671"/>
      <c r="CN202" s="643"/>
      <c r="CO202" s="672"/>
      <c r="CP202" s="643"/>
      <c r="CQ202" s="671"/>
      <c r="CR202" s="847"/>
      <c r="CS202" s="671"/>
      <c r="CT202" s="467"/>
    </row>
    <row r="203" spans="1:98" s="470" customFormat="1" ht="120" hidden="1" customHeight="1" x14ac:dyDescent="0.25">
      <c r="A203" s="846" t="s">
        <v>1072</v>
      </c>
      <c r="B203" s="463" t="s">
        <v>1073</v>
      </c>
      <c r="C203" s="463" t="s">
        <v>1074</v>
      </c>
      <c r="D203" s="463" t="s">
        <v>518</v>
      </c>
      <c r="E203" s="847"/>
      <c r="F203" s="482" t="s">
        <v>63</v>
      </c>
      <c r="G203" s="483">
        <f>'Stage 2 - Site Information'!N203</f>
        <v>1</v>
      </c>
      <c r="H203" s="482"/>
      <c r="I203" s="484">
        <f>'Stage 2 - Site Information'!M203</f>
        <v>0.04</v>
      </c>
      <c r="J203" s="485"/>
      <c r="K203" s="486"/>
      <c r="L203" s="847"/>
      <c r="M203" s="465">
        <v>0.04</v>
      </c>
      <c r="N203" s="465">
        <v>1</v>
      </c>
      <c r="O203" s="469" t="s">
        <v>426</v>
      </c>
      <c r="P203" s="466" t="s">
        <v>415</v>
      </c>
      <c r="Q203" s="847"/>
      <c r="R203" s="466"/>
      <c r="S203" s="466"/>
      <c r="T203" s="466"/>
      <c r="U203" s="466"/>
      <c r="V203" s="847"/>
      <c r="W203" s="466"/>
      <c r="X203" s="466"/>
      <c r="Y203" s="466"/>
      <c r="Z203" s="466"/>
      <c r="AA203" s="847"/>
      <c r="AB203" s="466"/>
      <c r="AC203" s="466" t="s">
        <v>418</v>
      </c>
      <c r="AD203" s="847"/>
      <c r="AE203" s="467"/>
      <c r="AF203" s="466"/>
      <c r="AG203" s="847"/>
      <c r="AH203" s="466"/>
      <c r="AI203" s="466"/>
      <c r="AJ203" s="466"/>
      <c r="AK203" s="466"/>
      <c r="AL203" s="468"/>
      <c r="AM203" s="466"/>
      <c r="AN203" s="466"/>
      <c r="AO203" s="466" t="s">
        <v>1496</v>
      </c>
      <c r="AP203" s="864"/>
      <c r="AQ203" s="466"/>
      <c r="AR203" s="466"/>
      <c r="AS203" s="847"/>
      <c r="AT203" s="466" t="s">
        <v>3087</v>
      </c>
      <c r="AU203" s="466"/>
      <c r="AV203" s="466"/>
      <c r="AW203" s="718"/>
      <c r="AX203" s="466"/>
      <c r="AY203" s="469" t="s">
        <v>1434</v>
      </c>
      <c r="AZ203" s="466" t="s">
        <v>2685</v>
      </c>
      <c r="BA203" s="466" t="s">
        <v>445</v>
      </c>
      <c r="BB203" s="469"/>
      <c r="BC203" s="466"/>
      <c r="BD203" s="466"/>
      <c r="BE203" s="847"/>
      <c r="BF203" s="466"/>
      <c r="BG203" s="466"/>
      <c r="BH203" s="847"/>
      <c r="BI203" s="466"/>
      <c r="BJ203" s="466"/>
      <c r="BK203" s="466"/>
      <c r="BL203" s="466"/>
      <c r="BM203" s="466"/>
      <c r="BN203" s="466"/>
      <c r="BO203" s="847"/>
      <c r="BP203" s="466"/>
      <c r="BQ203" s="466"/>
      <c r="BR203" s="847"/>
      <c r="BS203" s="643"/>
      <c r="BT203" s="467"/>
      <c r="BU203" s="643"/>
      <c r="BV203" s="466"/>
      <c r="BW203" s="643"/>
      <c r="BX203" s="467"/>
      <c r="BY203" s="644"/>
      <c r="BZ203" s="466"/>
      <c r="CA203" s="643"/>
      <c r="CB203" s="466"/>
      <c r="CC203" s="671"/>
      <c r="CD203" s="643"/>
      <c r="CE203" s="466"/>
      <c r="CF203" s="643"/>
      <c r="CG203" s="466"/>
      <c r="CH203" s="643"/>
      <c r="CI203" s="466"/>
      <c r="CJ203" s="643"/>
      <c r="CK203" s="466"/>
      <c r="CL203" s="671"/>
      <c r="CM203" s="671"/>
      <c r="CN203" s="643"/>
      <c r="CO203" s="672"/>
      <c r="CP203" s="643"/>
      <c r="CQ203" s="671"/>
      <c r="CR203" s="847"/>
      <c r="CS203" s="671"/>
      <c r="CT203" s="467"/>
    </row>
    <row r="204" spans="1:98" s="470" customFormat="1" ht="120" hidden="1" customHeight="1" x14ac:dyDescent="0.25">
      <c r="A204" s="846" t="s">
        <v>1075</v>
      </c>
      <c r="B204" s="463" t="s">
        <v>1076</v>
      </c>
      <c r="C204" s="463" t="s">
        <v>1077</v>
      </c>
      <c r="D204" s="463" t="s">
        <v>518</v>
      </c>
      <c r="E204" s="847"/>
      <c r="F204" s="482" t="s">
        <v>63</v>
      </c>
      <c r="G204" s="483">
        <f>'Stage 2 - Site Information'!N204</f>
        <v>1</v>
      </c>
      <c r="H204" s="482"/>
      <c r="I204" s="484">
        <f>'Stage 2 - Site Information'!M204</f>
        <v>0.05</v>
      </c>
      <c r="J204" s="485"/>
      <c r="K204" s="486"/>
      <c r="L204" s="847"/>
      <c r="M204" s="465">
        <v>0.05</v>
      </c>
      <c r="N204" s="465">
        <v>1</v>
      </c>
      <c r="O204" s="469" t="s">
        <v>426</v>
      </c>
      <c r="P204" s="466" t="s">
        <v>415</v>
      </c>
      <c r="Q204" s="847"/>
      <c r="R204" s="466"/>
      <c r="S204" s="466"/>
      <c r="T204" s="466"/>
      <c r="U204" s="466"/>
      <c r="V204" s="847"/>
      <c r="W204" s="466"/>
      <c r="X204" s="466"/>
      <c r="Y204" s="466"/>
      <c r="Z204" s="466"/>
      <c r="AA204" s="847"/>
      <c r="AB204" s="466"/>
      <c r="AC204" s="466" t="s">
        <v>418</v>
      </c>
      <c r="AD204" s="847"/>
      <c r="AE204" s="467"/>
      <c r="AF204" s="466"/>
      <c r="AG204" s="847"/>
      <c r="AH204" s="466"/>
      <c r="AI204" s="466"/>
      <c r="AJ204" s="466"/>
      <c r="AK204" s="466"/>
      <c r="AL204" s="468"/>
      <c r="AM204" s="466"/>
      <c r="AN204" s="466"/>
      <c r="AO204" s="469" t="s">
        <v>452</v>
      </c>
      <c r="AP204" s="864"/>
      <c r="AQ204" s="466"/>
      <c r="AR204" s="466"/>
      <c r="AS204" s="847"/>
      <c r="AT204" s="466" t="s">
        <v>3087</v>
      </c>
      <c r="AU204" s="466"/>
      <c r="AV204" s="466"/>
      <c r="AW204" s="718"/>
      <c r="AX204" s="466"/>
      <c r="AY204" s="469" t="s">
        <v>1434</v>
      </c>
      <c r="AZ204" s="466" t="s">
        <v>2685</v>
      </c>
      <c r="BA204" s="466" t="s">
        <v>445</v>
      </c>
      <c r="BB204" s="469"/>
      <c r="BC204" s="466"/>
      <c r="BD204" s="466"/>
      <c r="BE204" s="847"/>
      <c r="BF204" s="466"/>
      <c r="BG204" s="466"/>
      <c r="BH204" s="847"/>
      <c r="BI204" s="466"/>
      <c r="BJ204" s="466"/>
      <c r="BK204" s="466"/>
      <c r="BL204" s="466"/>
      <c r="BM204" s="466"/>
      <c r="BN204" s="466"/>
      <c r="BO204" s="847"/>
      <c r="BP204" s="466"/>
      <c r="BQ204" s="466"/>
      <c r="BR204" s="847"/>
      <c r="BS204" s="643"/>
      <c r="BT204" s="467"/>
      <c r="BU204" s="643"/>
      <c r="BV204" s="466"/>
      <c r="BW204" s="643"/>
      <c r="BX204" s="467"/>
      <c r="BY204" s="644"/>
      <c r="BZ204" s="466"/>
      <c r="CA204" s="643"/>
      <c r="CB204" s="466"/>
      <c r="CC204" s="671"/>
      <c r="CD204" s="643"/>
      <c r="CE204" s="466"/>
      <c r="CF204" s="643"/>
      <c r="CG204" s="466"/>
      <c r="CH204" s="643"/>
      <c r="CI204" s="466"/>
      <c r="CJ204" s="643"/>
      <c r="CK204" s="466"/>
      <c r="CL204" s="671"/>
      <c r="CM204" s="671"/>
      <c r="CN204" s="643"/>
      <c r="CO204" s="672"/>
      <c r="CP204" s="643"/>
      <c r="CQ204" s="671"/>
      <c r="CR204" s="847"/>
      <c r="CS204" s="671"/>
      <c r="CT204" s="467"/>
    </row>
    <row r="205" spans="1:98" s="470" customFormat="1" ht="120" hidden="1" customHeight="1" x14ac:dyDescent="0.25">
      <c r="A205" s="846" t="s">
        <v>1078</v>
      </c>
      <c r="B205" s="463" t="s">
        <v>1079</v>
      </c>
      <c r="C205" s="463" t="s">
        <v>1080</v>
      </c>
      <c r="D205" s="463" t="s">
        <v>518</v>
      </c>
      <c r="E205" s="847"/>
      <c r="F205" s="482" t="s">
        <v>63</v>
      </c>
      <c r="G205" s="483">
        <f>'Stage 2 - Site Information'!N205</f>
        <v>1</v>
      </c>
      <c r="H205" s="482"/>
      <c r="I205" s="484">
        <f>'Stage 2 - Site Information'!M205</f>
        <v>0.01</v>
      </c>
      <c r="J205" s="485"/>
      <c r="K205" s="486"/>
      <c r="L205" s="847"/>
      <c r="M205" s="465">
        <v>0.01</v>
      </c>
      <c r="N205" s="465">
        <v>1</v>
      </c>
      <c r="O205" s="469" t="s">
        <v>426</v>
      </c>
      <c r="P205" s="466" t="s">
        <v>436</v>
      </c>
      <c r="Q205" s="847"/>
      <c r="R205" s="466"/>
      <c r="S205" s="466"/>
      <c r="T205" s="466"/>
      <c r="U205" s="466"/>
      <c r="V205" s="847"/>
      <c r="W205" s="466"/>
      <c r="X205" s="466"/>
      <c r="Y205" s="466"/>
      <c r="Z205" s="466"/>
      <c r="AA205" s="847"/>
      <c r="AB205" s="466"/>
      <c r="AC205" s="466"/>
      <c r="AD205" s="847"/>
      <c r="AE205" s="467"/>
      <c r="AF205" s="466"/>
      <c r="AG205" s="847"/>
      <c r="AH205" s="466"/>
      <c r="AI205" s="466"/>
      <c r="AJ205" s="466"/>
      <c r="AK205" s="466"/>
      <c r="AL205" s="468"/>
      <c r="AM205" s="466"/>
      <c r="AN205" s="466"/>
      <c r="AO205" s="466" t="s">
        <v>1492</v>
      </c>
      <c r="AP205" s="864"/>
      <c r="AQ205" s="466"/>
      <c r="AR205" s="466"/>
      <c r="AS205" s="847"/>
      <c r="AT205" s="466" t="s">
        <v>3087</v>
      </c>
      <c r="AU205" s="466"/>
      <c r="AV205" s="466"/>
      <c r="AW205" s="718"/>
      <c r="AX205" s="466"/>
      <c r="AY205" s="469" t="s">
        <v>1434</v>
      </c>
      <c r="AZ205" s="466" t="s">
        <v>2685</v>
      </c>
      <c r="BA205" s="466" t="s">
        <v>445</v>
      </c>
      <c r="BB205" s="469"/>
      <c r="BC205" s="466"/>
      <c r="BD205" s="466"/>
      <c r="BE205" s="847"/>
      <c r="BF205" s="466"/>
      <c r="BG205" s="466"/>
      <c r="BH205" s="847"/>
      <c r="BI205" s="466"/>
      <c r="BJ205" s="466"/>
      <c r="BK205" s="466"/>
      <c r="BL205" s="466"/>
      <c r="BM205" s="466"/>
      <c r="BN205" s="466"/>
      <c r="BO205" s="847"/>
      <c r="BP205" s="466"/>
      <c r="BQ205" s="466"/>
      <c r="BR205" s="847"/>
      <c r="BS205" s="643"/>
      <c r="BT205" s="467"/>
      <c r="BU205" s="643"/>
      <c r="BV205" s="466"/>
      <c r="BW205" s="643"/>
      <c r="BX205" s="467"/>
      <c r="BY205" s="644"/>
      <c r="BZ205" s="466"/>
      <c r="CA205" s="643"/>
      <c r="CB205" s="466"/>
      <c r="CC205" s="671"/>
      <c r="CD205" s="643"/>
      <c r="CE205" s="466"/>
      <c r="CF205" s="643"/>
      <c r="CG205" s="466"/>
      <c r="CH205" s="643"/>
      <c r="CI205" s="466"/>
      <c r="CJ205" s="643"/>
      <c r="CK205" s="466"/>
      <c r="CL205" s="671"/>
      <c r="CM205" s="671"/>
      <c r="CN205" s="643"/>
      <c r="CO205" s="672"/>
      <c r="CP205" s="643"/>
      <c r="CQ205" s="671"/>
      <c r="CR205" s="847"/>
      <c r="CS205" s="671"/>
      <c r="CT205" s="467"/>
    </row>
    <row r="206" spans="1:98" s="470" customFormat="1" ht="120" hidden="1" customHeight="1" x14ac:dyDescent="0.25">
      <c r="A206" s="846" t="s">
        <v>1081</v>
      </c>
      <c r="B206" s="463" t="s">
        <v>1082</v>
      </c>
      <c r="C206" s="463" t="s">
        <v>1083</v>
      </c>
      <c r="D206" s="463" t="s">
        <v>535</v>
      </c>
      <c r="E206" s="847"/>
      <c r="F206" s="482" t="s">
        <v>63</v>
      </c>
      <c r="G206" s="483">
        <f>'Stage 2 - Site Information'!N206</f>
        <v>4</v>
      </c>
      <c r="H206" s="482"/>
      <c r="I206" s="484">
        <f>'Stage 2 - Site Information'!M206</f>
        <v>0.03</v>
      </c>
      <c r="J206" s="485"/>
      <c r="K206" s="486"/>
      <c r="L206" s="847"/>
      <c r="M206" s="465">
        <v>0.03</v>
      </c>
      <c r="N206" s="465">
        <v>4</v>
      </c>
      <c r="O206" s="469" t="s">
        <v>424</v>
      </c>
      <c r="P206" s="466" t="s">
        <v>415</v>
      </c>
      <c r="Q206" s="847"/>
      <c r="R206" s="466"/>
      <c r="S206" s="466"/>
      <c r="T206" s="466"/>
      <c r="U206" s="466"/>
      <c r="V206" s="847"/>
      <c r="W206" s="466"/>
      <c r="X206" s="466"/>
      <c r="Y206" s="466"/>
      <c r="Z206" s="466"/>
      <c r="AA206" s="847"/>
      <c r="AB206" s="466"/>
      <c r="AC206" s="466" t="s">
        <v>418</v>
      </c>
      <c r="AD206" s="847"/>
      <c r="AE206" s="467"/>
      <c r="AF206" s="466"/>
      <c r="AG206" s="847"/>
      <c r="AH206" s="466"/>
      <c r="AI206" s="466"/>
      <c r="AJ206" s="466"/>
      <c r="AK206" s="466"/>
      <c r="AL206" s="468"/>
      <c r="AM206" s="466"/>
      <c r="AN206" s="466"/>
      <c r="AO206" s="469" t="s">
        <v>1481</v>
      </c>
      <c r="AP206" s="864"/>
      <c r="AQ206" s="466"/>
      <c r="AR206" s="466"/>
      <c r="AS206" s="847"/>
      <c r="AT206" s="466" t="s">
        <v>3087</v>
      </c>
      <c r="AU206" s="466"/>
      <c r="AV206" s="466"/>
      <c r="AW206" s="718"/>
      <c r="AX206" s="466"/>
      <c r="AY206" s="469" t="s">
        <v>1434</v>
      </c>
      <c r="AZ206" s="466" t="s">
        <v>2685</v>
      </c>
      <c r="BA206" s="466" t="s">
        <v>445</v>
      </c>
      <c r="BB206" s="469"/>
      <c r="BC206" s="466"/>
      <c r="BD206" s="466"/>
      <c r="BE206" s="847"/>
      <c r="BF206" s="466"/>
      <c r="BG206" s="466"/>
      <c r="BH206" s="847"/>
      <c r="BI206" s="466"/>
      <c r="BJ206" s="466"/>
      <c r="BK206" s="466"/>
      <c r="BL206" s="466"/>
      <c r="BM206" s="466"/>
      <c r="BN206" s="466"/>
      <c r="BO206" s="847"/>
      <c r="BP206" s="466"/>
      <c r="BQ206" s="466"/>
      <c r="BR206" s="847"/>
      <c r="BS206" s="643"/>
      <c r="BT206" s="467"/>
      <c r="BU206" s="643"/>
      <c r="BV206" s="466"/>
      <c r="BW206" s="643"/>
      <c r="BX206" s="467"/>
      <c r="BY206" s="644"/>
      <c r="BZ206" s="466"/>
      <c r="CA206" s="643"/>
      <c r="CB206" s="466"/>
      <c r="CC206" s="671"/>
      <c r="CD206" s="643"/>
      <c r="CE206" s="466"/>
      <c r="CF206" s="643"/>
      <c r="CG206" s="466"/>
      <c r="CH206" s="643"/>
      <c r="CI206" s="466"/>
      <c r="CJ206" s="643"/>
      <c r="CK206" s="466"/>
      <c r="CL206" s="671"/>
      <c r="CM206" s="671"/>
      <c r="CN206" s="643"/>
      <c r="CO206" s="672"/>
      <c r="CP206" s="643"/>
      <c r="CQ206" s="671"/>
      <c r="CR206" s="847"/>
      <c r="CS206" s="671"/>
      <c r="CT206" s="467"/>
    </row>
    <row r="207" spans="1:98" s="470" customFormat="1" ht="120" hidden="1" customHeight="1" x14ac:dyDescent="0.25">
      <c r="A207" s="846" t="s">
        <v>1084</v>
      </c>
      <c r="B207" s="463" t="s">
        <v>1085</v>
      </c>
      <c r="C207" s="463" t="s">
        <v>1086</v>
      </c>
      <c r="D207" s="463" t="s">
        <v>535</v>
      </c>
      <c r="E207" s="847"/>
      <c r="F207" s="482" t="s">
        <v>63</v>
      </c>
      <c r="G207" s="483">
        <f>'Stage 2 - Site Information'!N207</f>
        <v>4</v>
      </c>
      <c r="H207" s="482"/>
      <c r="I207" s="484">
        <f>'Stage 2 - Site Information'!M207</f>
        <v>0.09</v>
      </c>
      <c r="J207" s="485"/>
      <c r="K207" s="486"/>
      <c r="L207" s="847"/>
      <c r="M207" s="465">
        <v>0.09</v>
      </c>
      <c r="N207" s="465">
        <v>4</v>
      </c>
      <c r="O207" s="469" t="s">
        <v>424</v>
      </c>
      <c r="P207" s="466" t="s">
        <v>38</v>
      </c>
      <c r="Q207" s="847"/>
      <c r="R207" s="466"/>
      <c r="S207" s="466"/>
      <c r="T207" s="466"/>
      <c r="U207" s="466"/>
      <c r="V207" s="847"/>
      <c r="W207" s="466"/>
      <c r="X207" s="466"/>
      <c r="Y207" s="466"/>
      <c r="Z207" s="466"/>
      <c r="AA207" s="847"/>
      <c r="AB207" s="466"/>
      <c r="AC207" s="466" t="s">
        <v>418</v>
      </c>
      <c r="AD207" s="847"/>
      <c r="AE207" s="467"/>
      <c r="AF207" s="466"/>
      <c r="AG207" s="847"/>
      <c r="AH207" s="466"/>
      <c r="AI207" s="466"/>
      <c r="AJ207" s="466"/>
      <c r="AK207" s="466"/>
      <c r="AL207" s="468"/>
      <c r="AM207" s="466"/>
      <c r="AN207" s="466"/>
      <c r="AO207" s="466" t="s">
        <v>1474</v>
      </c>
      <c r="AP207" s="864"/>
      <c r="AQ207" s="466"/>
      <c r="AR207" s="466"/>
      <c r="AS207" s="847"/>
      <c r="AT207" s="466" t="s">
        <v>3087</v>
      </c>
      <c r="AU207" s="466"/>
      <c r="AV207" s="466"/>
      <c r="AW207" s="718"/>
      <c r="AX207" s="466"/>
      <c r="AY207" s="469" t="s">
        <v>1434</v>
      </c>
      <c r="AZ207" s="466" t="s">
        <v>2685</v>
      </c>
      <c r="BA207" s="466" t="s">
        <v>445</v>
      </c>
      <c r="BB207" s="469"/>
      <c r="BC207" s="466"/>
      <c r="BD207" s="466"/>
      <c r="BE207" s="847"/>
      <c r="BF207" s="466"/>
      <c r="BG207" s="466"/>
      <c r="BH207" s="847"/>
      <c r="BI207" s="466"/>
      <c r="BJ207" s="466"/>
      <c r="BK207" s="466"/>
      <c r="BL207" s="466"/>
      <c r="BM207" s="466"/>
      <c r="BN207" s="466"/>
      <c r="BO207" s="847"/>
      <c r="BP207" s="466"/>
      <c r="BQ207" s="466"/>
      <c r="BR207" s="847"/>
      <c r="BS207" s="643"/>
      <c r="BT207" s="467"/>
      <c r="BU207" s="643"/>
      <c r="BV207" s="466"/>
      <c r="BW207" s="643"/>
      <c r="BX207" s="467"/>
      <c r="BY207" s="644"/>
      <c r="BZ207" s="466"/>
      <c r="CA207" s="643"/>
      <c r="CB207" s="466"/>
      <c r="CC207" s="671"/>
      <c r="CD207" s="643"/>
      <c r="CE207" s="466"/>
      <c r="CF207" s="643"/>
      <c r="CG207" s="466"/>
      <c r="CH207" s="643"/>
      <c r="CI207" s="466"/>
      <c r="CJ207" s="643"/>
      <c r="CK207" s="466"/>
      <c r="CL207" s="671"/>
      <c r="CM207" s="671"/>
      <c r="CN207" s="643"/>
      <c r="CO207" s="672"/>
      <c r="CP207" s="643"/>
      <c r="CQ207" s="671"/>
      <c r="CR207" s="847"/>
      <c r="CS207" s="671"/>
      <c r="CT207" s="467"/>
    </row>
    <row r="208" spans="1:98" s="470" customFormat="1" ht="120" hidden="1" customHeight="1" x14ac:dyDescent="0.25">
      <c r="A208" s="846" t="s">
        <v>1087</v>
      </c>
      <c r="B208" s="463" t="s">
        <v>1088</v>
      </c>
      <c r="C208" s="463" t="s">
        <v>715</v>
      </c>
      <c r="D208" s="463" t="s">
        <v>535</v>
      </c>
      <c r="E208" s="847"/>
      <c r="F208" s="482" t="s">
        <v>63</v>
      </c>
      <c r="G208" s="483">
        <f>'Stage 2 - Site Information'!N208</f>
        <v>2</v>
      </c>
      <c r="H208" s="482"/>
      <c r="I208" s="484">
        <f>'Stage 2 - Site Information'!M208</f>
        <v>0.18</v>
      </c>
      <c r="J208" s="485"/>
      <c r="K208" s="486"/>
      <c r="L208" s="847"/>
      <c r="M208" s="465">
        <v>0.18</v>
      </c>
      <c r="N208" s="465">
        <v>2</v>
      </c>
      <c r="O208" s="469" t="s">
        <v>424</v>
      </c>
      <c r="P208" s="466" t="s">
        <v>415</v>
      </c>
      <c r="Q208" s="847"/>
      <c r="R208" s="466"/>
      <c r="S208" s="466"/>
      <c r="T208" s="466"/>
      <c r="U208" s="466"/>
      <c r="V208" s="847"/>
      <c r="W208" s="466"/>
      <c r="X208" s="466"/>
      <c r="Y208" s="466"/>
      <c r="Z208" s="466"/>
      <c r="AA208" s="847"/>
      <c r="AB208" s="466"/>
      <c r="AC208" s="466" t="s">
        <v>418</v>
      </c>
      <c r="AD208" s="847"/>
      <c r="AE208" s="467"/>
      <c r="AF208" s="466"/>
      <c r="AG208" s="847"/>
      <c r="AH208" s="466"/>
      <c r="AI208" s="466"/>
      <c r="AJ208" s="466"/>
      <c r="AK208" s="466"/>
      <c r="AL208" s="468"/>
      <c r="AM208" s="466"/>
      <c r="AN208" s="466"/>
      <c r="AO208" s="466" t="s">
        <v>1490</v>
      </c>
      <c r="AP208" s="864"/>
      <c r="AQ208" s="466"/>
      <c r="AR208" s="466"/>
      <c r="AS208" s="847"/>
      <c r="AT208" s="466" t="s">
        <v>3087</v>
      </c>
      <c r="AU208" s="466"/>
      <c r="AV208" s="466"/>
      <c r="AW208" s="718"/>
      <c r="AX208" s="466" t="s">
        <v>1456</v>
      </c>
      <c r="AY208" s="469" t="s">
        <v>1434</v>
      </c>
      <c r="AZ208" s="466" t="s">
        <v>2685</v>
      </c>
      <c r="BA208" s="466" t="s">
        <v>445</v>
      </c>
      <c r="BB208" s="469"/>
      <c r="BC208" s="466"/>
      <c r="BD208" s="466"/>
      <c r="BE208" s="847"/>
      <c r="BF208" s="466"/>
      <c r="BG208" s="466"/>
      <c r="BH208" s="847"/>
      <c r="BI208" s="466"/>
      <c r="BJ208" s="466"/>
      <c r="BK208" s="466"/>
      <c r="BL208" s="466"/>
      <c r="BM208" s="466"/>
      <c r="BN208" s="466"/>
      <c r="BO208" s="847"/>
      <c r="BP208" s="466"/>
      <c r="BQ208" s="466"/>
      <c r="BR208" s="847"/>
      <c r="BS208" s="643"/>
      <c r="BT208" s="467"/>
      <c r="BU208" s="643"/>
      <c r="BV208" s="466"/>
      <c r="BW208" s="643"/>
      <c r="BX208" s="467"/>
      <c r="BY208" s="644"/>
      <c r="BZ208" s="466"/>
      <c r="CA208" s="643"/>
      <c r="CB208" s="466"/>
      <c r="CC208" s="671"/>
      <c r="CD208" s="643"/>
      <c r="CE208" s="466"/>
      <c r="CF208" s="643"/>
      <c r="CG208" s="466"/>
      <c r="CH208" s="643"/>
      <c r="CI208" s="466"/>
      <c r="CJ208" s="643"/>
      <c r="CK208" s="466"/>
      <c r="CL208" s="671"/>
      <c r="CM208" s="671"/>
      <c r="CN208" s="643"/>
      <c r="CO208" s="672"/>
      <c r="CP208" s="643"/>
      <c r="CQ208" s="671"/>
      <c r="CR208" s="847"/>
      <c r="CS208" s="671"/>
      <c r="CT208" s="467"/>
    </row>
    <row r="209" spans="1:98" s="470" customFormat="1" ht="120" hidden="1" customHeight="1" x14ac:dyDescent="0.25">
      <c r="A209" s="846" t="s">
        <v>1089</v>
      </c>
      <c r="B209" s="463" t="s">
        <v>1090</v>
      </c>
      <c r="C209" s="463" t="s">
        <v>1091</v>
      </c>
      <c r="D209" s="463" t="s">
        <v>535</v>
      </c>
      <c r="E209" s="847"/>
      <c r="F209" s="482" t="s">
        <v>63</v>
      </c>
      <c r="G209" s="483">
        <f>'Stage 2 - Site Information'!N209</f>
        <v>1</v>
      </c>
      <c r="H209" s="482"/>
      <c r="I209" s="484">
        <f>'Stage 2 - Site Information'!M209</f>
        <v>0.01</v>
      </c>
      <c r="J209" s="485"/>
      <c r="K209" s="486"/>
      <c r="L209" s="847"/>
      <c r="M209" s="465">
        <v>0.01</v>
      </c>
      <c r="N209" s="465">
        <v>1</v>
      </c>
      <c r="O209" s="469" t="s">
        <v>424</v>
      </c>
      <c r="P209" s="466" t="s">
        <v>38</v>
      </c>
      <c r="Q209" s="847"/>
      <c r="R209" s="466"/>
      <c r="S209" s="466"/>
      <c r="T209" s="466"/>
      <c r="U209" s="466"/>
      <c r="V209" s="847"/>
      <c r="W209" s="466"/>
      <c r="X209" s="466"/>
      <c r="Y209" s="466"/>
      <c r="Z209" s="466"/>
      <c r="AA209" s="847"/>
      <c r="AB209" s="466"/>
      <c r="AC209" s="466" t="s">
        <v>418</v>
      </c>
      <c r="AD209" s="847"/>
      <c r="AE209" s="467"/>
      <c r="AF209" s="466"/>
      <c r="AG209" s="847"/>
      <c r="AH209" s="466"/>
      <c r="AI209" s="466"/>
      <c r="AJ209" s="466"/>
      <c r="AK209" s="466"/>
      <c r="AL209" s="468"/>
      <c r="AM209" s="466"/>
      <c r="AN209" s="466"/>
      <c r="AO209" s="469" t="s">
        <v>1481</v>
      </c>
      <c r="AP209" s="864"/>
      <c r="AQ209" s="466"/>
      <c r="AR209" s="466"/>
      <c r="AS209" s="847"/>
      <c r="AT209" s="466" t="s">
        <v>3087</v>
      </c>
      <c r="AU209" s="466"/>
      <c r="AV209" s="466"/>
      <c r="AW209" s="718"/>
      <c r="AX209" s="466" t="s">
        <v>1456</v>
      </c>
      <c r="AY209" s="469" t="s">
        <v>1434</v>
      </c>
      <c r="AZ209" s="466" t="s">
        <v>2685</v>
      </c>
      <c r="BA209" s="466" t="s">
        <v>445</v>
      </c>
      <c r="BB209" s="469"/>
      <c r="BC209" s="466"/>
      <c r="BD209" s="466"/>
      <c r="BE209" s="847"/>
      <c r="BF209" s="466"/>
      <c r="BG209" s="466"/>
      <c r="BH209" s="847"/>
      <c r="BI209" s="466"/>
      <c r="BJ209" s="466"/>
      <c r="BK209" s="466"/>
      <c r="BL209" s="466"/>
      <c r="BM209" s="466"/>
      <c r="BN209" s="466"/>
      <c r="BO209" s="847"/>
      <c r="BP209" s="466"/>
      <c r="BQ209" s="466"/>
      <c r="BR209" s="847"/>
      <c r="BS209" s="643"/>
      <c r="BT209" s="467"/>
      <c r="BU209" s="643"/>
      <c r="BV209" s="466"/>
      <c r="BW209" s="643"/>
      <c r="BX209" s="467"/>
      <c r="BY209" s="644"/>
      <c r="BZ209" s="466"/>
      <c r="CA209" s="643"/>
      <c r="CB209" s="466"/>
      <c r="CC209" s="671"/>
      <c r="CD209" s="643"/>
      <c r="CE209" s="466"/>
      <c r="CF209" s="643"/>
      <c r="CG209" s="466"/>
      <c r="CH209" s="643"/>
      <c r="CI209" s="466"/>
      <c r="CJ209" s="643"/>
      <c r="CK209" s="466"/>
      <c r="CL209" s="671"/>
      <c r="CM209" s="671"/>
      <c r="CN209" s="643"/>
      <c r="CO209" s="672"/>
      <c r="CP209" s="643"/>
      <c r="CQ209" s="671"/>
      <c r="CR209" s="847"/>
      <c r="CS209" s="671"/>
      <c r="CT209" s="467"/>
    </row>
    <row r="210" spans="1:98" s="470" customFormat="1" ht="120" hidden="1" customHeight="1" x14ac:dyDescent="0.25">
      <c r="A210" s="846" t="s">
        <v>1092</v>
      </c>
      <c r="B210" s="463" t="s">
        <v>1093</v>
      </c>
      <c r="C210" s="463" t="s">
        <v>715</v>
      </c>
      <c r="D210" s="463" t="s">
        <v>535</v>
      </c>
      <c r="E210" s="847"/>
      <c r="F210" s="482" t="s">
        <v>63</v>
      </c>
      <c r="G210" s="483">
        <f>'Stage 2 - Site Information'!N210</f>
        <v>1</v>
      </c>
      <c r="H210" s="482"/>
      <c r="I210" s="484">
        <f>'Stage 2 - Site Information'!M210</f>
        <v>0.02</v>
      </c>
      <c r="J210" s="485"/>
      <c r="K210" s="486"/>
      <c r="L210" s="847"/>
      <c r="M210" s="465">
        <v>0.02</v>
      </c>
      <c r="N210" s="465">
        <v>1</v>
      </c>
      <c r="O210" s="469" t="s">
        <v>424</v>
      </c>
      <c r="P210" s="466" t="s">
        <v>436</v>
      </c>
      <c r="Q210" s="847"/>
      <c r="R210" s="466"/>
      <c r="S210" s="466"/>
      <c r="T210" s="466"/>
      <c r="U210" s="466"/>
      <c r="V210" s="847"/>
      <c r="W210" s="466"/>
      <c r="X210" s="466"/>
      <c r="Y210" s="466"/>
      <c r="Z210" s="466"/>
      <c r="AA210" s="847"/>
      <c r="AB210" s="466"/>
      <c r="AC210" s="466"/>
      <c r="AD210" s="847"/>
      <c r="AE210" s="467"/>
      <c r="AF210" s="466"/>
      <c r="AG210" s="847"/>
      <c r="AH210" s="466"/>
      <c r="AI210" s="466"/>
      <c r="AJ210" s="466"/>
      <c r="AK210" s="466"/>
      <c r="AL210" s="468"/>
      <c r="AM210" s="466"/>
      <c r="AN210" s="466"/>
      <c r="AO210" s="466" t="s">
        <v>1485</v>
      </c>
      <c r="AP210" s="864"/>
      <c r="AQ210" s="466"/>
      <c r="AR210" s="466"/>
      <c r="AS210" s="847"/>
      <c r="AT210" s="466" t="s">
        <v>3087</v>
      </c>
      <c r="AU210" s="466"/>
      <c r="AV210" s="466"/>
      <c r="AW210" s="718"/>
      <c r="AX210" s="466"/>
      <c r="AY210" s="469" t="s">
        <v>1434</v>
      </c>
      <c r="AZ210" s="466" t="s">
        <v>2685</v>
      </c>
      <c r="BA210" s="466" t="s">
        <v>445</v>
      </c>
      <c r="BB210" s="469"/>
      <c r="BC210" s="466"/>
      <c r="BD210" s="466"/>
      <c r="BE210" s="847"/>
      <c r="BF210" s="466"/>
      <c r="BG210" s="466"/>
      <c r="BH210" s="847"/>
      <c r="BI210" s="466"/>
      <c r="BJ210" s="466"/>
      <c r="BK210" s="466"/>
      <c r="BL210" s="466"/>
      <c r="BM210" s="466"/>
      <c r="BN210" s="466"/>
      <c r="BO210" s="847"/>
      <c r="BP210" s="466"/>
      <c r="BQ210" s="466"/>
      <c r="BR210" s="847"/>
      <c r="BS210" s="643"/>
      <c r="BT210" s="467"/>
      <c r="BU210" s="643"/>
      <c r="BV210" s="466"/>
      <c r="BW210" s="643"/>
      <c r="BX210" s="467"/>
      <c r="BY210" s="644"/>
      <c r="BZ210" s="466"/>
      <c r="CA210" s="643"/>
      <c r="CB210" s="466"/>
      <c r="CC210" s="671"/>
      <c r="CD210" s="643"/>
      <c r="CE210" s="466"/>
      <c r="CF210" s="643"/>
      <c r="CG210" s="466"/>
      <c r="CH210" s="643"/>
      <c r="CI210" s="466"/>
      <c r="CJ210" s="643"/>
      <c r="CK210" s="466"/>
      <c r="CL210" s="671"/>
      <c r="CM210" s="671"/>
      <c r="CN210" s="643"/>
      <c r="CO210" s="672"/>
      <c r="CP210" s="643"/>
      <c r="CQ210" s="671"/>
      <c r="CR210" s="847"/>
      <c r="CS210" s="671"/>
      <c r="CT210" s="467"/>
    </row>
    <row r="211" spans="1:98" s="470" customFormat="1" ht="120" hidden="1" customHeight="1" x14ac:dyDescent="0.25">
      <c r="A211" s="846" t="s">
        <v>1094</v>
      </c>
      <c r="B211" s="463" t="s">
        <v>1095</v>
      </c>
      <c r="C211" s="463" t="s">
        <v>1096</v>
      </c>
      <c r="D211" s="463" t="s">
        <v>535</v>
      </c>
      <c r="E211" s="847"/>
      <c r="F211" s="482" t="s">
        <v>63</v>
      </c>
      <c r="G211" s="483">
        <f>'Stage 2 - Site Information'!N211</f>
        <v>1</v>
      </c>
      <c r="H211" s="482"/>
      <c r="I211" s="484">
        <f>'Stage 2 - Site Information'!M211</f>
        <v>0.02</v>
      </c>
      <c r="J211" s="485"/>
      <c r="K211" s="486"/>
      <c r="L211" s="847"/>
      <c r="M211" s="465">
        <v>0.02</v>
      </c>
      <c r="N211" s="465">
        <v>1</v>
      </c>
      <c r="O211" s="469" t="s">
        <v>424</v>
      </c>
      <c r="P211" s="466" t="s">
        <v>1382</v>
      </c>
      <c r="Q211" s="847"/>
      <c r="R211" s="466"/>
      <c r="S211" s="466"/>
      <c r="T211" s="466"/>
      <c r="U211" s="466"/>
      <c r="V211" s="847"/>
      <c r="W211" s="466"/>
      <c r="X211" s="466"/>
      <c r="Y211" s="466"/>
      <c r="Z211" s="466"/>
      <c r="AA211" s="847"/>
      <c r="AB211" s="466"/>
      <c r="AC211" s="466"/>
      <c r="AD211" s="847"/>
      <c r="AE211" s="467"/>
      <c r="AF211" s="466"/>
      <c r="AG211" s="847"/>
      <c r="AH211" s="466"/>
      <c r="AI211" s="466"/>
      <c r="AJ211" s="466"/>
      <c r="AK211" s="466"/>
      <c r="AL211" s="468"/>
      <c r="AM211" s="466"/>
      <c r="AN211" s="466"/>
      <c r="AO211" s="466" t="s">
        <v>1474</v>
      </c>
      <c r="AP211" s="864"/>
      <c r="AQ211" s="466"/>
      <c r="AR211" s="466"/>
      <c r="AS211" s="847"/>
      <c r="AT211" s="466" t="s">
        <v>3087</v>
      </c>
      <c r="AU211" s="466"/>
      <c r="AV211" s="466"/>
      <c r="AW211" s="718"/>
      <c r="AX211" s="466"/>
      <c r="AY211" s="469" t="s">
        <v>1434</v>
      </c>
      <c r="AZ211" s="466" t="s">
        <v>2685</v>
      </c>
      <c r="BA211" s="466" t="s">
        <v>445</v>
      </c>
      <c r="BB211" s="469"/>
      <c r="BC211" s="466"/>
      <c r="BD211" s="466"/>
      <c r="BE211" s="847"/>
      <c r="BF211" s="466"/>
      <c r="BG211" s="466"/>
      <c r="BH211" s="847"/>
      <c r="BI211" s="466"/>
      <c r="BJ211" s="466"/>
      <c r="BK211" s="466"/>
      <c r="BL211" s="466"/>
      <c r="BM211" s="466"/>
      <c r="BN211" s="466"/>
      <c r="BO211" s="847"/>
      <c r="BP211" s="466"/>
      <c r="BQ211" s="466"/>
      <c r="BR211" s="847"/>
      <c r="BS211" s="643"/>
      <c r="BT211" s="467"/>
      <c r="BU211" s="643"/>
      <c r="BV211" s="466"/>
      <c r="BW211" s="643"/>
      <c r="BX211" s="467"/>
      <c r="BY211" s="644"/>
      <c r="BZ211" s="466"/>
      <c r="CA211" s="643"/>
      <c r="CB211" s="466"/>
      <c r="CC211" s="671"/>
      <c r="CD211" s="643"/>
      <c r="CE211" s="466"/>
      <c r="CF211" s="643"/>
      <c r="CG211" s="466"/>
      <c r="CH211" s="643"/>
      <c r="CI211" s="466"/>
      <c r="CJ211" s="643"/>
      <c r="CK211" s="466"/>
      <c r="CL211" s="671"/>
      <c r="CM211" s="671"/>
      <c r="CN211" s="643"/>
      <c r="CO211" s="672"/>
      <c r="CP211" s="643"/>
      <c r="CQ211" s="671"/>
      <c r="CR211" s="847"/>
      <c r="CS211" s="671"/>
      <c r="CT211" s="467"/>
    </row>
    <row r="212" spans="1:98" s="312" customFormat="1" ht="120" customHeight="1" x14ac:dyDescent="0.3">
      <c r="A212" s="561" t="s">
        <v>1097</v>
      </c>
      <c r="B212" s="298" t="s">
        <v>1098</v>
      </c>
      <c r="C212" s="298" t="s">
        <v>1099</v>
      </c>
      <c r="D212" s="298" t="s">
        <v>521</v>
      </c>
      <c r="E212" s="309"/>
      <c r="F212" s="777" t="s">
        <v>63</v>
      </c>
      <c r="G212" s="778">
        <f>'Stage 2 - Site Information'!N212</f>
        <v>18</v>
      </c>
      <c r="H212" s="777"/>
      <c r="I212" s="779">
        <f>'Stage 2 - Site Information'!M212</f>
        <v>0.53</v>
      </c>
      <c r="J212" s="780"/>
      <c r="K212" s="781"/>
      <c r="L212" s="309"/>
      <c r="M212" s="782">
        <v>0.53</v>
      </c>
      <c r="N212" s="782">
        <v>18</v>
      </c>
      <c r="O212" s="784" t="s">
        <v>456</v>
      </c>
      <c r="P212" s="783" t="s">
        <v>415</v>
      </c>
      <c r="Q212" s="309"/>
      <c r="R212" s="784" t="s">
        <v>488</v>
      </c>
      <c r="S212" s="783" t="s">
        <v>1682</v>
      </c>
      <c r="T212" s="783" t="s">
        <v>1694</v>
      </c>
      <c r="U212" s="783" t="s">
        <v>1593</v>
      </c>
      <c r="V212" s="309"/>
      <c r="W212" s="783" t="s">
        <v>1850</v>
      </c>
      <c r="X212" s="783" t="s">
        <v>1864</v>
      </c>
      <c r="Y212" s="783" t="s">
        <v>1901</v>
      </c>
      <c r="Z212" s="783" t="s">
        <v>418</v>
      </c>
      <c r="AA212" s="309"/>
      <c r="AB212" s="783" t="s">
        <v>1992</v>
      </c>
      <c r="AC212" s="783" t="s">
        <v>418</v>
      </c>
      <c r="AD212" s="309"/>
      <c r="AE212" s="785" t="s">
        <v>3060</v>
      </c>
      <c r="AF212" s="783" t="s">
        <v>3062</v>
      </c>
      <c r="AG212" s="309"/>
      <c r="AH212" s="783" t="s">
        <v>2058</v>
      </c>
      <c r="AI212" s="783" t="s">
        <v>2075</v>
      </c>
      <c r="AJ212" s="783" t="s">
        <v>2153</v>
      </c>
      <c r="AK212" s="783" t="s">
        <v>64</v>
      </c>
      <c r="AL212" s="786"/>
      <c r="AM212" s="783" t="s">
        <v>2318</v>
      </c>
      <c r="AN212" s="783" t="s">
        <v>2338</v>
      </c>
      <c r="AO212" s="784" t="s">
        <v>452</v>
      </c>
      <c r="AP212" s="863" t="s">
        <v>3304</v>
      </c>
      <c r="AQ212" s="792" t="s">
        <v>1505</v>
      </c>
      <c r="AR212" s="783" t="s">
        <v>2605</v>
      </c>
      <c r="AS212" s="309"/>
      <c r="AT212" s="783" t="s">
        <v>3087</v>
      </c>
      <c r="AU212" s="783" t="s">
        <v>3143</v>
      </c>
      <c r="AV212" s="783" t="s">
        <v>3192</v>
      </c>
      <c r="AW212" s="787"/>
      <c r="AX212" s="783"/>
      <c r="AY212" s="784" t="s">
        <v>1434</v>
      </c>
      <c r="AZ212" s="783" t="s">
        <v>2685</v>
      </c>
      <c r="BA212" s="783" t="s">
        <v>445</v>
      </c>
      <c r="BB212" s="792" t="s">
        <v>3214</v>
      </c>
      <c r="BC212" s="783" t="s">
        <v>2716</v>
      </c>
      <c r="BD212" s="783" t="s">
        <v>2758</v>
      </c>
      <c r="BE212" s="309"/>
      <c r="BF212" s="784" t="s">
        <v>2863</v>
      </c>
      <c r="BG212" s="783" t="s">
        <v>2732</v>
      </c>
      <c r="BH212" s="309"/>
      <c r="BI212" s="783" t="s">
        <v>3241</v>
      </c>
      <c r="BJ212" s="783" t="s">
        <v>3293</v>
      </c>
      <c r="BK212" s="783" t="s">
        <v>3257</v>
      </c>
      <c r="BL212" s="783" t="s">
        <v>2872</v>
      </c>
      <c r="BM212" s="783" t="s">
        <v>2886</v>
      </c>
      <c r="BN212" s="783" t="s">
        <v>2884</v>
      </c>
      <c r="BO212" s="309"/>
      <c r="BP212" s="783" t="s">
        <v>2961</v>
      </c>
      <c r="BQ212" s="783" t="s">
        <v>3292</v>
      </c>
      <c r="BR212" s="309"/>
      <c r="BS212" s="788">
        <v>9.1</v>
      </c>
      <c r="BT212" s="785" t="s">
        <v>2196</v>
      </c>
      <c r="BU212" s="788">
        <v>0.5</v>
      </c>
      <c r="BV212" s="783" t="s">
        <v>2200</v>
      </c>
      <c r="BW212" s="788">
        <v>0.22</v>
      </c>
      <c r="BX212" s="785" t="s">
        <v>2308</v>
      </c>
      <c r="BY212" s="789">
        <v>0</v>
      </c>
      <c r="BZ212" s="783" t="s">
        <v>1209</v>
      </c>
      <c r="CA212" s="788">
        <v>0.15</v>
      </c>
      <c r="CB212" s="783" t="s">
        <v>2216</v>
      </c>
      <c r="CC212" s="790"/>
      <c r="CD212" s="788">
        <v>0.28000000000000003</v>
      </c>
      <c r="CE212" s="783" t="s">
        <v>2298</v>
      </c>
      <c r="CF212" s="788">
        <v>0.78</v>
      </c>
      <c r="CG212" s="783" t="s">
        <v>2242</v>
      </c>
      <c r="CH212" s="788">
        <v>2.61</v>
      </c>
      <c r="CI212" s="783" t="s">
        <v>2279</v>
      </c>
      <c r="CJ212" s="788">
        <v>2.63</v>
      </c>
      <c r="CK212" s="783" t="s">
        <v>2271</v>
      </c>
      <c r="CL212" s="790"/>
      <c r="CM212" s="790"/>
      <c r="CN212" s="788">
        <v>2.63</v>
      </c>
      <c r="CO212" s="791"/>
      <c r="CP212" s="788">
        <v>0</v>
      </c>
      <c r="CQ212" s="790"/>
      <c r="CR212" s="309"/>
      <c r="CS212" s="790"/>
      <c r="CT212" s="785"/>
    </row>
    <row r="213" spans="1:98" s="470" customFormat="1" ht="120" hidden="1" customHeight="1" x14ac:dyDescent="0.25">
      <c r="A213" s="846" t="s">
        <v>1100</v>
      </c>
      <c r="B213" s="463" t="s">
        <v>1101</v>
      </c>
      <c r="C213" s="463" t="s">
        <v>772</v>
      </c>
      <c r="D213" s="463" t="s">
        <v>521</v>
      </c>
      <c r="E213" s="847"/>
      <c r="F213" s="482" t="s">
        <v>63</v>
      </c>
      <c r="G213" s="483">
        <f>'Stage 2 - Site Information'!N213</f>
        <v>4</v>
      </c>
      <c r="H213" s="482"/>
      <c r="I213" s="484">
        <f>'Stage 2 - Site Information'!M213</f>
        <v>0.04</v>
      </c>
      <c r="J213" s="485"/>
      <c r="K213" s="486"/>
      <c r="L213" s="847"/>
      <c r="M213" s="465">
        <v>0.04</v>
      </c>
      <c r="N213" s="465">
        <v>4</v>
      </c>
      <c r="O213" s="469" t="s">
        <v>456</v>
      </c>
      <c r="P213" s="466" t="s">
        <v>436</v>
      </c>
      <c r="Q213" s="847"/>
      <c r="R213" s="466"/>
      <c r="S213" s="466"/>
      <c r="T213" s="466"/>
      <c r="U213" s="466"/>
      <c r="V213" s="847"/>
      <c r="W213" s="466"/>
      <c r="X213" s="466"/>
      <c r="Y213" s="466"/>
      <c r="Z213" s="466"/>
      <c r="AA213" s="847"/>
      <c r="AB213" s="466"/>
      <c r="AC213" s="466"/>
      <c r="AD213" s="847"/>
      <c r="AE213" s="467"/>
      <c r="AF213" s="466"/>
      <c r="AG213" s="847"/>
      <c r="AH213" s="466"/>
      <c r="AI213" s="466"/>
      <c r="AJ213" s="466"/>
      <c r="AK213" s="466"/>
      <c r="AL213" s="468"/>
      <c r="AM213" s="466"/>
      <c r="AN213" s="466"/>
      <c r="AO213" s="466" t="s">
        <v>1480</v>
      </c>
      <c r="AP213" s="864"/>
      <c r="AQ213" s="466"/>
      <c r="AR213" s="466"/>
      <c r="AS213" s="847"/>
      <c r="AT213" s="466" t="s">
        <v>3087</v>
      </c>
      <c r="AU213" s="466"/>
      <c r="AV213" s="466"/>
      <c r="AW213" s="718"/>
      <c r="AX213" s="466"/>
      <c r="AY213" s="469" t="s">
        <v>1434</v>
      </c>
      <c r="AZ213" s="466" t="s">
        <v>2685</v>
      </c>
      <c r="BA213" s="466" t="s">
        <v>445</v>
      </c>
      <c r="BB213" s="469"/>
      <c r="BC213" s="466"/>
      <c r="BD213" s="466"/>
      <c r="BE213" s="847"/>
      <c r="BF213" s="466"/>
      <c r="BG213" s="466"/>
      <c r="BH213" s="847"/>
      <c r="BI213" s="466"/>
      <c r="BJ213" s="466"/>
      <c r="BK213" s="466"/>
      <c r="BL213" s="466"/>
      <c r="BM213" s="466"/>
      <c r="BN213" s="466"/>
      <c r="BO213" s="847"/>
      <c r="BP213" s="466"/>
      <c r="BQ213" s="466"/>
      <c r="BR213" s="847"/>
      <c r="BS213" s="643"/>
      <c r="BT213" s="467"/>
      <c r="BU213" s="643"/>
      <c r="BV213" s="466"/>
      <c r="BW213" s="643"/>
      <c r="BX213" s="467"/>
      <c r="BY213" s="644"/>
      <c r="BZ213" s="466"/>
      <c r="CA213" s="643"/>
      <c r="CB213" s="466"/>
      <c r="CC213" s="671"/>
      <c r="CD213" s="643"/>
      <c r="CE213" s="466"/>
      <c r="CF213" s="643"/>
      <c r="CG213" s="466"/>
      <c r="CH213" s="643"/>
      <c r="CI213" s="466"/>
      <c r="CJ213" s="643"/>
      <c r="CK213" s="466"/>
      <c r="CL213" s="671"/>
      <c r="CM213" s="671"/>
      <c r="CN213" s="643"/>
      <c r="CO213" s="672"/>
      <c r="CP213" s="643"/>
      <c r="CQ213" s="671"/>
      <c r="CR213" s="847"/>
      <c r="CS213" s="671"/>
      <c r="CT213" s="467"/>
    </row>
    <row r="214" spans="1:98" s="470" customFormat="1" ht="120" hidden="1" customHeight="1" x14ac:dyDescent="0.25">
      <c r="A214" s="846" t="s">
        <v>1102</v>
      </c>
      <c r="B214" s="463" t="s">
        <v>1103</v>
      </c>
      <c r="C214" s="463" t="s">
        <v>743</v>
      </c>
      <c r="D214" s="463" t="s">
        <v>524</v>
      </c>
      <c r="E214" s="847"/>
      <c r="F214" s="482" t="s">
        <v>63</v>
      </c>
      <c r="G214" s="483">
        <f>'Stage 2 - Site Information'!N214</f>
        <v>3</v>
      </c>
      <c r="H214" s="482"/>
      <c r="I214" s="484">
        <f>'Stage 2 - Site Information'!M214</f>
        <v>7.0000000000000007E-2</v>
      </c>
      <c r="J214" s="485"/>
      <c r="K214" s="486"/>
      <c r="L214" s="847"/>
      <c r="M214" s="465">
        <v>7.0000000000000007E-2</v>
      </c>
      <c r="N214" s="465">
        <v>3</v>
      </c>
      <c r="O214" s="469" t="s">
        <v>486</v>
      </c>
      <c r="P214" s="466" t="s">
        <v>1384</v>
      </c>
      <c r="Q214" s="847"/>
      <c r="R214" s="466"/>
      <c r="S214" s="466"/>
      <c r="T214" s="466"/>
      <c r="U214" s="466"/>
      <c r="V214" s="847"/>
      <c r="W214" s="466"/>
      <c r="X214" s="466"/>
      <c r="Y214" s="466"/>
      <c r="Z214" s="466"/>
      <c r="AA214" s="847"/>
      <c r="AB214" s="466"/>
      <c r="AC214" s="466" t="s">
        <v>418</v>
      </c>
      <c r="AD214" s="847"/>
      <c r="AE214" s="467"/>
      <c r="AF214" s="466"/>
      <c r="AG214" s="847"/>
      <c r="AH214" s="466"/>
      <c r="AI214" s="466"/>
      <c r="AJ214" s="466"/>
      <c r="AK214" s="466"/>
      <c r="AL214" s="468"/>
      <c r="AM214" s="466"/>
      <c r="AN214" s="466"/>
      <c r="AO214" s="469" t="s">
        <v>1487</v>
      </c>
      <c r="AP214" s="864"/>
      <c r="AQ214" s="466"/>
      <c r="AR214" s="466"/>
      <c r="AS214" s="847"/>
      <c r="AT214" s="466" t="s">
        <v>3087</v>
      </c>
      <c r="AU214" s="466"/>
      <c r="AV214" s="466"/>
      <c r="AW214" s="718"/>
      <c r="AX214" s="466" t="s">
        <v>1456</v>
      </c>
      <c r="AY214" s="469" t="s">
        <v>1434</v>
      </c>
      <c r="AZ214" s="466" t="s">
        <v>2685</v>
      </c>
      <c r="BA214" s="466" t="s">
        <v>445</v>
      </c>
      <c r="BB214" s="469"/>
      <c r="BC214" s="466"/>
      <c r="BD214" s="466"/>
      <c r="BE214" s="847"/>
      <c r="BF214" s="466"/>
      <c r="BG214" s="466"/>
      <c r="BH214" s="847"/>
      <c r="BI214" s="466"/>
      <c r="BJ214" s="466"/>
      <c r="BK214" s="466"/>
      <c r="BL214" s="466"/>
      <c r="BM214" s="466"/>
      <c r="BN214" s="466"/>
      <c r="BO214" s="847"/>
      <c r="BP214" s="466"/>
      <c r="BQ214" s="466"/>
      <c r="BR214" s="847"/>
      <c r="BS214" s="643"/>
      <c r="BT214" s="467"/>
      <c r="BU214" s="643"/>
      <c r="BV214" s="466"/>
      <c r="BW214" s="643"/>
      <c r="BX214" s="467"/>
      <c r="BY214" s="644"/>
      <c r="BZ214" s="466"/>
      <c r="CA214" s="643"/>
      <c r="CB214" s="466"/>
      <c r="CC214" s="671"/>
      <c r="CD214" s="643"/>
      <c r="CE214" s="466"/>
      <c r="CF214" s="643"/>
      <c r="CG214" s="466"/>
      <c r="CH214" s="643"/>
      <c r="CI214" s="466"/>
      <c r="CJ214" s="643"/>
      <c r="CK214" s="466"/>
      <c r="CL214" s="671"/>
      <c r="CM214" s="671"/>
      <c r="CN214" s="643"/>
      <c r="CO214" s="672"/>
      <c r="CP214" s="643"/>
      <c r="CQ214" s="671"/>
      <c r="CR214" s="847"/>
      <c r="CS214" s="671"/>
      <c r="CT214" s="467"/>
    </row>
    <row r="215" spans="1:98" s="470" customFormat="1" ht="120" hidden="1" customHeight="1" x14ac:dyDescent="0.25">
      <c r="A215" s="846" t="s">
        <v>1104</v>
      </c>
      <c r="B215" s="463" t="s">
        <v>1105</v>
      </c>
      <c r="C215" s="463" t="s">
        <v>538</v>
      </c>
      <c r="D215" s="463" t="s">
        <v>885</v>
      </c>
      <c r="E215" s="847"/>
      <c r="F215" s="482" t="s">
        <v>63</v>
      </c>
      <c r="G215" s="483">
        <f>'Stage 2 - Site Information'!N215</f>
        <v>2</v>
      </c>
      <c r="H215" s="482"/>
      <c r="I215" s="484">
        <f>'Stage 2 - Site Information'!M215</f>
        <v>0.03</v>
      </c>
      <c r="J215" s="485"/>
      <c r="K215" s="486"/>
      <c r="L215" s="847"/>
      <c r="M215" s="465">
        <v>0.03</v>
      </c>
      <c r="N215" s="465">
        <v>2</v>
      </c>
      <c r="O215" s="469" t="s">
        <v>484</v>
      </c>
      <c r="P215" s="466" t="s">
        <v>1384</v>
      </c>
      <c r="Q215" s="847"/>
      <c r="R215" s="466"/>
      <c r="S215" s="466"/>
      <c r="T215" s="466"/>
      <c r="U215" s="466"/>
      <c r="V215" s="847"/>
      <c r="W215" s="466"/>
      <c r="X215" s="466"/>
      <c r="Y215" s="466"/>
      <c r="Z215" s="466"/>
      <c r="AA215" s="847"/>
      <c r="AB215" s="466"/>
      <c r="AC215" s="466" t="s">
        <v>418</v>
      </c>
      <c r="AD215" s="847"/>
      <c r="AE215" s="467"/>
      <c r="AF215" s="466"/>
      <c r="AG215" s="847"/>
      <c r="AH215" s="466"/>
      <c r="AI215" s="466"/>
      <c r="AJ215" s="466"/>
      <c r="AK215" s="466"/>
      <c r="AL215" s="468"/>
      <c r="AM215" s="466"/>
      <c r="AN215" s="466"/>
      <c r="AO215" s="466" t="s">
        <v>1474</v>
      </c>
      <c r="AP215" s="864"/>
      <c r="AQ215" s="466"/>
      <c r="AR215" s="466"/>
      <c r="AS215" s="847"/>
      <c r="AT215" s="466" t="s">
        <v>3087</v>
      </c>
      <c r="AU215" s="466"/>
      <c r="AV215" s="466"/>
      <c r="AW215" s="718"/>
      <c r="AX215" s="466" t="s">
        <v>1454</v>
      </c>
      <c r="AY215" s="469" t="s">
        <v>1434</v>
      </c>
      <c r="AZ215" s="466" t="s">
        <v>2685</v>
      </c>
      <c r="BA215" s="466" t="s">
        <v>445</v>
      </c>
      <c r="BB215" s="469"/>
      <c r="BC215" s="466"/>
      <c r="BD215" s="466"/>
      <c r="BE215" s="847"/>
      <c r="BF215" s="466"/>
      <c r="BG215" s="466"/>
      <c r="BH215" s="847"/>
      <c r="BI215" s="466"/>
      <c r="BJ215" s="466"/>
      <c r="BK215" s="466"/>
      <c r="BL215" s="466"/>
      <c r="BM215" s="466"/>
      <c r="BN215" s="466"/>
      <c r="BO215" s="847"/>
      <c r="BP215" s="466"/>
      <c r="BQ215" s="466"/>
      <c r="BR215" s="847"/>
      <c r="BS215" s="643"/>
      <c r="BT215" s="467"/>
      <c r="BU215" s="643"/>
      <c r="BV215" s="466"/>
      <c r="BW215" s="643"/>
      <c r="BX215" s="467"/>
      <c r="BY215" s="644"/>
      <c r="BZ215" s="466"/>
      <c r="CA215" s="643"/>
      <c r="CB215" s="466"/>
      <c r="CC215" s="671"/>
      <c r="CD215" s="643"/>
      <c r="CE215" s="466"/>
      <c r="CF215" s="643"/>
      <c r="CG215" s="466"/>
      <c r="CH215" s="643"/>
      <c r="CI215" s="466"/>
      <c r="CJ215" s="643"/>
      <c r="CK215" s="466"/>
      <c r="CL215" s="671"/>
      <c r="CM215" s="671"/>
      <c r="CN215" s="643"/>
      <c r="CO215" s="672"/>
      <c r="CP215" s="643"/>
      <c r="CQ215" s="671"/>
      <c r="CR215" s="847"/>
      <c r="CS215" s="671"/>
      <c r="CT215" s="467"/>
    </row>
    <row r="216" spans="1:98" s="312" customFormat="1" ht="120" customHeight="1" x14ac:dyDescent="0.3">
      <c r="A216" s="561" t="s">
        <v>1106</v>
      </c>
      <c r="B216" s="298" t="s">
        <v>1107</v>
      </c>
      <c r="C216" s="298" t="s">
        <v>754</v>
      </c>
      <c r="D216" s="298" t="s">
        <v>515</v>
      </c>
      <c r="E216" s="309"/>
      <c r="F216" s="777" t="s">
        <v>63</v>
      </c>
      <c r="G216" s="778">
        <f>'Stage 2 - Site Information'!N216</f>
        <v>47</v>
      </c>
      <c r="H216" s="777"/>
      <c r="I216" s="779">
        <f>'Stage 2 - Site Information'!M216</f>
        <v>0.88</v>
      </c>
      <c r="J216" s="780"/>
      <c r="K216" s="781"/>
      <c r="L216" s="309"/>
      <c r="M216" s="782">
        <v>0.88</v>
      </c>
      <c r="N216" s="782">
        <v>47</v>
      </c>
      <c r="O216" s="784" t="s">
        <v>441</v>
      </c>
      <c r="P216" s="783" t="s">
        <v>436</v>
      </c>
      <c r="Q216" s="309"/>
      <c r="R216" s="784" t="s">
        <v>488</v>
      </c>
      <c r="S216" s="783" t="s">
        <v>1683</v>
      </c>
      <c r="T216" s="783" t="s">
        <v>1748</v>
      </c>
      <c r="U216" s="783" t="s">
        <v>416</v>
      </c>
      <c r="V216" s="309"/>
      <c r="W216" s="783" t="s">
        <v>1850</v>
      </c>
      <c r="X216" s="783" t="s">
        <v>1924</v>
      </c>
      <c r="Y216" s="783" t="s">
        <v>1902</v>
      </c>
      <c r="Z216" s="783" t="s">
        <v>418</v>
      </c>
      <c r="AA216" s="309"/>
      <c r="AB216" s="783" t="s">
        <v>98</v>
      </c>
      <c r="AC216" s="783" t="s">
        <v>2053</v>
      </c>
      <c r="AD216" s="309"/>
      <c r="AE216" s="785" t="s">
        <v>3065</v>
      </c>
      <c r="AF216" s="783" t="s">
        <v>3078</v>
      </c>
      <c r="AG216" s="309"/>
      <c r="AH216" s="783" t="s">
        <v>2059</v>
      </c>
      <c r="AI216" s="783" t="s">
        <v>2149</v>
      </c>
      <c r="AJ216" s="783" t="s">
        <v>2087</v>
      </c>
      <c r="AK216" s="783" t="s">
        <v>64</v>
      </c>
      <c r="AL216" s="786"/>
      <c r="AM216" s="783" t="s">
        <v>2318</v>
      </c>
      <c r="AN216" s="784" t="s">
        <v>2390</v>
      </c>
      <c r="AO216" s="783" t="s">
        <v>1496</v>
      </c>
      <c r="AP216" s="863" t="s">
        <v>3307</v>
      </c>
      <c r="AQ216" s="792" t="s">
        <v>1505</v>
      </c>
      <c r="AR216" s="783" t="s">
        <v>2614</v>
      </c>
      <c r="AS216" s="309"/>
      <c r="AT216" s="783" t="s">
        <v>3099</v>
      </c>
      <c r="AU216" s="783" t="s">
        <v>3162</v>
      </c>
      <c r="AV216" s="783" t="s">
        <v>3192</v>
      </c>
      <c r="AW216" s="787"/>
      <c r="AX216" s="783"/>
      <c r="AY216" s="784" t="s">
        <v>1434</v>
      </c>
      <c r="AZ216" s="783" t="s">
        <v>2685</v>
      </c>
      <c r="BA216" s="783" t="s">
        <v>445</v>
      </c>
      <c r="BB216" s="792" t="s">
        <v>3216</v>
      </c>
      <c r="BC216" s="783" t="s">
        <v>2716</v>
      </c>
      <c r="BD216" s="783" t="s">
        <v>2758</v>
      </c>
      <c r="BE216" s="309"/>
      <c r="BF216" s="784" t="s">
        <v>2843</v>
      </c>
      <c r="BG216" s="783" t="s">
        <v>2732</v>
      </c>
      <c r="BH216" s="309"/>
      <c r="BI216" s="783" t="s">
        <v>447</v>
      </c>
      <c r="BJ216" s="783" t="s">
        <v>3276</v>
      </c>
      <c r="BK216" s="783" t="s">
        <v>3256</v>
      </c>
      <c r="BL216" s="783" t="s">
        <v>2866</v>
      </c>
      <c r="BM216" s="783" t="s">
        <v>2886</v>
      </c>
      <c r="BN216" s="783" t="s">
        <v>2884</v>
      </c>
      <c r="BO216" s="309"/>
      <c r="BP216" s="783" t="s">
        <v>2962</v>
      </c>
      <c r="BQ216" s="783" t="s">
        <v>2982</v>
      </c>
      <c r="BR216" s="309"/>
      <c r="BS216" s="788">
        <v>0.4</v>
      </c>
      <c r="BT216" s="785" t="s">
        <v>2198</v>
      </c>
      <c r="BU216" s="788">
        <v>0</v>
      </c>
      <c r="BV216" s="783" t="s">
        <v>2201</v>
      </c>
      <c r="BW216" s="788">
        <v>0</v>
      </c>
      <c r="BX216" s="785" t="s">
        <v>2305</v>
      </c>
      <c r="BY216" s="789">
        <v>1.1000000000000001</v>
      </c>
      <c r="BZ216" s="783" t="s">
        <v>1205</v>
      </c>
      <c r="CA216" s="788">
        <v>0.73</v>
      </c>
      <c r="CB216" s="783" t="s">
        <v>2214</v>
      </c>
      <c r="CC216" s="790"/>
      <c r="CD216" s="788">
        <v>0.12</v>
      </c>
      <c r="CE216" s="783" t="s">
        <v>2281</v>
      </c>
      <c r="CF216" s="788">
        <v>0.71</v>
      </c>
      <c r="CG216" s="783" t="s">
        <v>2285</v>
      </c>
      <c r="CH216" s="788">
        <v>2.1</v>
      </c>
      <c r="CI216" s="783" t="s">
        <v>2275</v>
      </c>
      <c r="CJ216" s="788">
        <v>1.28</v>
      </c>
      <c r="CK216" s="783" t="s">
        <v>2273</v>
      </c>
      <c r="CL216" s="790"/>
      <c r="CM216" s="790"/>
      <c r="CN216" s="788">
        <v>1.1299999999999999</v>
      </c>
      <c r="CO216" s="791"/>
      <c r="CP216" s="788">
        <v>0</v>
      </c>
      <c r="CQ216" s="790"/>
      <c r="CR216" s="309"/>
      <c r="CS216" s="790"/>
      <c r="CT216" s="785"/>
    </row>
    <row r="217" spans="1:98" s="312" customFormat="1" ht="120" customHeight="1" x14ac:dyDescent="0.3">
      <c r="A217" s="561" t="s">
        <v>1108</v>
      </c>
      <c r="B217" s="298" t="s">
        <v>1109</v>
      </c>
      <c r="C217" s="298" t="s">
        <v>937</v>
      </c>
      <c r="D217" s="298" t="s">
        <v>515</v>
      </c>
      <c r="E217" s="309"/>
      <c r="F217" s="777" t="s">
        <v>63</v>
      </c>
      <c r="G217" s="778">
        <f>'Stage 2 - Site Information'!N217</f>
        <v>17</v>
      </c>
      <c r="H217" s="777"/>
      <c r="I217" s="779">
        <f>'Stage 2 - Site Information'!M217</f>
        <v>0.56000000000000005</v>
      </c>
      <c r="J217" s="780"/>
      <c r="K217" s="781"/>
      <c r="L217" s="309"/>
      <c r="M217" s="782">
        <v>0.56000000000000005</v>
      </c>
      <c r="N217" s="782">
        <v>17</v>
      </c>
      <c r="O217" s="784" t="s">
        <v>441</v>
      </c>
      <c r="P217" s="783" t="s">
        <v>502</v>
      </c>
      <c r="Q217" s="309"/>
      <c r="R217" s="784" t="s">
        <v>488</v>
      </c>
      <c r="S217" s="783" t="s">
        <v>1594</v>
      </c>
      <c r="T217" s="783" t="s">
        <v>1694</v>
      </c>
      <c r="U217" s="783" t="s">
        <v>1556</v>
      </c>
      <c r="V217" s="309"/>
      <c r="W217" s="783" t="s">
        <v>1850</v>
      </c>
      <c r="X217" s="783" t="s">
        <v>1873</v>
      </c>
      <c r="Y217" s="783" t="s">
        <v>1874</v>
      </c>
      <c r="Z217" s="783" t="s">
        <v>418</v>
      </c>
      <c r="AA217" s="309"/>
      <c r="AB217" s="783" t="s">
        <v>98</v>
      </c>
      <c r="AC217" s="783" t="s">
        <v>418</v>
      </c>
      <c r="AD217" s="309"/>
      <c r="AE217" s="785" t="s">
        <v>3055</v>
      </c>
      <c r="AF217" s="801" t="s">
        <v>3078</v>
      </c>
      <c r="AG217" s="309"/>
      <c r="AH217" s="783" t="s">
        <v>2059</v>
      </c>
      <c r="AI217" s="783" t="s">
        <v>2149</v>
      </c>
      <c r="AJ217" s="783" t="s">
        <v>2087</v>
      </c>
      <c r="AK217" s="783" t="s">
        <v>64</v>
      </c>
      <c r="AL217" s="786"/>
      <c r="AM217" s="783" t="s">
        <v>2318</v>
      </c>
      <c r="AN217" s="784" t="s">
        <v>2390</v>
      </c>
      <c r="AO217" s="783" t="s">
        <v>1496</v>
      </c>
      <c r="AP217" s="863" t="s">
        <v>3307</v>
      </c>
      <c r="AQ217" s="792" t="s">
        <v>1505</v>
      </c>
      <c r="AR217" s="783" t="s">
        <v>2606</v>
      </c>
      <c r="AS217" s="309"/>
      <c r="AT217" s="783" t="s">
        <v>3099</v>
      </c>
      <c r="AU217" s="783" t="s">
        <v>3162</v>
      </c>
      <c r="AV217" s="783" t="s">
        <v>3205</v>
      </c>
      <c r="AW217" s="787" t="s">
        <v>3044</v>
      </c>
      <c r="AX217" s="783" t="s">
        <v>1456</v>
      </c>
      <c r="AY217" s="784" t="s">
        <v>1434</v>
      </c>
      <c r="AZ217" s="783" t="s">
        <v>2685</v>
      </c>
      <c r="BA217" s="783" t="s">
        <v>445</v>
      </c>
      <c r="BB217" s="792" t="s">
        <v>3216</v>
      </c>
      <c r="BC217" s="783" t="s">
        <v>2716</v>
      </c>
      <c r="BD217" s="783" t="s">
        <v>2758</v>
      </c>
      <c r="BE217" s="309"/>
      <c r="BF217" s="784" t="s">
        <v>446</v>
      </c>
      <c r="BG217" s="783" t="s">
        <v>2732</v>
      </c>
      <c r="BH217" s="309"/>
      <c r="BI217" s="783" t="s">
        <v>447</v>
      </c>
      <c r="BJ217" s="783" t="s">
        <v>3276</v>
      </c>
      <c r="BK217" s="783" t="s">
        <v>3256</v>
      </c>
      <c r="BL217" s="783" t="s">
        <v>2872</v>
      </c>
      <c r="BM217" s="783" t="s">
        <v>397</v>
      </c>
      <c r="BN217" s="783" t="s">
        <v>2884</v>
      </c>
      <c r="BO217" s="309"/>
      <c r="BP217" s="783" t="s">
        <v>2962</v>
      </c>
      <c r="BQ217" s="783" t="s">
        <v>2982</v>
      </c>
      <c r="BR217" s="309"/>
      <c r="BS217" s="788">
        <v>0.2</v>
      </c>
      <c r="BT217" s="785" t="s">
        <v>2198</v>
      </c>
      <c r="BU217" s="788">
        <v>0.1</v>
      </c>
      <c r="BV217" s="783" t="s">
        <v>2201</v>
      </c>
      <c r="BW217" s="788">
        <v>0.14000000000000001</v>
      </c>
      <c r="BX217" s="785" t="s">
        <v>2305</v>
      </c>
      <c r="BY217" s="789">
        <v>0.9</v>
      </c>
      <c r="BZ217" s="783" t="s">
        <v>1205</v>
      </c>
      <c r="CA217" s="788">
        <v>0.54</v>
      </c>
      <c r="CB217" s="783" t="s">
        <v>2214</v>
      </c>
      <c r="CC217" s="790"/>
      <c r="CD217" s="788">
        <v>0.11</v>
      </c>
      <c r="CE217" s="783" t="s">
        <v>2281</v>
      </c>
      <c r="CF217" s="788">
        <v>0.71</v>
      </c>
      <c r="CG217" s="783" t="s">
        <v>2285</v>
      </c>
      <c r="CH217" s="788">
        <v>2.1</v>
      </c>
      <c r="CI217" s="783" t="s">
        <v>2275</v>
      </c>
      <c r="CJ217" s="788">
        <v>0.9</v>
      </c>
      <c r="CK217" s="783" t="s">
        <v>2273</v>
      </c>
      <c r="CL217" s="790"/>
      <c r="CM217" s="790"/>
      <c r="CN217" s="788">
        <v>1.3</v>
      </c>
      <c r="CO217" s="791"/>
      <c r="CP217" s="788">
        <v>0</v>
      </c>
      <c r="CQ217" s="790"/>
      <c r="CR217" s="309"/>
      <c r="CS217" s="790"/>
      <c r="CT217" s="785"/>
    </row>
    <row r="218" spans="1:98" s="312" customFormat="1" ht="120" customHeight="1" x14ac:dyDescent="0.3">
      <c r="A218" s="561" t="s">
        <v>1110</v>
      </c>
      <c r="B218" s="298" t="s">
        <v>1111</v>
      </c>
      <c r="C218" s="298" t="s">
        <v>1112</v>
      </c>
      <c r="D218" s="298" t="s">
        <v>515</v>
      </c>
      <c r="E218" s="309"/>
      <c r="F218" s="777" t="s">
        <v>63</v>
      </c>
      <c r="G218" s="778">
        <f>'Stage 2 - Site Information'!N218</f>
        <v>30</v>
      </c>
      <c r="H218" s="777"/>
      <c r="I218" s="779">
        <f>'Stage 2 - Site Information'!M218</f>
        <v>0.42</v>
      </c>
      <c r="J218" s="780"/>
      <c r="K218" s="781"/>
      <c r="L218" s="309"/>
      <c r="M218" s="782">
        <v>0.42</v>
      </c>
      <c r="N218" s="782">
        <v>30</v>
      </c>
      <c r="O218" s="792" t="s">
        <v>441</v>
      </c>
      <c r="P218" s="783" t="s">
        <v>415</v>
      </c>
      <c r="Q218" s="309"/>
      <c r="R218" s="792" t="s">
        <v>488</v>
      </c>
      <c r="S218" s="783" t="s">
        <v>1686</v>
      </c>
      <c r="T218" s="783" t="s">
        <v>1707</v>
      </c>
      <c r="U218" s="783" t="s">
        <v>416</v>
      </c>
      <c r="V218" s="309"/>
      <c r="W218" s="783" t="s">
        <v>1850</v>
      </c>
      <c r="X218" s="783" t="s">
        <v>1903</v>
      </c>
      <c r="Y218" s="783" t="s">
        <v>1874</v>
      </c>
      <c r="Z218" s="783" t="s">
        <v>418</v>
      </c>
      <c r="AA218" s="309"/>
      <c r="AB218" s="783" t="s">
        <v>98</v>
      </c>
      <c r="AC218" s="783" t="s">
        <v>418</v>
      </c>
      <c r="AD218" s="309"/>
      <c r="AE218" s="785" t="s">
        <v>3055</v>
      </c>
      <c r="AF218" s="801" t="s">
        <v>3078</v>
      </c>
      <c r="AG218" s="309"/>
      <c r="AH218" s="783" t="s">
        <v>2059</v>
      </c>
      <c r="AI218" s="783" t="s">
        <v>2149</v>
      </c>
      <c r="AJ218" s="783" t="s">
        <v>2126</v>
      </c>
      <c r="AK218" s="783" t="s">
        <v>64</v>
      </c>
      <c r="AL218" s="786"/>
      <c r="AM218" s="783" t="s">
        <v>2318</v>
      </c>
      <c r="AN218" s="792" t="s">
        <v>2438</v>
      </c>
      <c r="AO218" s="792" t="s">
        <v>452</v>
      </c>
      <c r="AP218" s="863" t="s">
        <v>3305</v>
      </c>
      <c r="AQ218" s="792" t="s">
        <v>1505</v>
      </c>
      <c r="AR218" s="783" t="s">
        <v>2607</v>
      </c>
      <c r="AS218" s="309"/>
      <c r="AT218" s="783" t="s">
        <v>3087</v>
      </c>
      <c r="AU218" s="783" t="s">
        <v>3162</v>
      </c>
      <c r="AV218" s="783" t="s">
        <v>3192</v>
      </c>
      <c r="AW218" s="787"/>
      <c r="AX218" s="783" t="s">
        <v>1456</v>
      </c>
      <c r="AY218" s="792" t="s">
        <v>1434</v>
      </c>
      <c r="AZ218" s="783" t="s">
        <v>2685</v>
      </c>
      <c r="BA218" s="783" t="s">
        <v>445</v>
      </c>
      <c r="BB218" s="792" t="s">
        <v>3216</v>
      </c>
      <c r="BC218" s="783" t="s">
        <v>2896</v>
      </c>
      <c r="BD218" s="783" t="s">
        <v>2758</v>
      </c>
      <c r="BE218" s="309"/>
      <c r="BF218" s="792" t="s">
        <v>446</v>
      </c>
      <c r="BG218" s="783" t="s">
        <v>2732</v>
      </c>
      <c r="BH218" s="309"/>
      <c r="BI218" s="783" t="s">
        <v>3241</v>
      </c>
      <c r="BJ218" s="783" t="s">
        <v>3241</v>
      </c>
      <c r="BK218" s="783" t="s">
        <v>3256</v>
      </c>
      <c r="BL218" s="783" t="s">
        <v>2866</v>
      </c>
      <c r="BM218" s="783" t="s">
        <v>397</v>
      </c>
      <c r="BN218" s="783" t="s">
        <v>2884</v>
      </c>
      <c r="BO218" s="309"/>
      <c r="BP218" s="783" t="s">
        <v>2936</v>
      </c>
      <c r="BQ218" s="783" t="s">
        <v>2986</v>
      </c>
      <c r="BR218" s="309"/>
      <c r="BS218" s="788">
        <v>2.8</v>
      </c>
      <c r="BT218" s="785" t="s">
        <v>2198</v>
      </c>
      <c r="BU218" s="788">
        <v>1.1000000000000001</v>
      </c>
      <c r="BV218" s="783" t="s">
        <v>2201</v>
      </c>
      <c r="BW218" s="788">
        <v>0.25</v>
      </c>
      <c r="BX218" s="785" t="s">
        <v>2307</v>
      </c>
      <c r="BY218" s="789">
        <v>0.1</v>
      </c>
      <c r="BZ218" s="783" t="s">
        <v>2218</v>
      </c>
      <c r="CA218" s="788">
        <v>0.67</v>
      </c>
      <c r="CB218" s="783" t="s">
        <v>1219</v>
      </c>
      <c r="CC218" s="790"/>
      <c r="CD218" s="788">
        <v>0.28999999999999998</v>
      </c>
      <c r="CE218" s="783" t="s">
        <v>2281</v>
      </c>
      <c r="CF218" s="788">
        <v>0.42</v>
      </c>
      <c r="CG218" s="783" t="s">
        <v>2266</v>
      </c>
      <c r="CH218" s="788">
        <v>0.67</v>
      </c>
      <c r="CI218" s="783" t="s">
        <v>2300</v>
      </c>
      <c r="CJ218" s="788">
        <v>0.8</v>
      </c>
      <c r="CK218" s="783" t="s">
        <v>2274</v>
      </c>
      <c r="CL218" s="790"/>
      <c r="CM218" s="790"/>
      <c r="CN218" s="788">
        <v>0.81</v>
      </c>
      <c r="CO218" s="791"/>
      <c r="CP218" s="788">
        <v>0.12</v>
      </c>
      <c r="CQ218" s="790"/>
      <c r="CR218" s="309"/>
      <c r="CS218" s="790"/>
      <c r="CT218" s="785"/>
    </row>
    <row r="219" spans="1:98" s="470" customFormat="1" ht="120" hidden="1" customHeight="1" x14ac:dyDescent="0.25">
      <c r="A219" s="846" t="s">
        <v>1113</v>
      </c>
      <c r="B219" s="463" t="s">
        <v>1114</v>
      </c>
      <c r="C219" s="463" t="s">
        <v>1115</v>
      </c>
      <c r="D219" s="463" t="s">
        <v>515</v>
      </c>
      <c r="E219" s="847"/>
      <c r="F219" s="482" t="s">
        <v>63</v>
      </c>
      <c r="G219" s="483">
        <f>'Stage 2 - Site Information'!N219</f>
        <v>9</v>
      </c>
      <c r="H219" s="482"/>
      <c r="I219" s="484">
        <f>'Stage 2 - Site Information'!M219</f>
        <v>0.14000000000000001</v>
      </c>
      <c r="J219" s="485"/>
      <c r="K219" s="486"/>
      <c r="L219" s="847"/>
      <c r="M219" s="465">
        <v>0.14000000000000001</v>
      </c>
      <c r="N219" s="465">
        <v>9</v>
      </c>
      <c r="O219" s="469" t="s">
        <v>441</v>
      </c>
      <c r="P219" s="466" t="s">
        <v>1386</v>
      </c>
      <c r="Q219" s="847"/>
      <c r="R219" s="466"/>
      <c r="S219" s="466"/>
      <c r="T219" s="466"/>
      <c r="U219" s="466"/>
      <c r="V219" s="847"/>
      <c r="W219" s="466"/>
      <c r="X219" s="466"/>
      <c r="Y219" s="466"/>
      <c r="Z219" s="466"/>
      <c r="AA219" s="847"/>
      <c r="AB219" s="466"/>
      <c r="AC219" s="466" t="s">
        <v>418</v>
      </c>
      <c r="AD219" s="847"/>
      <c r="AE219" s="467"/>
      <c r="AF219" s="466"/>
      <c r="AG219" s="847"/>
      <c r="AH219" s="466"/>
      <c r="AI219" s="466"/>
      <c r="AJ219" s="466"/>
      <c r="AK219" s="466"/>
      <c r="AL219" s="468"/>
      <c r="AM219" s="466"/>
      <c r="AN219" s="466"/>
      <c r="AO219" s="469" t="s">
        <v>452</v>
      </c>
      <c r="AP219" s="864"/>
      <c r="AQ219" s="466"/>
      <c r="AR219" s="466"/>
      <c r="AS219" s="847"/>
      <c r="AT219" s="466" t="s">
        <v>3087</v>
      </c>
      <c r="AU219" s="466"/>
      <c r="AV219" s="466"/>
      <c r="AW219" s="718"/>
      <c r="AX219" s="466" t="s">
        <v>1456</v>
      </c>
      <c r="AY219" s="469" t="s">
        <v>1434</v>
      </c>
      <c r="AZ219" s="466" t="s">
        <v>2685</v>
      </c>
      <c r="BA219" s="466" t="s">
        <v>445</v>
      </c>
      <c r="BB219" s="469"/>
      <c r="BC219" s="466"/>
      <c r="BD219" s="466"/>
      <c r="BE219" s="847"/>
      <c r="BF219" s="466"/>
      <c r="BG219" s="466"/>
      <c r="BH219" s="847"/>
      <c r="BI219" s="466"/>
      <c r="BJ219" s="466"/>
      <c r="BK219" s="466"/>
      <c r="BL219" s="466"/>
      <c r="BM219" s="466"/>
      <c r="BN219" s="466"/>
      <c r="BO219" s="847"/>
      <c r="BP219" s="466"/>
      <c r="BQ219" s="466"/>
      <c r="BR219" s="847"/>
      <c r="BS219" s="643"/>
      <c r="BT219" s="467"/>
      <c r="BU219" s="643"/>
      <c r="BV219" s="466"/>
      <c r="BW219" s="643"/>
      <c r="BX219" s="467"/>
      <c r="BY219" s="644"/>
      <c r="BZ219" s="466"/>
      <c r="CA219" s="643"/>
      <c r="CB219" s="466"/>
      <c r="CC219" s="671"/>
      <c r="CD219" s="643"/>
      <c r="CE219" s="466"/>
      <c r="CF219" s="643"/>
      <c r="CG219" s="466"/>
      <c r="CH219" s="643"/>
      <c r="CI219" s="466"/>
      <c r="CJ219" s="643"/>
      <c r="CK219" s="466"/>
      <c r="CL219" s="671"/>
      <c r="CM219" s="671"/>
      <c r="CN219" s="643"/>
      <c r="CO219" s="672"/>
      <c r="CP219" s="643"/>
      <c r="CQ219" s="671"/>
      <c r="CR219" s="847"/>
      <c r="CS219" s="671"/>
      <c r="CT219" s="467"/>
    </row>
    <row r="220" spans="1:98" s="470" customFormat="1" ht="120" hidden="1" customHeight="1" x14ac:dyDescent="0.25">
      <c r="A220" s="846" t="s">
        <v>1116</v>
      </c>
      <c r="B220" s="463" t="s">
        <v>1117</v>
      </c>
      <c r="C220" s="463" t="s">
        <v>1118</v>
      </c>
      <c r="D220" s="463" t="s">
        <v>515</v>
      </c>
      <c r="E220" s="847"/>
      <c r="F220" s="482" t="s">
        <v>63</v>
      </c>
      <c r="G220" s="483">
        <f>'Stage 2 - Site Information'!N220</f>
        <v>8</v>
      </c>
      <c r="H220" s="482"/>
      <c r="I220" s="484">
        <f>'Stage 2 - Site Information'!M220</f>
        <v>0.12</v>
      </c>
      <c r="J220" s="485"/>
      <c r="K220" s="486"/>
      <c r="L220" s="847"/>
      <c r="M220" s="465">
        <v>0.12</v>
      </c>
      <c r="N220" s="465">
        <v>8</v>
      </c>
      <c r="O220" s="469" t="s">
        <v>441</v>
      </c>
      <c r="P220" s="466" t="s">
        <v>1382</v>
      </c>
      <c r="Q220" s="847"/>
      <c r="R220" s="466"/>
      <c r="S220" s="466"/>
      <c r="T220" s="466"/>
      <c r="U220" s="466"/>
      <c r="V220" s="847"/>
      <c r="W220" s="466"/>
      <c r="X220" s="466"/>
      <c r="Y220" s="466"/>
      <c r="Z220" s="466"/>
      <c r="AA220" s="847"/>
      <c r="AB220" s="466"/>
      <c r="AC220" s="466"/>
      <c r="AD220" s="847"/>
      <c r="AE220" s="467"/>
      <c r="AF220" s="466"/>
      <c r="AG220" s="847"/>
      <c r="AH220" s="466"/>
      <c r="AI220" s="466"/>
      <c r="AJ220" s="466"/>
      <c r="AK220" s="466"/>
      <c r="AL220" s="468"/>
      <c r="AM220" s="466"/>
      <c r="AN220" s="466"/>
      <c r="AO220" s="469" t="s">
        <v>452</v>
      </c>
      <c r="AP220" s="864"/>
      <c r="AQ220" s="466"/>
      <c r="AR220" s="466"/>
      <c r="AS220" s="847"/>
      <c r="AT220" s="466" t="s">
        <v>3087</v>
      </c>
      <c r="AU220" s="466"/>
      <c r="AV220" s="466"/>
      <c r="AW220" s="718"/>
      <c r="AX220" s="466" t="s">
        <v>1456</v>
      </c>
      <c r="AY220" s="469" t="s">
        <v>1434</v>
      </c>
      <c r="AZ220" s="466" t="s">
        <v>2685</v>
      </c>
      <c r="BA220" s="466" t="s">
        <v>445</v>
      </c>
      <c r="BB220" s="469"/>
      <c r="BC220" s="466"/>
      <c r="BD220" s="466"/>
      <c r="BE220" s="847"/>
      <c r="BF220" s="466"/>
      <c r="BG220" s="466"/>
      <c r="BH220" s="847"/>
      <c r="BI220" s="466" t="s">
        <v>3312</v>
      </c>
      <c r="BJ220" s="466"/>
      <c r="BK220" s="466"/>
      <c r="BL220" s="466"/>
      <c r="BM220" s="466"/>
      <c r="BN220" s="466"/>
      <c r="BO220" s="847"/>
      <c r="BP220" s="466"/>
      <c r="BQ220" s="466"/>
      <c r="BR220" s="847"/>
      <c r="BS220" s="643"/>
      <c r="BT220" s="467"/>
      <c r="BU220" s="643"/>
      <c r="BV220" s="466"/>
      <c r="BW220" s="643"/>
      <c r="BX220" s="467"/>
      <c r="BY220" s="644"/>
      <c r="BZ220" s="466"/>
      <c r="CA220" s="643"/>
      <c r="CB220" s="466"/>
      <c r="CC220" s="671"/>
      <c r="CD220" s="643"/>
      <c r="CE220" s="466"/>
      <c r="CF220" s="643"/>
      <c r="CG220" s="466"/>
      <c r="CH220" s="643"/>
      <c r="CI220" s="466"/>
      <c r="CJ220" s="643"/>
      <c r="CK220" s="466"/>
      <c r="CL220" s="671"/>
      <c r="CM220" s="671"/>
      <c r="CN220" s="643"/>
      <c r="CO220" s="672"/>
      <c r="CP220" s="643"/>
      <c r="CQ220" s="671"/>
      <c r="CR220" s="847"/>
      <c r="CS220" s="671"/>
      <c r="CT220" s="467"/>
    </row>
    <row r="221" spans="1:98" s="470" customFormat="1" ht="120" hidden="1" customHeight="1" x14ac:dyDescent="0.25">
      <c r="A221" s="846" t="s">
        <v>1119</v>
      </c>
      <c r="B221" s="463" t="s">
        <v>1120</v>
      </c>
      <c r="C221" s="463" t="s">
        <v>1121</v>
      </c>
      <c r="D221" s="463" t="s">
        <v>515</v>
      </c>
      <c r="E221" s="847"/>
      <c r="F221" s="482" t="s">
        <v>63</v>
      </c>
      <c r="G221" s="483">
        <f>'Stage 2 - Site Information'!N221</f>
        <v>7</v>
      </c>
      <c r="H221" s="482"/>
      <c r="I221" s="484">
        <f>'Stage 2 - Site Information'!M221</f>
        <v>0.22</v>
      </c>
      <c r="J221" s="485"/>
      <c r="K221" s="486"/>
      <c r="L221" s="847"/>
      <c r="M221" s="465">
        <v>0.22</v>
      </c>
      <c r="N221" s="465">
        <v>7</v>
      </c>
      <c r="O221" s="469" t="s">
        <v>441</v>
      </c>
      <c r="P221" s="466" t="s">
        <v>436</v>
      </c>
      <c r="Q221" s="847"/>
      <c r="R221" s="466"/>
      <c r="S221" s="466"/>
      <c r="T221" s="466"/>
      <c r="U221" s="466"/>
      <c r="V221" s="847"/>
      <c r="W221" s="466"/>
      <c r="X221" s="466"/>
      <c r="Y221" s="466"/>
      <c r="Z221" s="466"/>
      <c r="AA221" s="847"/>
      <c r="AB221" s="466"/>
      <c r="AC221" s="466"/>
      <c r="AD221" s="847"/>
      <c r="AE221" s="467"/>
      <c r="AF221" s="466"/>
      <c r="AG221" s="847"/>
      <c r="AH221" s="466"/>
      <c r="AI221" s="466"/>
      <c r="AJ221" s="466"/>
      <c r="AK221" s="466"/>
      <c r="AL221" s="468"/>
      <c r="AM221" s="466"/>
      <c r="AN221" s="466"/>
      <c r="AO221" s="469" t="s">
        <v>452</v>
      </c>
      <c r="AP221" s="864"/>
      <c r="AQ221" s="466"/>
      <c r="AR221" s="466"/>
      <c r="AS221" s="847"/>
      <c r="AT221" s="466" t="s">
        <v>3087</v>
      </c>
      <c r="AU221" s="466"/>
      <c r="AV221" s="466"/>
      <c r="AW221" s="718"/>
      <c r="AX221" s="466" t="s">
        <v>1456</v>
      </c>
      <c r="AY221" s="469" t="s">
        <v>1434</v>
      </c>
      <c r="AZ221" s="466" t="s">
        <v>2685</v>
      </c>
      <c r="BA221" s="466" t="s">
        <v>445</v>
      </c>
      <c r="BB221" s="469"/>
      <c r="BC221" s="466"/>
      <c r="BD221" s="466"/>
      <c r="BE221" s="847"/>
      <c r="BF221" s="466"/>
      <c r="BG221" s="466"/>
      <c r="BH221" s="847"/>
      <c r="BI221" s="466"/>
      <c r="BJ221" s="466"/>
      <c r="BK221" s="466"/>
      <c r="BL221" s="466"/>
      <c r="BM221" s="466"/>
      <c r="BN221" s="466"/>
      <c r="BO221" s="847"/>
      <c r="BP221" s="466"/>
      <c r="BQ221" s="466"/>
      <c r="BR221" s="847"/>
      <c r="BS221" s="643"/>
      <c r="BT221" s="467"/>
      <c r="BU221" s="643"/>
      <c r="BV221" s="466"/>
      <c r="BW221" s="643"/>
      <c r="BX221" s="467"/>
      <c r="BY221" s="644"/>
      <c r="BZ221" s="466"/>
      <c r="CA221" s="643"/>
      <c r="CB221" s="466"/>
      <c r="CC221" s="671"/>
      <c r="CD221" s="643"/>
      <c r="CE221" s="466"/>
      <c r="CF221" s="643"/>
      <c r="CG221" s="466"/>
      <c r="CH221" s="643"/>
      <c r="CI221" s="466"/>
      <c r="CJ221" s="643"/>
      <c r="CK221" s="466"/>
      <c r="CL221" s="671"/>
      <c r="CM221" s="671"/>
      <c r="CN221" s="643"/>
      <c r="CO221" s="672"/>
      <c r="CP221" s="643"/>
      <c r="CQ221" s="671"/>
      <c r="CR221" s="847"/>
      <c r="CS221" s="671"/>
      <c r="CT221" s="467"/>
    </row>
    <row r="222" spans="1:98" s="470" customFormat="1" ht="120" hidden="1" customHeight="1" x14ac:dyDescent="0.25">
      <c r="A222" s="846" t="s">
        <v>1122</v>
      </c>
      <c r="B222" s="463" t="s">
        <v>1123</v>
      </c>
      <c r="C222" s="463" t="s">
        <v>1124</v>
      </c>
      <c r="D222" s="463" t="s">
        <v>515</v>
      </c>
      <c r="E222" s="847"/>
      <c r="F222" s="482" t="s">
        <v>63</v>
      </c>
      <c r="G222" s="483">
        <f>'Stage 2 - Site Information'!N222</f>
        <v>4</v>
      </c>
      <c r="H222" s="482"/>
      <c r="I222" s="484">
        <f>'Stage 2 - Site Information'!M222</f>
        <v>0.05</v>
      </c>
      <c r="J222" s="485"/>
      <c r="K222" s="486"/>
      <c r="L222" s="847"/>
      <c r="M222" s="465">
        <v>0.05</v>
      </c>
      <c r="N222" s="465">
        <v>4</v>
      </c>
      <c r="O222" s="469" t="s">
        <v>441</v>
      </c>
      <c r="P222" s="466" t="s">
        <v>436</v>
      </c>
      <c r="Q222" s="847"/>
      <c r="R222" s="466"/>
      <c r="S222" s="466"/>
      <c r="T222" s="466"/>
      <c r="U222" s="466"/>
      <c r="V222" s="847"/>
      <c r="W222" s="466"/>
      <c r="X222" s="466"/>
      <c r="Y222" s="466"/>
      <c r="Z222" s="466"/>
      <c r="AA222" s="847"/>
      <c r="AB222" s="466"/>
      <c r="AC222" s="466"/>
      <c r="AD222" s="847"/>
      <c r="AE222" s="467"/>
      <c r="AF222" s="466"/>
      <c r="AG222" s="847"/>
      <c r="AH222" s="466"/>
      <c r="AI222" s="466"/>
      <c r="AJ222" s="466"/>
      <c r="AK222" s="466"/>
      <c r="AL222" s="468"/>
      <c r="AM222" s="466"/>
      <c r="AN222" s="466"/>
      <c r="AO222" s="469" t="s">
        <v>452</v>
      </c>
      <c r="AP222" s="864"/>
      <c r="AQ222" s="466"/>
      <c r="AR222" s="466"/>
      <c r="AS222" s="847"/>
      <c r="AT222" s="466" t="s">
        <v>3087</v>
      </c>
      <c r="AU222" s="466"/>
      <c r="AV222" s="466"/>
      <c r="AW222" s="718"/>
      <c r="AX222" s="466" t="s">
        <v>3095</v>
      </c>
      <c r="AY222" s="469" t="s">
        <v>1434</v>
      </c>
      <c r="AZ222" s="466" t="s">
        <v>2685</v>
      </c>
      <c r="BA222" s="466" t="s">
        <v>445</v>
      </c>
      <c r="BB222" s="469"/>
      <c r="BC222" s="466"/>
      <c r="BD222" s="466"/>
      <c r="BE222" s="847"/>
      <c r="BF222" s="466"/>
      <c r="BG222" s="466"/>
      <c r="BH222" s="847"/>
      <c r="BI222" s="466"/>
      <c r="BJ222" s="466"/>
      <c r="BK222" s="466"/>
      <c r="BL222" s="466"/>
      <c r="BM222" s="466"/>
      <c r="BN222" s="466"/>
      <c r="BO222" s="847"/>
      <c r="BP222" s="466"/>
      <c r="BQ222" s="466"/>
      <c r="BR222" s="847"/>
      <c r="BS222" s="643"/>
      <c r="BT222" s="467"/>
      <c r="BU222" s="643"/>
      <c r="BV222" s="466"/>
      <c r="BW222" s="643"/>
      <c r="BX222" s="467"/>
      <c r="BY222" s="644"/>
      <c r="BZ222" s="466"/>
      <c r="CA222" s="643"/>
      <c r="CB222" s="466"/>
      <c r="CC222" s="671"/>
      <c r="CD222" s="643"/>
      <c r="CE222" s="466"/>
      <c r="CF222" s="643"/>
      <c r="CG222" s="466"/>
      <c r="CH222" s="643"/>
      <c r="CI222" s="466"/>
      <c r="CJ222" s="643"/>
      <c r="CK222" s="466"/>
      <c r="CL222" s="671"/>
      <c r="CM222" s="671"/>
      <c r="CN222" s="643"/>
      <c r="CO222" s="672"/>
      <c r="CP222" s="643"/>
      <c r="CQ222" s="671"/>
      <c r="CR222" s="847"/>
      <c r="CS222" s="671"/>
      <c r="CT222" s="467"/>
    </row>
    <row r="223" spans="1:98" s="470" customFormat="1" ht="120" hidden="1" customHeight="1" x14ac:dyDescent="0.25">
      <c r="A223" s="846" t="s">
        <v>1125</v>
      </c>
      <c r="B223" s="463" t="s">
        <v>1126</v>
      </c>
      <c r="C223" s="463" t="s">
        <v>1127</v>
      </c>
      <c r="D223" s="463" t="s">
        <v>515</v>
      </c>
      <c r="E223" s="847"/>
      <c r="F223" s="482" t="s">
        <v>63</v>
      </c>
      <c r="G223" s="483">
        <f>'Stage 2 - Site Information'!N223</f>
        <v>4</v>
      </c>
      <c r="H223" s="482"/>
      <c r="I223" s="484">
        <f>'Stage 2 - Site Information'!M223</f>
        <v>0.1</v>
      </c>
      <c r="J223" s="485"/>
      <c r="K223" s="486"/>
      <c r="L223" s="847"/>
      <c r="M223" s="465">
        <v>0.1</v>
      </c>
      <c r="N223" s="465">
        <v>4</v>
      </c>
      <c r="O223" s="469" t="s">
        <v>441</v>
      </c>
      <c r="P223" s="466" t="s">
        <v>1382</v>
      </c>
      <c r="Q223" s="847"/>
      <c r="R223" s="466"/>
      <c r="S223" s="466"/>
      <c r="T223" s="466"/>
      <c r="U223" s="466"/>
      <c r="V223" s="847"/>
      <c r="W223" s="466"/>
      <c r="X223" s="466"/>
      <c r="Y223" s="466"/>
      <c r="Z223" s="466"/>
      <c r="AA223" s="847"/>
      <c r="AB223" s="466"/>
      <c r="AC223" s="466"/>
      <c r="AD223" s="847"/>
      <c r="AE223" s="467"/>
      <c r="AF223" s="466"/>
      <c r="AG223" s="847"/>
      <c r="AH223" s="466"/>
      <c r="AI223" s="466"/>
      <c r="AJ223" s="466"/>
      <c r="AK223" s="466"/>
      <c r="AL223" s="468"/>
      <c r="AM223" s="466"/>
      <c r="AN223" s="466"/>
      <c r="AO223" s="469" t="s">
        <v>452</v>
      </c>
      <c r="AP223" s="864"/>
      <c r="AQ223" s="466"/>
      <c r="AR223" s="466"/>
      <c r="AS223" s="847"/>
      <c r="AT223" s="466" t="s">
        <v>3087</v>
      </c>
      <c r="AU223" s="466"/>
      <c r="AV223" s="466"/>
      <c r="AW223" s="718"/>
      <c r="AX223" s="466" t="s">
        <v>1456</v>
      </c>
      <c r="AY223" s="469" t="s">
        <v>1434</v>
      </c>
      <c r="AZ223" s="466" t="s">
        <v>2685</v>
      </c>
      <c r="BA223" s="466" t="s">
        <v>445</v>
      </c>
      <c r="BB223" s="469"/>
      <c r="BC223" s="466"/>
      <c r="BD223" s="466"/>
      <c r="BE223" s="847"/>
      <c r="BF223" s="466"/>
      <c r="BG223" s="466"/>
      <c r="BH223" s="847"/>
      <c r="BI223" s="466"/>
      <c r="BJ223" s="466"/>
      <c r="BK223" s="466"/>
      <c r="BL223" s="466"/>
      <c r="BM223" s="466"/>
      <c r="BN223" s="466"/>
      <c r="BO223" s="847"/>
      <c r="BP223" s="466"/>
      <c r="BQ223" s="466"/>
      <c r="BR223" s="847"/>
      <c r="BS223" s="643"/>
      <c r="BT223" s="467"/>
      <c r="BU223" s="643"/>
      <c r="BV223" s="466"/>
      <c r="BW223" s="643"/>
      <c r="BX223" s="467"/>
      <c r="BY223" s="644"/>
      <c r="BZ223" s="466"/>
      <c r="CA223" s="643"/>
      <c r="CB223" s="466"/>
      <c r="CC223" s="671"/>
      <c r="CD223" s="643"/>
      <c r="CE223" s="466"/>
      <c r="CF223" s="643"/>
      <c r="CG223" s="466"/>
      <c r="CH223" s="643"/>
      <c r="CI223" s="466"/>
      <c r="CJ223" s="643"/>
      <c r="CK223" s="466"/>
      <c r="CL223" s="671"/>
      <c r="CM223" s="671"/>
      <c r="CN223" s="643"/>
      <c r="CO223" s="672"/>
      <c r="CP223" s="643"/>
      <c r="CQ223" s="671"/>
      <c r="CR223" s="847"/>
      <c r="CS223" s="671"/>
      <c r="CT223" s="467"/>
    </row>
    <row r="224" spans="1:98" s="470" customFormat="1" ht="120" hidden="1" customHeight="1" x14ac:dyDescent="0.25">
      <c r="A224" s="846" t="s">
        <v>1128</v>
      </c>
      <c r="B224" s="463" t="s">
        <v>1129</v>
      </c>
      <c r="C224" s="463" t="s">
        <v>1130</v>
      </c>
      <c r="D224" s="463" t="s">
        <v>515</v>
      </c>
      <c r="E224" s="847"/>
      <c r="F224" s="482" t="s">
        <v>63</v>
      </c>
      <c r="G224" s="483">
        <f>'Stage 2 - Site Information'!N224</f>
        <v>3</v>
      </c>
      <c r="H224" s="482"/>
      <c r="I224" s="484">
        <f>'Stage 2 - Site Information'!M224</f>
        <v>0.12</v>
      </c>
      <c r="J224" s="485"/>
      <c r="K224" s="486"/>
      <c r="L224" s="847"/>
      <c r="M224" s="465">
        <v>0.12</v>
      </c>
      <c r="N224" s="465">
        <v>3</v>
      </c>
      <c r="O224" s="469" t="s">
        <v>441</v>
      </c>
      <c r="P224" s="466" t="s">
        <v>1386</v>
      </c>
      <c r="Q224" s="847"/>
      <c r="R224" s="466"/>
      <c r="S224" s="466"/>
      <c r="T224" s="466"/>
      <c r="U224" s="466"/>
      <c r="V224" s="847"/>
      <c r="W224" s="466"/>
      <c r="X224" s="466"/>
      <c r="Y224" s="466"/>
      <c r="Z224" s="466"/>
      <c r="AA224" s="847"/>
      <c r="AB224" s="466"/>
      <c r="AC224" s="466" t="s">
        <v>418</v>
      </c>
      <c r="AD224" s="847"/>
      <c r="AE224" s="467"/>
      <c r="AF224" s="466"/>
      <c r="AG224" s="847"/>
      <c r="AH224" s="466"/>
      <c r="AI224" s="466"/>
      <c r="AJ224" s="466"/>
      <c r="AK224" s="466"/>
      <c r="AL224" s="468"/>
      <c r="AM224" s="466"/>
      <c r="AN224" s="466"/>
      <c r="AO224" s="469" t="s">
        <v>452</v>
      </c>
      <c r="AP224" s="864"/>
      <c r="AQ224" s="466"/>
      <c r="AR224" s="466"/>
      <c r="AS224" s="847"/>
      <c r="AT224" s="466" t="s">
        <v>3087</v>
      </c>
      <c r="AU224" s="466"/>
      <c r="AV224" s="466"/>
      <c r="AW224" s="718"/>
      <c r="AX224" s="466" t="s">
        <v>1456</v>
      </c>
      <c r="AY224" s="469" t="s">
        <v>1434</v>
      </c>
      <c r="AZ224" s="466" t="s">
        <v>2685</v>
      </c>
      <c r="BA224" s="466" t="s">
        <v>445</v>
      </c>
      <c r="BB224" s="469"/>
      <c r="BC224" s="466"/>
      <c r="BD224" s="466"/>
      <c r="BE224" s="847"/>
      <c r="BF224" s="466"/>
      <c r="BG224" s="466"/>
      <c r="BH224" s="847"/>
      <c r="BI224" s="466"/>
      <c r="BJ224" s="466"/>
      <c r="BK224" s="466"/>
      <c r="BL224" s="466"/>
      <c r="BM224" s="466"/>
      <c r="BN224" s="466"/>
      <c r="BO224" s="847"/>
      <c r="BP224" s="466"/>
      <c r="BQ224" s="466"/>
      <c r="BR224" s="847"/>
      <c r="BS224" s="643"/>
      <c r="BT224" s="467"/>
      <c r="BU224" s="643"/>
      <c r="BV224" s="466"/>
      <c r="BW224" s="643"/>
      <c r="BX224" s="467"/>
      <c r="BY224" s="644"/>
      <c r="BZ224" s="466"/>
      <c r="CA224" s="643"/>
      <c r="CB224" s="466"/>
      <c r="CC224" s="671"/>
      <c r="CD224" s="643"/>
      <c r="CE224" s="466"/>
      <c r="CF224" s="643"/>
      <c r="CG224" s="466"/>
      <c r="CH224" s="643"/>
      <c r="CI224" s="466"/>
      <c r="CJ224" s="643"/>
      <c r="CK224" s="466"/>
      <c r="CL224" s="671"/>
      <c r="CM224" s="671"/>
      <c r="CN224" s="643"/>
      <c r="CO224" s="672"/>
      <c r="CP224" s="643"/>
      <c r="CQ224" s="671"/>
      <c r="CR224" s="847"/>
      <c r="CS224" s="671"/>
      <c r="CT224" s="467"/>
    </row>
    <row r="225" spans="1:98" s="470" customFormat="1" ht="120" hidden="1" customHeight="1" x14ac:dyDescent="0.25">
      <c r="A225" s="846" t="s">
        <v>1131</v>
      </c>
      <c r="B225" s="463" t="s">
        <v>1385</v>
      </c>
      <c r="C225" s="463" t="s">
        <v>1132</v>
      </c>
      <c r="D225" s="463" t="s">
        <v>515</v>
      </c>
      <c r="E225" s="847"/>
      <c r="F225" s="482" t="s">
        <v>63</v>
      </c>
      <c r="G225" s="483">
        <f>'Stage 2 - Site Information'!N225</f>
        <v>3</v>
      </c>
      <c r="H225" s="482"/>
      <c r="I225" s="484">
        <f>'Stage 2 - Site Information'!M225</f>
        <v>0.06</v>
      </c>
      <c r="J225" s="485"/>
      <c r="K225" s="486"/>
      <c r="L225" s="847"/>
      <c r="M225" s="465">
        <v>0.06</v>
      </c>
      <c r="N225" s="465">
        <v>3</v>
      </c>
      <c r="O225" s="469" t="s">
        <v>441</v>
      </c>
      <c r="P225" s="466" t="s">
        <v>415</v>
      </c>
      <c r="Q225" s="847"/>
      <c r="R225" s="466"/>
      <c r="S225" s="466"/>
      <c r="T225" s="466"/>
      <c r="U225" s="466"/>
      <c r="V225" s="847"/>
      <c r="W225" s="466"/>
      <c r="X225" s="466"/>
      <c r="Y225" s="466"/>
      <c r="Z225" s="466"/>
      <c r="AA225" s="847"/>
      <c r="AB225" s="466"/>
      <c r="AC225" s="466" t="s">
        <v>418</v>
      </c>
      <c r="AD225" s="847"/>
      <c r="AE225" s="467"/>
      <c r="AF225" s="466"/>
      <c r="AG225" s="847"/>
      <c r="AH225" s="466"/>
      <c r="AI225" s="466"/>
      <c r="AJ225" s="466"/>
      <c r="AK225" s="466"/>
      <c r="AL225" s="468"/>
      <c r="AM225" s="466"/>
      <c r="AN225" s="466"/>
      <c r="AO225" s="469" t="s">
        <v>452</v>
      </c>
      <c r="AP225" s="864"/>
      <c r="AQ225" s="466"/>
      <c r="AR225" s="466"/>
      <c r="AS225" s="847"/>
      <c r="AT225" s="466" t="s">
        <v>3087</v>
      </c>
      <c r="AU225" s="466"/>
      <c r="AV225" s="466"/>
      <c r="AW225" s="718"/>
      <c r="AX225" s="466" t="s">
        <v>1456</v>
      </c>
      <c r="AY225" s="469" t="s">
        <v>1434</v>
      </c>
      <c r="AZ225" s="466" t="s">
        <v>2685</v>
      </c>
      <c r="BA225" s="466" t="s">
        <v>445</v>
      </c>
      <c r="BB225" s="469"/>
      <c r="BC225" s="466"/>
      <c r="BD225" s="466"/>
      <c r="BE225" s="847"/>
      <c r="BF225" s="466"/>
      <c r="BG225" s="466"/>
      <c r="BH225" s="847"/>
      <c r="BI225" s="466"/>
      <c r="BJ225" s="466"/>
      <c r="BK225" s="466"/>
      <c r="BL225" s="466"/>
      <c r="BM225" s="466"/>
      <c r="BN225" s="466"/>
      <c r="BO225" s="847"/>
      <c r="BP225" s="466"/>
      <c r="BQ225" s="466"/>
      <c r="BR225" s="847"/>
      <c r="BS225" s="643"/>
      <c r="BT225" s="467"/>
      <c r="BU225" s="643"/>
      <c r="BV225" s="466"/>
      <c r="BW225" s="643"/>
      <c r="BX225" s="467"/>
      <c r="BY225" s="644"/>
      <c r="BZ225" s="466"/>
      <c r="CA225" s="643"/>
      <c r="CB225" s="466"/>
      <c r="CC225" s="671"/>
      <c r="CD225" s="643"/>
      <c r="CE225" s="466"/>
      <c r="CF225" s="643"/>
      <c r="CG225" s="466"/>
      <c r="CH225" s="643"/>
      <c r="CI225" s="466"/>
      <c r="CJ225" s="643"/>
      <c r="CK225" s="466"/>
      <c r="CL225" s="671"/>
      <c r="CM225" s="671"/>
      <c r="CN225" s="643"/>
      <c r="CO225" s="672"/>
      <c r="CP225" s="643"/>
      <c r="CQ225" s="671"/>
      <c r="CR225" s="847"/>
      <c r="CS225" s="671"/>
      <c r="CT225" s="467"/>
    </row>
    <row r="226" spans="1:98" s="470" customFormat="1" ht="120" hidden="1" customHeight="1" x14ac:dyDescent="0.25">
      <c r="A226" s="846" t="s">
        <v>1133</v>
      </c>
      <c r="B226" s="463" t="s">
        <v>1134</v>
      </c>
      <c r="C226" s="463" t="s">
        <v>754</v>
      </c>
      <c r="D226" s="463" t="s">
        <v>515</v>
      </c>
      <c r="E226" s="847"/>
      <c r="F226" s="482" t="s">
        <v>63</v>
      </c>
      <c r="G226" s="483">
        <f>'Stage 2 - Site Information'!N226</f>
        <v>1</v>
      </c>
      <c r="H226" s="482"/>
      <c r="I226" s="484">
        <f>'Stage 2 - Site Information'!M226</f>
        <v>0.03</v>
      </c>
      <c r="J226" s="485"/>
      <c r="K226" s="486"/>
      <c r="L226" s="847"/>
      <c r="M226" s="465">
        <v>0.03</v>
      </c>
      <c r="N226" s="465">
        <v>1</v>
      </c>
      <c r="O226" s="469" t="s">
        <v>441</v>
      </c>
      <c r="P226" s="466" t="s">
        <v>1386</v>
      </c>
      <c r="Q226" s="847"/>
      <c r="R226" s="466"/>
      <c r="S226" s="466"/>
      <c r="T226" s="466"/>
      <c r="U226" s="466"/>
      <c r="V226" s="847"/>
      <c r="W226" s="466"/>
      <c r="X226" s="466"/>
      <c r="Y226" s="466"/>
      <c r="Z226" s="466"/>
      <c r="AA226" s="847"/>
      <c r="AB226" s="466"/>
      <c r="AC226" s="466" t="s">
        <v>418</v>
      </c>
      <c r="AD226" s="847"/>
      <c r="AE226" s="467"/>
      <c r="AF226" s="466"/>
      <c r="AG226" s="847"/>
      <c r="AH226" s="466"/>
      <c r="AI226" s="466"/>
      <c r="AJ226" s="466"/>
      <c r="AK226" s="466"/>
      <c r="AL226" s="468"/>
      <c r="AM226" s="466"/>
      <c r="AN226" s="466"/>
      <c r="AO226" s="466" t="s">
        <v>1496</v>
      </c>
      <c r="AP226" s="864"/>
      <c r="AQ226" s="466"/>
      <c r="AR226" s="466"/>
      <c r="AS226" s="847"/>
      <c r="AT226" s="466" t="s">
        <v>3087</v>
      </c>
      <c r="AU226" s="466"/>
      <c r="AV226" s="466"/>
      <c r="AW226" s="718"/>
      <c r="AX226" s="466"/>
      <c r="AY226" s="469" t="s">
        <v>1434</v>
      </c>
      <c r="AZ226" s="466" t="s">
        <v>2685</v>
      </c>
      <c r="BA226" s="466" t="s">
        <v>445</v>
      </c>
      <c r="BB226" s="469"/>
      <c r="BC226" s="466"/>
      <c r="BD226" s="466"/>
      <c r="BE226" s="847"/>
      <c r="BF226" s="466"/>
      <c r="BG226" s="466"/>
      <c r="BH226" s="847"/>
      <c r="BI226" s="466"/>
      <c r="BJ226" s="466"/>
      <c r="BK226" s="466"/>
      <c r="BL226" s="466"/>
      <c r="BM226" s="466"/>
      <c r="BN226" s="466"/>
      <c r="BO226" s="847"/>
      <c r="BP226" s="466"/>
      <c r="BQ226" s="466"/>
      <c r="BR226" s="847"/>
      <c r="BS226" s="643"/>
      <c r="BT226" s="467"/>
      <c r="BU226" s="643"/>
      <c r="BV226" s="466"/>
      <c r="BW226" s="643"/>
      <c r="BX226" s="467"/>
      <c r="BY226" s="644"/>
      <c r="BZ226" s="466"/>
      <c r="CA226" s="643"/>
      <c r="CB226" s="466"/>
      <c r="CC226" s="671"/>
      <c r="CD226" s="643"/>
      <c r="CE226" s="466"/>
      <c r="CF226" s="643"/>
      <c r="CG226" s="466"/>
      <c r="CH226" s="643"/>
      <c r="CI226" s="466"/>
      <c r="CJ226" s="643"/>
      <c r="CK226" s="466"/>
      <c r="CL226" s="671"/>
      <c r="CM226" s="671"/>
      <c r="CN226" s="643"/>
      <c r="CO226" s="672"/>
      <c r="CP226" s="643"/>
      <c r="CQ226" s="671"/>
      <c r="CR226" s="847"/>
      <c r="CS226" s="671"/>
      <c r="CT226" s="467"/>
    </row>
    <row r="227" spans="1:98" s="470" customFormat="1" ht="120" hidden="1" customHeight="1" x14ac:dyDescent="0.25">
      <c r="A227" s="846" t="s">
        <v>1135</v>
      </c>
      <c r="B227" s="463" t="s">
        <v>1136</v>
      </c>
      <c r="C227" s="463" t="s">
        <v>1137</v>
      </c>
      <c r="D227" s="463" t="s">
        <v>1138</v>
      </c>
      <c r="E227" s="847"/>
      <c r="F227" s="482" t="s">
        <v>63</v>
      </c>
      <c r="G227" s="483">
        <f>'Stage 2 - Site Information'!N227</f>
        <v>4</v>
      </c>
      <c r="H227" s="482"/>
      <c r="I227" s="484">
        <f>'Stage 2 - Site Information'!M227</f>
        <v>7.0000000000000007E-2</v>
      </c>
      <c r="J227" s="485"/>
      <c r="K227" s="486"/>
      <c r="L227" s="847"/>
      <c r="M227" s="465">
        <v>7.0000000000000007E-2</v>
      </c>
      <c r="N227" s="465">
        <v>4</v>
      </c>
      <c r="O227" s="469" t="s">
        <v>1387</v>
      </c>
      <c r="P227" s="466" t="s">
        <v>415</v>
      </c>
      <c r="Q227" s="847"/>
      <c r="R227" s="466"/>
      <c r="S227" s="466"/>
      <c r="T227" s="466"/>
      <c r="U227" s="466"/>
      <c r="V227" s="847"/>
      <c r="W227" s="466"/>
      <c r="X227" s="466"/>
      <c r="Y227" s="466"/>
      <c r="Z227" s="466"/>
      <c r="AA227" s="847"/>
      <c r="AB227" s="466"/>
      <c r="AC227" s="466" t="s">
        <v>418</v>
      </c>
      <c r="AD227" s="847"/>
      <c r="AE227" s="467"/>
      <c r="AF227" s="466"/>
      <c r="AG227" s="847"/>
      <c r="AH227" s="466"/>
      <c r="AI227" s="466"/>
      <c r="AJ227" s="466"/>
      <c r="AK227" s="466"/>
      <c r="AL227" s="468"/>
      <c r="AM227" s="466"/>
      <c r="AN227" s="466"/>
      <c r="AO227" s="469" t="s">
        <v>452</v>
      </c>
      <c r="AP227" s="864"/>
      <c r="AQ227" s="466"/>
      <c r="AR227" s="466"/>
      <c r="AS227" s="847"/>
      <c r="AT227" s="466" t="s">
        <v>3087</v>
      </c>
      <c r="AU227" s="466"/>
      <c r="AV227" s="466"/>
      <c r="AW227" s="718"/>
      <c r="AX227" s="466"/>
      <c r="AY227" s="469" t="s">
        <v>1434</v>
      </c>
      <c r="AZ227" s="466" t="s">
        <v>2685</v>
      </c>
      <c r="BA227" s="466" t="s">
        <v>445</v>
      </c>
      <c r="BB227" s="469"/>
      <c r="BC227" s="466"/>
      <c r="BD227" s="466"/>
      <c r="BE227" s="847"/>
      <c r="BF227" s="466"/>
      <c r="BG227" s="466"/>
      <c r="BH227" s="847"/>
      <c r="BI227" s="466"/>
      <c r="BJ227" s="466"/>
      <c r="BK227" s="466"/>
      <c r="BL227" s="466"/>
      <c r="BM227" s="466"/>
      <c r="BN227" s="466"/>
      <c r="BO227" s="847"/>
      <c r="BP227" s="466"/>
      <c r="BQ227" s="466"/>
      <c r="BR227" s="847"/>
      <c r="BS227" s="643"/>
      <c r="BT227" s="467"/>
      <c r="BU227" s="643"/>
      <c r="BV227" s="466"/>
      <c r="BW227" s="643"/>
      <c r="BX227" s="467"/>
      <c r="BY227" s="644"/>
      <c r="BZ227" s="466"/>
      <c r="CA227" s="643"/>
      <c r="CB227" s="466"/>
      <c r="CC227" s="671"/>
      <c r="CD227" s="643"/>
      <c r="CE227" s="466"/>
      <c r="CF227" s="643"/>
      <c r="CG227" s="466"/>
      <c r="CH227" s="643"/>
      <c r="CI227" s="466"/>
      <c r="CJ227" s="643"/>
      <c r="CK227" s="466"/>
      <c r="CL227" s="671"/>
      <c r="CM227" s="671"/>
      <c r="CN227" s="643"/>
      <c r="CO227" s="672"/>
      <c r="CP227" s="643"/>
      <c r="CQ227" s="671"/>
      <c r="CR227" s="847"/>
      <c r="CS227" s="671"/>
      <c r="CT227" s="467"/>
    </row>
    <row r="228" spans="1:98" s="470" customFormat="1" ht="120" hidden="1" customHeight="1" x14ac:dyDescent="0.25">
      <c r="A228" s="846" t="s">
        <v>1139</v>
      </c>
      <c r="B228" s="463" t="s">
        <v>1140</v>
      </c>
      <c r="C228" s="463" t="s">
        <v>1141</v>
      </c>
      <c r="D228" s="463" t="s">
        <v>794</v>
      </c>
      <c r="E228" s="847"/>
      <c r="F228" s="482" t="s">
        <v>63</v>
      </c>
      <c r="G228" s="483">
        <f>'Stage 2 - Site Information'!N228</f>
        <v>11</v>
      </c>
      <c r="H228" s="482"/>
      <c r="I228" s="484">
        <f>'Stage 2 - Site Information'!M228</f>
        <v>0.32</v>
      </c>
      <c r="J228" s="485"/>
      <c r="K228" s="486"/>
      <c r="L228" s="847"/>
      <c r="M228" s="465">
        <v>0.32</v>
      </c>
      <c r="N228" s="465">
        <v>11</v>
      </c>
      <c r="O228" s="469" t="s">
        <v>478</v>
      </c>
      <c r="P228" s="466" t="s">
        <v>1379</v>
      </c>
      <c r="Q228" s="847"/>
      <c r="R228" s="466"/>
      <c r="S228" s="466"/>
      <c r="T228" s="466"/>
      <c r="U228" s="466"/>
      <c r="V228" s="847"/>
      <c r="W228" s="466" t="s">
        <v>1850</v>
      </c>
      <c r="X228" s="466"/>
      <c r="Y228" s="466"/>
      <c r="Z228" s="466"/>
      <c r="AA228" s="847"/>
      <c r="AB228" s="466"/>
      <c r="AC228" s="466"/>
      <c r="AD228" s="847"/>
      <c r="AE228" s="467"/>
      <c r="AF228" s="466"/>
      <c r="AG228" s="847"/>
      <c r="AH228" s="466"/>
      <c r="AI228" s="466"/>
      <c r="AJ228" s="466"/>
      <c r="AK228" s="466"/>
      <c r="AL228" s="468"/>
      <c r="AM228" s="466"/>
      <c r="AN228" s="466"/>
      <c r="AO228" s="469" t="s">
        <v>452</v>
      </c>
      <c r="AP228" s="864"/>
      <c r="AQ228" s="466"/>
      <c r="AR228" s="466"/>
      <c r="AS228" s="847"/>
      <c r="AT228" s="466" t="s">
        <v>3087</v>
      </c>
      <c r="AU228" s="466"/>
      <c r="AV228" s="466"/>
      <c r="AW228" s="718"/>
      <c r="AX228" s="466"/>
      <c r="AY228" s="469" t="s">
        <v>1434</v>
      </c>
      <c r="AZ228" s="466" t="s">
        <v>2685</v>
      </c>
      <c r="BA228" s="466" t="s">
        <v>445</v>
      </c>
      <c r="BB228" s="469"/>
      <c r="BC228" s="466"/>
      <c r="BD228" s="466"/>
      <c r="BE228" s="847"/>
      <c r="BF228" s="466"/>
      <c r="BG228" s="466"/>
      <c r="BH228" s="847"/>
      <c r="BI228" s="466"/>
      <c r="BJ228" s="466"/>
      <c r="BK228" s="466"/>
      <c r="BL228" s="466"/>
      <c r="BM228" s="466"/>
      <c r="BN228" s="466"/>
      <c r="BO228" s="847"/>
      <c r="BP228" s="466"/>
      <c r="BQ228" s="466"/>
      <c r="BR228" s="847"/>
      <c r="BS228" s="643"/>
      <c r="BT228" s="467"/>
      <c r="BU228" s="643"/>
      <c r="BV228" s="466"/>
      <c r="BW228" s="643"/>
      <c r="BX228" s="467"/>
      <c r="BY228" s="644"/>
      <c r="BZ228" s="466"/>
      <c r="CA228" s="643"/>
      <c r="CB228" s="466"/>
      <c r="CC228" s="671"/>
      <c r="CD228" s="643"/>
      <c r="CE228" s="466"/>
      <c r="CF228" s="643"/>
      <c r="CG228" s="466"/>
      <c r="CH228" s="643"/>
      <c r="CI228" s="466"/>
      <c r="CJ228" s="643"/>
      <c r="CK228" s="466"/>
      <c r="CL228" s="671"/>
      <c r="CM228" s="671"/>
      <c r="CN228" s="643"/>
      <c r="CO228" s="672"/>
      <c r="CP228" s="643"/>
      <c r="CQ228" s="671"/>
      <c r="CR228" s="847"/>
      <c r="CS228" s="671"/>
      <c r="CT228" s="467"/>
    </row>
    <row r="229" spans="1:98" s="470" customFormat="1" ht="120" hidden="1" customHeight="1" x14ac:dyDescent="0.25">
      <c r="A229" s="846" t="s">
        <v>1142</v>
      </c>
      <c r="B229" s="463" t="s">
        <v>1143</v>
      </c>
      <c r="C229" s="463" t="s">
        <v>520</v>
      </c>
      <c r="D229" s="463" t="s">
        <v>794</v>
      </c>
      <c r="E229" s="847"/>
      <c r="F229" s="482" t="s">
        <v>63</v>
      </c>
      <c r="G229" s="483">
        <f>'Stage 2 - Site Information'!N229</f>
        <v>2</v>
      </c>
      <c r="H229" s="482"/>
      <c r="I229" s="484">
        <f>'Stage 2 - Site Information'!M229</f>
        <v>0.06</v>
      </c>
      <c r="J229" s="485"/>
      <c r="K229" s="486"/>
      <c r="L229" s="847"/>
      <c r="M229" s="465">
        <v>0.06</v>
      </c>
      <c r="N229" s="465">
        <v>2</v>
      </c>
      <c r="O229" s="469" t="s">
        <v>478</v>
      </c>
      <c r="P229" s="466" t="s">
        <v>1407</v>
      </c>
      <c r="Q229" s="847"/>
      <c r="R229" s="466"/>
      <c r="S229" s="466"/>
      <c r="T229" s="466"/>
      <c r="U229" s="466"/>
      <c r="V229" s="847"/>
      <c r="W229" s="466"/>
      <c r="X229" s="466"/>
      <c r="Y229" s="466"/>
      <c r="Z229" s="466"/>
      <c r="AA229" s="847"/>
      <c r="AB229" s="466"/>
      <c r="AC229" s="466"/>
      <c r="AD229" s="847"/>
      <c r="AE229" s="467"/>
      <c r="AF229" s="466"/>
      <c r="AG229" s="847"/>
      <c r="AH229" s="466"/>
      <c r="AI229" s="466"/>
      <c r="AJ229" s="466"/>
      <c r="AK229" s="466"/>
      <c r="AL229" s="468"/>
      <c r="AM229" s="466"/>
      <c r="AN229" s="466"/>
      <c r="AO229" s="469" t="s">
        <v>452</v>
      </c>
      <c r="AP229" s="864"/>
      <c r="AQ229" s="466"/>
      <c r="AR229" s="466"/>
      <c r="AS229" s="847"/>
      <c r="AT229" s="466" t="s">
        <v>3087</v>
      </c>
      <c r="AU229" s="466"/>
      <c r="AV229" s="466" t="s">
        <v>3206</v>
      </c>
      <c r="AW229" s="718" t="s">
        <v>1462</v>
      </c>
      <c r="AX229" s="466" t="s">
        <v>1454</v>
      </c>
      <c r="AY229" s="469" t="s">
        <v>1434</v>
      </c>
      <c r="AZ229" s="466" t="s">
        <v>2685</v>
      </c>
      <c r="BA229" s="466" t="s">
        <v>445</v>
      </c>
      <c r="BB229" s="469"/>
      <c r="BC229" s="466"/>
      <c r="BD229" s="466"/>
      <c r="BE229" s="847"/>
      <c r="BF229" s="466"/>
      <c r="BG229" s="466"/>
      <c r="BH229" s="847"/>
      <c r="BI229" s="466"/>
      <c r="BJ229" s="466"/>
      <c r="BK229" s="466"/>
      <c r="BL229" s="466"/>
      <c r="BM229" s="466"/>
      <c r="BN229" s="466"/>
      <c r="BO229" s="847"/>
      <c r="BP229" s="466"/>
      <c r="BQ229" s="466"/>
      <c r="BR229" s="847"/>
      <c r="BS229" s="643"/>
      <c r="BT229" s="467"/>
      <c r="BU229" s="643"/>
      <c r="BV229" s="466"/>
      <c r="BW229" s="643"/>
      <c r="BX229" s="467"/>
      <c r="BY229" s="644"/>
      <c r="BZ229" s="466"/>
      <c r="CA229" s="643"/>
      <c r="CB229" s="466"/>
      <c r="CC229" s="671"/>
      <c r="CD229" s="643"/>
      <c r="CE229" s="466"/>
      <c r="CF229" s="643"/>
      <c r="CG229" s="466"/>
      <c r="CH229" s="643"/>
      <c r="CI229" s="466"/>
      <c r="CJ229" s="643"/>
      <c r="CK229" s="466"/>
      <c r="CL229" s="671"/>
      <c r="CM229" s="671"/>
      <c r="CN229" s="643"/>
      <c r="CO229" s="672"/>
      <c r="CP229" s="643"/>
      <c r="CQ229" s="671"/>
      <c r="CR229" s="847"/>
      <c r="CS229" s="671"/>
      <c r="CT229" s="467"/>
    </row>
    <row r="230" spans="1:98" s="470" customFormat="1" ht="120" hidden="1" customHeight="1" x14ac:dyDescent="0.25">
      <c r="A230" s="846" t="s">
        <v>1144</v>
      </c>
      <c r="B230" s="463" t="s">
        <v>1145</v>
      </c>
      <c r="C230" s="463" t="s">
        <v>1146</v>
      </c>
      <c r="D230" s="463" t="s">
        <v>794</v>
      </c>
      <c r="E230" s="847"/>
      <c r="F230" s="482" t="s">
        <v>63</v>
      </c>
      <c r="G230" s="483">
        <f>'Stage 2 - Site Information'!N230</f>
        <v>2</v>
      </c>
      <c r="H230" s="482"/>
      <c r="I230" s="484">
        <f>'Stage 2 - Site Information'!M230</f>
        <v>0.05</v>
      </c>
      <c r="J230" s="485"/>
      <c r="K230" s="486"/>
      <c r="L230" s="847"/>
      <c r="M230" s="465">
        <v>0.05</v>
      </c>
      <c r="N230" s="465">
        <v>2</v>
      </c>
      <c r="O230" s="469" t="s">
        <v>478</v>
      </c>
      <c r="P230" s="466" t="s">
        <v>1386</v>
      </c>
      <c r="Q230" s="847"/>
      <c r="R230" s="466"/>
      <c r="S230" s="466"/>
      <c r="T230" s="466"/>
      <c r="U230" s="466"/>
      <c r="V230" s="847"/>
      <c r="W230" s="466"/>
      <c r="X230" s="466"/>
      <c r="Y230" s="466"/>
      <c r="Z230" s="466"/>
      <c r="AA230" s="847"/>
      <c r="AB230" s="466"/>
      <c r="AC230" s="466" t="s">
        <v>418</v>
      </c>
      <c r="AD230" s="847"/>
      <c r="AE230" s="467"/>
      <c r="AF230" s="466"/>
      <c r="AG230" s="847"/>
      <c r="AH230" s="466"/>
      <c r="AI230" s="466"/>
      <c r="AJ230" s="466"/>
      <c r="AK230" s="466"/>
      <c r="AL230" s="468"/>
      <c r="AM230" s="466"/>
      <c r="AN230" s="466"/>
      <c r="AO230" s="469" t="s">
        <v>452</v>
      </c>
      <c r="AP230" s="864"/>
      <c r="AQ230" s="466"/>
      <c r="AR230" s="466"/>
      <c r="AS230" s="847"/>
      <c r="AT230" s="466" t="s">
        <v>3087</v>
      </c>
      <c r="AU230" s="466"/>
      <c r="AV230" s="466"/>
      <c r="AW230" s="718"/>
      <c r="AX230" s="466"/>
      <c r="AY230" s="469" t="s">
        <v>1434</v>
      </c>
      <c r="AZ230" s="466" t="s">
        <v>2685</v>
      </c>
      <c r="BA230" s="466" t="s">
        <v>445</v>
      </c>
      <c r="BB230" s="469"/>
      <c r="BC230" s="466"/>
      <c r="BD230" s="466"/>
      <c r="BE230" s="847"/>
      <c r="BF230" s="466"/>
      <c r="BG230" s="466"/>
      <c r="BH230" s="847"/>
      <c r="BI230" s="466"/>
      <c r="BJ230" s="466"/>
      <c r="BK230" s="466"/>
      <c r="BL230" s="466"/>
      <c r="BM230" s="466"/>
      <c r="BN230" s="466"/>
      <c r="BO230" s="847"/>
      <c r="BP230" s="466"/>
      <c r="BQ230" s="466"/>
      <c r="BR230" s="847"/>
      <c r="BS230" s="643"/>
      <c r="BT230" s="467"/>
      <c r="BU230" s="643"/>
      <c r="BV230" s="466"/>
      <c r="BW230" s="643"/>
      <c r="BX230" s="467"/>
      <c r="BY230" s="644"/>
      <c r="BZ230" s="466"/>
      <c r="CA230" s="643"/>
      <c r="CB230" s="466"/>
      <c r="CC230" s="671"/>
      <c r="CD230" s="643"/>
      <c r="CE230" s="466"/>
      <c r="CF230" s="643"/>
      <c r="CG230" s="466"/>
      <c r="CH230" s="643"/>
      <c r="CI230" s="466"/>
      <c r="CJ230" s="643"/>
      <c r="CK230" s="466"/>
      <c r="CL230" s="671"/>
      <c r="CM230" s="671"/>
      <c r="CN230" s="643"/>
      <c r="CO230" s="672"/>
      <c r="CP230" s="643"/>
      <c r="CQ230" s="671"/>
      <c r="CR230" s="847"/>
      <c r="CS230" s="671"/>
      <c r="CT230" s="467"/>
    </row>
    <row r="231" spans="1:98" s="312" customFormat="1" ht="120" customHeight="1" x14ac:dyDescent="0.3">
      <c r="A231" s="561" t="s">
        <v>1147</v>
      </c>
      <c r="B231" s="298" t="s">
        <v>1148</v>
      </c>
      <c r="C231" s="298" t="s">
        <v>1149</v>
      </c>
      <c r="D231" s="298" t="s">
        <v>515</v>
      </c>
      <c r="E231" s="309"/>
      <c r="F231" s="777" t="s">
        <v>63</v>
      </c>
      <c r="G231" s="778">
        <f>'Stage 2 - Site Information'!N231</f>
        <v>8</v>
      </c>
      <c r="H231" s="777"/>
      <c r="I231" s="779">
        <f>'Stage 2 - Site Information'!M231</f>
        <v>0.27</v>
      </c>
      <c r="J231" s="780"/>
      <c r="K231" s="781"/>
      <c r="L231" s="309"/>
      <c r="M231" s="782">
        <v>0.27</v>
      </c>
      <c r="N231" s="782">
        <v>8</v>
      </c>
      <c r="O231" s="784" t="s">
        <v>441</v>
      </c>
      <c r="P231" s="783" t="s">
        <v>415</v>
      </c>
      <c r="Q231" s="309"/>
      <c r="R231" s="784" t="s">
        <v>488</v>
      </c>
      <c r="S231" s="783" t="s">
        <v>1687</v>
      </c>
      <c r="T231" s="783" t="s">
        <v>1739</v>
      </c>
      <c r="U231" s="783" t="s">
        <v>416</v>
      </c>
      <c r="V231" s="309"/>
      <c r="W231" s="783" t="s">
        <v>1850</v>
      </c>
      <c r="X231" s="783" t="s">
        <v>1904</v>
      </c>
      <c r="Y231" s="783" t="s">
        <v>1874</v>
      </c>
      <c r="Z231" s="783" t="s">
        <v>418</v>
      </c>
      <c r="AA231" s="309"/>
      <c r="AB231" s="783" t="s">
        <v>1992</v>
      </c>
      <c r="AC231" s="783" t="s">
        <v>418</v>
      </c>
      <c r="AD231" s="309"/>
      <c r="AE231" s="785" t="s">
        <v>3055</v>
      </c>
      <c r="AF231" s="783" t="s">
        <v>3078</v>
      </c>
      <c r="AG231" s="309"/>
      <c r="AH231" s="783" t="s">
        <v>2059</v>
      </c>
      <c r="AI231" s="783" t="s">
        <v>2149</v>
      </c>
      <c r="AJ231" s="783" t="s">
        <v>2154</v>
      </c>
      <c r="AK231" s="783" t="s">
        <v>64</v>
      </c>
      <c r="AL231" s="786"/>
      <c r="AM231" s="783" t="s">
        <v>2318</v>
      </c>
      <c r="AN231" s="784" t="s">
        <v>2439</v>
      </c>
      <c r="AO231" s="784" t="s">
        <v>452</v>
      </c>
      <c r="AP231" s="863" t="s">
        <v>3307</v>
      </c>
      <c r="AQ231" s="792" t="s">
        <v>1505</v>
      </c>
      <c r="AR231" s="783" t="s">
        <v>2615</v>
      </c>
      <c r="AS231" s="309"/>
      <c r="AT231" s="783" t="s">
        <v>3087</v>
      </c>
      <c r="AU231" s="783" t="s">
        <v>3175</v>
      </c>
      <c r="AV231" s="783" t="s">
        <v>3207</v>
      </c>
      <c r="AW231" s="787"/>
      <c r="AX231" s="783"/>
      <c r="AY231" s="784" t="s">
        <v>1434</v>
      </c>
      <c r="AZ231" s="783" t="s">
        <v>2685</v>
      </c>
      <c r="BA231" s="783" t="s">
        <v>445</v>
      </c>
      <c r="BB231" s="792" t="s">
        <v>3216</v>
      </c>
      <c r="BC231" s="783" t="s">
        <v>2898</v>
      </c>
      <c r="BD231" s="783" t="s">
        <v>2758</v>
      </c>
      <c r="BE231" s="309"/>
      <c r="BF231" s="784" t="s">
        <v>446</v>
      </c>
      <c r="BG231" s="783" t="s">
        <v>2732</v>
      </c>
      <c r="BH231" s="309"/>
      <c r="BI231" s="783" t="s">
        <v>3311</v>
      </c>
      <c r="BJ231" s="783" t="s">
        <v>3241</v>
      </c>
      <c r="BK231" s="783" t="s">
        <v>3256</v>
      </c>
      <c r="BL231" s="783" t="s">
        <v>2866</v>
      </c>
      <c r="BM231" s="783" t="s">
        <v>397</v>
      </c>
      <c r="BN231" s="783" t="s">
        <v>2884</v>
      </c>
      <c r="BO231" s="309"/>
      <c r="BP231" s="783" t="s">
        <v>2963</v>
      </c>
      <c r="BQ231" s="783" t="s">
        <v>2987</v>
      </c>
      <c r="BR231" s="309"/>
      <c r="BS231" s="788">
        <v>1.5</v>
      </c>
      <c r="BT231" s="785" t="s">
        <v>2198</v>
      </c>
      <c r="BU231" s="788">
        <v>0.8</v>
      </c>
      <c r="BV231" s="783" t="s">
        <v>2201</v>
      </c>
      <c r="BW231" s="788">
        <v>0.05</v>
      </c>
      <c r="BX231" s="785" t="s">
        <v>2308</v>
      </c>
      <c r="BY231" s="789">
        <v>0.71</v>
      </c>
      <c r="BZ231" s="783" t="s">
        <v>2219</v>
      </c>
      <c r="CA231" s="788">
        <v>0.81</v>
      </c>
      <c r="CB231" s="783" t="s">
        <v>1219</v>
      </c>
      <c r="CC231" s="790"/>
      <c r="CD231" s="788">
        <v>0.4</v>
      </c>
      <c r="CE231" s="783" t="s">
        <v>2281</v>
      </c>
      <c r="CF231" s="788">
        <v>0.69</v>
      </c>
      <c r="CG231" s="783" t="s">
        <v>2263</v>
      </c>
      <c r="CH231" s="788">
        <v>1.58</v>
      </c>
      <c r="CI231" s="783" t="s">
        <v>2275</v>
      </c>
      <c r="CJ231" s="788">
        <v>1.45</v>
      </c>
      <c r="CK231" s="783" t="s">
        <v>2274</v>
      </c>
      <c r="CL231" s="790"/>
      <c r="CM231" s="790"/>
      <c r="CN231" s="788">
        <v>1.3</v>
      </c>
      <c r="CO231" s="791"/>
      <c r="CP231" s="788">
        <v>0</v>
      </c>
      <c r="CQ231" s="790"/>
      <c r="CR231" s="309"/>
      <c r="CS231" s="790"/>
      <c r="CT231" s="785"/>
    </row>
    <row r="232" spans="1:98" s="312" customFormat="1" ht="120" customHeight="1" x14ac:dyDescent="0.3">
      <c r="A232" s="561" t="s">
        <v>1150</v>
      </c>
      <c r="B232" s="298" t="s">
        <v>2339</v>
      </c>
      <c r="C232" s="298" t="s">
        <v>1152</v>
      </c>
      <c r="D232" s="298" t="s">
        <v>518</v>
      </c>
      <c r="E232" s="309"/>
      <c r="F232" s="777" t="s">
        <v>63</v>
      </c>
      <c r="G232" s="778">
        <f>'Stage 2 - Site Information'!N232</f>
        <v>436</v>
      </c>
      <c r="H232" s="777"/>
      <c r="I232" s="779">
        <f>'Stage 2 - Site Information'!M232</f>
        <v>14.52</v>
      </c>
      <c r="J232" s="780"/>
      <c r="K232" s="781"/>
      <c r="L232" s="309"/>
      <c r="M232" s="782">
        <v>14.52</v>
      </c>
      <c r="N232" s="782">
        <v>436</v>
      </c>
      <c r="O232" s="783" t="s">
        <v>431</v>
      </c>
      <c r="P232" s="783" t="s">
        <v>415</v>
      </c>
      <c r="Q232" s="309"/>
      <c r="R232" s="784" t="s">
        <v>488</v>
      </c>
      <c r="S232" s="783" t="s">
        <v>1688</v>
      </c>
      <c r="T232" s="783" t="s">
        <v>1699</v>
      </c>
      <c r="U232" s="783" t="s">
        <v>416</v>
      </c>
      <c r="V232" s="309"/>
      <c r="W232" s="783" t="s">
        <v>1850</v>
      </c>
      <c r="X232" s="783" t="s">
        <v>1936</v>
      </c>
      <c r="Y232" s="783" t="s">
        <v>1959</v>
      </c>
      <c r="Z232" s="783" t="s">
        <v>418</v>
      </c>
      <c r="AA232" s="309"/>
      <c r="AB232" s="783" t="s">
        <v>1992</v>
      </c>
      <c r="AC232" s="783" t="s">
        <v>418</v>
      </c>
      <c r="AD232" s="309"/>
      <c r="AE232" s="785" t="s">
        <v>3049</v>
      </c>
      <c r="AF232" s="783" t="s">
        <v>3078</v>
      </c>
      <c r="AG232" s="309"/>
      <c r="AH232" s="783" t="s">
        <v>2058</v>
      </c>
      <c r="AI232" s="783" t="s">
        <v>2075</v>
      </c>
      <c r="AJ232" s="783" t="s">
        <v>2156</v>
      </c>
      <c r="AK232" s="783" t="s">
        <v>64</v>
      </c>
      <c r="AL232" s="786"/>
      <c r="AM232" s="783" t="s">
        <v>2318</v>
      </c>
      <c r="AN232" s="784" t="s">
        <v>2440</v>
      </c>
      <c r="AO232" s="784" t="s">
        <v>452</v>
      </c>
      <c r="AP232" s="863" t="s">
        <v>3305</v>
      </c>
      <c r="AQ232" s="792" t="s">
        <v>1505</v>
      </c>
      <c r="AR232" s="783" t="s">
        <v>2608</v>
      </c>
      <c r="AS232" s="309"/>
      <c r="AT232" s="783" t="s">
        <v>3087</v>
      </c>
      <c r="AU232" s="783" t="s">
        <v>3167</v>
      </c>
      <c r="AV232" s="783" t="s">
        <v>3192</v>
      </c>
      <c r="AW232" s="787"/>
      <c r="AX232" s="783"/>
      <c r="AY232" s="784" t="s">
        <v>1434</v>
      </c>
      <c r="AZ232" s="783" t="s">
        <v>2685</v>
      </c>
      <c r="BA232" s="783" t="s">
        <v>445</v>
      </c>
      <c r="BB232" s="792" t="s">
        <v>3217</v>
      </c>
      <c r="BC232" s="784" t="s">
        <v>2899</v>
      </c>
      <c r="BD232" s="783" t="s">
        <v>2809</v>
      </c>
      <c r="BE232" s="309"/>
      <c r="BF232" s="784" t="s">
        <v>446</v>
      </c>
      <c r="BG232" s="783" t="s">
        <v>2732</v>
      </c>
      <c r="BH232" s="309"/>
      <c r="BI232" s="783" t="s">
        <v>3241</v>
      </c>
      <c r="BJ232" s="783" t="s">
        <v>3241</v>
      </c>
      <c r="BK232" s="783" t="s">
        <v>3255</v>
      </c>
      <c r="BL232" s="783" t="s">
        <v>2866</v>
      </c>
      <c r="BM232" s="783" t="s">
        <v>125</v>
      </c>
      <c r="BN232" s="783" t="s">
        <v>2884</v>
      </c>
      <c r="BO232" s="309"/>
      <c r="BP232" s="783" t="s">
        <v>2907</v>
      </c>
      <c r="BQ232" s="783" t="s">
        <v>2987</v>
      </c>
      <c r="BR232" s="309"/>
      <c r="BS232" s="788">
        <v>2.8</v>
      </c>
      <c r="BT232" s="785" t="s">
        <v>2198</v>
      </c>
      <c r="BU232" s="788">
        <v>0.6</v>
      </c>
      <c r="BV232" s="783" t="s">
        <v>2201</v>
      </c>
      <c r="BW232" s="788">
        <v>0.38</v>
      </c>
      <c r="BX232" s="785" t="s">
        <v>2308</v>
      </c>
      <c r="BY232" s="789">
        <v>2.2000000000000002</v>
      </c>
      <c r="BZ232" s="783" t="s">
        <v>1219</v>
      </c>
      <c r="CA232" s="788">
        <v>2.2000000000000002</v>
      </c>
      <c r="CB232" s="783" t="s">
        <v>1219</v>
      </c>
      <c r="CC232" s="790"/>
      <c r="CD232" s="788">
        <v>1.1000000000000001</v>
      </c>
      <c r="CE232" s="783" t="s">
        <v>2281</v>
      </c>
      <c r="CF232" s="788">
        <v>0.66</v>
      </c>
      <c r="CG232" s="783" t="s">
        <v>2257</v>
      </c>
      <c r="CH232" s="788">
        <v>1</v>
      </c>
      <c r="CI232" s="783" t="s">
        <v>2275</v>
      </c>
      <c r="CJ232" s="788">
        <v>1.6</v>
      </c>
      <c r="CK232" s="783" t="s">
        <v>2284</v>
      </c>
      <c r="CL232" s="790"/>
      <c r="CM232" s="790"/>
      <c r="CN232" s="788">
        <v>2.8</v>
      </c>
      <c r="CO232" s="791"/>
      <c r="CP232" s="788">
        <v>0</v>
      </c>
      <c r="CQ232" s="790"/>
      <c r="CR232" s="309"/>
      <c r="CS232" s="790"/>
      <c r="CT232" s="785"/>
    </row>
    <row r="233" spans="1:98" s="470" customFormat="1" ht="120" hidden="1" customHeight="1" x14ac:dyDescent="0.25">
      <c r="A233" s="846" t="s">
        <v>1153</v>
      </c>
      <c r="B233" s="463" t="s">
        <v>1154</v>
      </c>
      <c r="C233" s="463" t="s">
        <v>1155</v>
      </c>
      <c r="D233" s="463" t="s">
        <v>515</v>
      </c>
      <c r="E233" s="847"/>
      <c r="F233" s="482"/>
      <c r="G233" s="483">
        <f>'Stage 2 - Site Information'!N233</f>
        <v>0</v>
      </c>
      <c r="H233" s="482"/>
      <c r="I233" s="484">
        <f>'Stage 2 - Site Information'!M233</f>
        <v>2.99</v>
      </c>
      <c r="J233" s="485" t="s">
        <v>539</v>
      </c>
      <c r="K233" s="486"/>
      <c r="L233" s="847"/>
      <c r="M233" s="465">
        <v>2.99</v>
      </c>
      <c r="N233" s="465">
        <v>0</v>
      </c>
      <c r="O233" s="469" t="s">
        <v>441</v>
      </c>
      <c r="P233" s="466" t="s">
        <v>415</v>
      </c>
      <c r="Q233" s="847"/>
      <c r="R233" s="466" t="s">
        <v>1802</v>
      </c>
      <c r="S233" s="466" t="s">
        <v>1624</v>
      </c>
      <c r="T233" s="466" t="s">
        <v>1732</v>
      </c>
      <c r="U233" s="466" t="s">
        <v>1689</v>
      </c>
      <c r="V233" s="847"/>
      <c r="W233" s="466" t="s">
        <v>2340</v>
      </c>
      <c r="X233" s="466" t="s">
        <v>1905</v>
      </c>
      <c r="Y233" s="466" t="s">
        <v>1959</v>
      </c>
      <c r="Z233" s="466" t="s">
        <v>418</v>
      </c>
      <c r="AA233" s="847"/>
      <c r="AB233" s="466" t="s">
        <v>1992</v>
      </c>
      <c r="AC233" s="466" t="s">
        <v>418</v>
      </c>
      <c r="AD233" s="847"/>
      <c r="AE233" s="467"/>
      <c r="AF233" s="466"/>
      <c r="AG233" s="847"/>
      <c r="AH233" s="466" t="s">
        <v>2056</v>
      </c>
      <c r="AI233" s="466" t="s">
        <v>2075</v>
      </c>
      <c r="AJ233" s="466" t="s">
        <v>2074</v>
      </c>
      <c r="AK233" s="466" t="s">
        <v>64</v>
      </c>
      <c r="AL233" s="468"/>
      <c r="AM233" s="466" t="s">
        <v>2318</v>
      </c>
      <c r="AN233" s="469" t="s">
        <v>2441</v>
      </c>
      <c r="AO233" s="466" t="s">
        <v>1502</v>
      </c>
      <c r="AP233" s="868" t="s">
        <v>3304</v>
      </c>
      <c r="AQ233" s="466" t="s">
        <v>3282</v>
      </c>
      <c r="AR233" s="466" t="s">
        <v>2616</v>
      </c>
      <c r="AS233" s="847"/>
      <c r="AT233" s="466" t="s">
        <v>3087</v>
      </c>
      <c r="AU233" s="466"/>
      <c r="AV233" s="466" t="s">
        <v>3187</v>
      </c>
      <c r="AW233" s="718" t="s">
        <v>444</v>
      </c>
      <c r="AX233" s="466" t="s">
        <v>1457</v>
      </c>
      <c r="AY233" s="469" t="s">
        <v>1434</v>
      </c>
      <c r="AZ233" s="466" t="s">
        <v>2685</v>
      </c>
      <c r="BA233" s="466" t="s">
        <v>445</v>
      </c>
      <c r="BB233" s="469"/>
      <c r="BC233" s="469" t="s">
        <v>2697</v>
      </c>
      <c r="BD233" s="466"/>
      <c r="BE233" s="847"/>
      <c r="BF233" s="466"/>
      <c r="BG233" s="466"/>
      <c r="BH233" s="847"/>
      <c r="BI233" s="466"/>
      <c r="BJ233" s="466"/>
      <c r="BK233" s="466"/>
      <c r="BL233" s="466"/>
      <c r="BM233" s="466"/>
      <c r="BN233" s="466"/>
      <c r="BO233" s="847"/>
      <c r="BP233" s="466"/>
      <c r="BQ233" s="466"/>
      <c r="BR233" s="847"/>
      <c r="BS233" s="643">
        <v>2.4</v>
      </c>
      <c r="BT233" s="467" t="s">
        <v>2197</v>
      </c>
      <c r="BU233" s="643">
        <v>1</v>
      </c>
      <c r="BV233" s="466" t="s">
        <v>2200</v>
      </c>
      <c r="BW233" s="643">
        <v>0.23</v>
      </c>
      <c r="BX233" s="467" t="s">
        <v>2305</v>
      </c>
      <c r="BY233" s="644">
        <v>0.39</v>
      </c>
      <c r="BZ233" s="466" t="s">
        <v>2217</v>
      </c>
      <c r="CA233" s="643">
        <v>0.99</v>
      </c>
      <c r="CB233" s="466" t="s">
        <v>2213</v>
      </c>
      <c r="CC233" s="671"/>
      <c r="CD233" s="643">
        <v>0.2</v>
      </c>
      <c r="CE233" s="466" t="s">
        <v>2281</v>
      </c>
      <c r="CF233" s="643">
        <v>0.38</v>
      </c>
      <c r="CG233" s="466" t="s">
        <v>2239</v>
      </c>
      <c r="CH233" s="643">
        <v>0.1</v>
      </c>
      <c r="CI233" s="466" t="s">
        <v>2278</v>
      </c>
      <c r="CJ233" s="643">
        <v>1.67</v>
      </c>
      <c r="CK233" s="466" t="s">
        <v>2274</v>
      </c>
      <c r="CL233" s="671"/>
      <c r="CM233" s="671"/>
      <c r="CN233" s="643">
        <v>1.9</v>
      </c>
      <c r="CO233" s="672"/>
      <c r="CP233" s="643">
        <v>0.33</v>
      </c>
      <c r="CQ233" s="671"/>
      <c r="CR233" s="847"/>
      <c r="CS233" s="671"/>
      <c r="CT233" s="467"/>
    </row>
    <row r="234" spans="1:98" s="470" customFormat="1" ht="120" hidden="1" customHeight="1" x14ac:dyDescent="0.25">
      <c r="A234" s="846" t="s">
        <v>1156</v>
      </c>
      <c r="B234" s="463" t="s">
        <v>1157</v>
      </c>
      <c r="C234" s="463" t="s">
        <v>1155</v>
      </c>
      <c r="D234" s="463" t="s">
        <v>515</v>
      </c>
      <c r="E234" s="847"/>
      <c r="F234" s="482"/>
      <c r="G234" s="483">
        <f>'Stage 2 - Site Information'!N234</f>
        <v>0</v>
      </c>
      <c r="H234" s="482"/>
      <c r="I234" s="484">
        <f>'Stage 2 - Site Information'!M234</f>
        <v>15.49</v>
      </c>
      <c r="J234" s="485" t="s">
        <v>539</v>
      </c>
      <c r="K234" s="486"/>
      <c r="L234" s="847"/>
      <c r="M234" s="465">
        <v>15.49</v>
      </c>
      <c r="N234" s="465">
        <v>0</v>
      </c>
      <c r="O234" s="469" t="s">
        <v>441</v>
      </c>
      <c r="P234" s="466" t="s">
        <v>415</v>
      </c>
      <c r="Q234" s="847"/>
      <c r="R234" s="466" t="s">
        <v>1802</v>
      </c>
      <c r="S234" s="466" t="s">
        <v>1624</v>
      </c>
      <c r="T234" s="466" t="s">
        <v>1732</v>
      </c>
      <c r="U234" s="466" t="s">
        <v>1689</v>
      </c>
      <c r="V234" s="847"/>
      <c r="W234" s="466" t="s">
        <v>2340</v>
      </c>
      <c r="X234" s="466" t="s">
        <v>1905</v>
      </c>
      <c r="Y234" s="466" t="s">
        <v>1959</v>
      </c>
      <c r="Z234" s="466" t="s">
        <v>418</v>
      </c>
      <c r="AA234" s="847"/>
      <c r="AB234" s="466" t="s">
        <v>1992</v>
      </c>
      <c r="AC234" s="466" t="s">
        <v>418</v>
      </c>
      <c r="AD234" s="847"/>
      <c r="AE234" s="467"/>
      <c r="AF234" s="466"/>
      <c r="AG234" s="847"/>
      <c r="AH234" s="466" t="s">
        <v>2056</v>
      </c>
      <c r="AI234" s="466" t="s">
        <v>2075</v>
      </c>
      <c r="AJ234" s="466" t="s">
        <v>2074</v>
      </c>
      <c r="AK234" s="466" t="s">
        <v>64</v>
      </c>
      <c r="AL234" s="468"/>
      <c r="AM234" s="466" t="s">
        <v>2318</v>
      </c>
      <c r="AN234" s="469" t="s">
        <v>2342</v>
      </c>
      <c r="AO234" s="466" t="s">
        <v>1502</v>
      </c>
      <c r="AP234" s="864" t="s">
        <v>3304</v>
      </c>
      <c r="AQ234" s="466" t="s">
        <v>3282</v>
      </c>
      <c r="AR234" s="466" t="s">
        <v>2616</v>
      </c>
      <c r="AS234" s="847"/>
      <c r="AT234" s="466" t="s">
        <v>3087</v>
      </c>
      <c r="AU234" s="466"/>
      <c r="AV234" s="466" t="s">
        <v>3187</v>
      </c>
      <c r="AW234" s="718" t="s">
        <v>444</v>
      </c>
      <c r="AX234" s="466" t="s">
        <v>1454</v>
      </c>
      <c r="AY234" s="469" t="s">
        <v>1434</v>
      </c>
      <c r="AZ234" s="466" t="s">
        <v>2685</v>
      </c>
      <c r="BA234" s="466" t="s">
        <v>445</v>
      </c>
      <c r="BB234" s="469"/>
      <c r="BC234" s="469" t="s">
        <v>2697</v>
      </c>
      <c r="BD234" s="466"/>
      <c r="BE234" s="847"/>
      <c r="BF234" s="466"/>
      <c r="BG234" s="466"/>
      <c r="BH234" s="847"/>
      <c r="BI234" s="466"/>
      <c r="BJ234" s="466"/>
      <c r="BK234" s="466"/>
      <c r="BL234" s="466"/>
      <c r="BM234" s="466"/>
      <c r="BN234" s="466"/>
      <c r="BO234" s="847"/>
      <c r="BP234" s="466"/>
      <c r="BQ234" s="466"/>
      <c r="BR234" s="847"/>
      <c r="BS234" s="643">
        <v>2.4</v>
      </c>
      <c r="BT234" s="467" t="s">
        <v>2197</v>
      </c>
      <c r="BU234" s="643">
        <v>1</v>
      </c>
      <c r="BV234" s="466" t="s">
        <v>2200</v>
      </c>
      <c r="BW234" s="643">
        <v>0.23</v>
      </c>
      <c r="BX234" s="467" t="s">
        <v>2308</v>
      </c>
      <c r="BY234" s="644">
        <v>0.39</v>
      </c>
      <c r="BZ234" s="466" t="s">
        <v>2217</v>
      </c>
      <c r="CA234" s="643">
        <v>0.99</v>
      </c>
      <c r="CB234" s="466" t="s">
        <v>2213</v>
      </c>
      <c r="CC234" s="671"/>
      <c r="CD234" s="643">
        <v>0.2</v>
      </c>
      <c r="CE234" s="466" t="s">
        <v>2281</v>
      </c>
      <c r="CF234" s="643">
        <v>0.38</v>
      </c>
      <c r="CG234" s="466" t="s">
        <v>2239</v>
      </c>
      <c r="CH234" s="643">
        <v>0.1</v>
      </c>
      <c r="CI234" s="466" t="s">
        <v>2278</v>
      </c>
      <c r="CJ234" s="643">
        <v>1.67</v>
      </c>
      <c r="CK234" s="466" t="s">
        <v>2274</v>
      </c>
      <c r="CL234" s="671"/>
      <c r="CM234" s="671"/>
      <c r="CN234" s="643">
        <v>1.9</v>
      </c>
      <c r="CO234" s="672"/>
      <c r="CP234" s="643">
        <v>0.33</v>
      </c>
      <c r="CQ234" s="671"/>
      <c r="CR234" s="847"/>
      <c r="CS234" s="671"/>
      <c r="CT234" s="467"/>
    </row>
    <row r="235" spans="1:98" s="312" customFormat="1" ht="120" customHeight="1" x14ac:dyDescent="0.3">
      <c r="A235" s="561" t="s">
        <v>1158</v>
      </c>
      <c r="B235" s="298" t="s">
        <v>1159</v>
      </c>
      <c r="C235" s="298" t="s">
        <v>1099</v>
      </c>
      <c r="D235" s="298" t="s">
        <v>521</v>
      </c>
      <c r="E235" s="309"/>
      <c r="F235" s="777" t="s">
        <v>63</v>
      </c>
      <c r="G235" s="778">
        <f>'Stage 2 - Site Information'!N235</f>
        <v>69</v>
      </c>
      <c r="H235" s="777"/>
      <c r="I235" s="779">
        <f>'Stage 2 - Site Information'!M235</f>
        <v>2.74</v>
      </c>
      <c r="J235" s="780"/>
      <c r="K235" s="781"/>
      <c r="L235" s="309"/>
      <c r="M235" s="782">
        <v>2.74</v>
      </c>
      <c r="N235" s="782">
        <v>69</v>
      </c>
      <c r="O235" s="792" t="s">
        <v>456</v>
      </c>
      <c r="P235" s="783" t="s">
        <v>436</v>
      </c>
      <c r="Q235" s="309"/>
      <c r="R235" s="783" t="s">
        <v>1691</v>
      </c>
      <c r="S235" s="783" t="s">
        <v>1690</v>
      </c>
      <c r="T235" s="783" t="s">
        <v>1749</v>
      </c>
      <c r="U235" s="783" t="s">
        <v>416</v>
      </c>
      <c r="V235" s="309"/>
      <c r="W235" s="783" t="s">
        <v>1850</v>
      </c>
      <c r="X235" s="783" t="s">
        <v>1906</v>
      </c>
      <c r="Y235" s="783" t="s">
        <v>1908</v>
      </c>
      <c r="Z235" s="783" t="s">
        <v>418</v>
      </c>
      <c r="AA235" s="309"/>
      <c r="AB235" s="783" t="s">
        <v>98</v>
      </c>
      <c r="AC235" s="783" t="s">
        <v>2055</v>
      </c>
      <c r="AD235" s="309"/>
      <c r="AE235" s="785" t="s">
        <v>3074</v>
      </c>
      <c r="AF235" s="801" t="s">
        <v>3075</v>
      </c>
      <c r="AG235" s="309"/>
      <c r="AH235" s="783" t="s">
        <v>2058</v>
      </c>
      <c r="AI235" s="783" t="s">
        <v>2075</v>
      </c>
      <c r="AJ235" s="783" t="s">
        <v>2158</v>
      </c>
      <c r="AK235" s="783" t="s">
        <v>64</v>
      </c>
      <c r="AL235" s="786"/>
      <c r="AM235" s="783" t="s">
        <v>2318</v>
      </c>
      <c r="AN235" s="783" t="s">
        <v>2442</v>
      </c>
      <c r="AO235" s="792" t="s">
        <v>452</v>
      </c>
      <c r="AP235" s="863" t="s">
        <v>3305</v>
      </c>
      <c r="AQ235" s="792" t="s">
        <v>1505</v>
      </c>
      <c r="AR235" s="783" t="s">
        <v>2609</v>
      </c>
      <c r="AS235" s="309"/>
      <c r="AT235" s="783" t="s">
        <v>3087</v>
      </c>
      <c r="AU235" s="783" t="s">
        <v>3130</v>
      </c>
      <c r="AV235" s="783" t="s">
        <v>3192</v>
      </c>
      <c r="AW235" s="787" t="s">
        <v>444</v>
      </c>
      <c r="AX235" s="783" t="s">
        <v>1454</v>
      </c>
      <c r="AY235" s="792" t="s">
        <v>1434</v>
      </c>
      <c r="AZ235" s="783" t="s">
        <v>2685</v>
      </c>
      <c r="BA235" s="783" t="s">
        <v>445</v>
      </c>
      <c r="BB235" s="792" t="s">
        <v>3214</v>
      </c>
      <c r="BC235" s="792" t="s">
        <v>2696</v>
      </c>
      <c r="BD235" s="783" t="s">
        <v>2758</v>
      </c>
      <c r="BE235" s="309"/>
      <c r="BF235" s="792" t="s">
        <v>2844</v>
      </c>
      <c r="BG235" s="783" t="s">
        <v>2732</v>
      </c>
      <c r="BH235" s="309"/>
      <c r="BI235" s="783" t="s">
        <v>3241</v>
      </c>
      <c r="BJ235" s="783" t="s">
        <v>3241</v>
      </c>
      <c r="BK235" s="783"/>
      <c r="BL235" s="783" t="s">
        <v>2876</v>
      </c>
      <c r="BM235" s="783" t="s">
        <v>399</v>
      </c>
      <c r="BN235" s="783" t="s">
        <v>2884</v>
      </c>
      <c r="BO235" s="309"/>
      <c r="BP235" s="783" t="s">
        <v>2961</v>
      </c>
      <c r="BQ235" s="783" t="s">
        <v>3296</v>
      </c>
      <c r="BR235" s="309"/>
      <c r="BS235" s="788">
        <v>9.1999999999999993</v>
      </c>
      <c r="BT235" s="785" t="s">
        <v>2196</v>
      </c>
      <c r="BU235" s="788">
        <v>0.5</v>
      </c>
      <c r="BV235" s="783" t="s">
        <v>2200</v>
      </c>
      <c r="BW235" s="788">
        <v>0.28000000000000003</v>
      </c>
      <c r="BX235" s="785" t="s">
        <v>2308</v>
      </c>
      <c r="BY235" s="789">
        <v>0</v>
      </c>
      <c r="BZ235" s="783" t="s">
        <v>1209</v>
      </c>
      <c r="CA235" s="788">
        <v>0.26</v>
      </c>
      <c r="CB235" s="783" t="s">
        <v>2216</v>
      </c>
      <c r="CC235" s="790"/>
      <c r="CD235" s="788">
        <v>0.42</v>
      </c>
      <c r="CE235" s="783" t="s">
        <v>2298</v>
      </c>
      <c r="CF235" s="788">
        <v>0.9</v>
      </c>
      <c r="CG235" s="783" t="s">
        <v>2242</v>
      </c>
      <c r="CH235" s="788">
        <v>4</v>
      </c>
      <c r="CI235" s="783" t="s">
        <v>2279</v>
      </c>
      <c r="CJ235" s="788">
        <v>0.39</v>
      </c>
      <c r="CK235" s="783" t="s">
        <v>2271</v>
      </c>
      <c r="CL235" s="790"/>
      <c r="CM235" s="790"/>
      <c r="CN235" s="788">
        <v>4</v>
      </c>
      <c r="CO235" s="791"/>
      <c r="CP235" s="788">
        <v>0</v>
      </c>
      <c r="CQ235" s="790"/>
      <c r="CR235" s="309"/>
      <c r="CS235" s="790"/>
      <c r="CT235" s="785"/>
    </row>
    <row r="236" spans="1:98" s="470" customFormat="1" ht="120" hidden="1" customHeight="1" x14ac:dyDescent="0.25">
      <c r="A236" s="846" t="s">
        <v>1160</v>
      </c>
      <c r="B236" s="463" t="s">
        <v>1161</v>
      </c>
      <c r="C236" s="463" t="s">
        <v>520</v>
      </c>
      <c r="D236" s="463" t="s">
        <v>794</v>
      </c>
      <c r="E236" s="847"/>
      <c r="F236" s="482" t="s">
        <v>63</v>
      </c>
      <c r="G236" s="483">
        <f>'Stage 2 - Site Information'!N236</f>
        <v>57</v>
      </c>
      <c r="H236" s="482"/>
      <c r="I236" s="484">
        <f>'Stage 2 - Site Information'!M236</f>
        <v>1.93</v>
      </c>
      <c r="J236" s="485"/>
      <c r="K236" s="486"/>
      <c r="L236" s="847"/>
      <c r="M236" s="465">
        <v>1.93</v>
      </c>
      <c r="N236" s="465">
        <v>57</v>
      </c>
      <c r="O236" s="466" t="s">
        <v>482</v>
      </c>
      <c r="P236" s="466" t="s">
        <v>415</v>
      </c>
      <c r="Q236" s="847"/>
      <c r="R236" s="466"/>
      <c r="S236" s="466"/>
      <c r="T236" s="466"/>
      <c r="U236" s="466"/>
      <c r="V236" s="847"/>
      <c r="W236" s="466"/>
      <c r="X236" s="466"/>
      <c r="Y236" s="466"/>
      <c r="Z236" s="466"/>
      <c r="AA236" s="847"/>
      <c r="AB236" s="466"/>
      <c r="AC236" s="466" t="s">
        <v>418</v>
      </c>
      <c r="AD236" s="847"/>
      <c r="AE236" s="467"/>
      <c r="AF236" s="466"/>
      <c r="AG236" s="847"/>
      <c r="AH236" s="466"/>
      <c r="AI236" s="466"/>
      <c r="AJ236" s="466"/>
      <c r="AK236" s="466"/>
      <c r="AL236" s="468"/>
      <c r="AM236" s="466"/>
      <c r="AN236" s="466"/>
      <c r="AO236" s="469" t="s">
        <v>452</v>
      </c>
      <c r="AP236" s="864"/>
      <c r="AQ236" s="466"/>
      <c r="AR236" s="466"/>
      <c r="AS236" s="847"/>
      <c r="AT236" s="466" t="s">
        <v>3087</v>
      </c>
      <c r="AU236" s="466"/>
      <c r="AV236" s="466"/>
      <c r="AW236" s="718" t="s">
        <v>444</v>
      </c>
      <c r="AX236" s="466" t="s">
        <v>1454</v>
      </c>
      <c r="AY236" s="469" t="s">
        <v>1434</v>
      </c>
      <c r="AZ236" s="466" t="s">
        <v>2685</v>
      </c>
      <c r="BA236" s="466" t="s">
        <v>445</v>
      </c>
      <c r="BB236" s="469"/>
      <c r="BC236" s="466"/>
      <c r="BD236" s="466"/>
      <c r="BE236" s="847"/>
      <c r="BF236" s="466"/>
      <c r="BG236" s="466"/>
      <c r="BH236" s="847"/>
      <c r="BI236" s="466"/>
      <c r="BJ236" s="466"/>
      <c r="BK236" s="466"/>
      <c r="BL236" s="466"/>
      <c r="BM236" s="466"/>
      <c r="BN236" s="466"/>
      <c r="BO236" s="847"/>
      <c r="BP236" s="466"/>
      <c r="BQ236" s="466"/>
      <c r="BR236" s="847"/>
      <c r="BS236" s="643"/>
      <c r="BT236" s="467"/>
      <c r="BU236" s="643"/>
      <c r="BV236" s="466"/>
      <c r="BW236" s="643"/>
      <c r="BX236" s="467"/>
      <c r="BY236" s="644"/>
      <c r="BZ236" s="466"/>
      <c r="CA236" s="643"/>
      <c r="CB236" s="466"/>
      <c r="CC236" s="671"/>
      <c r="CD236" s="643"/>
      <c r="CE236" s="466"/>
      <c r="CF236" s="643"/>
      <c r="CG236" s="466"/>
      <c r="CH236" s="643"/>
      <c r="CI236" s="466"/>
      <c r="CJ236" s="643"/>
      <c r="CK236" s="466"/>
      <c r="CL236" s="671"/>
      <c r="CM236" s="671"/>
      <c r="CN236" s="643"/>
      <c r="CO236" s="672"/>
      <c r="CP236" s="643"/>
      <c r="CQ236" s="671"/>
      <c r="CR236" s="847"/>
      <c r="CS236" s="671"/>
      <c r="CT236" s="467"/>
    </row>
    <row r="237" spans="1:98" s="312" customFormat="1" ht="120" customHeight="1" x14ac:dyDescent="0.3">
      <c r="A237" s="561" t="s">
        <v>1162</v>
      </c>
      <c r="B237" s="298" t="s">
        <v>1163</v>
      </c>
      <c r="C237" s="298" t="s">
        <v>986</v>
      </c>
      <c r="D237" s="298" t="s">
        <v>518</v>
      </c>
      <c r="E237" s="309"/>
      <c r="F237" s="777" t="s">
        <v>63</v>
      </c>
      <c r="G237" s="778">
        <f>'Stage 2 - Site Information'!N237</f>
        <v>80</v>
      </c>
      <c r="H237" s="777"/>
      <c r="I237" s="779">
        <f>'Stage 2 - Site Information'!M237</f>
        <v>3.77</v>
      </c>
      <c r="J237" s="780"/>
      <c r="K237" s="781"/>
      <c r="L237" s="309"/>
      <c r="M237" s="782">
        <v>3.77</v>
      </c>
      <c r="N237" s="782">
        <v>80</v>
      </c>
      <c r="O237" s="792" t="s">
        <v>426</v>
      </c>
      <c r="P237" s="783" t="s">
        <v>415</v>
      </c>
      <c r="Q237" s="309"/>
      <c r="R237" s="783" t="s">
        <v>1796</v>
      </c>
      <c r="S237" s="783" t="s">
        <v>1675</v>
      </c>
      <c r="T237" s="783" t="s">
        <v>1737</v>
      </c>
      <c r="U237" s="783" t="s">
        <v>1586</v>
      </c>
      <c r="V237" s="309"/>
      <c r="W237" s="783" t="s">
        <v>1850</v>
      </c>
      <c r="X237" s="783" t="s">
        <v>1864</v>
      </c>
      <c r="Y237" s="783" t="s">
        <v>1909</v>
      </c>
      <c r="Z237" s="783" t="s">
        <v>418</v>
      </c>
      <c r="AA237" s="309"/>
      <c r="AB237" s="783" t="s">
        <v>98</v>
      </c>
      <c r="AC237" s="783" t="s">
        <v>418</v>
      </c>
      <c r="AD237" s="309"/>
      <c r="AE237" s="785" t="s">
        <v>3059</v>
      </c>
      <c r="AF237" s="801" t="s">
        <v>3078</v>
      </c>
      <c r="AG237" s="309"/>
      <c r="AH237" s="783" t="s">
        <v>2056</v>
      </c>
      <c r="AI237" s="783" t="s">
        <v>2075</v>
      </c>
      <c r="AJ237" s="783" t="s">
        <v>2107</v>
      </c>
      <c r="AK237" s="783" t="s">
        <v>64</v>
      </c>
      <c r="AL237" s="786"/>
      <c r="AM237" s="783" t="s">
        <v>2443</v>
      </c>
      <c r="AN237" s="783" t="s">
        <v>2444</v>
      </c>
      <c r="AO237" s="792" t="s">
        <v>452</v>
      </c>
      <c r="AP237" s="863" t="s">
        <v>3304</v>
      </c>
      <c r="AQ237" s="792" t="s">
        <v>1505</v>
      </c>
      <c r="AR237" s="783" t="s">
        <v>2610</v>
      </c>
      <c r="AS237" s="309"/>
      <c r="AT237" s="783" t="s">
        <v>3087</v>
      </c>
      <c r="AU237" s="783" t="s">
        <v>3165</v>
      </c>
      <c r="AV237" s="783" t="s">
        <v>3196</v>
      </c>
      <c r="AW237" s="787" t="s">
        <v>444</v>
      </c>
      <c r="AX237" s="783" t="s">
        <v>1459</v>
      </c>
      <c r="AY237" s="792" t="s">
        <v>1434</v>
      </c>
      <c r="AZ237" s="783" t="s">
        <v>2685</v>
      </c>
      <c r="BA237" s="783" t="s">
        <v>445</v>
      </c>
      <c r="BB237" s="792" t="s">
        <v>3216</v>
      </c>
      <c r="BC237" s="792" t="s">
        <v>2900</v>
      </c>
      <c r="BD237" s="783" t="s">
        <v>2729</v>
      </c>
      <c r="BE237" s="309"/>
      <c r="BF237" s="783" t="s">
        <v>2840</v>
      </c>
      <c r="BG237" s="803" t="s">
        <v>2785</v>
      </c>
      <c r="BH237" s="309"/>
      <c r="BI237" s="783" t="s">
        <v>3241</v>
      </c>
      <c r="BJ237" s="783" t="s">
        <v>3251</v>
      </c>
      <c r="BK237" s="783" t="s">
        <v>3258</v>
      </c>
      <c r="BL237" s="783" t="s">
        <v>2866</v>
      </c>
      <c r="BM237" s="783" t="s">
        <v>2886</v>
      </c>
      <c r="BN237" s="783" t="s">
        <v>2884</v>
      </c>
      <c r="BO237" s="309"/>
      <c r="BP237" s="783" t="s">
        <v>2964</v>
      </c>
      <c r="BQ237" s="783" t="s">
        <v>2987</v>
      </c>
      <c r="BR237" s="309"/>
      <c r="BS237" s="788">
        <v>2.4</v>
      </c>
      <c r="BT237" s="785" t="s">
        <v>2198</v>
      </c>
      <c r="BU237" s="788">
        <v>1.3</v>
      </c>
      <c r="BV237" s="783" t="s">
        <v>2201</v>
      </c>
      <c r="BW237" s="788">
        <v>0.54</v>
      </c>
      <c r="BX237" s="785" t="s">
        <v>2308</v>
      </c>
      <c r="BY237" s="789">
        <v>3.7</v>
      </c>
      <c r="BZ237" s="783" t="s">
        <v>1205</v>
      </c>
      <c r="CA237" s="788">
        <v>1.6</v>
      </c>
      <c r="CB237" s="783" t="s">
        <v>2214</v>
      </c>
      <c r="CC237" s="790"/>
      <c r="CD237" s="788">
        <v>0.7</v>
      </c>
      <c r="CE237" s="783" t="s">
        <v>2281</v>
      </c>
      <c r="CF237" s="788">
        <v>0.7</v>
      </c>
      <c r="CG237" s="783" t="s">
        <v>2263</v>
      </c>
      <c r="CH237" s="788">
        <v>0.5</v>
      </c>
      <c r="CI237" s="783" t="s">
        <v>2275</v>
      </c>
      <c r="CJ237" s="788">
        <v>1.3</v>
      </c>
      <c r="CK237" s="783" t="s">
        <v>2284</v>
      </c>
      <c r="CL237" s="790"/>
      <c r="CM237" s="790"/>
      <c r="CN237" s="788">
        <v>2.1</v>
      </c>
      <c r="CO237" s="791"/>
      <c r="CP237" s="788">
        <v>0.2</v>
      </c>
      <c r="CQ237" s="790"/>
      <c r="CR237" s="309"/>
      <c r="CS237" s="790"/>
      <c r="CT237" s="785"/>
    </row>
    <row r="238" spans="1:98" s="470" customFormat="1" ht="120" hidden="1" customHeight="1" x14ac:dyDescent="0.25">
      <c r="A238" s="846" t="s">
        <v>1164</v>
      </c>
      <c r="B238" s="463" t="s">
        <v>1165</v>
      </c>
      <c r="C238" s="463" t="s">
        <v>1166</v>
      </c>
      <c r="D238" s="463" t="s">
        <v>794</v>
      </c>
      <c r="E238" s="847"/>
      <c r="F238" s="482" t="s">
        <v>63</v>
      </c>
      <c r="G238" s="483">
        <f>'Stage 2 - Site Information'!N238</f>
        <v>10</v>
      </c>
      <c r="H238" s="482"/>
      <c r="I238" s="484">
        <f>'Stage 2 - Site Information'!M238</f>
        <v>0.35</v>
      </c>
      <c r="J238" s="485" t="s">
        <v>1521</v>
      </c>
      <c r="K238" s="486"/>
      <c r="L238" s="847"/>
      <c r="M238" s="465">
        <v>0.35</v>
      </c>
      <c r="N238" s="465">
        <v>10</v>
      </c>
      <c r="O238" s="469" t="s">
        <v>428</v>
      </c>
      <c r="P238" s="466" t="s">
        <v>415</v>
      </c>
      <c r="Q238" s="847"/>
      <c r="R238" s="466"/>
      <c r="S238" s="466"/>
      <c r="T238" s="466"/>
      <c r="U238" s="466"/>
      <c r="V238" s="847"/>
      <c r="W238" s="466"/>
      <c r="X238" s="466"/>
      <c r="Y238" s="466"/>
      <c r="Z238" s="466"/>
      <c r="AA238" s="847"/>
      <c r="AB238" s="466"/>
      <c r="AC238" s="466" t="s">
        <v>418</v>
      </c>
      <c r="AD238" s="847"/>
      <c r="AE238" s="467"/>
      <c r="AF238" s="466"/>
      <c r="AG238" s="847"/>
      <c r="AH238" s="466"/>
      <c r="AI238" s="466"/>
      <c r="AJ238" s="466"/>
      <c r="AK238" s="466"/>
      <c r="AL238" s="468"/>
      <c r="AM238" s="466"/>
      <c r="AN238" s="466"/>
      <c r="AO238" s="469" t="s">
        <v>452</v>
      </c>
      <c r="AP238" s="864"/>
      <c r="AQ238" s="466"/>
      <c r="AR238" s="466"/>
      <c r="AS238" s="847"/>
      <c r="AT238" s="466" t="s">
        <v>3087</v>
      </c>
      <c r="AU238" s="466"/>
      <c r="AV238" s="466"/>
      <c r="AW238" s="718"/>
      <c r="AX238" s="466"/>
      <c r="AY238" s="469" t="s">
        <v>1434</v>
      </c>
      <c r="AZ238" s="466" t="s">
        <v>2685</v>
      </c>
      <c r="BA238" s="466" t="s">
        <v>445</v>
      </c>
      <c r="BB238" s="469"/>
      <c r="BC238" s="466"/>
      <c r="BD238" s="466"/>
      <c r="BE238" s="847"/>
      <c r="BF238" s="466"/>
      <c r="BG238" s="466"/>
      <c r="BH238" s="847"/>
      <c r="BI238" s="466"/>
      <c r="BJ238" s="466"/>
      <c r="BK238" s="466"/>
      <c r="BL238" s="466"/>
      <c r="BM238" s="466"/>
      <c r="BN238" s="466"/>
      <c r="BO238" s="847"/>
      <c r="BP238" s="466"/>
      <c r="BQ238" s="466"/>
      <c r="BR238" s="847"/>
      <c r="BS238" s="643"/>
      <c r="BT238" s="467"/>
      <c r="BU238" s="643"/>
      <c r="BV238" s="466"/>
      <c r="BW238" s="643"/>
      <c r="BX238" s="467"/>
      <c r="BY238" s="644"/>
      <c r="BZ238" s="466"/>
      <c r="CA238" s="643"/>
      <c r="CB238" s="466"/>
      <c r="CC238" s="671"/>
      <c r="CD238" s="643"/>
      <c r="CE238" s="466"/>
      <c r="CF238" s="643"/>
      <c r="CG238" s="466"/>
      <c r="CH238" s="643"/>
      <c r="CI238" s="466"/>
      <c r="CJ238" s="643"/>
      <c r="CK238" s="466"/>
      <c r="CL238" s="671"/>
      <c r="CM238" s="671"/>
      <c r="CN238" s="643"/>
      <c r="CO238" s="672"/>
      <c r="CP238" s="643"/>
      <c r="CQ238" s="671"/>
      <c r="CR238" s="847"/>
      <c r="CS238" s="671"/>
      <c r="CT238" s="467"/>
    </row>
    <row r="239" spans="1:98" s="312" customFormat="1" ht="120" customHeight="1" x14ac:dyDescent="0.3">
      <c r="A239" s="561" t="s">
        <v>1167</v>
      </c>
      <c r="B239" s="298" t="s">
        <v>1168</v>
      </c>
      <c r="C239" s="298" t="s">
        <v>704</v>
      </c>
      <c r="D239" s="298" t="s">
        <v>565</v>
      </c>
      <c r="E239" s="309"/>
      <c r="F239" s="777" t="s">
        <v>63</v>
      </c>
      <c r="G239" s="778">
        <f>'Stage 2 - Site Information'!N239</f>
        <v>39</v>
      </c>
      <c r="H239" s="777" t="s">
        <v>63</v>
      </c>
      <c r="I239" s="779">
        <f>'Stage 2 - Site Information'!M239</f>
        <v>1.29</v>
      </c>
      <c r="J239" s="780"/>
      <c r="K239" s="781"/>
      <c r="L239" s="309"/>
      <c r="M239" s="782">
        <v>1.29</v>
      </c>
      <c r="N239" s="782">
        <v>39</v>
      </c>
      <c r="O239" s="792" t="s">
        <v>425</v>
      </c>
      <c r="P239" s="783" t="s">
        <v>436</v>
      </c>
      <c r="Q239" s="309"/>
      <c r="R239" s="783" t="s">
        <v>1911</v>
      </c>
      <c r="S239" s="783" t="s">
        <v>1685</v>
      </c>
      <c r="T239" s="783" t="s">
        <v>1741</v>
      </c>
      <c r="U239" s="783" t="s">
        <v>1556</v>
      </c>
      <c r="V239" s="309"/>
      <c r="W239" s="783" t="s">
        <v>1910</v>
      </c>
      <c r="X239" s="783" t="s">
        <v>1864</v>
      </c>
      <c r="Y239" s="783" t="s">
        <v>1955</v>
      </c>
      <c r="Z239" s="783" t="s">
        <v>1875</v>
      </c>
      <c r="AA239" s="309"/>
      <c r="AB239" s="783" t="s">
        <v>99</v>
      </c>
      <c r="AC239" s="783" t="s">
        <v>2054</v>
      </c>
      <c r="AD239" s="309"/>
      <c r="AE239" s="785" t="s">
        <v>3074</v>
      </c>
      <c r="AF239" s="801" t="s">
        <v>3075</v>
      </c>
      <c r="AG239" s="309"/>
      <c r="AH239" s="783" t="s">
        <v>2067</v>
      </c>
      <c r="AI239" s="783" t="s">
        <v>2176</v>
      </c>
      <c r="AJ239" s="792" t="s">
        <v>2177</v>
      </c>
      <c r="AK239" s="783" t="s">
        <v>64</v>
      </c>
      <c r="AL239" s="786"/>
      <c r="AM239" s="783" t="s">
        <v>2318</v>
      </c>
      <c r="AN239" s="783" t="s">
        <v>2445</v>
      </c>
      <c r="AO239" s="792" t="s">
        <v>1475</v>
      </c>
      <c r="AP239" s="863" t="s">
        <v>3307</v>
      </c>
      <c r="AQ239" s="792" t="s">
        <v>1505</v>
      </c>
      <c r="AR239" s="783" t="s">
        <v>2611</v>
      </c>
      <c r="AS239" s="309"/>
      <c r="AT239" s="783" t="s">
        <v>3087</v>
      </c>
      <c r="AU239" s="783" t="s">
        <v>3151</v>
      </c>
      <c r="AV239" s="783" t="s">
        <v>3192</v>
      </c>
      <c r="AW239" s="787"/>
      <c r="AX239" s="783" t="s">
        <v>1454</v>
      </c>
      <c r="AY239" s="792" t="s">
        <v>1434</v>
      </c>
      <c r="AZ239" s="783" t="s">
        <v>2685</v>
      </c>
      <c r="BA239" s="783" t="s">
        <v>445</v>
      </c>
      <c r="BB239" s="792" t="s">
        <v>3214</v>
      </c>
      <c r="BC239" s="792" t="s">
        <v>2901</v>
      </c>
      <c r="BD239" s="783" t="s">
        <v>2760</v>
      </c>
      <c r="BE239" s="309"/>
      <c r="BF239" s="792" t="s">
        <v>2775</v>
      </c>
      <c r="BG239" s="783" t="s">
        <v>2732</v>
      </c>
      <c r="BH239" s="309"/>
      <c r="BI239" s="783" t="s">
        <v>447</v>
      </c>
      <c r="BJ239" s="783" t="s">
        <v>3298</v>
      </c>
      <c r="BK239" s="783" t="s">
        <v>3255</v>
      </c>
      <c r="BL239" s="783" t="s">
        <v>2866</v>
      </c>
      <c r="BM239" s="783" t="s">
        <v>2886</v>
      </c>
      <c r="BN239" s="783" t="s">
        <v>2888</v>
      </c>
      <c r="BO239" s="309"/>
      <c r="BP239" s="783" t="s">
        <v>2965</v>
      </c>
      <c r="BQ239" s="783" t="s">
        <v>2987</v>
      </c>
      <c r="BR239" s="309"/>
      <c r="BS239" s="788">
        <v>10.08</v>
      </c>
      <c r="BT239" s="785" t="s">
        <v>2196</v>
      </c>
      <c r="BU239" s="788">
        <v>0.52</v>
      </c>
      <c r="BV239" s="783" t="s">
        <v>2206</v>
      </c>
      <c r="BW239" s="788">
        <v>0.52</v>
      </c>
      <c r="BX239" s="785" t="s">
        <v>2307</v>
      </c>
      <c r="BY239" s="789">
        <v>1.1200000000000001</v>
      </c>
      <c r="BZ239" s="783" t="s">
        <v>2299</v>
      </c>
      <c r="CA239" s="788">
        <v>1.1200000000000001</v>
      </c>
      <c r="CB239" s="783" t="s">
        <v>2299</v>
      </c>
      <c r="CC239" s="790"/>
      <c r="CD239" s="788">
        <v>0.72</v>
      </c>
      <c r="CE239" s="783" t="s">
        <v>2281</v>
      </c>
      <c r="CF239" s="788">
        <v>0.89</v>
      </c>
      <c r="CG239" s="783" t="s">
        <v>2244</v>
      </c>
      <c r="CH239" s="788">
        <v>1.86</v>
      </c>
      <c r="CI239" s="783" t="s">
        <v>2279</v>
      </c>
      <c r="CJ239" s="788">
        <v>1.43</v>
      </c>
      <c r="CK239" s="783" t="s">
        <v>2231</v>
      </c>
      <c r="CL239" s="790"/>
      <c r="CM239" s="790"/>
      <c r="CN239" s="788">
        <v>1.86</v>
      </c>
      <c r="CO239" s="791"/>
      <c r="CP239" s="788">
        <v>0.87</v>
      </c>
      <c r="CQ239" s="790"/>
      <c r="CR239" s="309"/>
      <c r="CS239" s="790"/>
      <c r="CT239" s="785"/>
    </row>
    <row r="240" spans="1:98" s="470" customFormat="1" ht="120" hidden="1" customHeight="1" x14ac:dyDescent="0.25">
      <c r="A240" s="846" t="s">
        <v>1169</v>
      </c>
      <c r="B240" s="463" t="s">
        <v>1170</v>
      </c>
      <c r="C240" s="463" t="s">
        <v>1171</v>
      </c>
      <c r="D240" s="463" t="s">
        <v>518</v>
      </c>
      <c r="E240" s="847"/>
      <c r="F240" s="482"/>
      <c r="G240" s="483">
        <f>'Stage 2 - Site Information'!N240</f>
        <v>0</v>
      </c>
      <c r="H240" s="482"/>
      <c r="I240" s="484">
        <f>'Stage 2 - Site Information'!M240</f>
        <v>0</v>
      </c>
      <c r="J240" s="485" t="s">
        <v>539</v>
      </c>
      <c r="K240" s="486"/>
      <c r="L240" s="847"/>
      <c r="M240" s="465">
        <v>0</v>
      </c>
      <c r="N240" s="465">
        <v>0</v>
      </c>
      <c r="O240" s="469" t="s">
        <v>428</v>
      </c>
      <c r="P240" s="466" t="s">
        <v>415</v>
      </c>
      <c r="Q240" s="847"/>
      <c r="R240" s="469" t="s">
        <v>488</v>
      </c>
      <c r="S240" s="466" t="s">
        <v>1688</v>
      </c>
      <c r="T240" s="466" t="s">
        <v>1699</v>
      </c>
      <c r="U240" s="466" t="s">
        <v>416</v>
      </c>
      <c r="V240" s="847"/>
      <c r="W240" s="466" t="s">
        <v>1850</v>
      </c>
      <c r="X240" s="466" t="s">
        <v>1937</v>
      </c>
      <c r="Y240" s="466" t="s">
        <v>1959</v>
      </c>
      <c r="Z240" s="466" t="s">
        <v>418</v>
      </c>
      <c r="AA240" s="847"/>
      <c r="AB240" s="466" t="s">
        <v>1992</v>
      </c>
      <c r="AC240" s="466" t="s">
        <v>418</v>
      </c>
      <c r="AD240" s="847"/>
      <c r="AE240" s="467"/>
      <c r="AF240" s="466"/>
      <c r="AG240" s="847"/>
      <c r="AH240" s="466"/>
      <c r="AI240" s="466"/>
      <c r="AJ240" s="466"/>
      <c r="AK240" s="466"/>
      <c r="AL240" s="468"/>
      <c r="AM240" s="466"/>
      <c r="AN240" s="466"/>
      <c r="AO240" s="469" t="s">
        <v>452</v>
      </c>
      <c r="AP240" s="864"/>
      <c r="AQ240" s="466"/>
      <c r="AR240" s="466" t="s">
        <v>3100</v>
      </c>
      <c r="AS240" s="847"/>
      <c r="AT240" s="466" t="s">
        <v>3087</v>
      </c>
      <c r="AU240" s="466"/>
      <c r="AV240" s="466"/>
      <c r="AW240" s="718"/>
      <c r="AX240" s="466"/>
      <c r="AY240" s="466" t="s">
        <v>1446</v>
      </c>
      <c r="AZ240" s="466" t="s">
        <v>2685</v>
      </c>
      <c r="BA240" s="466" t="s">
        <v>445</v>
      </c>
      <c r="BB240" s="469"/>
      <c r="BC240" s="466"/>
      <c r="BD240" s="466"/>
      <c r="BE240" s="847"/>
      <c r="BF240" s="466"/>
      <c r="BG240" s="466"/>
      <c r="BH240" s="847"/>
      <c r="BI240" s="466"/>
      <c r="BJ240" s="466"/>
      <c r="BK240" s="466" t="s">
        <v>3255</v>
      </c>
      <c r="BL240" s="466"/>
      <c r="BM240" s="466"/>
      <c r="BN240" s="466"/>
      <c r="BO240" s="847"/>
      <c r="BP240" s="466"/>
      <c r="BQ240" s="466"/>
      <c r="BR240" s="847"/>
      <c r="BS240" s="643"/>
      <c r="BT240" s="467"/>
      <c r="BU240" s="643"/>
      <c r="BV240" s="466"/>
      <c r="BW240" s="643"/>
      <c r="BX240" s="467"/>
      <c r="BY240" s="644"/>
      <c r="BZ240" s="466"/>
      <c r="CA240" s="643"/>
      <c r="CB240" s="466"/>
      <c r="CC240" s="671"/>
      <c r="CD240" s="643"/>
      <c r="CE240" s="466"/>
      <c r="CF240" s="643"/>
      <c r="CG240" s="466"/>
      <c r="CH240" s="643"/>
      <c r="CI240" s="466"/>
      <c r="CJ240" s="643"/>
      <c r="CK240" s="466"/>
      <c r="CL240" s="671"/>
      <c r="CM240" s="671"/>
      <c r="CN240" s="643"/>
      <c r="CO240" s="672"/>
      <c r="CP240" s="643"/>
      <c r="CQ240" s="671"/>
      <c r="CR240" s="847"/>
      <c r="CS240" s="671"/>
      <c r="CT240" s="467"/>
    </row>
    <row r="241" spans="1:98" s="470" customFormat="1" ht="120" hidden="1" customHeight="1" x14ac:dyDescent="0.25">
      <c r="A241" s="846" t="s">
        <v>1172</v>
      </c>
      <c r="B241" s="463" t="s">
        <v>1173</v>
      </c>
      <c r="C241" s="463" t="s">
        <v>1174</v>
      </c>
      <c r="D241" s="463" t="s">
        <v>535</v>
      </c>
      <c r="E241" s="847"/>
      <c r="F241" s="482"/>
      <c r="G241" s="483">
        <f>'Stage 2 - Site Information'!N241</f>
        <v>0</v>
      </c>
      <c r="H241" s="482"/>
      <c r="I241" s="484">
        <f>'Stage 2 - Site Information'!M241</f>
        <v>67.599999999999994</v>
      </c>
      <c r="J241" s="677" t="s">
        <v>1355</v>
      </c>
      <c r="K241" s="486"/>
      <c r="L241" s="847"/>
      <c r="M241" s="465">
        <v>67.599999999999994</v>
      </c>
      <c r="N241" s="465">
        <v>0</v>
      </c>
      <c r="O241" s="466" t="s">
        <v>414</v>
      </c>
      <c r="P241" s="466" t="s">
        <v>415</v>
      </c>
      <c r="Q241" s="847"/>
      <c r="R241" s="466" t="s">
        <v>1802</v>
      </c>
      <c r="S241" s="466" t="s">
        <v>1751</v>
      </c>
      <c r="T241" s="466" t="s">
        <v>1752</v>
      </c>
      <c r="U241" s="466" t="s">
        <v>1753</v>
      </c>
      <c r="V241" s="847"/>
      <c r="W241" s="466" t="s">
        <v>1907</v>
      </c>
      <c r="X241" s="466" t="s">
        <v>1912</v>
      </c>
      <c r="Y241" s="466" t="s">
        <v>1971</v>
      </c>
      <c r="Z241" s="466" t="s">
        <v>418</v>
      </c>
      <c r="AA241" s="847"/>
      <c r="AB241" s="466" t="s">
        <v>1992</v>
      </c>
      <c r="AC241" s="466" t="s">
        <v>418</v>
      </c>
      <c r="AD241" s="847"/>
      <c r="AE241" s="467"/>
      <c r="AF241" s="466"/>
      <c r="AG241" s="847"/>
      <c r="AH241" s="466" t="s">
        <v>2058</v>
      </c>
      <c r="AI241" s="466" t="s">
        <v>2075</v>
      </c>
      <c r="AJ241" s="466" t="s">
        <v>2159</v>
      </c>
      <c r="AK241" s="466" t="s">
        <v>64</v>
      </c>
      <c r="AL241" s="468"/>
      <c r="AM241" s="466" t="s">
        <v>2318</v>
      </c>
      <c r="AN241" s="466" t="s">
        <v>2473</v>
      </c>
      <c r="AO241" s="469" t="s">
        <v>1479</v>
      </c>
      <c r="AP241" s="868" t="s">
        <v>3305</v>
      </c>
      <c r="AQ241" s="466"/>
      <c r="AR241" s="466" t="s">
        <v>2617</v>
      </c>
      <c r="AS241" s="847"/>
      <c r="AT241" s="466" t="s">
        <v>3087</v>
      </c>
      <c r="AU241" s="466"/>
      <c r="AV241" s="466"/>
      <c r="AW241" s="718"/>
      <c r="AX241" s="466" t="s">
        <v>1456</v>
      </c>
      <c r="AY241" s="469" t="s">
        <v>1434</v>
      </c>
      <c r="AZ241" s="466" t="s">
        <v>2685</v>
      </c>
      <c r="BA241" s="466" t="s">
        <v>445</v>
      </c>
      <c r="BB241" s="469"/>
      <c r="BC241" s="678" t="s">
        <v>2700</v>
      </c>
      <c r="BD241" s="466" t="s">
        <v>2846</v>
      </c>
      <c r="BE241" s="847"/>
      <c r="BF241" s="466"/>
      <c r="BG241" s="466"/>
      <c r="BH241" s="847"/>
      <c r="BI241" s="466"/>
      <c r="BJ241" s="466"/>
      <c r="BK241" s="466" t="s">
        <v>3256</v>
      </c>
      <c r="BL241" s="466"/>
      <c r="BM241" s="466"/>
      <c r="BN241" s="466"/>
      <c r="BO241" s="847"/>
      <c r="BP241" s="466"/>
      <c r="BQ241" s="466"/>
      <c r="BR241" s="847"/>
      <c r="BS241" s="643">
        <v>1.5</v>
      </c>
      <c r="BT241" s="467" t="s">
        <v>2196</v>
      </c>
      <c r="BU241" s="643">
        <v>0</v>
      </c>
      <c r="BV241" s="466" t="s">
        <v>2210</v>
      </c>
      <c r="BW241" s="643">
        <v>1.3</v>
      </c>
      <c r="BX241" s="467" t="s">
        <v>2307</v>
      </c>
      <c r="BY241" s="644">
        <v>1.25</v>
      </c>
      <c r="BZ241" s="466" t="s">
        <v>2280</v>
      </c>
      <c r="CA241" s="643">
        <v>1.29</v>
      </c>
      <c r="CB241" s="466" t="s">
        <v>2213</v>
      </c>
      <c r="CC241" s="671"/>
      <c r="CD241" s="643">
        <v>1.45</v>
      </c>
      <c r="CE241" s="466" t="s">
        <v>2281</v>
      </c>
      <c r="CF241" s="643">
        <v>1.35</v>
      </c>
      <c r="CG241" s="466" t="s">
        <v>2252</v>
      </c>
      <c r="CH241" s="643">
        <v>2.25</v>
      </c>
      <c r="CI241" s="466" t="s">
        <v>2277</v>
      </c>
      <c r="CJ241" s="643">
        <v>2.95</v>
      </c>
      <c r="CK241" s="466" t="s">
        <v>2232</v>
      </c>
      <c r="CL241" s="671"/>
      <c r="CM241" s="671"/>
      <c r="CN241" s="643">
        <v>1.45</v>
      </c>
      <c r="CO241" s="672"/>
      <c r="CP241" s="643">
        <v>0</v>
      </c>
      <c r="CQ241" s="671"/>
      <c r="CR241" s="847"/>
      <c r="CS241" s="671"/>
      <c r="CT241" s="467"/>
    </row>
    <row r="242" spans="1:98" s="312" customFormat="1" ht="120" customHeight="1" x14ac:dyDescent="0.3">
      <c r="A242" s="561" t="s">
        <v>1175</v>
      </c>
      <c r="B242" s="298" t="s">
        <v>1176</v>
      </c>
      <c r="C242" s="298" t="s">
        <v>1174</v>
      </c>
      <c r="D242" s="298" t="s">
        <v>535</v>
      </c>
      <c r="E242" s="309"/>
      <c r="F242" s="777" t="s">
        <v>63</v>
      </c>
      <c r="G242" s="778">
        <f>'Stage 2 - Site Information'!N242</f>
        <v>93</v>
      </c>
      <c r="H242" s="777"/>
      <c r="I242" s="779">
        <f>'Stage 2 - Site Information'!M242</f>
        <v>4.6399999999999997</v>
      </c>
      <c r="J242" s="825" t="s">
        <v>682</v>
      </c>
      <c r="K242" s="781"/>
      <c r="L242" s="309"/>
      <c r="M242" s="782">
        <v>4.6399999999999997</v>
      </c>
      <c r="N242" s="782">
        <v>93</v>
      </c>
      <c r="O242" s="783" t="s">
        <v>414</v>
      </c>
      <c r="P242" s="783" t="s">
        <v>415</v>
      </c>
      <c r="Q242" s="309"/>
      <c r="R242" s="783" t="s">
        <v>1799</v>
      </c>
      <c r="S242" s="783" t="s">
        <v>1750</v>
      </c>
      <c r="T242" s="783" t="s">
        <v>1707</v>
      </c>
      <c r="U242" s="783" t="s">
        <v>416</v>
      </c>
      <c r="V242" s="309"/>
      <c r="W242" s="783" t="s">
        <v>1907</v>
      </c>
      <c r="X242" s="783" t="s">
        <v>1864</v>
      </c>
      <c r="Y242" s="783" t="s">
        <v>1971</v>
      </c>
      <c r="Z242" s="783" t="s">
        <v>418</v>
      </c>
      <c r="AA242" s="309"/>
      <c r="AB242" s="783" t="s">
        <v>98</v>
      </c>
      <c r="AC242" s="783" t="s">
        <v>418</v>
      </c>
      <c r="AD242" s="309"/>
      <c r="AE242" s="785" t="s">
        <v>3063</v>
      </c>
      <c r="AF242" s="783" t="s">
        <v>3051</v>
      </c>
      <c r="AG242" s="309"/>
      <c r="AH242" s="783" t="s">
        <v>2063</v>
      </c>
      <c r="AI242" s="783" t="s">
        <v>2075</v>
      </c>
      <c r="AJ242" s="783" t="s">
        <v>2160</v>
      </c>
      <c r="AK242" s="783" t="s">
        <v>64</v>
      </c>
      <c r="AL242" s="786"/>
      <c r="AM242" s="783" t="s">
        <v>2318</v>
      </c>
      <c r="AN242" s="783" t="s">
        <v>2446</v>
      </c>
      <c r="AO242" s="792" t="s">
        <v>1479</v>
      </c>
      <c r="AP242" s="863" t="s">
        <v>3305</v>
      </c>
      <c r="AQ242" s="792" t="s">
        <v>1505</v>
      </c>
      <c r="AR242" s="783" t="s">
        <v>2618</v>
      </c>
      <c r="AS242" s="309"/>
      <c r="AT242" s="783" t="s">
        <v>3087</v>
      </c>
      <c r="AU242" s="792" t="s">
        <v>3144</v>
      </c>
      <c r="AV242" s="783" t="s">
        <v>3186</v>
      </c>
      <c r="AW242" s="716" t="s">
        <v>3038</v>
      </c>
      <c r="AX242" s="798" t="s">
        <v>1454</v>
      </c>
      <c r="AY242" s="800" t="s">
        <v>1434</v>
      </c>
      <c r="AZ242" s="801" t="s">
        <v>2685</v>
      </c>
      <c r="BA242" s="801" t="s">
        <v>445</v>
      </c>
      <c r="BB242" s="792" t="s">
        <v>3218</v>
      </c>
      <c r="BC242" s="792" t="s">
        <v>2697</v>
      </c>
      <c r="BD242" s="792" t="s">
        <v>2845</v>
      </c>
      <c r="BE242" s="309"/>
      <c r="BF242" s="792" t="s">
        <v>446</v>
      </c>
      <c r="BG242" s="783" t="s">
        <v>2848</v>
      </c>
      <c r="BH242" s="309"/>
      <c r="BI242" s="783" t="s">
        <v>3241</v>
      </c>
      <c r="BJ242" s="783" t="s">
        <v>3241</v>
      </c>
      <c r="BK242" s="783" t="s">
        <v>3256</v>
      </c>
      <c r="BL242" s="783" t="s">
        <v>2866</v>
      </c>
      <c r="BM242" s="783" t="s">
        <v>2886</v>
      </c>
      <c r="BN242" s="783" t="s">
        <v>2884</v>
      </c>
      <c r="BO242" s="309"/>
      <c r="BP242" s="783" t="s">
        <v>2966</v>
      </c>
      <c r="BQ242" s="783" t="s">
        <v>2987</v>
      </c>
      <c r="BR242" s="309"/>
      <c r="BS242" s="788">
        <v>1.5</v>
      </c>
      <c r="BT242" s="785" t="s">
        <v>2196</v>
      </c>
      <c r="BU242" s="788">
        <v>0</v>
      </c>
      <c r="BV242" s="783" t="s">
        <v>2210</v>
      </c>
      <c r="BW242" s="788">
        <v>1</v>
      </c>
      <c r="BX242" s="785" t="s">
        <v>2307</v>
      </c>
      <c r="BY242" s="789">
        <v>0.9</v>
      </c>
      <c r="BZ242" s="783" t="s">
        <v>2280</v>
      </c>
      <c r="CA242" s="788">
        <v>0.94</v>
      </c>
      <c r="CB242" s="783" t="s">
        <v>2213</v>
      </c>
      <c r="CC242" s="790"/>
      <c r="CD242" s="788">
        <v>1</v>
      </c>
      <c r="CE242" s="783" t="s">
        <v>2281</v>
      </c>
      <c r="CF242" s="788">
        <v>0.9</v>
      </c>
      <c r="CG242" s="783" t="s">
        <v>2252</v>
      </c>
      <c r="CH242" s="788">
        <v>1.8</v>
      </c>
      <c r="CI242" s="783" t="s">
        <v>2277</v>
      </c>
      <c r="CJ242" s="788">
        <v>2.5</v>
      </c>
      <c r="CK242" s="783" t="s">
        <v>2232</v>
      </c>
      <c r="CL242" s="790"/>
      <c r="CM242" s="790"/>
      <c r="CN242" s="788">
        <v>1</v>
      </c>
      <c r="CO242" s="791"/>
      <c r="CP242" s="788">
        <v>0</v>
      </c>
      <c r="CQ242" s="790"/>
      <c r="CR242" s="309"/>
      <c r="CS242" s="790"/>
      <c r="CT242" s="785"/>
    </row>
    <row r="243" spans="1:98" s="312" customFormat="1" ht="120" customHeight="1" x14ac:dyDescent="0.3">
      <c r="A243" s="561" t="s">
        <v>1177</v>
      </c>
      <c r="B243" s="298" t="s">
        <v>1178</v>
      </c>
      <c r="C243" s="298" t="s">
        <v>1174</v>
      </c>
      <c r="D243" s="298" t="s">
        <v>535</v>
      </c>
      <c r="E243" s="309"/>
      <c r="F243" s="777"/>
      <c r="G243" s="778">
        <f>'Stage 2 - Site Information'!N243</f>
        <v>0</v>
      </c>
      <c r="H243" s="777" t="s">
        <v>63</v>
      </c>
      <c r="I243" s="779">
        <f>'Stage 2 - Site Information'!M243</f>
        <v>19.66</v>
      </c>
      <c r="J243" s="825" t="s">
        <v>682</v>
      </c>
      <c r="K243" s="781"/>
      <c r="L243" s="309"/>
      <c r="M243" s="782">
        <v>19.66</v>
      </c>
      <c r="N243" s="782">
        <v>0</v>
      </c>
      <c r="O243" s="783" t="s">
        <v>414</v>
      </c>
      <c r="P243" s="783" t="s">
        <v>415</v>
      </c>
      <c r="Q243" s="309"/>
      <c r="R243" s="783" t="s">
        <v>1799</v>
      </c>
      <c r="S243" s="783" t="s">
        <v>1751</v>
      </c>
      <c r="T243" s="783" t="s">
        <v>1752</v>
      </c>
      <c r="U243" s="783" t="s">
        <v>1753</v>
      </c>
      <c r="V243" s="309"/>
      <c r="W243" s="783" t="s">
        <v>1907</v>
      </c>
      <c r="X243" s="783" t="s">
        <v>1864</v>
      </c>
      <c r="Y243" s="783" t="s">
        <v>1971</v>
      </c>
      <c r="Z243" s="783" t="s">
        <v>1875</v>
      </c>
      <c r="AA243" s="309"/>
      <c r="AB243" s="783" t="s">
        <v>98</v>
      </c>
      <c r="AC243" s="783" t="s">
        <v>418</v>
      </c>
      <c r="AD243" s="309"/>
      <c r="AE243" s="785" t="s">
        <v>3056</v>
      </c>
      <c r="AF243" s="801" t="s">
        <v>3078</v>
      </c>
      <c r="AG243" s="309"/>
      <c r="AH243" s="783" t="s">
        <v>2072</v>
      </c>
      <c r="AI243" s="783" t="s">
        <v>2075</v>
      </c>
      <c r="AJ243" s="783" t="s">
        <v>2074</v>
      </c>
      <c r="AK243" s="783" t="s">
        <v>64</v>
      </c>
      <c r="AL243" s="786"/>
      <c r="AM243" s="783" t="s">
        <v>2318</v>
      </c>
      <c r="AN243" s="783" t="s">
        <v>2474</v>
      </c>
      <c r="AO243" s="792" t="s">
        <v>1479</v>
      </c>
      <c r="AP243" s="863" t="s">
        <v>3305</v>
      </c>
      <c r="AQ243" s="792" t="s">
        <v>1505</v>
      </c>
      <c r="AR243" s="783" t="s">
        <v>2618</v>
      </c>
      <c r="AS243" s="309"/>
      <c r="AT243" s="783" t="s">
        <v>3087</v>
      </c>
      <c r="AU243" s="792" t="s">
        <v>3144</v>
      </c>
      <c r="AV243" s="783" t="s">
        <v>3186</v>
      </c>
      <c r="AW243" s="787"/>
      <c r="AX243" s="783" t="s">
        <v>1454</v>
      </c>
      <c r="AY243" s="783" t="s">
        <v>2672</v>
      </c>
      <c r="AZ243" s="783" t="s">
        <v>2685</v>
      </c>
      <c r="BA243" s="783" t="s">
        <v>445</v>
      </c>
      <c r="BB243" s="792" t="s">
        <v>3218</v>
      </c>
      <c r="BC243" s="803" t="s">
        <v>2700</v>
      </c>
      <c r="BD243" s="783" t="s">
        <v>2846</v>
      </c>
      <c r="BE243" s="309"/>
      <c r="BF243" s="783" t="s">
        <v>2847</v>
      </c>
      <c r="BG243" s="783" t="s">
        <v>2745</v>
      </c>
      <c r="BH243" s="309"/>
      <c r="BI243" s="783" t="s">
        <v>3241</v>
      </c>
      <c r="BJ243" s="783" t="s">
        <v>3241</v>
      </c>
      <c r="BK243" s="783" t="s">
        <v>3256</v>
      </c>
      <c r="BL243" s="783" t="s">
        <v>2866</v>
      </c>
      <c r="BM243" s="783" t="s">
        <v>125</v>
      </c>
      <c r="BN243" s="783" t="s">
        <v>2884</v>
      </c>
      <c r="BO243" s="309"/>
      <c r="BP243" s="783" t="s">
        <v>2967</v>
      </c>
      <c r="BQ243" s="783" t="s">
        <v>2987</v>
      </c>
      <c r="BR243" s="309"/>
      <c r="BS243" s="788">
        <v>1.5</v>
      </c>
      <c r="BT243" s="785" t="s">
        <v>2196</v>
      </c>
      <c r="BU243" s="788">
        <v>0</v>
      </c>
      <c r="BV243" s="783" t="s">
        <v>2210</v>
      </c>
      <c r="BW243" s="788">
        <v>1.1000000000000001</v>
      </c>
      <c r="BX243" s="785" t="s">
        <v>2307</v>
      </c>
      <c r="BY243" s="789">
        <v>1.1000000000000001</v>
      </c>
      <c r="BZ243" s="783" t="s">
        <v>2280</v>
      </c>
      <c r="CA243" s="788">
        <v>1.1399999999999999</v>
      </c>
      <c r="CB243" s="783" t="s">
        <v>2213</v>
      </c>
      <c r="CC243" s="790"/>
      <c r="CD243" s="788">
        <v>1.2</v>
      </c>
      <c r="CE243" s="783" t="s">
        <v>2281</v>
      </c>
      <c r="CF243" s="788">
        <v>1.1000000000000001</v>
      </c>
      <c r="CG243" s="783" t="s">
        <v>2252</v>
      </c>
      <c r="CH243" s="788">
        <v>2</v>
      </c>
      <c r="CI243" s="783" t="s">
        <v>2277</v>
      </c>
      <c r="CJ243" s="788">
        <v>2.7</v>
      </c>
      <c r="CK243" s="783" t="s">
        <v>2232</v>
      </c>
      <c r="CL243" s="790"/>
      <c r="CM243" s="790"/>
      <c r="CN243" s="788">
        <v>1.2</v>
      </c>
      <c r="CO243" s="791"/>
      <c r="CP243" s="788">
        <v>0</v>
      </c>
      <c r="CQ243" s="790"/>
      <c r="CR243" s="309"/>
      <c r="CS243" s="790"/>
      <c r="CT243" s="785"/>
    </row>
    <row r="244" spans="1:98" s="312" customFormat="1" ht="120" customHeight="1" x14ac:dyDescent="0.3">
      <c r="A244" s="561" t="s">
        <v>1179</v>
      </c>
      <c r="B244" s="298" t="s">
        <v>1180</v>
      </c>
      <c r="C244" s="298" t="s">
        <v>718</v>
      </c>
      <c r="D244" s="298" t="s">
        <v>565</v>
      </c>
      <c r="E244" s="309"/>
      <c r="F244" s="777"/>
      <c r="G244" s="778">
        <f>'Stage 2 - Site Information'!N244</f>
        <v>0</v>
      </c>
      <c r="H244" s="777" t="s">
        <v>63</v>
      </c>
      <c r="I244" s="779">
        <f>'Stage 2 - Site Information'!M244</f>
        <v>5.09</v>
      </c>
      <c r="J244" s="780"/>
      <c r="K244" s="826"/>
      <c r="L244" s="309"/>
      <c r="M244" s="782">
        <v>5.09</v>
      </c>
      <c r="N244" s="782">
        <v>0</v>
      </c>
      <c r="O244" s="783" t="s">
        <v>499</v>
      </c>
      <c r="P244" s="783" t="s">
        <v>1388</v>
      </c>
      <c r="Q244" s="309"/>
      <c r="R244" s="792" t="s">
        <v>488</v>
      </c>
      <c r="S244" s="783" t="s">
        <v>1754</v>
      </c>
      <c r="T244" s="783" t="s">
        <v>1707</v>
      </c>
      <c r="U244" s="783" t="s">
        <v>416</v>
      </c>
      <c r="V244" s="309"/>
      <c r="W244" s="783" t="s">
        <v>1913</v>
      </c>
      <c r="X244" s="783" t="s">
        <v>1938</v>
      </c>
      <c r="Y244" s="783" t="s">
        <v>1972</v>
      </c>
      <c r="Z244" s="783" t="s">
        <v>1875</v>
      </c>
      <c r="AA244" s="309"/>
      <c r="AB244" s="783" t="s">
        <v>1992</v>
      </c>
      <c r="AC244" s="783" t="s">
        <v>2051</v>
      </c>
      <c r="AD244" s="309"/>
      <c r="AE244" s="785" t="s">
        <v>3056</v>
      </c>
      <c r="AF244" s="801" t="s">
        <v>3078</v>
      </c>
      <c r="AG244" s="309"/>
      <c r="AH244" s="783" t="s">
        <v>2063</v>
      </c>
      <c r="AI244" s="783" t="s">
        <v>2161</v>
      </c>
      <c r="AJ244" s="783" t="s">
        <v>2074</v>
      </c>
      <c r="AK244" s="783" t="s">
        <v>64</v>
      </c>
      <c r="AL244" s="786"/>
      <c r="AM244" s="783" t="s">
        <v>2318</v>
      </c>
      <c r="AN244" s="783" t="s">
        <v>2456</v>
      </c>
      <c r="AO244" s="792" t="s">
        <v>452</v>
      </c>
      <c r="AP244" s="863" t="s">
        <v>3306</v>
      </c>
      <c r="AQ244" s="792" t="s">
        <v>1505</v>
      </c>
      <c r="AR244" s="783" t="s">
        <v>2343</v>
      </c>
      <c r="AS244" s="309"/>
      <c r="AT244" s="783" t="s">
        <v>3088</v>
      </c>
      <c r="AU244" s="783" t="s">
        <v>3152</v>
      </c>
      <c r="AV244" s="783" t="s">
        <v>3208</v>
      </c>
      <c r="AW244" s="787"/>
      <c r="AX244" s="783" t="s">
        <v>1454</v>
      </c>
      <c r="AY244" s="783" t="s">
        <v>2672</v>
      </c>
      <c r="AZ244" s="783" t="s">
        <v>2685</v>
      </c>
      <c r="BA244" s="783" t="s">
        <v>445</v>
      </c>
      <c r="BB244" s="792" t="s">
        <v>3214</v>
      </c>
      <c r="BC244" s="792" t="s">
        <v>2697</v>
      </c>
      <c r="BD244" s="783" t="s">
        <v>2760</v>
      </c>
      <c r="BE244" s="309"/>
      <c r="BF244" s="792" t="s">
        <v>446</v>
      </c>
      <c r="BG244" s="783" t="s">
        <v>2732</v>
      </c>
      <c r="BH244" s="309"/>
      <c r="BI244" s="783" t="s">
        <v>3316</v>
      </c>
      <c r="BJ244" s="783" t="s">
        <v>3241</v>
      </c>
      <c r="BK244" s="783" t="s">
        <v>3258</v>
      </c>
      <c r="BL244" s="783" t="s">
        <v>2866</v>
      </c>
      <c r="BM244" s="783" t="s">
        <v>2886</v>
      </c>
      <c r="BN244" s="783" t="s">
        <v>2885</v>
      </c>
      <c r="BO244" s="309"/>
      <c r="BP244" s="783" t="s">
        <v>2968</v>
      </c>
      <c r="BQ244" s="783" t="s">
        <v>3003</v>
      </c>
      <c r="BR244" s="309"/>
      <c r="BS244" s="788">
        <v>9.3000000000000007</v>
      </c>
      <c r="BT244" s="785" t="s">
        <v>2196</v>
      </c>
      <c r="BU244" s="788">
        <v>0.7</v>
      </c>
      <c r="BV244" s="783" t="s">
        <v>2204</v>
      </c>
      <c r="BW244" s="788">
        <v>0.18</v>
      </c>
      <c r="BX244" s="785" t="s">
        <v>2307</v>
      </c>
      <c r="BY244" s="789">
        <v>0</v>
      </c>
      <c r="BZ244" s="783" t="s">
        <v>2220</v>
      </c>
      <c r="CA244" s="788">
        <v>0.94</v>
      </c>
      <c r="CB244" s="783" t="s">
        <v>2299</v>
      </c>
      <c r="CC244" s="790"/>
      <c r="CD244" s="788">
        <v>1</v>
      </c>
      <c r="CE244" s="783" t="s">
        <v>2298</v>
      </c>
      <c r="CF244" s="788">
        <v>0.9</v>
      </c>
      <c r="CG244" s="783" t="s">
        <v>2241</v>
      </c>
      <c r="CH244" s="788">
        <v>1.8</v>
      </c>
      <c r="CI244" s="783" t="s">
        <v>2279</v>
      </c>
      <c r="CJ244" s="788">
        <v>1.75</v>
      </c>
      <c r="CK244" s="783" t="s">
        <v>2231</v>
      </c>
      <c r="CL244" s="790"/>
      <c r="CM244" s="790"/>
      <c r="CN244" s="788">
        <v>0.9</v>
      </c>
      <c r="CO244" s="791"/>
      <c r="CP244" s="788">
        <v>0.1</v>
      </c>
      <c r="CQ244" s="790"/>
      <c r="CR244" s="309"/>
      <c r="CS244" s="790"/>
      <c r="CT244" s="785"/>
    </row>
    <row r="245" spans="1:98" s="312" customFormat="1" ht="168" x14ac:dyDescent="0.3">
      <c r="A245" s="561" t="s">
        <v>1181</v>
      </c>
      <c r="B245" s="298" t="s">
        <v>1182</v>
      </c>
      <c r="C245" s="298" t="s">
        <v>1155</v>
      </c>
      <c r="D245" s="298" t="s">
        <v>535</v>
      </c>
      <c r="E245" s="309"/>
      <c r="F245" s="777" t="s">
        <v>63</v>
      </c>
      <c r="G245" s="778">
        <f>'Stage 2 - Site Information'!N245</f>
        <v>216</v>
      </c>
      <c r="H245" s="777"/>
      <c r="I245" s="779">
        <f>'Stage 2 - Site Information'!M245</f>
        <v>12.32</v>
      </c>
      <c r="J245" s="780" t="s">
        <v>539</v>
      </c>
      <c r="K245" s="781"/>
      <c r="L245" s="309"/>
      <c r="M245" s="782">
        <v>12.32</v>
      </c>
      <c r="N245" s="782">
        <v>216</v>
      </c>
      <c r="O245" s="792" t="s">
        <v>441</v>
      </c>
      <c r="P245" s="783" t="s">
        <v>415</v>
      </c>
      <c r="Q245" s="309"/>
      <c r="R245" s="783" t="s">
        <v>1802</v>
      </c>
      <c r="S245" s="783" t="s">
        <v>1624</v>
      </c>
      <c r="T245" s="783" t="s">
        <v>1732</v>
      </c>
      <c r="U245" s="783" t="s">
        <v>1689</v>
      </c>
      <c r="V245" s="309"/>
      <c r="W245" s="783" t="s">
        <v>2340</v>
      </c>
      <c r="X245" s="783" t="s">
        <v>1905</v>
      </c>
      <c r="Y245" s="783" t="s">
        <v>1959</v>
      </c>
      <c r="Z245" s="783" t="s">
        <v>418</v>
      </c>
      <c r="AA245" s="309"/>
      <c r="AB245" s="783" t="s">
        <v>1992</v>
      </c>
      <c r="AC245" s="783" t="s">
        <v>418</v>
      </c>
      <c r="AD245" s="309"/>
      <c r="AE245" s="785" t="s">
        <v>3049</v>
      </c>
      <c r="AF245" s="801" t="s">
        <v>3078</v>
      </c>
      <c r="AG245" s="309"/>
      <c r="AH245" s="783" t="s">
        <v>2056</v>
      </c>
      <c r="AI245" s="783" t="s">
        <v>2075</v>
      </c>
      <c r="AJ245" s="783" t="s">
        <v>2074</v>
      </c>
      <c r="AK245" s="783" t="s">
        <v>64</v>
      </c>
      <c r="AL245" s="786"/>
      <c r="AM245" s="783" t="s">
        <v>2318</v>
      </c>
      <c r="AN245" s="792" t="s">
        <v>2341</v>
      </c>
      <c r="AO245" s="783" t="s">
        <v>1502</v>
      </c>
      <c r="AP245" s="863" t="s">
        <v>3304</v>
      </c>
      <c r="AQ245" s="783" t="s">
        <v>3282</v>
      </c>
      <c r="AR245" s="783" t="s">
        <v>2616</v>
      </c>
      <c r="AS245" s="309"/>
      <c r="AT245" s="783" t="s">
        <v>3101</v>
      </c>
      <c r="AU245" s="792" t="s">
        <v>3145</v>
      </c>
      <c r="AV245" s="783" t="s">
        <v>3187</v>
      </c>
      <c r="AW245" s="787"/>
      <c r="AX245" s="783" t="s">
        <v>1454</v>
      </c>
      <c r="AY245" s="783" t="s">
        <v>2672</v>
      </c>
      <c r="AZ245" s="783" t="s">
        <v>2685</v>
      </c>
      <c r="BA245" s="783" t="s">
        <v>445</v>
      </c>
      <c r="BB245" s="792" t="s">
        <v>3211</v>
      </c>
      <c r="BC245" s="792" t="s">
        <v>2697</v>
      </c>
      <c r="BD245" s="792" t="s">
        <v>2804</v>
      </c>
      <c r="BE245" s="309"/>
      <c r="BF245" s="792" t="s">
        <v>446</v>
      </c>
      <c r="BG245" s="783" t="s">
        <v>2732</v>
      </c>
      <c r="BH245" s="309"/>
      <c r="BI245" s="783" t="s">
        <v>3241</v>
      </c>
      <c r="BJ245" s="783" t="s">
        <v>3299</v>
      </c>
      <c r="BK245" s="783" t="s">
        <v>3255</v>
      </c>
      <c r="BL245" s="783" t="s">
        <v>2866</v>
      </c>
      <c r="BM245" s="783" t="s">
        <v>398</v>
      </c>
      <c r="BN245" s="783" t="s">
        <v>2884</v>
      </c>
      <c r="BO245" s="309"/>
      <c r="BP245" s="783" t="s">
        <v>2904</v>
      </c>
      <c r="BQ245" s="783" t="s">
        <v>2987</v>
      </c>
      <c r="BR245" s="309"/>
      <c r="BS245" s="788">
        <v>2.4</v>
      </c>
      <c r="BT245" s="785" t="s">
        <v>2197</v>
      </c>
      <c r="BU245" s="788">
        <v>1</v>
      </c>
      <c r="BV245" s="783" t="s">
        <v>2200</v>
      </c>
      <c r="BW245" s="788">
        <v>0.23</v>
      </c>
      <c r="BX245" s="785" t="s">
        <v>2305</v>
      </c>
      <c r="BY245" s="789">
        <v>0.39</v>
      </c>
      <c r="BZ245" s="783" t="s">
        <v>2217</v>
      </c>
      <c r="CA245" s="788">
        <v>0.99</v>
      </c>
      <c r="CB245" s="783" t="s">
        <v>2213</v>
      </c>
      <c r="CC245" s="790"/>
      <c r="CD245" s="788">
        <v>0.2</v>
      </c>
      <c r="CE245" s="783" t="s">
        <v>2281</v>
      </c>
      <c r="CF245" s="788">
        <v>0.38</v>
      </c>
      <c r="CG245" s="783" t="s">
        <v>2239</v>
      </c>
      <c r="CH245" s="788">
        <v>0.1</v>
      </c>
      <c r="CI245" s="783" t="s">
        <v>2278</v>
      </c>
      <c r="CJ245" s="788">
        <v>1.67</v>
      </c>
      <c r="CK245" s="783" t="s">
        <v>2274</v>
      </c>
      <c r="CL245" s="790"/>
      <c r="CM245" s="790"/>
      <c r="CN245" s="788">
        <v>1.01</v>
      </c>
      <c r="CO245" s="791"/>
      <c r="CP245" s="788">
        <v>0</v>
      </c>
      <c r="CQ245" s="790"/>
      <c r="CR245" s="309"/>
      <c r="CS245" s="790"/>
      <c r="CT245" s="785"/>
    </row>
    <row r="246" spans="1:98" s="470" customFormat="1" ht="120" hidden="1" customHeight="1" x14ac:dyDescent="0.25">
      <c r="A246" s="846" t="s">
        <v>1183</v>
      </c>
      <c r="B246" s="463" t="s">
        <v>1184</v>
      </c>
      <c r="C246" s="463" t="s">
        <v>1185</v>
      </c>
      <c r="D246" s="463" t="s">
        <v>515</v>
      </c>
      <c r="E246" s="847"/>
      <c r="F246" s="482"/>
      <c r="G246" s="483">
        <f>'Stage 2 - Site Information'!N246</f>
        <v>0</v>
      </c>
      <c r="H246" s="482"/>
      <c r="I246" s="484">
        <f>'Stage 2 - Site Information'!M246</f>
        <v>161.12</v>
      </c>
      <c r="J246" s="485" t="s">
        <v>539</v>
      </c>
      <c r="K246" s="486"/>
      <c r="L246" s="847"/>
      <c r="M246" s="465">
        <v>161.12</v>
      </c>
      <c r="N246" s="465">
        <v>0</v>
      </c>
      <c r="O246" s="466" t="s">
        <v>438</v>
      </c>
      <c r="P246" s="466" t="s">
        <v>415</v>
      </c>
      <c r="Q246" s="847"/>
      <c r="R246" s="466" t="s">
        <v>1755</v>
      </c>
      <c r="S246" s="466" t="s">
        <v>1756</v>
      </c>
      <c r="T246" s="466" t="s">
        <v>1757</v>
      </c>
      <c r="U246" s="466" t="s">
        <v>1758</v>
      </c>
      <c r="V246" s="847"/>
      <c r="W246" s="466" t="s">
        <v>1850</v>
      </c>
      <c r="X246" s="466" t="s">
        <v>1905</v>
      </c>
      <c r="Y246" s="466" t="s">
        <v>1959</v>
      </c>
      <c r="Z246" s="466" t="s">
        <v>418</v>
      </c>
      <c r="AA246" s="847"/>
      <c r="AB246" s="466" t="s">
        <v>1992</v>
      </c>
      <c r="AC246" s="466" t="s">
        <v>418</v>
      </c>
      <c r="AD246" s="847"/>
      <c r="AE246" s="467"/>
      <c r="AF246" s="466"/>
      <c r="AG246" s="847"/>
      <c r="AH246" s="466"/>
      <c r="AI246" s="466"/>
      <c r="AJ246" s="466"/>
      <c r="AK246" s="466"/>
      <c r="AL246" s="468"/>
      <c r="AM246" s="466"/>
      <c r="AN246" s="466"/>
      <c r="AO246" s="469" t="s">
        <v>452</v>
      </c>
      <c r="AP246" s="864" t="s">
        <v>3305</v>
      </c>
      <c r="AQ246" s="466"/>
      <c r="AR246" s="466"/>
      <c r="AS246" s="847"/>
      <c r="AT246" s="466" t="s">
        <v>3087</v>
      </c>
      <c r="AU246" s="466"/>
      <c r="AV246" s="466"/>
      <c r="AW246" s="718"/>
      <c r="AX246" s="466" t="s">
        <v>1457</v>
      </c>
      <c r="AY246" s="469" t="s">
        <v>1434</v>
      </c>
      <c r="AZ246" s="466" t="s">
        <v>2685</v>
      </c>
      <c r="BA246" s="466" t="s">
        <v>445</v>
      </c>
      <c r="BB246" s="469"/>
      <c r="BC246" s="466"/>
      <c r="BD246" s="466"/>
      <c r="BE246" s="847"/>
      <c r="BF246" s="466"/>
      <c r="BG246" s="466"/>
      <c r="BH246" s="847"/>
      <c r="BI246" s="466"/>
      <c r="BJ246" s="466"/>
      <c r="BK246" s="466" t="s">
        <v>3255</v>
      </c>
      <c r="BL246" s="466"/>
      <c r="BM246" s="466"/>
      <c r="BN246" s="466"/>
      <c r="BO246" s="847"/>
      <c r="BP246" s="466"/>
      <c r="BQ246" s="466"/>
      <c r="BR246" s="847"/>
      <c r="BS246" s="643"/>
      <c r="BT246" s="467"/>
      <c r="BU246" s="643"/>
      <c r="BV246" s="466"/>
      <c r="BW246" s="643"/>
      <c r="BX246" s="467"/>
      <c r="BY246" s="644"/>
      <c r="BZ246" s="466"/>
      <c r="CA246" s="643"/>
      <c r="CB246" s="466"/>
      <c r="CC246" s="671"/>
      <c r="CD246" s="643"/>
      <c r="CE246" s="466"/>
      <c r="CF246" s="643"/>
      <c r="CG246" s="466"/>
      <c r="CH246" s="643"/>
      <c r="CI246" s="466"/>
      <c r="CJ246" s="643"/>
      <c r="CK246" s="466"/>
      <c r="CL246" s="671"/>
      <c r="CM246" s="671"/>
      <c r="CN246" s="643"/>
      <c r="CO246" s="672"/>
      <c r="CP246" s="643"/>
      <c r="CQ246" s="671"/>
      <c r="CR246" s="847"/>
      <c r="CS246" s="671"/>
      <c r="CT246" s="467"/>
    </row>
    <row r="247" spans="1:98" s="312" customFormat="1" ht="120" customHeight="1" x14ac:dyDescent="0.3">
      <c r="A247" s="561" t="s">
        <v>1186</v>
      </c>
      <c r="B247" s="298" t="s">
        <v>1187</v>
      </c>
      <c r="C247" s="298" t="s">
        <v>1188</v>
      </c>
      <c r="D247" s="298" t="s">
        <v>565</v>
      </c>
      <c r="E247" s="309"/>
      <c r="F247" s="777" t="s">
        <v>63</v>
      </c>
      <c r="G247" s="778">
        <f>'Stage 2 - Site Information'!N247</f>
        <v>24</v>
      </c>
      <c r="H247" s="777"/>
      <c r="I247" s="779">
        <f>'Stage 2 - Site Information'!M247</f>
        <v>1.23</v>
      </c>
      <c r="J247" s="780"/>
      <c r="K247" s="781"/>
      <c r="L247" s="309"/>
      <c r="M247" s="782">
        <v>1.23</v>
      </c>
      <c r="N247" s="782">
        <v>24</v>
      </c>
      <c r="O247" s="783" t="s">
        <v>461</v>
      </c>
      <c r="P247" s="783" t="s">
        <v>415</v>
      </c>
      <c r="Q247" s="309"/>
      <c r="R247" s="783" t="s">
        <v>1762</v>
      </c>
      <c r="S247" s="783" t="s">
        <v>1760</v>
      </c>
      <c r="T247" s="783" t="s">
        <v>1761</v>
      </c>
      <c r="U247" s="783" t="s">
        <v>1769</v>
      </c>
      <c r="V247" s="309"/>
      <c r="W247" s="783" t="s">
        <v>1850</v>
      </c>
      <c r="X247" s="783" t="s">
        <v>1759</v>
      </c>
      <c r="Y247" s="783" t="s">
        <v>1949</v>
      </c>
      <c r="Z247" s="783" t="s">
        <v>418</v>
      </c>
      <c r="AA247" s="309"/>
      <c r="AB247" s="783" t="s">
        <v>1992</v>
      </c>
      <c r="AC247" s="783" t="s">
        <v>418</v>
      </c>
      <c r="AD247" s="309"/>
      <c r="AE247" s="785" t="s">
        <v>3060</v>
      </c>
      <c r="AF247" s="783" t="s">
        <v>3062</v>
      </c>
      <c r="AG247" s="309"/>
      <c r="AH247" s="783" t="s">
        <v>2058</v>
      </c>
      <c r="AI247" s="783" t="s">
        <v>2091</v>
      </c>
      <c r="AJ247" s="783" t="s">
        <v>2074</v>
      </c>
      <c r="AK247" s="783" t="s">
        <v>64</v>
      </c>
      <c r="AL247" s="786"/>
      <c r="AM247" s="783" t="s">
        <v>2318</v>
      </c>
      <c r="AN247" s="783" t="s">
        <v>2453</v>
      </c>
      <c r="AO247" s="792" t="s">
        <v>1475</v>
      </c>
      <c r="AP247" s="863" t="s">
        <v>3305</v>
      </c>
      <c r="AQ247" s="783" t="s">
        <v>1505</v>
      </c>
      <c r="AR247" s="783" t="s">
        <v>2567</v>
      </c>
      <c r="AS247" s="309"/>
      <c r="AT247" s="783" t="s">
        <v>3087</v>
      </c>
      <c r="AU247" s="783" t="s">
        <v>3130</v>
      </c>
      <c r="AV247" s="783" t="s">
        <v>3192</v>
      </c>
      <c r="AW247" s="787"/>
      <c r="AX247" s="783" t="s">
        <v>1454</v>
      </c>
      <c r="AY247" s="792" t="s">
        <v>1434</v>
      </c>
      <c r="AZ247" s="783" t="s">
        <v>2685</v>
      </c>
      <c r="BA247" s="783" t="s">
        <v>445</v>
      </c>
      <c r="BB247" s="792" t="s">
        <v>3213</v>
      </c>
      <c r="BC247" s="792" t="s">
        <v>2697</v>
      </c>
      <c r="BD247" s="792" t="s">
        <v>2804</v>
      </c>
      <c r="BE247" s="309"/>
      <c r="BF247" s="792" t="s">
        <v>2860</v>
      </c>
      <c r="BG247" s="783" t="s">
        <v>2732</v>
      </c>
      <c r="BH247" s="309"/>
      <c r="BI247" s="783" t="s">
        <v>3241</v>
      </c>
      <c r="BJ247" s="783" t="s">
        <v>3241</v>
      </c>
      <c r="BK247" s="783" t="s">
        <v>3257</v>
      </c>
      <c r="BL247" s="783" t="s">
        <v>2866</v>
      </c>
      <c r="BM247" s="783" t="s">
        <v>399</v>
      </c>
      <c r="BN247" s="783" t="s">
        <v>2888</v>
      </c>
      <c r="BO247" s="309"/>
      <c r="BP247" s="783" t="s">
        <v>2967</v>
      </c>
      <c r="BQ247" s="783" t="s">
        <v>2987</v>
      </c>
      <c r="BR247" s="309"/>
      <c r="BS247" s="788">
        <v>11.1</v>
      </c>
      <c r="BT247" s="785" t="s">
        <v>2196</v>
      </c>
      <c r="BU247" s="788">
        <v>0.5</v>
      </c>
      <c r="BV247" s="783" t="s">
        <v>2206</v>
      </c>
      <c r="BW247" s="788">
        <v>0.23</v>
      </c>
      <c r="BX247" s="785" t="s">
        <v>2307</v>
      </c>
      <c r="BY247" s="789">
        <v>0.9</v>
      </c>
      <c r="BZ247" s="783" t="s">
        <v>2299</v>
      </c>
      <c r="CA247" s="788">
        <v>1</v>
      </c>
      <c r="CB247" s="783" t="s">
        <v>2299</v>
      </c>
      <c r="CC247" s="790"/>
      <c r="CD247" s="788">
        <v>0.5</v>
      </c>
      <c r="CE247" s="783" t="s">
        <v>2281</v>
      </c>
      <c r="CF247" s="788">
        <v>0.8</v>
      </c>
      <c r="CG247" s="783" t="s">
        <v>2244</v>
      </c>
      <c r="CH247" s="788">
        <v>1.6</v>
      </c>
      <c r="CI247" s="783" t="s">
        <v>2279</v>
      </c>
      <c r="CJ247" s="788">
        <v>1.3</v>
      </c>
      <c r="CK247" s="783" t="s">
        <v>2231</v>
      </c>
      <c r="CL247" s="790"/>
      <c r="CM247" s="790"/>
      <c r="CN247" s="788">
        <v>2.25</v>
      </c>
      <c r="CO247" s="791"/>
      <c r="CP247" s="788">
        <v>0.76</v>
      </c>
      <c r="CQ247" s="790"/>
      <c r="CR247" s="309"/>
      <c r="CS247" s="790"/>
      <c r="CT247" s="785"/>
    </row>
    <row r="248" spans="1:98" s="312" customFormat="1" ht="132" x14ac:dyDescent="0.3">
      <c r="A248" s="561" t="s">
        <v>1189</v>
      </c>
      <c r="B248" s="298" t="s">
        <v>1190</v>
      </c>
      <c r="C248" s="298" t="s">
        <v>715</v>
      </c>
      <c r="D248" s="298" t="s">
        <v>535</v>
      </c>
      <c r="E248" s="309"/>
      <c r="F248" s="777" t="s">
        <v>63</v>
      </c>
      <c r="G248" s="778">
        <f>'Stage 2 - Site Information'!N248</f>
        <v>40</v>
      </c>
      <c r="H248" s="777"/>
      <c r="I248" s="779">
        <f>'Stage 2 - Site Information'!M248</f>
        <v>2.08</v>
      </c>
      <c r="J248" s="825" t="s">
        <v>682</v>
      </c>
      <c r="K248" s="781"/>
      <c r="L248" s="309"/>
      <c r="M248" s="782">
        <v>2.08</v>
      </c>
      <c r="N248" s="782">
        <v>40</v>
      </c>
      <c r="O248" s="784" t="s">
        <v>428</v>
      </c>
      <c r="P248" s="783" t="s">
        <v>415</v>
      </c>
      <c r="Q248" s="309"/>
      <c r="R248" s="783" t="s">
        <v>1802</v>
      </c>
      <c r="S248" s="783" t="s">
        <v>1763</v>
      </c>
      <c r="T248" s="783" t="s">
        <v>1707</v>
      </c>
      <c r="U248" s="783" t="s">
        <v>416</v>
      </c>
      <c r="V248" s="309"/>
      <c r="W248" s="783" t="s">
        <v>1907</v>
      </c>
      <c r="X248" s="783" t="s">
        <v>1864</v>
      </c>
      <c r="Y248" s="783" t="s">
        <v>1949</v>
      </c>
      <c r="Z248" s="783" t="s">
        <v>418</v>
      </c>
      <c r="AA248" s="309"/>
      <c r="AB248" s="783" t="s">
        <v>1992</v>
      </c>
      <c r="AC248" s="783" t="s">
        <v>418</v>
      </c>
      <c r="AD248" s="309"/>
      <c r="AE248" s="785" t="s">
        <v>3063</v>
      </c>
      <c r="AF248" s="783" t="s">
        <v>3051</v>
      </c>
      <c r="AG248" s="309"/>
      <c r="AH248" s="783" t="s">
        <v>2057</v>
      </c>
      <c r="AI248" s="783" t="s">
        <v>2076</v>
      </c>
      <c r="AJ248" s="783" t="s">
        <v>2122</v>
      </c>
      <c r="AK248" s="783" t="s">
        <v>64</v>
      </c>
      <c r="AL248" s="786"/>
      <c r="AM248" s="783" t="s">
        <v>2318</v>
      </c>
      <c r="AN248" s="783" t="s">
        <v>2475</v>
      </c>
      <c r="AO248" s="784" t="s">
        <v>452</v>
      </c>
      <c r="AP248" s="863" t="s">
        <v>3305</v>
      </c>
      <c r="AQ248" s="783" t="s">
        <v>1505</v>
      </c>
      <c r="AR248" s="783" t="s">
        <v>2619</v>
      </c>
      <c r="AS248" s="309"/>
      <c r="AT248" s="783" t="s">
        <v>3087</v>
      </c>
      <c r="AU248" s="792" t="s">
        <v>3170</v>
      </c>
      <c r="AV248" s="783" t="s">
        <v>3188</v>
      </c>
      <c r="AW248" s="787"/>
      <c r="AX248" s="783" t="s">
        <v>1457</v>
      </c>
      <c r="AY248" s="784" t="s">
        <v>1434</v>
      </c>
      <c r="AZ248" s="783" t="s">
        <v>2685</v>
      </c>
      <c r="BA248" s="783" t="s">
        <v>445</v>
      </c>
      <c r="BB248" s="792" t="s">
        <v>3210</v>
      </c>
      <c r="BC248" s="784" t="s">
        <v>2697</v>
      </c>
      <c r="BD248" s="784" t="s">
        <v>2804</v>
      </c>
      <c r="BE248" s="309"/>
      <c r="BF248" s="783" t="s">
        <v>2849</v>
      </c>
      <c r="BG248" s="783" t="s">
        <v>2739</v>
      </c>
      <c r="BH248" s="309"/>
      <c r="BI248" s="783" t="s">
        <v>3241</v>
      </c>
      <c r="BJ248" s="783" t="s">
        <v>3241</v>
      </c>
      <c r="BK248" s="783" t="s">
        <v>3266</v>
      </c>
      <c r="BL248" s="783" t="s">
        <v>2866</v>
      </c>
      <c r="BM248" s="783" t="s">
        <v>397</v>
      </c>
      <c r="BN248" s="783" t="s">
        <v>2885</v>
      </c>
      <c r="BO248" s="309"/>
      <c r="BP248" s="783" t="s">
        <v>2967</v>
      </c>
      <c r="BQ248" s="783" t="s">
        <v>2987</v>
      </c>
      <c r="BR248" s="309"/>
      <c r="BS248" s="788">
        <v>4</v>
      </c>
      <c r="BT248" s="785" t="s">
        <v>2196</v>
      </c>
      <c r="BU248" s="788">
        <v>0</v>
      </c>
      <c r="BV248" s="783" t="s">
        <v>2203</v>
      </c>
      <c r="BW248" s="788">
        <v>0</v>
      </c>
      <c r="BX248" s="785" t="s">
        <v>2308</v>
      </c>
      <c r="BY248" s="789">
        <v>1.9</v>
      </c>
      <c r="BZ248" s="783" t="s">
        <v>2213</v>
      </c>
      <c r="CA248" s="788">
        <v>1.9</v>
      </c>
      <c r="CB248" s="783" t="s">
        <v>2213</v>
      </c>
      <c r="CC248" s="790"/>
      <c r="CD248" s="788">
        <v>2.1</v>
      </c>
      <c r="CE248" s="783" t="s">
        <v>2223</v>
      </c>
      <c r="CF248" s="788">
        <v>0.4</v>
      </c>
      <c r="CG248" s="783" t="s">
        <v>2240</v>
      </c>
      <c r="CH248" s="788">
        <v>1.9</v>
      </c>
      <c r="CI248" s="783" t="s">
        <v>2276</v>
      </c>
      <c r="CJ248" s="788">
        <v>2</v>
      </c>
      <c r="CK248" s="783" t="s">
        <v>2283</v>
      </c>
      <c r="CL248" s="790"/>
      <c r="CM248" s="790"/>
      <c r="CN248" s="788">
        <v>3.2</v>
      </c>
      <c r="CO248" s="791"/>
      <c r="CP248" s="788">
        <v>0.8</v>
      </c>
      <c r="CQ248" s="790"/>
      <c r="CR248" s="309"/>
      <c r="CS248" s="790"/>
      <c r="CT248" s="785"/>
    </row>
    <row r="249" spans="1:98" s="470" customFormat="1" ht="120" hidden="1" customHeight="1" x14ac:dyDescent="0.25">
      <c r="A249" s="846" t="s">
        <v>1191</v>
      </c>
      <c r="B249" s="463" t="s">
        <v>1192</v>
      </c>
      <c r="C249" s="463" t="s">
        <v>1166</v>
      </c>
      <c r="D249" s="463" t="s">
        <v>794</v>
      </c>
      <c r="E249" s="847"/>
      <c r="F249" s="482" t="s">
        <v>63</v>
      </c>
      <c r="G249" s="483">
        <f>'Stage 2 - Site Information'!N249</f>
        <v>76</v>
      </c>
      <c r="H249" s="482"/>
      <c r="I249" s="484">
        <f>'Stage 2 - Site Information'!M249</f>
        <v>3.8</v>
      </c>
      <c r="J249" s="485"/>
      <c r="K249" s="486"/>
      <c r="L249" s="847"/>
      <c r="M249" s="465">
        <v>3.8</v>
      </c>
      <c r="N249" s="465">
        <v>76</v>
      </c>
      <c r="O249" s="469" t="s">
        <v>428</v>
      </c>
      <c r="P249" s="466" t="s">
        <v>415</v>
      </c>
      <c r="Q249" s="847"/>
      <c r="R249" s="469" t="s">
        <v>488</v>
      </c>
      <c r="S249" s="466"/>
      <c r="T249" s="466"/>
      <c r="U249" s="466"/>
      <c r="V249" s="847"/>
      <c r="W249" s="466"/>
      <c r="X249" s="466"/>
      <c r="Y249" s="466"/>
      <c r="Z249" s="466"/>
      <c r="AA249" s="847"/>
      <c r="AB249" s="466"/>
      <c r="AC249" s="466" t="s">
        <v>418</v>
      </c>
      <c r="AD249" s="847"/>
      <c r="AE249" s="467"/>
      <c r="AF249" s="466"/>
      <c r="AG249" s="847"/>
      <c r="AH249" s="466"/>
      <c r="AI249" s="466"/>
      <c r="AJ249" s="466"/>
      <c r="AK249" s="466"/>
      <c r="AL249" s="468"/>
      <c r="AM249" s="466"/>
      <c r="AN249" s="466"/>
      <c r="AO249" s="469" t="s">
        <v>452</v>
      </c>
      <c r="AP249" s="864"/>
      <c r="AQ249" s="466"/>
      <c r="AR249" s="466"/>
      <c r="AS249" s="847"/>
      <c r="AT249" s="466" t="s">
        <v>3087</v>
      </c>
      <c r="AU249" s="466"/>
      <c r="AV249" s="466"/>
      <c r="AW249" s="718"/>
      <c r="AX249" s="466" t="s">
        <v>1457</v>
      </c>
      <c r="AY249" s="469" t="s">
        <v>1434</v>
      </c>
      <c r="AZ249" s="466" t="s">
        <v>2685</v>
      </c>
      <c r="BA249" s="466" t="s">
        <v>445</v>
      </c>
      <c r="BB249" s="469"/>
      <c r="BC249" s="466"/>
      <c r="BD249" s="466"/>
      <c r="BE249" s="847"/>
      <c r="BF249" s="466"/>
      <c r="BG249" s="466"/>
      <c r="BH249" s="847"/>
      <c r="BI249" s="466"/>
      <c r="BJ249" s="466"/>
      <c r="BK249" s="466"/>
      <c r="BL249" s="466"/>
      <c r="BM249" s="466"/>
      <c r="BN249" s="466"/>
      <c r="BO249" s="847"/>
      <c r="BP249" s="466"/>
      <c r="BQ249" s="466"/>
      <c r="BR249" s="847"/>
      <c r="BS249" s="643"/>
      <c r="BT249" s="467"/>
      <c r="BU249" s="643"/>
      <c r="BV249" s="466"/>
      <c r="BW249" s="643"/>
      <c r="BX249" s="467"/>
      <c r="BY249" s="644"/>
      <c r="BZ249" s="466"/>
      <c r="CA249" s="643"/>
      <c r="CB249" s="466"/>
      <c r="CC249" s="671"/>
      <c r="CD249" s="643"/>
      <c r="CE249" s="466"/>
      <c r="CF249" s="643"/>
      <c r="CG249" s="466"/>
      <c r="CH249" s="643"/>
      <c r="CI249" s="466"/>
      <c r="CJ249" s="643"/>
      <c r="CK249" s="466"/>
      <c r="CL249" s="671"/>
      <c r="CM249" s="671"/>
      <c r="CN249" s="643"/>
      <c r="CO249" s="672"/>
      <c r="CP249" s="643"/>
      <c r="CQ249" s="671"/>
      <c r="CR249" s="847"/>
      <c r="CS249" s="671"/>
      <c r="CT249" s="467"/>
    </row>
    <row r="250" spans="1:98" s="312" customFormat="1" ht="120" customHeight="1" x14ac:dyDescent="0.3">
      <c r="A250" s="561" t="s">
        <v>1193</v>
      </c>
      <c r="B250" s="298" t="s">
        <v>1194</v>
      </c>
      <c r="C250" s="298" t="s">
        <v>1195</v>
      </c>
      <c r="D250" s="298" t="s">
        <v>547</v>
      </c>
      <c r="E250" s="309"/>
      <c r="F250" s="777" t="s">
        <v>63</v>
      </c>
      <c r="G250" s="778">
        <f>'Stage 2 - Site Information'!N250</f>
        <v>17</v>
      </c>
      <c r="H250" s="777"/>
      <c r="I250" s="779">
        <f>'Stage 2 - Site Information'!M250</f>
        <v>1.1000000000000001</v>
      </c>
      <c r="J250" s="780"/>
      <c r="K250" s="781"/>
      <c r="L250" s="309"/>
      <c r="M250" s="782">
        <v>1.1000000000000001</v>
      </c>
      <c r="N250" s="782">
        <v>17</v>
      </c>
      <c r="O250" s="783" t="s">
        <v>422</v>
      </c>
      <c r="P250" s="783" t="s">
        <v>415</v>
      </c>
      <c r="Q250" s="309"/>
      <c r="R250" s="792" t="s">
        <v>488</v>
      </c>
      <c r="S250" s="783" t="s">
        <v>1764</v>
      </c>
      <c r="T250" s="783" t="s">
        <v>1765</v>
      </c>
      <c r="U250" s="783" t="s">
        <v>1766</v>
      </c>
      <c r="V250" s="309"/>
      <c r="W250" s="783" t="s">
        <v>1850</v>
      </c>
      <c r="X250" s="783" t="s">
        <v>1940</v>
      </c>
      <c r="Y250" s="783" t="s">
        <v>1949</v>
      </c>
      <c r="Z250" s="783" t="s">
        <v>418</v>
      </c>
      <c r="AA250" s="309"/>
      <c r="AB250" s="783" t="s">
        <v>1992</v>
      </c>
      <c r="AC250" s="783" t="s">
        <v>418</v>
      </c>
      <c r="AD250" s="309"/>
      <c r="AE250" s="785" t="s">
        <v>3052</v>
      </c>
      <c r="AF250" s="783" t="s">
        <v>3061</v>
      </c>
      <c r="AG250" s="309"/>
      <c r="AH250" s="783" t="s">
        <v>2057</v>
      </c>
      <c r="AI250" s="783" t="s">
        <v>2076</v>
      </c>
      <c r="AJ250" s="783" t="s">
        <v>2074</v>
      </c>
      <c r="AK250" s="783" t="s">
        <v>64</v>
      </c>
      <c r="AL250" s="786"/>
      <c r="AM250" s="783" t="s">
        <v>2318</v>
      </c>
      <c r="AN250" s="783" t="s">
        <v>2454</v>
      </c>
      <c r="AO250" s="792" t="s">
        <v>452</v>
      </c>
      <c r="AP250" s="863" t="s">
        <v>3305</v>
      </c>
      <c r="AQ250" s="783" t="s">
        <v>1505</v>
      </c>
      <c r="AR250" s="783" t="s">
        <v>2620</v>
      </c>
      <c r="AS250" s="309"/>
      <c r="AT250" s="783" t="s">
        <v>3087</v>
      </c>
      <c r="AU250" s="792" t="s">
        <v>3124</v>
      </c>
      <c r="AV250" s="783" t="s">
        <v>3192</v>
      </c>
      <c r="AW250" s="787" t="s">
        <v>1463</v>
      </c>
      <c r="AX250" s="783" t="s">
        <v>1454</v>
      </c>
      <c r="AY250" s="783" t="s">
        <v>2674</v>
      </c>
      <c r="AZ250" s="783" t="s">
        <v>2685</v>
      </c>
      <c r="BA250" s="783" t="s">
        <v>445</v>
      </c>
      <c r="BB250" s="792" t="s">
        <v>3221</v>
      </c>
      <c r="BC250" s="792" t="s">
        <v>2697</v>
      </c>
      <c r="BD250" s="792" t="s">
        <v>2804</v>
      </c>
      <c r="BE250" s="309"/>
      <c r="BF250" s="783" t="s">
        <v>2850</v>
      </c>
      <c r="BG250" s="783" t="s">
        <v>2732</v>
      </c>
      <c r="BH250" s="309"/>
      <c r="BI250" s="783" t="s">
        <v>3241</v>
      </c>
      <c r="BJ250" s="783" t="s">
        <v>3241</v>
      </c>
      <c r="BK250" s="783" t="s">
        <v>3267</v>
      </c>
      <c r="BL250" s="783" t="s">
        <v>2866</v>
      </c>
      <c r="BM250" s="783" t="s">
        <v>398</v>
      </c>
      <c r="BN250" s="783" t="s">
        <v>2887</v>
      </c>
      <c r="BO250" s="309"/>
      <c r="BP250" s="783" t="s">
        <v>2967</v>
      </c>
      <c r="BQ250" s="783" t="s">
        <v>2987</v>
      </c>
      <c r="BR250" s="309"/>
      <c r="BS250" s="788">
        <v>6.7</v>
      </c>
      <c r="BT250" s="785" t="s">
        <v>2196</v>
      </c>
      <c r="BU250" s="788">
        <v>0.3</v>
      </c>
      <c r="BV250" s="783" t="s">
        <v>2200</v>
      </c>
      <c r="BW250" s="788">
        <v>0.5</v>
      </c>
      <c r="BX250" s="785" t="s">
        <v>2308</v>
      </c>
      <c r="BY250" s="789">
        <v>3.9</v>
      </c>
      <c r="BZ250" s="783" t="s">
        <v>2299</v>
      </c>
      <c r="CA250" s="788">
        <v>2.6</v>
      </c>
      <c r="CB250" s="783" t="s">
        <v>2216</v>
      </c>
      <c r="CC250" s="790"/>
      <c r="CD250" s="788">
        <v>2.6</v>
      </c>
      <c r="CE250" s="783" t="s">
        <v>2298</v>
      </c>
      <c r="CF250" s="788">
        <v>0.3</v>
      </c>
      <c r="CG250" s="783" t="s">
        <v>2249</v>
      </c>
      <c r="CH250" s="788">
        <v>3.2</v>
      </c>
      <c r="CI250" s="783" t="s">
        <v>2279</v>
      </c>
      <c r="CJ250" s="788">
        <v>2.6</v>
      </c>
      <c r="CK250" s="783" t="s">
        <v>2271</v>
      </c>
      <c r="CL250" s="790"/>
      <c r="CM250" s="790"/>
      <c r="CN250" s="788">
        <v>3.2</v>
      </c>
      <c r="CO250" s="791"/>
      <c r="CP250" s="788">
        <v>0.3</v>
      </c>
      <c r="CQ250" s="790"/>
      <c r="CR250" s="309"/>
      <c r="CS250" s="790"/>
      <c r="CT250" s="785"/>
    </row>
    <row r="251" spans="1:98" s="312" customFormat="1" ht="120" customHeight="1" x14ac:dyDescent="0.3">
      <c r="A251" s="561" t="s">
        <v>1196</v>
      </c>
      <c r="B251" s="298" t="s">
        <v>1197</v>
      </c>
      <c r="C251" s="298" t="s">
        <v>1198</v>
      </c>
      <c r="D251" s="298" t="s">
        <v>515</v>
      </c>
      <c r="E251" s="309"/>
      <c r="F251" s="777" t="s">
        <v>63</v>
      </c>
      <c r="G251" s="778">
        <f>'Stage 2 - Site Information'!N251</f>
        <v>106</v>
      </c>
      <c r="H251" s="777"/>
      <c r="I251" s="779">
        <f>'Stage 2 - Site Information'!M251</f>
        <v>2.74</v>
      </c>
      <c r="J251" s="780"/>
      <c r="K251" s="781" t="s">
        <v>2303</v>
      </c>
      <c r="L251" s="309"/>
      <c r="M251" s="782">
        <v>2.74</v>
      </c>
      <c r="N251" s="782">
        <v>106</v>
      </c>
      <c r="O251" s="784" t="s">
        <v>441</v>
      </c>
      <c r="P251" s="783" t="s">
        <v>1388</v>
      </c>
      <c r="Q251" s="309"/>
      <c r="R251" s="784" t="s">
        <v>1800</v>
      </c>
      <c r="S251" s="783" t="s">
        <v>1767</v>
      </c>
      <c r="T251" s="783" t="s">
        <v>1761</v>
      </c>
      <c r="U251" s="783" t="s">
        <v>1768</v>
      </c>
      <c r="V251" s="309"/>
      <c r="W251" s="783" t="s">
        <v>1850</v>
      </c>
      <c r="X251" s="783" t="s">
        <v>1939</v>
      </c>
      <c r="Y251" s="783" t="s">
        <v>1949</v>
      </c>
      <c r="Z251" s="783" t="s">
        <v>418</v>
      </c>
      <c r="AA251" s="309"/>
      <c r="AB251" s="783" t="s">
        <v>1992</v>
      </c>
      <c r="AC251" s="783" t="s">
        <v>2051</v>
      </c>
      <c r="AD251" s="309"/>
      <c r="AE251" s="785" t="s">
        <v>3048</v>
      </c>
      <c r="AF251" s="783" t="s">
        <v>3057</v>
      </c>
      <c r="AG251" s="309"/>
      <c r="AH251" s="783" t="s">
        <v>2056</v>
      </c>
      <c r="AI251" s="783" t="s">
        <v>2146</v>
      </c>
      <c r="AJ251" s="783" t="s">
        <v>2170</v>
      </c>
      <c r="AK251" s="783" t="s">
        <v>64</v>
      </c>
      <c r="AL251" s="786"/>
      <c r="AM251" s="783" t="s">
        <v>2318</v>
      </c>
      <c r="AN251" s="783" t="s">
        <v>2455</v>
      </c>
      <c r="AO251" s="784" t="s">
        <v>452</v>
      </c>
      <c r="AP251" s="863" t="s">
        <v>3307</v>
      </c>
      <c r="AQ251" s="783" t="s">
        <v>1505</v>
      </c>
      <c r="AR251" s="783" t="s">
        <v>2621</v>
      </c>
      <c r="AS251" s="309"/>
      <c r="AT251" s="783" t="s">
        <v>3087</v>
      </c>
      <c r="AU251" s="792" t="s">
        <v>3138</v>
      </c>
      <c r="AV251" s="783" t="s">
        <v>3192</v>
      </c>
      <c r="AW251" s="787"/>
      <c r="AX251" s="783"/>
      <c r="AY251" s="783" t="s">
        <v>2675</v>
      </c>
      <c r="AZ251" s="783" t="s">
        <v>2685</v>
      </c>
      <c r="BA251" s="783" t="s">
        <v>445</v>
      </c>
      <c r="BB251" s="792" t="s">
        <v>3211</v>
      </c>
      <c r="BC251" s="784" t="s">
        <v>2696</v>
      </c>
      <c r="BD251" s="783" t="s">
        <v>2760</v>
      </c>
      <c r="BE251" s="309"/>
      <c r="BF251" s="784" t="s">
        <v>2864</v>
      </c>
      <c r="BG251" s="783" t="s">
        <v>2732</v>
      </c>
      <c r="BH251" s="309"/>
      <c r="BI251" s="783" t="s">
        <v>3241</v>
      </c>
      <c r="BJ251" s="783" t="s">
        <v>3241</v>
      </c>
      <c r="BK251" s="783" t="s">
        <v>3268</v>
      </c>
      <c r="BL251" s="783" t="s">
        <v>2866</v>
      </c>
      <c r="BM251" s="783" t="s">
        <v>2886</v>
      </c>
      <c r="BN251" s="783" t="s">
        <v>2884</v>
      </c>
      <c r="BO251" s="309"/>
      <c r="BP251" s="783" t="s">
        <v>2969</v>
      </c>
      <c r="BQ251" s="783" t="s">
        <v>2987</v>
      </c>
      <c r="BR251" s="309"/>
      <c r="BS251" s="788">
        <v>2.1</v>
      </c>
      <c r="BT251" s="785" t="s">
        <v>2197</v>
      </c>
      <c r="BU251" s="788">
        <v>1.2</v>
      </c>
      <c r="BV251" s="783" t="s">
        <v>2201</v>
      </c>
      <c r="BW251" s="788">
        <v>0.31</v>
      </c>
      <c r="BX251" s="785" t="s">
        <v>2307</v>
      </c>
      <c r="BY251" s="789">
        <v>0.3</v>
      </c>
      <c r="BZ251" s="783" t="s">
        <v>2219</v>
      </c>
      <c r="CA251" s="788">
        <v>1.2</v>
      </c>
      <c r="CB251" s="783" t="s">
        <v>1219</v>
      </c>
      <c r="CC251" s="790"/>
      <c r="CD251" s="788">
        <v>1</v>
      </c>
      <c r="CE251" s="783" t="s">
        <v>2281</v>
      </c>
      <c r="CF251" s="788">
        <v>0.6</v>
      </c>
      <c r="CG251" s="783" t="s">
        <v>2266</v>
      </c>
      <c r="CH251" s="788">
        <v>1.9</v>
      </c>
      <c r="CI251" s="783" t="s">
        <v>2300</v>
      </c>
      <c r="CJ251" s="788">
        <v>1.3</v>
      </c>
      <c r="CK251" s="783" t="s">
        <v>2274</v>
      </c>
      <c r="CL251" s="790"/>
      <c r="CM251" s="790"/>
      <c r="CN251" s="788">
        <v>1.3</v>
      </c>
      <c r="CO251" s="791"/>
      <c r="CP251" s="788">
        <v>0.1</v>
      </c>
      <c r="CQ251" s="790"/>
      <c r="CR251" s="309"/>
      <c r="CS251" s="790"/>
      <c r="CT251" s="785"/>
    </row>
    <row r="252" spans="1:98" s="470" customFormat="1" ht="120" hidden="1" customHeight="1" x14ac:dyDescent="0.25">
      <c r="A252" s="846" t="s">
        <v>1199</v>
      </c>
      <c r="B252" s="463" t="s">
        <v>681</v>
      </c>
      <c r="C252" s="463" t="s">
        <v>1200</v>
      </c>
      <c r="D252" s="463" t="s">
        <v>535</v>
      </c>
      <c r="E252" s="847"/>
      <c r="F252" s="482"/>
      <c r="G252" s="483">
        <f>'Stage 2 - Site Information'!N252</f>
        <v>0</v>
      </c>
      <c r="H252" s="482" t="s">
        <v>63</v>
      </c>
      <c r="I252" s="484">
        <f>'Stage 2 - Site Information'!M252</f>
        <v>7.58</v>
      </c>
      <c r="J252" s="485" t="s">
        <v>1510</v>
      </c>
      <c r="K252" s="486"/>
      <c r="L252" s="847"/>
      <c r="M252" s="465">
        <v>7.58</v>
      </c>
      <c r="N252" s="465">
        <v>0</v>
      </c>
      <c r="O252" s="469" t="s">
        <v>424</v>
      </c>
      <c r="P252" s="466" t="s">
        <v>436</v>
      </c>
      <c r="Q252" s="847"/>
      <c r="T252" s="466"/>
      <c r="U252" s="466"/>
      <c r="V252" s="847"/>
      <c r="W252" s="466"/>
      <c r="X252" s="466"/>
      <c r="Y252" s="466"/>
      <c r="Z252" s="466"/>
      <c r="AA252" s="847"/>
      <c r="AB252" s="466"/>
      <c r="AC252" s="466"/>
      <c r="AD252" s="847"/>
      <c r="AE252" s="467"/>
      <c r="AF252" s="466"/>
      <c r="AG252" s="847"/>
      <c r="AH252" s="466" t="s">
        <v>2065</v>
      </c>
      <c r="AI252" s="466" t="s">
        <v>2161</v>
      </c>
      <c r="AJ252" s="466" t="s">
        <v>2087</v>
      </c>
      <c r="AK252" s="466" t="s">
        <v>63</v>
      </c>
      <c r="AL252" s="468"/>
      <c r="AM252" s="466"/>
      <c r="AN252" s="466"/>
      <c r="AO252" s="466" t="s">
        <v>1474</v>
      </c>
      <c r="AP252" s="864"/>
      <c r="AQ252" s="466"/>
      <c r="AR252" s="466"/>
      <c r="AS252" s="847"/>
      <c r="AT252" s="466" t="s">
        <v>3087</v>
      </c>
      <c r="AU252" s="466"/>
      <c r="AV252" s="466"/>
      <c r="AW252" s="718"/>
      <c r="AX252" s="466" t="s">
        <v>1454</v>
      </c>
      <c r="AY252" s="469" t="s">
        <v>1434</v>
      </c>
      <c r="AZ252" s="466" t="s">
        <v>2685</v>
      </c>
      <c r="BA252" s="466" t="s">
        <v>445</v>
      </c>
      <c r="BB252" s="469"/>
      <c r="BC252" s="466"/>
      <c r="BD252" s="466"/>
      <c r="BE252" s="847"/>
      <c r="BF252" s="466"/>
      <c r="BG252" s="466"/>
      <c r="BH252" s="847"/>
      <c r="BI252" s="466" t="s">
        <v>3315</v>
      </c>
      <c r="BJ252" s="466"/>
      <c r="BK252" s="466"/>
      <c r="BL252" s="466"/>
      <c r="BM252" s="466"/>
      <c r="BN252" s="466"/>
      <c r="BO252" s="847"/>
      <c r="BP252" s="466"/>
      <c r="BQ252" s="466"/>
      <c r="BR252" s="847"/>
      <c r="BS252" s="643">
        <v>1.8</v>
      </c>
      <c r="BT252" s="467" t="s">
        <v>2196</v>
      </c>
      <c r="BU252" s="643">
        <v>0.45</v>
      </c>
      <c r="BV252" s="466" t="s">
        <v>2200</v>
      </c>
      <c r="BW252" s="643">
        <v>0.14000000000000001</v>
      </c>
      <c r="BX252" s="467" t="s">
        <v>2305</v>
      </c>
      <c r="BY252" s="644"/>
      <c r="BZ252" s="466"/>
      <c r="CA252" s="643"/>
      <c r="CB252" s="466"/>
      <c r="CC252" s="671"/>
      <c r="CD252" s="643"/>
      <c r="CE252" s="466"/>
      <c r="CF252" s="643"/>
      <c r="CG252" s="466"/>
      <c r="CH252" s="643"/>
      <c r="CI252" s="466"/>
      <c r="CJ252" s="643"/>
      <c r="CK252" s="466"/>
      <c r="CL252" s="671"/>
      <c r="CM252" s="671"/>
      <c r="CN252" s="643"/>
      <c r="CO252" s="672"/>
      <c r="CP252" s="643"/>
      <c r="CQ252" s="671"/>
      <c r="CR252" s="847"/>
      <c r="CS252" s="671"/>
      <c r="CT252" s="467"/>
    </row>
    <row r="253" spans="1:98" s="470" customFormat="1" ht="120" hidden="1" customHeight="1" x14ac:dyDescent="0.25">
      <c r="A253" s="846" t="s">
        <v>1201</v>
      </c>
      <c r="B253" s="463" t="s">
        <v>942</v>
      </c>
      <c r="C253" s="463" t="s">
        <v>1200</v>
      </c>
      <c r="D253" s="463" t="s">
        <v>515</v>
      </c>
      <c r="E253" s="847"/>
      <c r="F253" s="482"/>
      <c r="G253" s="483">
        <f>'Stage 2 - Site Information'!N253</f>
        <v>0</v>
      </c>
      <c r="H253" s="482" t="s">
        <v>63</v>
      </c>
      <c r="I253" s="484">
        <f>'Stage 2 - Site Information'!M253</f>
        <v>12.74</v>
      </c>
      <c r="J253" s="485" t="s">
        <v>1510</v>
      </c>
      <c r="K253" s="486"/>
      <c r="L253" s="847"/>
      <c r="M253" s="465">
        <v>12.74</v>
      </c>
      <c r="N253" s="465">
        <v>0</v>
      </c>
      <c r="O253" s="469" t="s">
        <v>441</v>
      </c>
      <c r="P253" s="466" t="s">
        <v>436</v>
      </c>
      <c r="Q253" s="847"/>
      <c r="R253" s="466"/>
      <c r="S253" s="466"/>
      <c r="T253" s="466"/>
      <c r="U253" s="466"/>
      <c r="V253" s="847"/>
      <c r="W253" s="466"/>
      <c r="X253" s="466"/>
      <c r="Y253" s="466"/>
      <c r="Z253" s="466"/>
      <c r="AA253" s="847"/>
      <c r="AB253" s="466"/>
      <c r="AC253" s="466"/>
      <c r="AD253" s="847"/>
      <c r="AE253" s="467"/>
      <c r="AF253" s="466"/>
      <c r="AG253" s="847"/>
      <c r="AH253" s="466" t="s">
        <v>2063</v>
      </c>
      <c r="AI253" s="466" t="s">
        <v>2161</v>
      </c>
      <c r="AJ253" s="466" t="s">
        <v>2162</v>
      </c>
      <c r="AK253" s="466" t="s">
        <v>63</v>
      </c>
      <c r="AL253" s="468"/>
      <c r="AM253" s="466"/>
      <c r="AN253" s="466"/>
      <c r="AO253" s="469" t="s">
        <v>452</v>
      </c>
      <c r="AP253" s="864"/>
      <c r="AQ253" s="466"/>
      <c r="AR253" s="466"/>
      <c r="AS253" s="847"/>
      <c r="AT253" s="466" t="s">
        <v>3087</v>
      </c>
      <c r="AU253" s="466"/>
      <c r="AV253" s="466"/>
      <c r="AW253" s="718"/>
      <c r="AX253" s="466" t="s">
        <v>1456</v>
      </c>
      <c r="AY253" s="469" t="s">
        <v>1434</v>
      </c>
      <c r="AZ253" s="466" t="s">
        <v>2685</v>
      </c>
      <c r="BA253" s="466" t="s">
        <v>445</v>
      </c>
      <c r="BB253" s="469"/>
      <c r="BC253" s="466"/>
      <c r="BD253" s="466"/>
      <c r="BE253" s="847"/>
      <c r="BF253" s="466"/>
      <c r="BG253" s="466"/>
      <c r="BH253" s="847"/>
      <c r="BI253" s="466"/>
      <c r="BJ253" s="466"/>
      <c r="BK253" s="466"/>
      <c r="BL253" s="466"/>
      <c r="BM253" s="466"/>
      <c r="BN253" s="466"/>
      <c r="BO253" s="847"/>
      <c r="BP253" s="466"/>
      <c r="BQ253" s="466"/>
      <c r="BR253" s="847"/>
      <c r="BS253" s="643">
        <v>1.8</v>
      </c>
      <c r="BT253" s="467" t="s">
        <v>2197</v>
      </c>
      <c r="BU253" s="643">
        <v>0.5</v>
      </c>
      <c r="BV253" s="466" t="s">
        <v>2200</v>
      </c>
      <c r="BW253" s="643">
        <v>0.46</v>
      </c>
      <c r="BX253" s="467" t="s">
        <v>2305</v>
      </c>
      <c r="BY253" s="644"/>
      <c r="BZ253" s="466"/>
      <c r="CA253" s="643"/>
      <c r="CB253" s="466"/>
      <c r="CC253" s="671"/>
      <c r="CD253" s="643"/>
      <c r="CE253" s="466"/>
      <c r="CF253" s="643"/>
      <c r="CG253" s="466"/>
      <c r="CH253" s="643"/>
      <c r="CI253" s="466"/>
      <c r="CJ253" s="643"/>
      <c r="CK253" s="466"/>
      <c r="CL253" s="671"/>
      <c r="CM253" s="671"/>
      <c r="CN253" s="643"/>
      <c r="CO253" s="672"/>
      <c r="CP253" s="643"/>
      <c r="CQ253" s="671"/>
      <c r="CR253" s="847"/>
      <c r="CS253" s="671"/>
      <c r="CT253" s="467"/>
    </row>
    <row r="254" spans="1:98" s="470" customFormat="1" ht="120" hidden="1" customHeight="1" x14ac:dyDescent="0.25">
      <c r="A254" s="846" t="s">
        <v>1202</v>
      </c>
      <c r="B254" s="463" t="s">
        <v>1203</v>
      </c>
      <c r="C254" s="463" t="s">
        <v>1200</v>
      </c>
      <c r="D254" s="463" t="s">
        <v>565</v>
      </c>
      <c r="E254" s="847"/>
      <c r="F254" s="482"/>
      <c r="G254" s="483">
        <f>'Stage 2 - Site Information'!N254</f>
        <v>0</v>
      </c>
      <c r="H254" s="482" t="s">
        <v>63</v>
      </c>
      <c r="I254" s="484">
        <f>'Stage 2 - Site Information'!M254</f>
        <v>31.07</v>
      </c>
      <c r="J254" s="485" t="s">
        <v>1510</v>
      </c>
      <c r="K254" s="486"/>
      <c r="L254" s="847"/>
      <c r="M254" s="465">
        <v>31.07</v>
      </c>
      <c r="N254" s="465">
        <v>0</v>
      </c>
      <c r="O254" s="469" t="s">
        <v>425</v>
      </c>
      <c r="P254" s="466" t="s">
        <v>436</v>
      </c>
      <c r="Q254" s="847"/>
      <c r="R254" s="466"/>
      <c r="S254" s="466"/>
      <c r="T254" s="466"/>
      <c r="U254" s="466"/>
      <c r="V254" s="847"/>
      <c r="W254" s="466"/>
      <c r="X254" s="466"/>
      <c r="Y254" s="466"/>
      <c r="Z254" s="466"/>
      <c r="AA254" s="847"/>
      <c r="AB254" s="466"/>
      <c r="AC254" s="466"/>
      <c r="AD254" s="847"/>
      <c r="AE254" s="467"/>
      <c r="AF254" s="466"/>
      <c r="AG254" s="847"/>
      <c r="AH254" s="466" t="s">
        <v>2060</v>
      </c>
      <c r="AI254" s="466" t="s">
        <v>2161</v>
      </c>
      <c r="AJ254" s="466" t="s">
        <v>2163</v>
      </c>
      <c r="AK254" s="466" t="s">
        <v>63</v>
      </c>
      <c r="AL254" s="468"/>
      <c r="AM254" s="466"/>
      <c r="AN254" s="466"/>
      <c r="AO254" s="469" t="s">
        <v>452</v>
      </c>
      <c r="AP254" s="864"/>
      <c r="AQ254" s="466"/>
      <c r="AR254" s="466"/>
      <c r="AS254" s="847"/>
      <c r="AT254" s="466" t="s">
        <v>3087</v>
      </c>
      <c r="AU254" s="466"/>
      <c r="AV254" s="466"/>
      <c r="AW254" s="718"/>
      <c r="AX254" s="466" t="s">
        <v>1456</v>
      </c>
      <c r="AY254" s="469" t="s">
        <v>1434</v>
      </c>
      <c r="AZ254" s="466" t="s">
        <v>2685</v>
      </c>
      <c r="BA254" s="466" t="s">
        <v>445</v>
      </c>
      <c r="BB254" s="469"/>
      <c r="BC254" s="466"/>
      <c r="BD254" s="466"/>
      <c r="BE254" s="847"/>
      <c r="BF254" s="466"/>
      <c r="BG254" s="466"/>
      <c r="BH254" s="847"/>
      <c r="BI254" s="466"/>
      <c r="BJ254" s="466"/>
      <c r="BK254" s="466"/>
      <c r="BL254" s="466"/>
      <c r="BM254" s="466"/>
      <c r="BN254" s="466"/>
      <c r="BO254" s="847"/>
      <c r="BP254" s="466"/>
      <c r="BQ254" s="466"/>
      <c r="BR254" s="847"/>
      <c r="BS254" s="643">
        <v>9.8000000000000007</v>
      </c>
      <c r="BT254" s="467" t="s">
        <v>2196</v>
      </c>
      <c r="BU254" s="643">
        <v>0.5</v>
      </c>
      <c r="BV254" s="466" t="s">
        <v>2204</v>
      </c>
      <c r="BW254" s="643">
        <v>0.32</v>
      </c>
      <c r="BX254" s="467" t="s">
        <v>2307</v>
      </c>
      <c r="BY254" s="644"/>
      <c r="BZ254" s="466"/>
      <c r="CA254" s="643"/>
      <c r="CB254" s="466"/>
      <c r="CC254" s="671"/>
      <c r="CD254" s="643"/>
      <c r="CE254" s="466"/>
      <c r="CF254" s="643"/>
      <c r="CG254" s="466"/>
      <c r="CH254" s="643"/>
      <c r="CI254" s="466"/>
      <c r="CJ254" s="643"/>
      <c r="CK254" s="466"/>
      <c r="CL254" s="671"/>
      <c r="CM254" s="671"/>
      <c r="CN254" s="643"/>
      <c r="CO254" s="672"/>
      <c r="CP254" s="643"/>
      <c r="CQ254" s="671"/>
      <c r="CR254" s="847"/>
      <c r="CS254" s="671"/>
      <c r="CT254" s="467"/>
    </row>
    <row r="255" spans="1:98" s="470" customFormat="1" ht="120" hidden="1" customHeight="1" x14ac:dyDescent="0.25">
      <c r="A255" s="846" t="s">
        <v>1204</v>
      </c>
      <c r="B255" s="463" t="s">
        <v>1205</v>
      </c>
      <c r="C255" s="463" t="s">
        <v>1200</v>
      </c>
      <c r="D255" s="463" t="s">
        <v>515</v>
      </c>
      <c r="E255" s="847"/>
      <c r="F255" s="482"/>
      <c r="G255" s="483">
        <f>'Stage 2 - Site Information'!N255</f>
        <v>0</v>
      </c>
      <c r="H255" s="482" t="s">
        <v>63</v>
      </c>
      <c r="I255" s="484">
        <f>'Stage 2 - Site Information'!M255</f>
        <v>55.93</v>
      </c>
      <c r="J255" s="485" t="s">
        <v>1510</v>
      </c>
      <c r="K255" s="486"/>
      <c r="L255" s="847"/>
      <c r="M255" s="465">
        <v>55.93</v>
      </c>
      <c r="N255" s="465">
        <v>0</v>
      </c>
      <c r="O255" s="469" t="s">
        <v>441</v>
      </c>
      <c r="P255" s="466" t="s">
        <v>436</v>
      </c>
      <c r="Q255" s="847"/>
      <c r="R255" s="466"/>
      <c r="S255" s="466"/>
      <c r="T255" s="466"/>
      <c r="U255" s="466"/>
      <c r="V255" s="847"/>
      <c r="W255" s="466"/>
      <c r="X255" s="466"/>
      <c r="Y255" s="466"/>
      <c r="Z255" s="466"/>
      <c r="AA255" s="847"/>
      <c r="AB255" s="466"/>
      <c r="AC255" s="466"/>
      <c r="AD255" s="847"/>
      <c r="AE255" s="467"/>
      <c r="AF255" s="466"/>
      <c r="AG255" s="847"/>
      <c r="AH255" s="466" t="s">
        <v>2069</v>
      </c>
      <c r="AI255" s="466" t="s">
        <v>2076</v>
      </c>
      <c r="AJ255" s="466" t="s">
        <v>2164</v>
      </c>
      <c r="AK255" s="466" t="s">
        <v>63</v>
      </c>
      <c r="AL255" s="468"/>
      <c r="AM255" s="466"/>
      <c r="AN255" s="466"/>
      <c r="AO255" s="469" t="s">
        <v>1498</v>
      </c>
      <c r="AP255" s="864"/>
      <c r="AQ255" s="466"/>
      <c r="AR255" s="466"/>
      <c r="AS255" s="847"/>
      <c r="AT255" s="466" t="s">
        <v>3087</v>
      </c>
      <c r="AU255" s="466"/>
      <c r="AV255" s="466"/>
      <c r="AW255" s="718"/>
      <c r="AX255" s="466" t="s">
        <v>1456</v>
      </c>
      <c r="AY255" s="469" t="s">
        <v>1434</v>
      </c>
      <c r="AZ255" s="466" t="s">
        <v>2685</v>
      </c>
      <c r="BA255" s="466" t="s">
        <v>445</v>
      </c>
      <c r="BB255" s="469"/>
      <c r="BC255" s="466"/>
      <c r="BD255" s="466"/>
      <c r="BE255" s="847"/>
      <c r="BF255" s="466"/>
      <c r="BG255" s="466"/>
      <c r="BH255" s="847"/>
      <c r="BI255" s="466"/>
      <c r="BJ255" s="466"/>
      <c r="BK255" s="466"/>
      <c r="BL255" s="466"/>
      <c r="BM255" s="466"/>
      <c r="BN255" s="466"/>
      <c r="BO255" s="847"/>
      <c r="BP255" s="466"/>
      <c r="BQ255" s="466"/>
      <c r="BR255" s="847"/>
      <c r="BS255" s="643">
        <v>0.5</v>
      </c>
      <c r="BT255" s="467" t="s">
        <v>2198</v>
      </c>
      <c r="BU255" s="643">
        <v>0.5</v>
      </c>
      <c r="BV255" s="466" t="s">
        <v>2202</v>
      </c>
      <c r="BW255" s="643">
        <v>0.92</v>
      </c>
      <c r="BX255" s="467" t="s">
        <v>2305</v>
      </c>
      <c r="BY255" s="644"/>
      <c r="BZ255" s="466"/>
      <c r="CA255" s="643"/>
      <c r="CB255" s="466"/>
      <c r="CC255" s="671"/>
      <c r="CD255" s="643"/>
      <c r="CE255" s="466"/>
      <c r="CF255" s="643"/>
      <c r="CG255" s="466"/>
      <c r="CH255" s="643"/>
      <c r="CI255" s="466"/>
      <c r="CJ255" s="643"/>
      <c r="CK255" s="466"/>
      <c r="CL255" s="671"/>
      <c r="CM255" s="671"/>
      <c r="CN255" s="643"/>
      <c r="CO255" s="672"/>
      <c r="CP255" s="643"/>
      <c r="CQ255" s="671"/>
      <c r="CR255" s="847"/>
      <c r="CS255" s="671"/>
      <c r="CT255" s="467"/>
    </row>
    <row r="256" spans="1:98" s="470" customFormat="1" ht="120" hidden="1" customHeight="1" x14ac:dyDescent="0.25">
      <c r="A256" s="846" t="s">
        <v>1206</v>
      </c>
      <c r="B256" s="463" t="s">
        <v>1207</v>
      </c>
      <c r="C256" s="463" t="s">
        <v>1200</v>
      </c>
      <c r="D256" s="463" t="s">
        <v>515</v>
      </c>
      <c r="E256" s="847"/>
      <c r="F256" s="482"/>
      <c r="G256" s="483">
        <f>'Stage 2 - Site Information'!N256</f>
        <v>0</v>
      </c>
      <c r="H256" s="482" t="s">
        <v>63</v>
      </c>
      <c r="I256" s="484">
        <f>'Stage 2 - Site Information'!M256</f>
        <v>12.08</v>
      </c>
      <c r="J256" s="485" t="s">
        <v>1510</v>
      </c>
      <c r="K256" s="486"/>
      <c r="L256" s="847"/>
      <c r="M256" s="465">
        <v>12.08</v>
      </c>
      <c r="N256" s="465">
        <v>0</v>
      </c>
      <c r="O256" s="469" t="s">
        <v>441</v>
      </c>
      <c r="P256" s="466" t="s">
        <v>436</v>
      </c>
      <c r="Q256" s="847"/>
      <c r="R256" s="466"/>
      <c r="S256" s="466"/>
      <c r="T256" s="466"/>
      <c r="U256" s="466"/>
      <c r="V256" s="847"/>
      <c r="W256" s="466"/>
      <c r="X256" s="466"/>
      <c r="Y256" s="466"/>
      <c r="Z256" s="466"/>
      <c r="AA256" s="847"/>
      <c r="AB256" s="466"/>
      <c r="AC256" s="466"/>
      <c r="AD256" s="847"/>
      <c r="AE256" s="467"/>
      <c r="AF256" s="466"/>
      <c r="AG256" s="847"/>
      <c r="AH256" s="466" t="s">
        <v>2065</v>
      </c>
      <c r="AI256" s="466" t="s">
        <v>2161</v>
      </c>
      <c r="AJ256" s="466" t="s">
        <v>2165</v>
      </c>
      <c r="AK256" s="466" t="s">
        <v>63</v>
      </c>
      <c r="AL256" s="468"/>
      <c r="AM256" s="466"/>
      <c r="AN256" s="466"/>
      <c r="AO256" s="469" t="s">
        <v>452</v>
      </c>
      <c r="AP256" s="864"/>
      <c r="AQ256" s="466"/>
      <c r="AR256" s="466"/>
      <c r="AS256" s="847"/>
      <c r="AT256" s="466" t="s">
        <v>3087</v>
      </c>
      <c r="AU256" s="466"/>
      <c r="AV256" s="466"/>
      <c r="AW256" s="718"/>
      <c r="AX256" s="466" t="s">
        <v>1457</v>
      </c>
      <c r="AY256" s="469" t="s">
        <v>1434</v>
      </c>
      <c r="AZ256" s="466" t="s">
        <v>2685</v>
      </c>
      <c r="BA256" s="466" t="s">
        <v>445</v>
      </c>
      <c r="BB256" s="469"/>
      <c r="BC256" s="466"/>
      <c r="BD256" s="466"/>
      <c r="BE256" s="847"/>
      <c r="BF256" s="466"/>
      <c r="BG256" s="466"/>
      <c r="BH256" s="847"/>
      <c r="BI256" s="466"/>
      <c r="BJ256" s="466"/>
      <c r="BK256" s="466"/>
      <c r="BL256" s="466"/>
      <c r="BM256" s="466"/>
      <c r="BN256" s="466"/>
      <c r="BO256" s="847"/>
      <c r="BP256" s="466"/>
      <c r="BQ256" s="466"/>
      <c r="BR256" s="847"/>
      <c r="BS256" s="643">
        <v>1.8</v>
      </c>
      <c r="BT256" s="467" t="s">
        <v>2198</v>
      </c>
      <c r="BU256" s="643">
        <v>1</v>
      </c>
      <c r="BV256" s="466" t="s">
        <v>2201</v>
      </c>
      <c r="BW256" s="643">
        <v>0.46</v>
      </c>
      <c r="BX256" s="467" t="s">
        <v>2308</v>
      </c>
      <c r="BY256" s="644"/>
      <c r="BZ256" s="466"/>
      <c r="CA256" s="643"/>
      <c r="CB256" s="466"/>
      <c r="CC256" s="671"/>
      <c r="CD256" s="643"/>
      <c r="CE256" s="466"/>
      <c r="CF256" s="643"/>
      <c r="CG256" s="466"/>
      <c r="CH256" s="643"/>
      <c r="CI256" s="466"/>
      <c r="CJ256" s="643"/>
      <c r="CK256" s="466"/>
      <c r="CL256" s="671"/>
      <c r="CM256" s="671"/>
      <c r="CN256" s="643"/>
      <c r="CO256" s="672"/>
      <c r="CP256" s="643"/>
      <c r="CQ256" s="671"/>
      <c r="CR256" s="847"/>
      <c r="CS256" s="671"/>
      <c r="CT256" s="467"/>
    </row>
    <row r="257" spans="1:98" s="470" customFormat="1" ht="120" hidden="1" customHeight="1" x14ac:dyDescent="0.25">
      <c r="A257" s="846" t="s">
        <v>1208</v>
      </c>
      <c r="B257" s="463" t="s">
        <v>1209</v>
      </c>
      <c r="C257" s="463" t="s">
        <v>1200</v>
      </c>
      <c r="D257" s="463" t="s">
        <v>521</v>
      </c>
      <c r="E257" s="847"/>
      <c r="F257" s="482"/>
      <c r="G257" s="483">
        <f>'Stage 2 - Site Information'!N257</f>
        <v>0</v>
      </c>
      <c r="H257" s="482" t="s">
        <v>63</v>
      </c>
      <c r="I257" s="484">
        <f>'Stage 2 - Site Information'!M257</f>
        <v>13.08</v>
      </c>
      <c r="J257" s="485" t="s">
        <v>1510</v>
      </c>
      <c r="K257" s="486"/>
      <c r="L257" s="847"/>
      <c r="M257" s="465">
        <v>13.08</v>
      </c>
      <c r="N257" s="465">
        <v>0</v>
      </c>
      <c r="O257" s="469" t="s">
        <v>456</v>
      </c>
      <c r="P257" s="466" t="s">
        <v>436</v>
      </c>
      <c r="Q257" s="847"/>
      <c r="R257" s="466"/>
      <c r="S257" s="466"/>
      <c r="T257" s="466"/>
      <c r="U257" s="466"/>
      <c r="V257" s="847"/>
      <c r="W257" s="466"/>
      <c r="X257" s="466"/>
      <c r="Y257" s="466"/>
      <c r="Z257" s="466"/>
      <c r="AA257" s="847"/>
      <c r="AB257" s="466"/>
      <c r="AC257" s="466"/>
      <c r="AD257" s="847"/>
      <c r="AE257" s="467"/>
      <c r="AF257" s="466"/>
      <c r="AG257" s="847"/>
      <c r="AH257" s="466" t="s">
        <v>2069</v>
      </c>
      <c r="AI257" s="466" t="s">
        <v>2075</v>
      </c>
      <c r="AJ257" s="466" t="s">
        <v>2074</v>
      </c>
      <c r="AK257" s="466" t="s">
        <v>63</v>
      </c>
      <c r="AL257" s="468"/>
      <c r="AM257" s="466"/>
      <c r="AN257" s="466"/>
      <c r="AO257" s="469" t="s">
        <v>452</v>
      </c>
      <c r="AP257" s="864"/>
      <c r="AQ257" s="466"/>
      <c r="AR257" s="466"/>
      <c r="AS257" s="847"/>
      <c r="AT257" s="466" t="s">
        <v>3087</v>
      </c>
      <c r="AU257" s="466"/>
      <c r="AV257" s="466"/>
      <c r="AW257" s="718"/>
      <c r="AX257" s="466" t="s">
        <v>1457</v>
      </c>
      <c r="AY257" s="469" t="s">
        <v>1434</v>
      </c>
      <c r="AZ257" s="466" t="s">
        <v>2685</v>
      </c>
      <c r="BA257" s="466" t="s">
        <v>445</v>
      </c>
      <c r="BB257" s="469"/>
      <c r="BC257" s="466"/>
      <c r="BD257" s="466"/>
      <c r="BE257" s="847"/>
      <c r="BF257" s="466"/>
      <c r="BG257" s="466"/>
      <c r="BH257" s="847"/>
      <c r="BI257" s="466"/>
      <c r="BJ257" s="466"/>
      <c r="BK257" s="466"/>
      <c r="BL257" s="466"/>
      <c r="BM257" s="466"/>
      <c r="BN257" s="466"/>
      <c r="BO257" s="847"/>
      <c r="BP257" s="466"/>
      <c r="BQ257" s="466"/>
      <c r="BR257" s="847"/>
      <c r="BS257" s="643">
        <v>9.5</v>
      </c>
      <c r="BT257" s="467" t="s">
        <v>2196</v>
      </c>
      <c r="BU257" s="643">
        <v>0.27</v>
      </c>
      <c r="BV257" s="466" t="s">
        <v>2200</v>
      </c>
      <c r="BW257" s="643">
        <v>0.75</v>
      </c>
      <c r="BX257" s="467" t="s">
        <v>2308</v>
      </c>
      <c r="BY257" s="644"/>
      <c r="BZ257" s="466"/>
      <c r="CA257" s="643"/>
      <c r="CB257" s="466"/>
      <c r="CC257" s="671"/>
      <c r="CD257" s="643"/>
      <c r="CE257" s="466"/>
      <c r="CF257" s="643"/>
      <c r="CG257" s="466"/>
      <c r="CH257" s="643"/>
      <c r="CI257" s="466"/>
      <c r="CJ257" s="643"/>
      <c r="CK257" s="466"/>
      <c r="CL257" s="671"/>
      <c r="CM257" s="671"/>
      <c r="CN257" s="643"/>
      <c r="CO257" s="672"/>
      <c r="CP257" s="643"/>
      <c r="CQ257" s="671"/>
      <c r="CR257" s="847"/>
      <c r="CS257" s="671"/>
      <c r="CT257" s="467"/>
    </row>
    <row r="258" spans="1:98" s="470" customFormat="1" ht="120" hidden="1" customHeight="1" x14ac:dyDescent="0.25">
      <c r="A258" s="846" t="s">
        <v>1210</v>
      </c>
      <c r="B258" s="463" t="s">
        <v>1211</v>
      </c>
      <c r="C258" s="463" t="s">
        <v>1200</v>
      </c>
      <c r="D258" s="463" t="s">
        <v>535</v>
      </c>
      <c r="E258" s="847"/>
      <c r="F258" s="482"/>
      <c r="G258" s="483">
        <f>'Stage 2 - Site Information'!N258</f>
        <v>0</v>
      </c>
      <c r="H258" s="482" t="s">
        <v>63</v>
      </c>
      <c r="I258" s="484">
        <f>'Stage 2 - Site Information'!M258</f>
        <v>27.34</v>
      </c>
      <c r="J258" s="485" t="s">
        <v>1510</v>
      </c>
      <c r="K258" s="486"/>
      <c r="L258" s="847"/>
      <c r="M258" s="465">
        <v>27.34</v>
      </c>
      <c r="N258" s="465">
        <v>0</v>
      </c>
      <c r="O258" s="469" t="s">
        <v>424</v>
      </c>
      <c r="P258" s="466" t="s">
        <v>436</v>
      </c>
      <c r="Q258" s="847"/>
      <c r="R258" s="466"/>
      <c r="S258" s="466"/>
      <c r="T258" s="466"/>
      <c r="U258" s="466"/>
      <c r="V258" s="847"/>
      <c r="W258" s="466"/>
      <c r="X258" s="466"/>
      <c r="Y258" s="466"/>
      <c r="Z258" s="466"/>
      <c r="AA258" s="847"/>
      <c r="AB258" s="466"/>
      <c r="AC258" s="466"/>
      <c r="AD258" s="847"/>
      <c r="AE258" s="467"/>
      <c r="AF258" s="466"/>
      <c r="AG258" s="847"/>
      <c r="AH258" s="466" t="s">
        <v>2073</v>
      </c>
      <c r="AI258" s="466" t="s">
        <v>2075</v>
      </c>
      <c r="AJ258" s="466" t="s">
        <v>2166</v>
      </c>
      <c r="AK258" s="466" t="s">
        <v>63</v>
      </c>
      <c r="AL258" s="468"/>
      <c r="AM258" s="466"/>
      <c r="AN258" s="466"/>
      <c r="AO258" s="469" t="s">
        <v>452</v>
      </c>
      <c r="AP258" s="864"/>
      <c r="AQ258" s="466"/>
      <c r="AR258" s="466"/>
      <c r="AS258" s="847"/>
      <c r="AT258" s="466" t="s">
        <v>3087</v>
      </c>
      <c r="AU258" s="466"/>
      <c r="AV258" s="466"/>
      <c r="AW258" s="718"/>
      <c r="AX258" s="466" t="s">
        <v>1457</v>
      </c>
      <c r="AY258" s="469" t="s">
        <v>1434</v>
      </c>
      <c r="AZ258" s="466" t="s">
        <v>2685</v>
      </c>
      <c r="BA258" s="466" t="s">
        <v>445</v>
      </c>
      <c r="BB258" s="469"/>
      <c r="BC258" s="466"/>
      <c r="BD258" s="466"/>
      <c r="BE258" s="847"/>
      <c r="BF258" s="466"/>
      <c r="BG258" s="466"/>
      <c r="BH258" s="847"/>
      <c r="BI258" s="466"/>
      <c r="BJ258" s="466"/>
      <c r="BK258" s="466"/>
      <c r="BL258" s="466"/>
      <c r="BM258" s="466"/>
      <c r="BN258" s="466"/>
      <c r="BO258" s="847"/>
      <c r="BP258" s="466"/>
      <c r="BQ258" s="466"/>
      <c r="BR258" s="847"/>
      <c r="BS258" s="643">
        <v>0.7</v>
      </c>
      <c r="BT258" s="467" t="s">
        <v>2196</v>
      </c>
      <c r="BU258" s="643">
        <v>0.27</v>
      </c>
      <c r="BV258" s="466" t="s">
        <v>2200</v>
      </c>
      <c r="BW258" s="643">
        <v>0.38</v>
      </c>
      <c r="BX258" s="467" t="s">
        <v>2305</v>
      </c>
      <c r="BY258" s="644"/>
      <c r="BZ258" s="466"/>
      <c r="CA258" s="643"/>
      <c r="CB258" s="466"/>
      <c r="CC258" s="671"/>
      <c r="CD258" s="643"/>
      <c r="CE258" s="466"/>
      <c r="CF258" s="643"/>
      <c r="CG258" s="466"/>
      <c r="CH258" s="643"/>
      <c r="CI258" s="466"/>
      <c r="CJ258" s="643"/>
      <c r="CK258" s="466"/>
      <c r="CL258" s="671"/>
      <c r="CM258" s="671"/>
      <c r="CN258" s="643"/>
      <c r="CO258" s="672"/>
      <c r="CP258" s="643"/>
      <c r="CQ258" s="671"/>
      <c r="CR258" s="847"/>
      <c r="CS258" s="671"/>
      <c r="CT258" s="467"/>
    </row>
    <row r="259" spans="1:98" s="470" customFormat="1" ht="120" hidden="1" customHeight="1" x14ac:dyDescent="0.25">
      <c r="A259" s="846" t="s">
        <v>1212</v>
      </c>
      <c r="B259" s="463" t="s">
        <v>1213</v>
      </c>
      <c r="C259" s="463" t="s">
        <v>1200</v>
      </c>
      <c r="D259" s="463" t="s">
        <v>1138</v>
      </c>
      <c r="E259" s="847"/>
      <c r="F259" s="482"/>
      <c r="G259" s="483">
        <f>'Stage 2 - Site Information'!N259</f>
        <v>0</v>
      </c>
      <c r="H259" s="482"/>
      <c r="I259" s="484">
        <f>'Stage 2 - Site Information'!M259</f>
        <v>0</v>
      </c>
      <c r="J259" s="485" t="s">
        <v>1366</v>
      </c>
      <c r="K259" s="486"/>
      <c r="L259" s="847"/>
      <c r="M259" s="465">
        <v>0</v>
      </c>
      <c r="N259" s="465">
        <v>0</v>
      </c>
      <c r="O259" s="466" t="s">
        <v>1390</v>
      </c>
      <c r="P259" s="466" t="s">
        <v>1390</v>
      </c>
      <c r="Q259" s="847"/>
      <c r="R259" s="466"/>
      <c r="S259" s="466"/>
      <c r="T259" s="466"/>
      <c r="U259" s="466"/>
      <c r="V259" s="847"/>
      <c r="W259" s="466"/>
      <c r="X259" s="466"/>
      <c r="Y259" s="466"/>
      <c r="Z259" s="466"/>
      <c r="AA259" s="847"/>
      <c r="AB259" s="466"/>
      <c r="AC259" s="466" t="s">
        <v>418</v>
      </c>
      <c r="AD259" s="847"/>
      <c r="AE259" s="467"/>
      <c r="AF259" s="466"/>
      <c r="AG259" s="847"/>
      <c r="AH259" s="466" t="s">
        <v>418</v>
      </c>
      <c r="AI259" s="466"/>
      <c r="AJ259" s="466"/>
      <c r="AK259" s="466"/>
      <c r="AL259" s="468"/>
      <c r="AM259" s="466"/>
      <c r="AN259" s="466"/>
      <c r="AO259" s="466" t="s">
        <v>1389</v>
      </c>
      <c r="AP259" s="864"/>
      <c r="AQ259" s="466"/>
      <c r="AR259" s="466"/>
      <c r="AS259" s="847"/>
      <c r="AT259" s="466" t="s">
        <v>3087</v>
      </c>
      <c r="AU259" s="466"/>
      <c r="AV259" s="466"/>
      <c r="AW259" s="718"/>
      <c r="AX259" s="466" t="s">
        <v>1461</v>
      </c>
      <c r="AY259" s="469" t="s">
        <v>1434</v>
      </c>
      <c r="AZ259" s="466" t="s">
        <v>2685</v>
      </c>
      <c r="BA259" s="466" t="s">
        <v>2693</v>
      </c>
      <c r="BB259" s="469"/>
      <c r="BC259" s="466"/>
      <c r="BD259" s="466"/>
      <c r="BE259" s="847"/>
      <c r="BF259" s="466"/>
      <c r="BG259" s="466"/>
      <c r="BH259" s="847"/>
      <c r="BI259" s="466"/>
      <c r="BJ259" s="466"/>
      <c r="BK259" s="466"/>
      <c r="BL259" s="466"/>
      <c r="BM259" s="466"/>
      <c r="BN259" s="466"/>
      <c r="BO259" s="847"/>
      <c r="BP259" s="466"/>
      <c r="BQ259" s="466"/>
      <c r="BR259" s="847"/>
      <c r="BS259" s="643"/>
      <c r="BT259" s="467"/>
      <c r="BU259" s="643"/>
      <c r="BV259" s="466"/>
      <c r="BW259" s="643"/>
      <c r="BX259" s="467"/>
      <c r="BY259" s="644"/>
      <c r="BZ259" s="466"/>
      <c r="CA259" s="643"/>
      <c r="CB259" s="466"/>
      <c r="CC259" s="671"/>
      <c r="CD259" s="643"/>
      <c r="CE259" s="466"/>
      <c r="CF259" s="643"/>
      <c r="CG259" s="466"/>
      <c r="CH259" s="643"/>
      <c r="CI259" s="466"/>
      <c r="CJ259" s="643"/>
      <c r="CK259" s="466"/>
      <c r="CL259" s="671"/>
      <c r="CM259" s="671"/>
      <c r="CN259" s="643"/>
      <c r="CO259" s="672"/>
      <c r="CP259" s="643"/>
      <c r="CQ259" s="671"/>
      <c r="CR259" s="847"/>
      <c r="CS259" s="671"/>
      <c r="CT259" s="467"/>
    </row>
    <row r="260" spans="1:98" s="470" customFormat="1" ht="120" hidden="1" customHeight="1" x14ac:dyDescent="0.25">
      <c r="A260" s="846" t="s">
        <v>1214</v>
      </c>
      <c r="B260" s="463" t="s">
        <v>1215</v>
      </c>
      <c r="C260" s="463" t="s">
        <v>1200</v>
      </c>
      <c r="D260" s="463" t="s">
        <v>1200</v>
      </c>
      <c r="E260" s="847"/>
      <c r="F260" s="482"/>
      <c r="G260" s="483">
        <f>'Stage 2 - Site Information'!N260</f>
        <v>0</v>
      </c>
      <c r="H260" s="482"/>
      <c r="I260" s="484">
        <f>'Stage 2 - Site Information'!M260</f>
        <v>0</v>
      </c>
      <c r="J260" s="485" t="s">
        <v>539</v>
      </c>
      <c r="K260" s="486"/>
      <c r="L260" s="847"/>
      <c r="M260" s="465">
        <v>0</v>
      </c>
      <c r="N260" s="465">
        <v>0</v>
      </c>
      <c r="O260" s="466" t="s">
        <v>1390</v>
      </c>
      <c r="P260" s="466" t="s">
        <v>1390</v>
      </c>
      <c r="Q260" s="847"/>
      <c r="R260" s="466"/>
      <c r="S260" s="466"/>
      <c r="T260" s="466"/>
      <c r="U260" s="466"/>
      <c r="V260" s="847"/>
      <c r="W260" s="466"/>
      <c r="X260" s="466"/>
      <c r="Y260" s="466"/>
      <c r="Z260" s="466"/>
      <c r="AA260" s="847"/>
      <c r="AB260" s="466"/>
      <c r="AC260" s="466" t="s">
        <v>418</v>
      </c>
      <c r="AD260" s="847"/>
      <c r="AE260" s="467"/>
      <c r="AF260" s="466"/>
      <c r="AG260" s="847"/>
      <c r="AH260" s="466" t="s">
        <v>418</v>
      </c>
      <c r="AI260" s="466"/>
      <c r="AJ260" s="466"/>
      <c r="AK260" s="466"/>
      <c r="AL260" s="468"/>
      <c r="AM260" s="466"/>
      <c r="AN260" s="466"/>
      <c r="AO260" s="466" t="s">
        <v>1389</v>
      </c>
      <c r="AP260" s="864"/>
      <c r="AQ260" s="466"/>
      <c r="AR260" s="466"/>
      <c r="AS260" s="847"/>
      <c r="AT260" s="466" t="s">
        <v>3118</v>
      </c>
      <c r="AU260" s="466"/>
      <c r="AV260" s="466"/>
      <c r="AW260" s="718"/>
      <c r="AX260" s="466" t="s">
        <v>1464</v>
      </c>
      <c r="AY260" s="469" t="s">
        <v>1434</v>
      </c>
      <c r="AZ260" s="466" t="s">
        <v>2685</v>
      </c>
      <c r="BA260" s="466" t="s">
        <v>445</v>
      </c>
      <c r="BB260" s="469"/>
      <c r="BC260" s="466"/>
      <c r="BD260" s="466"/>
      <c r="BE260" s="847"/>
      <c r="BF260" s="466"/>
      <c r="BG260" s="466"/>
      <c r="BH260" s="847"/>
      <c r="BI260" s="466"/>
      <c r="BJ260" s="466"/>
      <c r="BK260" s="466"/>
      <c r="BL260" s="466"/>
      <c r="BM260" s="466"/>
      <c r="BN260" s="466"/>
      <c r="BO260" s="847"/>
      <c r="BP260" s="466"/>
      <c r="BQ260" s="466"/>
      <c r="BR260" s="847"/>
      <c r="BS260" s="643"/>
      <c r="BT260" s="467"/>
      <c r="BU260" s="643"/>
      <c r="BV260" s="466"/>
      <c r="BW260" s="643"/>
      <c r="BX260" s="467"/>
      <c r="BY260" s="644"/>
      <c r="BZ260" s="466"/>
      <c r="CA260" s="643"/>
      <c r="CB260" s="466"/>
      <c r="CC260" s="671"/>
      <c r="CD260" s="643"/>
      <c r="CE260" s="466"/>
      <c r="CF260" s="643"/>
      <c r="CG260" s="466"/>
      <c r="CH260" s="643"/>
      <c r="CI260" s="466"/>
      <c r="CJ260" s="643"/>
      <c r="CK260" s="466"/>
      <c r="CL260" s="671"/>
      <c r="CM260" s="671"/>
      <c r="CN260" s="643"/>
      <c r="CO260" s="672"/>
      <c r="CP260" s="643"/>
      <c r="CQ260" s="671"/>
      <c r="CR260" s="847"/>
      <c r="CS260" s="671"/>
      <c r="CT260" s="467"/>
    </row>
    <row r="261" spans="1:98" s="470" customFormat="1" ht="120" hidden="1" customHeight="1" x14ac:dyDescent="0.25">
      <c r="A261" s="846" t="s">
        <v>1216</v>
      </c>
      <c r="B261" s="463" t="s">
        <v>1217</v>
      </c>
      <c r="C261" s="463" t="s">
        <v>1200</v>
      </c>
      <c r="D261" s="463" t="s">
        <v>547</v>
      </c>
      <c r="E261" s="847"/>
      <c r="F261" s="482"/>
      <c r="G261" s="483">
        <f>'Stage 2 - Site Information'!N261</f>
        <v>0</v>
      </c>
      <c r="H261" s="482"/>
      <c r="I261" s="484">
        <f>'Stage 2 - Site Information'!M261</f>
        <v>0</v>
      </c>
      <c r="J261" s="485" t="s">
        <v>1366</v>
      </c>
      <c r="K261" s="486"/>
      <c r="L261" s="847"/>
      <c r="M261" s="465">
        <v>0</v>
      </c>
      <c r="N261" s="465">
        <v>0</v>
      </c>
      <c r="O261" s="466" t="s">
        <v>1390</v>
      </c>
      <c r="P261" s="466" t="s">
        <v>1390</v>
      </c>
      <c r="Q261" s="847"/>
      <c r="R261" s="466"/>
      <c r="S261" s="466"/>
      <c r="T261" s="466"/>
      <c r="U261" s="466"/>
      <c r="V261" s="847"/>
      <c r="W261" s="466"/>
      <c r="X261" s="466"/>
      <c r="Y261" s="466"/>
      <c r="Z261" s="466"/>
      <c r="AA261" s="847"/>
      <c r="AB261" s="466"/>
      <c r="AC261" s="466" t="s">
        <v>418</v>
      </c>
      <c r="AD261" s="847"/>
      <c r="AE261" s="467"/>
      <c r="AF261" s="466"/>
      <c r="AG261" s="847"/>
      <c r="AH261" s="466" t="s">
        <v>418</v>
      </c>
      <c r="AI261" s="466"/>
      <c r="AJ261" s="466"/>
      <c r="AK261" s="466"/>
      <c r="AL261" s="468"/>
      <c r="AM261" s="466"/>
      <c r="AN261" s="466"/>
      <c r="AO261" s="466" t="s">
        <v>1389</v>
      </c>
      <c r="AP261" s="864"/>
      <c r="AQ261" s="466"/>
      <c r="AR261" s="466"/>
      <c r="AS261" s="847"/>
      <c r="AT261" s="466" t="s">
        <v>3087</v>
      </c>
      <c r="AU261" s="466"/>
      <c r="AV261" s="466"/>
      <c r="AW261" s="718"/>
      <c r="AX261" s="466" t="s">
        <v>1465</v>
      </c>
      <c r="AY261" s="469" t="s">
        <v>1434</v>
      </c>
      <c r="AZ261" s="466" t="s">
        <v>2685</v>
      </c>
      <c r="BA261" s="466" t="s">
        <v>445</v>
      </c>
      <c r="BB261" s="469"/>
      <c r="BC261" s="466"/>
      <c r="BD261" s="466"/>
      <c r="BE261" s="847"/>
      <c r="BF261" s="466"/>
      <c r="BG261" s="466"/>
      <c r="BH261" s="847"/>
      <c r="BI261" s="466"/>
      <c r="BJ261" s="466"/>
      <c r="BK261" s="466"/>
      <c r="BL261" s="466"/>
      <c r="BM261" s="466"/>
      <c r="BN261" s="466"/>
      <c r="BO261" s="847"/>
      <c r="BP261" s="466"/>
      <c r="BQ261" s="466"/>
      <c r="BR261" s="847"/>
      <c r="BS261" s="643"/>
      <c r="BT261" s="467"/>
      <c r="BU261" s="643"/>
      <c r="BV261" s="466"/>
      <c r="BW261" s="643"/>
      <c r="BX261" s="467"/>
      <c r="BY261" s="644"/>
      <c r="BZ261" s="466"/>
      <c r="CA261" s="643"/>
      <c r="CB261" s="466"/>
      <c r="CC261" s="671"/>
      <c r="CD261" s="643"/>
      <c r="CE261" s="466"/>
      <c r="CF261" s="643"/>
      <c r="CG261" s="466"/>
      <c r="CH261" s="643"/>
      <c r="CI261" s="466"/>
      <c r="CJ261" s="643"/>
      <c r="CK261" s="466"/>
      <c r="CL261" s="671"/>
      <c r="CM261" s="671"/>
      <c r="CN261" s="643"/>
      <c r="CO261" s="672"/>
      <c r="CP261" s="643"/>
      <c r="CQ261" s="671"/>
      <c r="CR261" s="847"/>
      <c r="CS261" s="671"/>
      <c r="CT261" s="467"/>
    </row>
    <row r="262" spans="1:98" s="470" customFormat="1" ht="120" hidden="1" customHeight="1" x14ac:dyDescent="0.25">
      <c r="A262" s="846" t="s">
        <v>1218</v>
      </c>
      <c r="B262" s="463" t="s">
        <v>1219</v>
      </c>
      <c r="C262" s="463" t="s">
        <v>1200</v>
      </c>
      <c r="D262" s="463" t="s">
        <v>515</v>
      </c>
      <c r="E262" s="847"/>
      <c r="F262" s="482"/>
      <c r="G262" s="483">
        <f>'Stage 2 - Site Information'!N262</f>
        <v>0</v>
      </c>
      <c r="H262" s="482"/>
      <c r="I262" s="484">
        <f>'Stage 2 - Site Information'!M262</f>
        <v>0</v>
      </c>
      <c r="J262" s="485" t="s">
        <v>1366</v>
      </c>
      <c r="K262" s="486"/>
      <c r="L262" s="847"/>
      <c r="M262" s="465">
        <v>0</v>
      </c>
      <c r="N262" s="465">
        <v>0</v>
      </c>
      <c r="O262" s="466" t="s">
        <v>1390</v>
      </c>
      <c r="P262" s="466" t="s">
        <v>1390</v>
      </c>
      <c r="Q262" s="847"/>
      <c r="R262" s="466"/>
      <c r="S262" s="466"/>
      <c r="T262" s="466"/>
      <c r="U262" s="466"/>
      <c r="V262" s="847"/>
      <c r="W262" s="466"/>
      <c r="X262" s="466"/>
      <c r="Y262" s="466"/>
      <c r="Z262" s="466"/>
      <c r="AA262" s="847"/>
      <c r="AB262" s="466"/>
      <c r="AC262" s="466" t="s">
        <v>418</v>
      </c>
      <c r="AD262" s="847"/>
      <c r="AE262" s="467"/>
      <c r="AF262" s="466"/>
      <c r="AG262" s="847"/>
      <c r="AH262" s="466" t="s">
        <v>418</v>
      </c>
      <c r="AI262" s="466"/>
      <c r="AJ262" s="466"/>
      <c r="AK262" s="466"/>
      <c r="AL262" s="468"/>
      <c r="AM262" s="466"/>
      <c r="AN262" s="466"/>
      <c r="AO262" s="466" t="s">
        <v>1389</v>
      </c>
      <c r="AP262" s="864"/>
      <c r="AQ262" s="466"/>
      <c r="AR262" s="466"/>
      <c r="AS262" s="847"/>
      <c r="AT262" s="466" t="s">
        <v>3087</v>
      </c>
      <c r="AU262" s="466"/>
      <c r="AV262" s="466"/>
      <c r="AW262" s="718"/>
      <c r="AX262" s="466" t="s">
        <v>1465</v>
      </c>
      <c r="AY262" s="466" t="s">
        <v>1449</v>
      </c>
      <c r="AZ262" s="466" t="s">
        <v>2685</v>
      </c>
      <c r="BA262" s="466" t="s">
        <v>445</v>
      </c>
      <c r="BB262" s="469"/>
      <c r="BC262" s="466"/>
      <c r="BD262" s="466"/>
      <c r="BE262" s="847"/>
      <c r="BF262" s="466"/>
      <c r="BG262" s="466"/>
      <c r="BH262" s="847"/>
      <c r="BI262" s="466"/>
      <c r="BJ262" s="466"/>
      <c r="BK262" s="466"/>
      <c r="BL262" s="466"/>
      <c r="BM262" s="466"/>
      <c r="BN262" s="466"/>
      <c r="BO262" s="847"/>
      <c r="BP262" s="466"/>
      <c r="BQ262" s="466"/>
      <c r="BR262" s="847"/>
      <c r="BS262" s="643"/>
      <c r="BT262" s="467"/>
      <c r="BU262" s="643"/>
      <c r="BV262" s="466"/>
      <c r="BW262" s="643"/>
      <c r="BX262" s="467"/>
      <c r="BY262" s="644"/>
      <c r="BZ262" s="466"/>
      <c r="CA262" s="643"/>
      <c r="CB262" s="466"/>
      <c r="CC262" s="671"/>
      <c r="CD262" s="643"/>
      <c r="CE262" s="466"/>
      <c r="CF262" s="643"/>
      <c r="CG262" s="466"/>
      <c r="CH262" s="643"/>
      <c r="CI262" s="466"/>
      <c r="CJ262" s="643"/>
      <c r="CK262" s="466"/>
      <c r="CL262" s="671"/>
      <c r="CM262" s="671"/>
      <c r="CN262" s="643"/>
      <c r="CO262" s="672"/>
      <c r="CP262" s="643"/>
      <c r="CQ262" s="671"/>
      <c r="CR262" s="847"/>
      <c r="CS262" s="671"/>
      <c r="CT262" s="467"/>
    </row>
    <row r="263" spans="1:98" s="470" customFormat="1" ht="120" hidden="1" customHeight="1" x14ac:dyDescent="0.25">
      <c r="A263" s="846" t="s">
        <v>1220</v>
      </c>
      <c r="B263" s="463" t="s">
        <v>1221</v>
      </c>
      <c r="C263" s="463" t="s">
        <v>1222</v>
      </c>
      <c r="D263" s="463" t="s">
        <v>515</v>
      </c>
      <c r="E263" s="847"/>
      <c r="F263" s="482" t="s">
        <v>63</v>
      </c>
      <c r="G263" s="483">
        <f>'Stage 2 - Site Information'!N263</f>
        <v>3</v>
      </c>
      <c r="H263" s="482"/>
      <c r="I263" s="484">
        <f>'Stage 2 - Site Information'!M263</f>
        <v>9.5000000000000001E-2</v>
      </c>
      <c r="J263" s="485"/>
      <c r="K263" s="486"/>
      <c r="L263" s="847"/>
      <c r="M263" s="465">
        <v>9.5000000000000001E-2</v>
      </c>
      <c r="N263" s="465">
        <v>3</v>
      </c>
      <c r="O263" s="466" t="s">
        <v>1390</v>
      </c>
      <c r="P263" s="466" t="s">
        <v>1390</v>
      </c>
      <c r="Q263" s="847"/>
      <c r="R263" s="466"/>
      <c r="S263" s="466"/>
      <c r="T263" s="466"/>
      <c r="U263" s="466"/>
      <c r="V263" s="847"/>
      <c r="W263" s="466"/>
      <c r="X263" s="466"/>
      <c r="Y263" s="466"/>
      <c r="Z263" s="466"/>
      <c r="AA263" s="847"/>
      <c r="AB263" s="466"/>
      <c r="AC263" s="466" t="s">
        <v>418</v>
      </c>
      <c r="AD263" s="847"/>
      <c r="AE263" s="467"/>
      <c r="AF263" s="466"/>
      <c r="AG263" s="847"/>
      <c r="AH263" s="466"/>
      <c r="AI263" s="466"/>
      <c r="AJ263" s="466"/>
      <c r="AK263" s="466"/>
      <c r="AL263" s="468"/>
      <c r="AM263" s="466"/>
      <c r="AN263" s="466"/>
      <c r="AO263" s="469" t="s">
        <v>452</v>
      </c>
      <c r="AP263" s="864"/>
      <c r="AQ263" s="466"/>
      <c r="AR263" s="466"/>
      <c r="AS263" s="847"/>
      <c r="AT263" s="466" t="s">
        <v>3087</v>
      </c>
      <c r="AU263" s="466"/>
      <c r="AV263" s="466"/>
      <c r="AW263" s="718"/>
      <c r="AX263" s="466" t="s">
        <v>1465</v>
      </c>
      <c r="AY263" s="469" t="s">
        <v>1434</v>
      </c>
      <c r="AZ263" s="466" t="s">
        <v>2685</v>
      </c>
      <c r="BA263" s="466" t="s">
        <v>445</v>
      </c>
      <c r="BB263" s="469"/>
      <c r="BC263" s="466"/>
      <c r="BD263" s="466"/>
      <c r="BE263" s="847"/>
      <c r="BF263" s="466"/>
      <c r="BG263" s="466"/>
      <c r="BH263" s="847"/>
      <c r="BI263" s="466"/>
      <c r="BJ263" s="466"/>
      <c r="BK263" s="466"/>
      <c r="BL263" s="466"/>
      <c r="BM263" s="466"/>
      <c r="BN263" s="466"/>
      <c r="BO263" s="847"/>
      <c r="BP263" s="466"/>
      <c r="BQ263" s="466"/>
      <c r="BR263" s="847"/>
      <c r="BS263" s="643"/>
      <c r="BT263" s="467"/>
      <c r="BU263" s="643"/>
      <c r="BV263" s="466"/>
      <c r="BW263" s="643"/>
      <c r="BX263" s="467"/>
      <c r="BY263" s="644"/>
      <c r="BZ263" s="466"/>
      <c r="CA263" s="643"/>
      <c r="CB263" s="466"/>
      <c r="CC263" s="671"/>
      <c r="CD263" s="643"/>
      <c r="CE263" s="466"/>
      <c r="CF263" s="643"/>
      <c r="CG263" s="466"/>
      <c r="CH263" s="643"/>
      <c r="CI263" s="466"/>
      <c r="CJ263" s="643"/>
      <c r="CK263" s="466"/>
      <c r="CL263" s="671"/>
      <c r="CM263" s="671"/>
      <c r="CN263" s="643"/>
      <c r="CO263" s="672"/>
      <c r="CP263" s="643"/>
      <c r="CQ263" s="671"/>
      <c r="CR263" s="847"/>
      <c r="CS263" s="671"/>
      <c r="CT263" s="467"/>
    </row>
    <row r="264" spans="1:98" s="470" customFormat="1" ht="120" hidden="1" customHeight="1" x14ac:dyDescent="0.25">
      <c r="A264" s="846" t="s">
        <v>1223</v>
      </c>
      <c r="B264" s="463" t="s">
        <v>1224</v>
      </c>
      <c r="C264" s="463" t="s">
        <v>1225</v>
      </c>
      <c r="D264" s="463" t="s">
        <v>515</v>
      </c>
      <c r="E264" s="847"/>
      <c r="F264" s="482" t="s">
        <v>63</v>
      </c>
      <c r="G264" s="483">
        <f>'Stage 2 - Site Information'!N264</f>
        <v>34</v>
      </c>
      <c r="H264" s="482"/>
      <c r="I264" s="484">
        <f>'Stage 2 - Site Information'!M264</f>
        <v>0.95</v>
      </c>
      <c r="J264" s="485"/>
      <c r="K264" s="486"/>
      <c r="L264" s="847"/>
      <c r="M264" s="465">
        <v>0.95</v>
      </c>
      <c r="N264" s="465">
        <v>34</v>
      </c>
      <c r="O264" s="469" t="s">
        <v>441</v>
      </c>
      <c r="P264" s="466" t="s">
        <v>436</v>
      </c>
      <c r="Q264" s="847"/>
      <c r="R264" s="466"/>
      <c r="S264" s="466"/>
      <c r="T264" s="466"/>
      <c r="U264" s="466"/>
      <c r="V264" s="847"/>
      <c r="W264" s="466"/>
      <c r="X264" s="466"/>
      <c r="Y264" s="466"/>
      <c r="Z264" s="466"/>
      <c r="AA264" s="847"/>
      <c r="AB264" s="466"/>
      <c r="AC264" s="466"/>
      <c r="AD264" s="847"/>
      <c r="AE264" s="467"/>
      <c r="AF264" s="466"/>
      <c r="AG264" s="847"/>
      <c r="AH264" s="466"/>
      <c r="AI264" s="466"/>
      <c r="AJ264" s="466"/>
      <c r="AK264" s="466"/>
      <c r="AL264" s="468"/>
      <c r="AM264" s="466"/>
      <c r="AN264" s="466"/>
      <c r="AO264" s="469" t="s">
        <v>452</v>
      </c>
      <c r="AP264" s="864"/>
      <c r="AQ264" s="466"/>
      <c r="AR264" s="466"/>
      <c r="AS264" s="847"/>
      <c r="AT264" s="466" t="s">
        <v>3087</v>
      </c>
      <c r="AU264" s="466"/>
      <c r="AV264" s="466"/>
      <c r="AW264" s="718"/>
      <c r="AX264" s="466" t="s">
        <v>1465</v>
      </c>
      <c r="AY264" s="469" t="s">
        <v>1434</v>
      </c>
      <c r="AZ264" s="466" t="s">
        <v>2685</v>
      </c>
      <c r="BA264" s="466" t="s">
        <v>445</v>
      </c>
      <c r="BB264" s="469"/>
      <c r="BC264" s="466"/>
      <c r="BD264" s="466"/>
      <c r="BE264" s="847"/>
      <c r="BF264" s="466"/>
      <c r="BG264" s="466"/>
      <c r="BH264" s="847"/>
      <c r="BI264" s="466"/>
      <c r="BJ264" s="466"/>
      <c r="BK264" s="466"/>
      <c r="BL264" s="466"/>
      <c r="BM264" s="466"/>
      <c r="BN264" s="466"/>
      <c r="BO264" s="847"/>
      <c r="BP264" s="466"/>
      <c r="BQ264" s="466"/>
      <c r="BR264" s="847"/>
      <c r="BS264" s="643"/>
      <c r="BT264" s="467"/>
      <c r="BU264" s="643"/>
      <c r="BV264" s="466"/>
      <c r="BW264" s="643"/>
      <c r="BX264" s="467"/>
      <c r="BY264" s="644"/>
      <c r="BZ264" s="466"/>
      <c r="CA264" s="643"/>
      <c r="CB264" s="466"/>
      <c r="CC264" s="671"/>
      <c r="CD264" s="643"/>
      <c r="CE264" s="466"/>
      <c r="CF264" s="643"/>
      <c r="CG264" s="466"/>
      <c r="CH264" s="643"/>
      <c r="CI264" s="466"/>
      <c r="CJ264" s="643"/>
      <c r="CK264" s="466"/>
      <c r="CL264" s="671"/>
      <c r="CM264" s="671"/>
      <c r="CN264" s="643"/>
      <c r="CO264" s="672"/>
      <c r="CP264" s="643"/>
      <c r="CQ264" s="671"/>
      <c r="CR264" s="847"/>
      <c r="CS264" s="671"/>
      <c r="CT264" s="467"/>
    </row>
    <row r="265" spans="1:98" s="470" customFormat="1" ht="120" hidden="1" customHeight="1" x14ac:dyDescent="0.25">
      <c r="A265" s="846" t="s">
        <v>1226</v>
      </c>
      <c r="B265" s="463" t="s">
        <v>1227</v>
      </c>
      <c r="C265" s="463" t="s">
        <v>961</v>
      </c>
      <c r="D265" s="463" t="s">
        <v>515</v>
      </c>
      <c r="E265" s="847"/>
      <c r="F265" s="482"/>
      <c r="G265" s="483">
        <f>'Stage 2 - Site Information'!N265</f>
        <v>0</v>
      </c>
      <c r="H265" s="482"/>
      <c r="I265" s="484">
        <f>'Stage 2 - Site Information'!M265</f>
        <v>1.0900000000000001</v>
      </c>
      <c r="J265" s="485" t="s">
        <v>854</v>
      </c>
      <c r="K265" s="486"/>
      <c r="L265" s="847"/>
      <c r="M265" s="465">
        <v>1.0900000000000001</v>
      </c>
      <c r="N265" s="465">
        <v>0</v>
      </c>
      <c r="O265" s="469" t="s">
        <v>441</v>
      </c>
      <c r="P265" s="466" t="s">
        <v>436</v>
      </c>
      <c r="Q265" s="847"/>
      <c r="R265" s="469" t="s">
        <v>488</v>
      </c>
      <c r="S265" s="466" t="s">
        <v>1771</v>
      </c>
      <c r="T265" s="466" t="s">
        <v>1757</v>
      </c>
      <c r="U265" s="466" t="s">
        <v>1753</v>
      </c>
      <c r="V265" s="847"/>
      <c r="W265" s="466" t="s">
        <v>1850</v>
      </c>
      <c r="X265" s="466" t="s">
        <v>1925</v>
      </c>
      <c r="Y265" s="466" t="s">
        <v>1955</v>
      </c>
      <c r="Z265" s="466" t="s">
        <v>418</v>
      </c>
      <c r="AA265" s="847"/>
      <c r="AB265" s="466" t="s">
        <v>98</v>
      </c>
      <c r="AC265" s="466" t="s">
        <v>2051</v>
      </c>
      <c r="AD265" s="847"/>
      <c r="AE265" s="467"/>
      <c r="AF265" s="466"/>
      <c r="AG265" s="847"/>
      <c r="AH265" s="466" t="s">
        <v>2071</v>
      </c>
      <c r="AI265" s="466" t="s">
        <v>2146</v>
      </c>
      <c r="AJ265" s="466" t="s">
        <v>2087</v>
      </c>
      <c r="AK265" s="466" t="s">
        <v>64</v>
      </c>
      <c r="AL265" s="468"/>
      <c r="AM265" s="466"/>
      <c r="AN265" s="466"/>
      <c r="AO265" s="469" t="s">
        <v>1504</v>
      </c>
      <c r="AP265" s="868" t="s">
        <v>3307</v>
      </c>
      <c r="AQ265" s="466"/>
      <c r="AR265" s="466"/>
      <c r="AS265" s="847"/>
      <c r="AT265" s="466" t="s">
        <v>3087</v>
      </c>
      <c r="AU265" s="466"/>
      <c r="AV265" s="466"/>
      <c r="AW265" s="718"/>
      <c r="AX265" s="466"/>
      <c r="AY265" s="469" t="s">
        <v>1434</v>
      </c>
      <c r="AZ265" s="466" t="s">
        <v>2685</v>
      </c>
      <c r="BA265" s="466" t="s">
        <v>445</v>
      </c>
      <c r="BB265" s="469"/>
      <c r="BC265" s="466"/>
      <c r="BD265" s="466"/>
      <c r="BE265" s="847"/>
      <c r="BF265" s="466"/>
      <c r="BG265" s="466"/>
      <c r="BH265" s="847"/>
      <c r="BI265" s="466"/>
      <c r="BJ265" s="466"/>
      <c r="BK265" s="466" t="s">
        <v>3256</v>
      </c>
      <c r="BL265" s="466"/>
      <c r="BM265" s="466" t="s">
        <v>399</v>
      </c>
      <c r="BN265" s="466" t="s">
        <v>2885</v>
      </c>
      <c r="BO265" s="847"/>
      <c r="BP265" s="466"/>
      <c r="BQ265" s="466"/>
      <c r="BR265" s="847"/>
      <c r="BS265" s="643"/>
      <c r="BT265" s="467"/>
      <c r="BU265" s="643"/>
      <c r="BV265" s="466"/>
      <c r="BW265" s="643"/>
      <c r="BX265" s="467"/>
      <c r="BY265" s="644"/>
      <c r="BZ265" s="466"/>
      <c r="CA265" s="643"/>
      <c r="CB265" s="466"/>
      <c r="CC265" s="671"/>
      <c r="CD265" s="643"/>
      <c r="CE265" s="466"/>
      <c r="CF265" s="643"/>
      <c r="CG265" s="466"/>
      <c r="CH265" s="643"/>
      <c r="CI265" s="466"/>
      <c r="CJ265" s="643"/>
      <c r="CK265" s="466"/>
      <c r="CL265" s="671"/>
      <c r="CM265" s="671"/>
      <c r="CN265" s="643"/>
      <c r="CO265" s="672"/>
      <c r="CP265" s="643"/>
      <c r="CQ265" s="671"/>
      <c r="CR265" s="847"/>
      <c r="CS265" s="671"/>
      <c r="CT265" s="467"/>
    </row>
    <row r="266" spans="1:98" s="312" customFormat="1" ht="120" customHeight="1" x14ac:dyDescent="0.3">
      <c r="A266" s="561" t="s">
        <v>1228</v>
      </c>
      <c r="B266" s="298" t="s">
        <v>1229</v>
      </c>
      <c r="C266" s="298" t="s">
        <v>550</v>
      </c>
      <c r="D266" s="298" t="s">
        <v>885</v>
      </c>
      <c r="E266" s="309"/>
      <c r="F266" s="777" t="s">
        <v>63</v>
      </c>
      <c r="G266" s="778">
        <f>'Stage 2 - Site Information'!N266</f>
        <v>30</v>
      </c>
      <c r="H266" s="851"/>
      <c r="I266" s="779">
        <f>'Stage 2 - Site Information'!M266</f>
        <v>1.75</v>
      </c>
      <c r="J266" s="852"/>
      <c r="K266" s="781"/>
      <c r="L266" s="309"/>
      <c r="M266" s="782">
        <v>1.75</v>
      </c>
      <c r="N266" s="782">
        <v>30</v>
      </c>
      <c r="O266" s="784" t="s">
        <v>428</v>
      </c>
      <c r="P266" s="783" t="s">
        <v>415</v>
      </c>
      <c r="Q266" s="309"/>
      <c r="R266" s="783" t="s">
        <v>1801</v>
      </c>
      <c r="S266" s="783" t="s">
        <v>1770</v>
      </c>
      <c r="T266" s="783" t="s">
        <v>1707</v>
      </c>
      <c r="U266" s="783" t="s">
        <v>416</v>
      </c>
      <c r="V266" s="309"/>
      <c r="W266" s="783" t="s">
        <v>1850</v>
      </c>
      <c r="X266" s="783" t="s">
        <v>1864</v>
      </c>
      <c r="Y266" s="783" t="s">
        <v>1941</v>
      </c>
      <c r="Z266" s="783" t="s">
        <v>418</v>
      </c>
      <c r="AA266" s="309"/>
      <c r="AB266" s="783" t="s">
        <v>1992</v>
      </c>
      <c r="AC266" s="783" t="s">
        <v>418</v>
      </c>
      <c r="AD266" s="309"/>
      <c r="AE266" s="785" t="s">
        <v>3052</v>
      </c>
      <c r="AF266" s="783" t="s">
        <v>3061</v>
      </c>
      <c r="AG266" s="309"/>
      <c r="AH266" s="783" t="s">
        <v>2057</v>
      </c>
      <c r="AI266" s="783" t="s">
        <v>2146</v>
      </c>
      <c r="AJ266" s="783" t="s">
        <v>2169</v>
      </c>
      <c r="AK266" s="783" t="s">
        <v>64</v>
      </c>
      <c r="AL266" s="786"/>
      <c r="AM266" s="783" t="s">
        <v>2318</v>
      </c>
      <c r="AN266" s="783" t="s">
        <v>2476</v>
      </c>
      <c r="AO266" s="784" t="s">
        <v>1503</v>
      </c>
      <c r="AP266" s="863" t="s">
        <v>3305</v>
      </c>
      <c r="AQ266" s="783" t="s">
        <v>1505</v>
      </c>
      <c r="AR266" s="783" t="s">
        <v>2622</v>
      </c>
      <c r="AS266" s="309"/>
      <c r="AT266" s="783" t="s">
        <v>3087</v>
      </c>
      <c r="AU266" s="783" t="s">
        <v>3130</v>
      </c>
      <c r="AV266" s="783" t="s">
        <v>3192</v>
      </c>
      <c r="AW266" s="787"/>
      <c r="AX266" s="783"/>
      <c r="AY266" s="784" t="s">
        <v>1434</v>
      </c>
      <c r="AZ266" s="783" t="s">
        <v>2685</v>
      </c>
      <c r="BA266" s="783" t="s">
        <v>445</v>
      </c>
      <c r="BB266" s="792" t="s">
        <v>3221</v>
      </c>
      <c r="BC266" s="803" t="s">
        <v>2706</v>
      </c>
      <c r="BD266" s="783" t="s">
        <v>2747</v>
      </c>
      <c r="BE266" s="309"/>
      <c r="BF266" s="783" t="s">
        <v>2851</v>
      </c>
      <c r="BG266" s="783" t="s">
        <v>2732</v>
      </c>
      <c r="BH266" s="309"/>
      <c r="BI266" s="783" t="s">
        <v>3241</v>
      </c>
      <c r="BJ266" s="783" t="s">
        <v>3241</v>
      </c>
      <c r="BK266" s="783" t="s">
        <v>3258</v>
      </c>
      <c r="BL266" s="783" t="s">
        <v>2866</v>
      </c>
      <c r="BM266" s="783" t="s">
        <v>2886</v>
      </c>
      <c r="BN266" s="783" t="s">
        <v>2887</v>
      </c>
      <c r="BO266" s="309"/>
      <c r="BP266" s="783" t="s">
        <v>2970</v>
      </c>
      <c r="BQ266" s="783" t="s">
        <v>2987</v>
      </c>
      <c r="BR266" s="309"/>
      <c r="BS266" s="788">
        <v>3.9</v>
      </c>
      <c r="BT266" s="785" t="s">
        <v>2196</v>
      </c>
      <c r="BU266" s="788">
        <v>0.3</v>
      </c>
      <c r="BV266" s="783" t="s">
        <v>2200</v>
      </c>
      <c r="BW266" s="788">
        <v>0.24</v>
      </c>
      <c r="BX266" s="785" t="s">
        <v>2308</v>
      </c>
      <c r="BY266" s="789">
        <v>2.8</v>
      </c>
      <c r="BZ266" s="783" t="s">
        <v>2280</v>
      </c>
      <c r="CA266" s="788">
        <v>2.9</v>
      </c>
      <c r="CB266" s="783" t="s">
        <v>2213</v>
      </c>
      <c r="CC266" s="790"/>
      <c r="CD266" s="788">
        <v>1.9</v>
      </c>
      <c r="CE266" s="783" t="s">
        <v>2281</v>
      </c>
      <c r="CF266" s="788">
        <v>1.2</v>
      </c>
      <c r="CG266" s="783" t="s">
        <v>2243</v>
      </c>
      <c r="CH266" s="788">
        <v>3</v>
      </c>
      <c r="CI266" s="783" t="s">
        <v>2276</v>
      </c>
      <c r="CJ266" s="788">
        <v>3.1</v>
      </c>
      <c r="CK266" s="783" t="s">
        <v>2283</v>
      </c>
      <c r="CL266" s="790"/>
      <c r="CM266" s="790"/>
      <c r="CN266" s="788">
        <v>3.8</v>
      </c>
      <c r="CO266" s="791"/>
      <c r="CP266" s="788">
        <v>0.7</v>
      </c>
      <c r="CQ266" s="790"/>
      <c r="CR266" s="309"/>
      <c r="CS266" s="790"/>
      <c r="CT266" s="785"/>
    </row>
    <row r="267" spans="1:98" s="312" customFormat="1" ht="120" customHeight="1" x14ac:dyDescent="0.3">
      <c r="A267" s="561" t="s">
        <v>1230</v>
      </c>
      <c r="B267" s="298" t="s">
        <v>1231</v>
      </c>
      <c r="C267" s="298" t="s">
        <v>700</v>
      </c>
      <c r="D267" s="298" t="s">
        <v>701</v>
      </c>
      <c r="E267" s="309"/>
      <c r="F267" s="851" t="s">
        <v>63</v>
      </c>
      <c r="G267" s="778">
        <f>'Stage 2 - Site Information'!N267</f>
        <v>30</v>
      </c>
      <c r="H267" s="851"/>
      <c r="I267" s="779">
        <f>'Stage 2 - Site Information'!M267</f>
        <v>1.19</v>
      </c>
      <c r="J267" s="852"/>
      <c r="K267" s="781"/>
      <c r="L267" s="309"/>
      <c r="M267" s="782">
        <v>1.19</v>
      </c>
      <c r="N267" s="782">
        <v>30</v>
      </c>
      <c r="O267" s="784" t="s">
        <v>500</v>
      </c>
      <c r="P267" s="783" t="s">
        <v>415</v>
      </c>
      <c r="Q267" s="309"/>
      <c r="R267" s="784" t="s">
        <v>488</v>
      </c>
      <c r="S267" s="783" t="s">
        <v>1772</v>
      </c>
      <c r="T267" s="783" t="s">
        <v>1707</v>
      </c>
      <c r="U267" s="783" t="s">
        <v>416</v>
      </c>
      <c r="V267" s="309"/>
      <c r="W267" s="783" t="s">
        <v>1850</v>
      </c>
      <c r="X267" s="783" t="s">
        <v>1864</v>
      </c>
      <c r="Y267" s="783" t="s">
        <v>1941</v>
      </c>
      <c r="Z267" s="783" t="s">
        <v>418</v>
      </c>
      <c r="AA267" s="309"/>
      <c r="AB267" s="783" t="s">
        <v>1992</v>
      </c>
      <c r="AC267" s="783" t="s">
        <v>418</v>
      </c>
      <c r="AD267" s="309"/>
      <c r="AE267" s="785" t="s">
        <v>3080</v>
      </c>
      <c r="AF267" s="783" t="s">
        <v>3061</v>
      </c>
      <c r="AG267" s="309"/>
      <c r="AH267" s="783" t="s">
        <v>2057</v>
      </c>
      <c r="AI267" s="783" t="s">
        <v>2091</v>
      </c>
      <c r="AJ267" s="783" t="s">
        <v>2127</v>
      </c>
      <c r="AK267" s="783" t="s">
        <v>64</v>
      </c>
      <c r="AL267" s="786"/>
      <c r="AM267" s="783" t="s">
        <v>2318</v>
      </c>
      <c r="AN267" s="783" t="s">
        <v>2457</v>
      </c>
      <c r="AO267" s="784" t="s">
        <v>452</v>
      </c>
      <c r="AP267" s="863" t="s">
        <v>3305</v>
      </c>
      <c r="AQ267" s="783" t="s">
        <v>1505</v>
      </c>
      <c r="AR267" s="783" t="s">
        <v>2624</v>
      </c>
      <c r="AS267" s="309"/>
      <c r="AT267" s="783" t="s">
        <v>3087</v>
      </c>
      <c r="AU267" s="783" t="s">
        <v>3158</v>
      </c>
      <c r="AV267" s="783" t="s">
        <v>3192</v>
      </c>
      <c r="AW267" s="787"/>
      <c r="AX267" s="783" t="s">
        <v>1456</v>
      </c>
      <c r="AY267" s="784" t="s">
        <v>1434</v>
      </c>
      <c r="AZ267" s="783" t="s">
        <v>2685</v>
      </c>
      <c r="BA267" s="783" t="s">
        <v>445</v>
      </c>
      <c r="BB267" s="792" t="s">
        <v>3212</v>
      </c>
      <c r="BC267" s="803" t="s">
        <v>2852</v>
      </c>
      <c r="BD267" s="783" t="s">
        <v>2748</v>
      </c>
      <c r="BE267" s="309"/>
      <c r="BF267" s="784" t="s">
        <v>446</v>
      </c>
      <c r="BG267" s="783" t="s">
        <v>2732</v>
      </c>
      <c r="BH267" s="309"/>
      <c r="BI267" s="783" t="s">
        <v>3241</v>
      </c>
      <c r="BJ267" s="783" t="s">
        <v>3241</v>
      </c>
      <c r="BK267" s="783" t="s">
        <v>3257</v>
      </c>
      <c r="BL267" s="783" t="s">
        <v>2872</v>
      </c>
      <c r="BM267" s="783" t="s">
        <v>398</v>
      </c>
      <c r="BN267" s="783" t="s">
        <v>2887</v>
      </c>
      <c r="BO267" s="309"/>
      <c r="BP267" s="783" t="s">
        <v>2970</v>
      </c>
      <c r="BQ267" s="783" t="s">
        <v>2987</v>
      </c>
      <c r="BR267" s="309"/>
      <c r="BS267" s="788">
        <v>3</v>
      </c>
      <c r="BT267" s="785" t="s">
        <v>2197</v>
      </c>
      <c r="BU267" s="788">
        <v>0</v>
      </c>
      <c r="BV267" s="783" t="s">
        <v>2201</v>
      </c>
      <c r="BW267" s="788">
        <v>0.23</v>
      </c>
      <c r="BX267" s="785" t="s">
        <v>2307</v>
      </c>
      <c r="BY267" s="789">
        <v>3.6</v>
      </c>
      <c r="BZ267" s="783" t="s">
        <v>1307</v>
      </c>
      <c r="CA267" s="788">
        <v>2</v>
      </c>
      <c r="CB267" s="783" t="s">
        <v>2215</v>
      </c>
      <c r="CC267" s="790"/>
      <c r="CD267" s="788">
        <v>1.9</v>
      </c>
      <c r="CE267" s="783" t="s">
        <v>2226</v>
      </c>
      <c r="CF267" s="788">
        <v>0.2</v>
      </c>
      <c r="CG267" s="783" t="s">
        <v>2237</v>
      </c>
      <c r="CH267" s="788">
        <v>5.4</v>
      </c>
      <c r="CI267" s="783" t="s">
        <v>2277</v>
      </c>
      <c r="CJ267" s="788">
        <v>3</v>
      </c>
      <c r="CK267" s="783" t="s">
        <v>2232</v>
      </c>
      <c r="CL267" s="790"/>
      <c r="CM267" s="790"/>
      <c r="CN267" s="788">
        <v>4.0999999999999996</v>
      </c>
      <c r="CO267" s="791"/>
      <c r="CP267" s="788">
        <v>0.6</v>
      </c>
      <c r="CQ267" s="790"/>
      <c r="CR267" s="309"/>
      <c r="CS267" s="790"/>
      <c r="CT267" s="785"/>
    </row>
    <row r="268" spans="1:98" s="312" customFormat="1" ht="120" customHeight="1" x14ac:dyDescent="0.3">
      <c r="A268" s="561" t="s">
        <v>1232</v>
      </c>
      <c r="B268" s="298" t="s">
        <v>1452</v>
      </c>
      <c r="C268" s="298" t="s">
        <v>700</v>
      </c>
      <c r="D268" s="298" t="s">
        <v>701</v>
      </c>
      <c r="E268" s="309"/>
      <c r="F268" s="827"/>
      <c r="G268" s="778">
        <f>'Stage 2 - Site Information'!N268</f>
        <v>0</v>
      </c>
      <c r="H268" s="827"/>
      <c r="I268" s="779">
        <f>'Stage 2 - Site Information'!M268</f>
        <v>0.9</v>
      </c>
      <c r="J268" s="828" t="s">
        <v>539</v>
      </c>
      <c r="K268" s="781"/>
      <c r="L268" s="309"/>
      <c r="M268" s="782">
        <v>0.9</v>
      </c>
      <c r="N268" s="782">
        <v>0</v>
      </c>
      <c r="O268" s="792" t="s">
        <v>500</v>
      </c>
      <c r="P268" s="783" t="s">
        <v>415</v>
      </c>
      <c r="Q268" s="309"/>
      <c r="R268" s="792" t="s">
        <v>488</v>
      </c>
      <c r="S268" s="783" t="s">
        <v>1772</v>
      </c>
      <c r="T268" s="783" t="s">
        <v>1773</v>
      </c>
      <c r="U268" s="783" t="s">
        <v>416</v>
      </c>
      <c r="V268" s="309"/>
      <c r="W268" s="783" t="s">
        <v>1850</v>
      </c>
      <c r="X268" s="783" t="s">
        <v>1864</v>
      </c>
      <c r="Y268" s="783" t="s">
        <v>1942</v>
      </c>
      <c r="Z268" s="783" t="s">
        <v>418</v>
      </c>
      <c r="AA268" s="309"/>
      <c r="AB268" s="783" t="s">
        <v>1992</v>
      </c>
      <c r="AC268" s="783" t="s">
        <v>418</v>
      </c>
      <c r="AD268" s="309"/>
      <c r="AE268" s="785" t="s">
        <v>3079</v>
      </c>
      <c r="AF268" s="783" t="s">
        <v>3061</v>
      </c>
      <c r="AG268" s="309"/>
      <c r="AH268" s="783" t="s">
        <v>2057</v>
      </c>
      <c r="AI268" s="783" t="s">
        <v>2091</v>
      </c>
      <c r="AJ268" s="783" t="s">
        <v>2127</v>
      </c>
      <c r="AK268" s="783" t="s">
        <v>64</v>
      </c>
      <c r="AL268" s="786"/>
      <c r="AM268" s="783" t="s">
        <v>2318</v>
      </c>
      <c r="AN268" s="783" t="s">
        <v>2457</v>
      </c>
      <c r="AO268" s="792" t="s">
        <v>452</v>
      </c>
      <c r="AP268" s="863" t="s">
        <v>3305</v>
      </c>
      <c r="AQ268" s="783" t="s">
        <v>1505</v>
      </c>
      <c r="AR268" s="783" t="s">
        <v>2625</v>
      </c>
      <c r="AS268" s="309"/>
      <c r="AT268" s="783" t="s">
        <v>3087</v>
      </c>
      <c r="AU268" s="783" t="s">
        <v>3159</v>
      </c>
      <c r="AV268" s="783" t="s">
        <v>3192</v>
      </c>
      <c r="AW268" s="787"/>
      <c r="AX268" s="783" t="s">
        <v>1454</v>
      </c>
      <c r="AY268" s="792" t="s">
        <v>1434</v>
      </c>
      <c r="AZ268" s="783" t="s">
        <v>2685</v>
      </c>
      <c r="BA268" s="783" t="s">
        <v>445</v>
      </c>
      <c r="BB268" s="792" t="s">
        <v>3212</v>
      </c>
      <c r="BC268" s="803" t="s">
        <v>2694</v>
      </c>
      <c r="BD268" s="783" t="s">
        <v>2749</v>
      </c>
      <c r="BE268" s="309"/>
      <c r="BF268" s="783" t="s">
        <v>2853</v>
      </c>
      <c r="BG268" s="783" t="s">
        <v>2732</v>
      </c>
      <c r="BH268" s="309"/>
      <c r="BI268" s="783" t="s">
        <v>3241</v>
      </c>
      <c r="BJ268" s="783" t="s">
        <v>3241</v>
      </c>
      <c r="BK268" s="783" t="s">
        <v>3269</v>
      </c>
      <c r="BL268" s="783" t="s">
        <v>2872</v>
      </c>
      <c r="BM268" s="783" t="s">
        <v>397</v>
      </c>
      <c r="BN268" s="783" t="s">
        <v>2887</v>
      </c>
      <c r="BO268" s="309"/>
      <c r="BP268" s="783" t="s">
        <v>2970</v>
      </c>
      <c r="BQ268" s="783" t="s">
        <v>2987</v>
      </c>
      <c r="BR268" s="309"/>
      <c r="BS268" s="788">
        <v>3</v>
      </c>
      <c r="BT268" s="785" t="s">
        <v>2197</v>
      </c>
      <c r="BU268" s="788">
        <v>0</v>
      </c>
      <c r="BV268" s="783" t="s">
        <v>2201</v>
      </c>
      <c r="BW268" s="788">
        <v>0.53</v>
      </c>
      <c r="BX268" s="785" t="s">
        <v>2307</v>
      </c>
      <c r="BY268" s="789">
        <v>3.7</v>
      </c>
      <c r="BZ268" s="783" t="s">
        <v>1307</v>
      </c>
      <c r="CA268" s="788">
        <v>2.1</v>
      </c>
      <c r="CB268" s="783" t="s">
        <v>2215</v>
      </c>
      <c r="CC268" s="790"/>
      <c r="CD268" s="788">
        <v>2</v>
      </c>
      <c r="CE268" s="783" t="s">
        <v>2226</v>
      </c>
      <c r="CF268" s="788">
        <v>0.3</v>
      </c>
      <c r="CG268" s="783" t="s">
        <v>2237</v>
      </c>
      <c r="CH268" s="788">
        <v>5.5</v>
      </c>
      <c r="CI268" s="783" t="s">
        <v>2277</v>
      </c>
      <c r="CJ268" s="788">
        <v>3.1</v>
      </c>
      <c r="CK268" s="783" t="s">
        <v>2232</v>
      </c>
      <c r="CL268" s="790"/>
      <c r="CM268" s="790"/>
      <c r="CN268" s="788">
        <v>4.2</v>
      </c>
      <c r="CO268" s="791"/>
      <c r="CP268" s="788">
        <v>0.7</v>
      </c>
      <c r="CQ268" s="790"/>
      <c r="CR268" s="309"/>
      <c r="CS268" s="790"/>
      <c r="CT268" s="785"/>
    </row>
    <row r="269" spans="1:98" s="470" customFormat="1" ht="120" hidden="1" customHeight="1" x14ac:dyDescent="0.25">
      <c r="A269" s="846" t="s">
        <v>1233</v>
      </c>
      <c r="B269" s="463" t="s">
        <v>1234</v>
      </c>
      <c r="C269" s="463" t="s">
        <v>1166</v>
      </c>
      <c r="D269" s="463" t="s">
        <v>794</v>
      </c>
      <c r="E269" s="847"/>
      <c r="F269" s="518" t="s">
        <v>63</v>
      </c>
      <c r="G269" s="483">
        <f>'Stage 2 - Site Information'!N269</f>
        <v>15</v>
      </c>
      <c r="H269" s="518"/>
      <c r="I269" s="484">
        <f>'Stage 2 - Site Information'!M269</f>
        <v>0.53</v>
      </c>
      <c r="J269" s="519"/>
      <c r="K269" s="486"/>
      <c r="L269" s="847"/>
      <c r="M269" s="465">
        <v>0.53</v>
      </c>
      <c r="N269" s="465">
        <v>15</v>
      </c>
      <c r="O269" s="469" t="s">
        <v>428</v>
      </c>
      <c r="P269" s="466" t="s">
        <v>415</v>
      </c>
      <c r="Q269" s="847"/>
      <c r="R269" s="466"/>
      <c r="S269" s="466"/>
      <c r="T269" s="466"/>
      <c r="U269" s="466"/>
      <c r="V269" s="847"/>
      <c r="W269" s="466"/>
      <c r="X269" s="466"/>
      <c r="Y269" s="466"/>
      <c r="Z269" s="466"/>
      <c r="AA269" s="847"/>
      <c r="AB269" s="466"/>
      <c r="AC269" s="466" t="s">
        <v>418</v>
      </c>
      <c r="AD269" s="847"/>
      <c r="AE269" s="467"/>
      <c r="AF269" s="466"/>
      <c r="AG269" s="847"/>
      <c r="AH269" s="466"/>
      <c r="AI269" s="466"/>
      <c r="AJ269" s="466"/>
      <c r="AK269" s="466"/>
      <c r="AL269" s="468"/>
      <c r="AM269" s="466"/>
      <c r="AN269" s="466"/>
      <c r="AO269" s="469" t="s">
        <v>452</v>
      </c>
      <c r="AP269" s="864"/>
      <c r="AQ269" s="466"/>
      <c r="AR269" s="466"/>
      <c r="AS269" s="847"/>
      <c r="AT269" s="466" t="s">
        <v>3087</v>
      </c>
      <c r="AU269" s="466"/>
      <c r="AV269" s="466"/>
      <c r="AW269" s="718"/>
      <c r="AX269" s="466" t="s">
        <v>1454</v>
      </c>
      <c r="AY269" s="469" t="s">
        <v>1434</v>
      </c>
      <c r="AZ269" s="466" t="s">
        <v>2685</v>
      </c>
      <c r="BA269" s="466" t="s">
        <v>445</v>
      </c>
      <c r="BB269" s="469"/>
      <c r="BC269" s="466"/>
      <c r="BD269" s="466"/>
      <c r="BE269" s="847"/>
      <c r="BF269" s="466"/>
      <c r="BG269" s="466"/>
      <c r="BH269" s="847"/>
      <c r="BI269" s="466"/>
      <c r="BJ269" s="466"/>
      <c r="BK269" s="466"/>
      <c r="BL269" s="466"/>
      <c r="BM269" s="466"/>
      <c r="BN269" s="466"/>
      <c r="BO269" s="847"/>
      <c r="BP269" s="466"/>
      <c r="BQ269" s="466"/>
      <c r="BR269" s="847"/>
      <c r="BS269" s="643"/>
      <c r="BT269" s="467"/>
      <c r="BU269" s="643"/>
      <c r="BV269" s="466"/>
      <c r="BW269" s="643"/>
      <c r="BX269" s="467"/>
      <c r="BY269" s="644"/>
      <c r="BZ269" s="466"/>
      <c r="CA269" s="643"/>
      <c r="CB269" s="466"/>
      <c r="CC269" s="671"/>
      <c r="CD269" s="643"/>
      <c r="CE269" s="466"/>
      <c r="CF269" s="643"/>
      <c r="CG269" s="466"/>
      <c r="CH269" s="643"/>
      <c r="CI269" s="466"/>
      <c r="CJ269" s="643"/>
      <c r="CK269" s="466"/>
      <c r="CL269" s="671"/>
      <c r="CM269" s="671"/>
      <c r="CN269" s="643"/>
      <c r="CO269" s="672"/>
      <c r="CP269" s="643"/>
      <c r="CQ269" s="671"/>
      <c r="CR269" s="847"/>
      <c r="CS269" s="671"/>
      <c r="CT269" s="467"/>
    </row>
    <row r="270" spans="1:98" s="312" customFormat="1" ht="120" customHeight="1" x14ac:dyDescent="0.3">
      <c r="A270" s="561" t="s">
        <v>1235</v>
      </c>
      <c r="B270" s="298" t="s">
        <v>1236</v>
      </c>
      <c r="C270" s="298" t="s">
        <v>589</v>
      </c>
      <c r="D270" s="298" t="s">
        <v>521</v>
      </c>
      <c r="E270" s="309"/>
      <c r="F270" s="777" t="s">
        <v>63</v>
      </c>
      <c r="G270" s="778">
        <f>'Stage 2 - Site Information'!N270</f>
        <v>150</v>
      </c>
      <c r="H270" s="827"/>
      <c r="I270" s="779">
        <f>'Stage 2 - Site Information'!M270</f>
        <v>5.3</v>
      </c>
      <c r="J270" s="828"/>
      <c r="K270" s="781"/>
      <c r="L270" s="309"/>
      <c r="M270" s="782">
        <v>5.3</v>
      </c>
      <c r="N270" s="782">
        <v>150</v>
      </c>
      <c r="O270" s="792" t="s">
        <v>456</v>
      </c>
      <c r="P270" s="783" t="s">
        <v>415</v>
      </c>
      <c r="Q270" s="309"/>
      <c r="R270" s="783" t="s">
        <v>1796</v>
      </c>
      <c r="S270" s="783" t="s">
        <v>1774</v>
      </c>
      <c r="T270" s="783" t="s">
        <v>1707</v>
      </c>
      <c r="U270" s="783" t="s">
        <v>416</v>
      </c>
      <c r="V270" s="309"/>
      <c r="W270" s="783" t="s">
        <v>1850</v>
      </c>
      <c r="X270" s="783" t="s">
        <v>1864</v>
      </c>
      <c r="Y270" s="783" t="s">
        <v>1949</v>
      </c>
      <c r="Z270" s="783" t="s">
        <v>418</v>
      </c>
      <c r="AA270" s="309"/>
      <c r="AB270" s="783" t="s">
        <v>99</v>
      </c>
      <c r="AC270" s="783" t="s">
        <v>418</v>
      </c>
      <c r="AD270" s="309"/>
      <c r="AE270" s="785" t="s">
        <v>3076</v>
      </c>
      <c r="AF270" s="783" t="s">
        <v>3062</v>
      </c>
      <c r="AG270" s="309"/>
      <c r="AH270" s="783" t="s">
        <v>2057</v>
      </c>
      <c r="AI270" s="783" t="s">
        <v>2076</v>
      </c>
      <c r="AJ270" s="783" t="s">
        <v>2127</v>
      </c>
      <c r="AK270" s="783" t="s">
        <v>2171</v>
      </c>
      <c r="AL270" s="786"/>
      <c r="AM270" s="783" t="s">
        <v>2318</v>
      </c>
      <c r="AN270" s="783" t="s">
        <v>2492</v>
      </c>
      <c r="AO270" s="792" t="s">
        <v>452</v>
      </c>
      <c r="AP270" s="863" t="s">
        <v>3305</v>
      </c>
      <c r="AQ270" s="783" t="s">
        <v>1505</v>
      </c>
      <c r="AR270" s="783" t="s">
        <v>2626</v>
      </c>
      <c r="AS270" s="309"/>
      <c r="AT270" s="783" t="s">
        <v>3087</v>
      </c>
      <c r="AU270" s="783" t="s">
        <v>3130</v>
      </c>
      <c r="AV270" s="783" t="s">
        <v>3192</v>
      </c>
      <c r="AW270" s="787"/>
      <c r="AX270" s="783" t="s">
        <v>1454</v>
      </c>
      <c r="AY270" s="792" t="s">
        <v>1434</v>
      </c>
      <c r="AZ270" s="783" t="s">
        <v>2685</v>
      </c>
      <c r="BA270" s="783" t="s">
        <v>445</v>
      </c>
      <c r="BB270" s="792" t="s">
        <v>3219</v>
      </c>
      <c r="BC270" s="803" t="s">
        <v>2701</v>
      </c>
      <c r="BD270" s="783" t="s">
        <v>2810</v>
      </c>
      <c r="BE270" s="309"/>
      <c r="BF270" s="783" t="s">
        <v>2842</v>
      </c>
      <c r="BG270" s="783" t="s">
        <v>2732</v>
      </c>
      <c r="BH270" s="309"/>
      <c r="BI270" s="783" t="s">
        <v>3241</v>
      </c>
      <c r="BJ270" s="783" t="s">
        <v>3241</v>
      </c>
      <c r="BK270" s="783" t="s">
        <v>3258</v>
      </c>
      <c r="BL270" s="783" t="s">
        <v>2866</v>
      </c>
      <c r="BM270" s="783" t="s">
        <v>2886</v>
      </c>
      <c r="BN270" s="783" t="s">
        <v>2887</v>
      </c>
      <c r="BO270" s="309"/>
      <c r="BP270" s="783" t="s">
        <v>2967</v>
      </c>
      <c r="BQ270" s="783" t="s">
        <v>2987</v>
      </c>
      <c r="BR270" s="309"/>
      <c r="BS270" s="788">
        <v>9.85</v>
      </c>
      <c r="BT270" s="785" t="s">
        <v>2196</v>
      </c>
      <c r="BU270" s="788">
        <v>0.84</v>
      </c>
      <c r="BV270" s="783" t="s">
        <v>2200</v>
      </c>
      <c r="BW270" s="788">
        <v>0.85</v>
      </c>
      <c r="BX270" s="785" t="s">
        <v>2305</v>
      </c>
      <c r="BY270" s="788">
        <v>1.3</v>
      </c>
      <c r="BZ270" s="785" t="s">
        <v>1209</v>
      </c>
      <c r="CA270" s="788">
        <v>0.66</v>
      </c>
      <c r="CB270" s="783" t="s">
        <v>2216</v>
      </c>
      <c r="CC270" s="790"/>
      <c r="CD270" s="788">
        <v>0.94</v>
      </c>
      <c r="CE270" s="783" t="s">
        <v>2298</v>
      </c>
      <c r="CF270" s="788">
        <v>0.47</v>
      </c>
      <c r="CG270" s="783" t="s">
        <v>2242</v>
      </c>
      <c r="CH270" s="788">
        <v>3.55</v>
      </c>
      <c r="CI270" s="783" t="s">
        <v>2279</v>
      </c>
      <c r="CJ270" s="788">
        <v>0.75</v>
      </c>
      <c r="CK270" s="783" t="s">
        <v>2271</v>
      </c>
      <c r="CL270" s="790"/>
      <c r="CM270" s="790"/>
      <c r="CN270" s="788">
        <v>3.52</v>
      </c>
      <c r="CO270" s="791"/>
      <c r="CP270" s="788">
        <v>0.13</v>
      </c>
      <c r="CQ270" s="790"/>
      <c r="CR270" s="309"/>
      <c r="CS270" s="790"/>
      <c r="CT270" s="785"/>
    </row>
    <row r="271" spans="1:98" s="312" customFormat="1" ht="120" customHeight="1" x14ac:dyDescent="0.3">
      <c r="A271" s="561" t="s">
        <v>1237</v>
      </c>
      <c r="B271" s="298" t="s">
        <v>1238</v>
      </c>
      <c r="C271" s="298" t="s">
        <v>589</v>
      </c>
      <c r="D271" s="298" t="s">
        <v>521</v>
      </c>
      <c r="E271" s="309"/>
      <c r="F271" s="777" t="s">
        <v>63</v>
      </c>
      <c r="G271" s="778">
        <f>'Stage 2 - Site Information'!N271</f>
        <v>45</v>
      </c>
      <c r="H271" s="851"/>
      <c r="I271" s="779">
        <f>'Stage 2 - Site Information'!M271</f>
        <v>1.62</v>
      </c>
      <c r="J271" s="852"/>
      <c r="K271" s="781"/>
      <c r="L271" s="309"/>
      <c r="M271" s="782">
        <v>1.62</v>
      </c>
      <c r="N271" s="782">
        <v>45</v>
      </c>
      <c r="O271" s="784" t="s">
        <v>456</v>
      </c>
      <c r="P271" s="783" t="s">
        <v>415</v>
      </c>
      <c r="Q271" s="309"/>
      <c r="R271" s="783" t="s">
        <v>1796</v>
      </c>
      <c r="S271" s="783" t="s">
        <v>1774</v>
      </c>
      <c r="T271" s="783" t="s">
        <v>1707</v>
      </c>
      <c r="U271" s="783" t="s">
        <v>416</v>
      </c>
      <c r="V271" s="309"/>
      <c r="W271" s="783" t="s">
        <v>1850</v>
      </c>
      <c r="X271" s="783" t="s">
        <v>1864</v>
      </c>
      <c r="Y271" s="783" t="s">
        <v>1949</v>
      </c>
      <c r="Z271" s="783" t="s">
        <v>418</v>
      </c>
      <c r="AA271" s="309"/>
      <c r="AB271" s="783" t="s">
        <v>99</v>
      </c>
      <c r="AC271" s="783" t="s">
        <v>418</v>
      </c>
      <c r="AD271" s="309"/>
      <c r="AE271" s="785" t="s">
        <v>3054</v>
      </c>
      <c r="AF271" s="783" t="s">
        <v>3062</v>
      </c>
      <c r="AG271" s="309"/>
      <c r="AH271" s="783" t="s">
        <v>2057</v>
      </c>
      <c r="AI271" s="783" t="s">
        <v>2076</v>
      </c>
      <c r="AJ271" s="783" t="s">
        <v>2127</v>
      </c>
      <c r="AK271" s="783" t="s">
        <v>2171</v>
      </c>
      <c r="AL271" s="786"/>
      <c r="AM271" s="783" t="s">
        <v>2447</v>
      </c>
      <c r="AN271" s="783" t="s">
        <v>2448</v>
      </c>
      <c r="AO271" s="784" t="s">
        <v>452</v>
      </c>
      <c r="AP271" s="863" t="s">
        <v>3305</v>
      </c>
      <c r="AQ271" s="783" t="s">
        <v>1505</v>
      </c>
      <c r="AR271" s="783" t="s">
        <v>2627</v>
      </c>
      <c r="AS271" s="309"/>
      <c r="AT271" s="783" t="s">
        <v>3087</v>
      </c>
      <c r="AU271" s="783" t="s">
        <v>3130</v>
      </c>
      <c r="AV271" s="783" t="s">
        <v>3192</v>
      </c>
      <c r="AW271" s="787"/>
      <c r="AX271" s="783"/>
      <c r="AY271" s="783" t="s">
        <v>2676</v>
      </c>
      <c r="AZ271" s="783" t="s">
        <v>2685</v>
      </c>
      <c r="BA271" s="783" t="s">
        <v>445</v>
      </c>
      <c r="BB271" s="792" t="s">
        <v>3214</v>
      </c>
      <c r="BC271" s="784" t="s">
        <v>2697</v>
      </c>
      <c r="BD271" s="783" t="s">
        <v>2811</v>
      </c>
      <c r="BE271" s="309"/>
      <c r="BF271" s="783" t="s">
        <v>2777</v>
      </c>
      <c r="BG271" s="783" t="s">
        <v>2732</v>
      </c>
      <c r="BH271" s="309"/>
      <c r="BI271" s="783" t="s">
        <v>3241</v>
      </c>
      <c r="BJ271" s="783" t="s">
        <v>3241</v>
      </c>
      <c r="BK271" s="783" t="s">
        <v>3258</v>
      </c>
      <c r="BL271" s="783" t="s">
        <v>2872</v>
      </c>
      <c r="BM271" s="783" t="s">
        <v>399</v>
      </c>
      <c r="BN271" s="783" t="s">
        <v>2887</v>
      </c>
      <c r="BO271" s="309"/>
      <c r="BP271" s="783" t="s">
        <v>2967</v>
      </c>
      <c r="BQ271" s="783" t="s">
        <v>2987</v>
      </c>
      <c r="BR271" s="309"/>
      <c r="BS271" s="788">
        <v>9.85</v>
      </c>
      <c r="BT271" s="785" t="s">
        <v>2196</v>
      </c>
      <c r="BU271" s="788">
        <v>0.84</v>
      </c>
      <c r="BV271" s="783" t="s">
        <v>2200</v>
      </c>
      <c r="BW271" s="788">
        <v>0.9</v>
      </c>
      <c r="BX271" s="785" t="s">
        <v>2305</v>
      </c>
      <c r="BY271" s="788">
        <v>1.3</v>
      </c>
      <c r="BZ271" s="785" t="s">
        <v>1209</v>
      </c>
      <c r="CA271" s="788">
        <v>0.69</v>
      </c>
      <c r="CB271" s="783" t="s">
        <v>2216</v>
      </c>
      <c r="CC271" s="790"/>
      <c r="CD271" s="788">
        <v>0.94</v>
      </c>
      <c r="CE271" s="783" t="s">
        <v>2298</v>
      </c>
      <c r="CF271" s="788">
        <v>0.6</v>
      </c>
      <c r="CG271" s="783" t="s">
        <v>2242</v>
      </c>
      <c r="CH271" s="788">
        <v>4.33</v>
      </c>
      <c r="CI271" s="783" t="s">
        <v>2279</v>
      </c>
      <c r="CJ271" s="788">
        <v>0.75</v>
      </c>
      <c r="CK271" s="783" t="s">
        <v>2271</v>
      </c>
      <c r="CL271" s="790"/>
      <c r="CM271" s="790"/>
      <c r="CN271" s="788">
        <v>4.3</v>
      </c>
      <c r="CO271" s="791"/>
      <c r="CP271" s="788">
        <v>0</v>
      </c>
      <c r="CQ271" s="790"/>
      <c r="CR271" s="309"/>
      <c r="CS271" s="790"/>
      <c r="CT271" s="785"/>
    </row>
    <row r="272" spans="1:98" s="312" customFormat="1" ht="120" customHeight="1" x14ac:dyDescent="0.3">
      <c r="A272" s="561" t="s">
        <v>1239</v>
      </c>
      <c r="B272" s="298" t="s">
        <v>1240</v>
      </c>
      <c r="C272" s="298" t="s">
        <v>589</v>
      </c>
      <c r="D272" s="298" t="s">
        <v>521</v>
      </c>
      <c r="E272" s="309"/>
      <c r="F272" s="777" t="s">
        <v>63</v>
      </c>
      <c r="G272" s="778">
        <f>'Stage 2 - Site Information'!N272</f>
        <v>45</v>
      </c>
      <c r="H272" s="827"/>
      <c r="I272" s="779">
        <f>'Stage 2 - Site Information'!M272</f>
        <v>1.53</v>
      </c>
      <c r="J272" s="828"/>
      <c r="K272" s="781"/>
      <c r="L272" s="309"/>
      <c r="M272" s="782">
        <v>1.53</v>
      </c>
      <c r="N272" s="782">
        <v>45</v>
      </c>
      <c r="O272" s="792" t="s">
        <v>456</v>
      </c>
      <c r="P272" s="783" t="s">
        <v>415</v>
      </c>
      <c r="Q272" s="309"/>
      <c r="R272" s="783" t="s">
        <v>1796</v>
      </c>
      <c r="S272" s="783" t="s">
        <v>1774</v>
      </c>
      <c r="T272" s="783" t="s">
        <v>1707</v>
      </c>
      <c r="U272" s="783" t="s">
        <v>416</v>
      </c>
      <c r="V272" s="309"/>
      <c r="W272" s="783" t="s">
        <v>1850</v>
      </c>
      <c r="X272" s="783" t="s">
        <v>1864</v>
      </c>
      <c r="Y272" s="783" t="s">
        <v>1949</v>
      </c>
      <c r="Z272" s="783" t="s">
        <v>418</v>
      </c>
      <c r="AA272" s="309"/>
      <c r="AB272" s="783" t="s">
        <v>99</v>
      </c>
      <c r="AC272" s="783" t="s">
        <v>418</v>
      </c>
      <c r="AD272" s="309"/>
      <c r="AE272" s="785" t="s">
        <v>3054</v>
      </c>
      <c r="AF272" s="783" t="s">
        <v>3062</v>
      </c>
      <c r="AG272" s="309"/>
      <c r="AH272" s="783" t="s">
        <v>2057</v>
      </c>
      <c r="AI272" s="783" t="s">
        <v>2076</v>
      </c>
      <c r="AJ272" s="783" t="s">
        <v>2127</v>
      </c>
      <c r="AK272" s="783" t="s">
        <v>2171</v>
      </c>
      <c r="AL272" s="786"/>
      <c r="AM272" s="783" t="s">
        <v>2318</v>
      </c>
      <c r="AN272" s="783" t="s">
        <v>2492</v>
      </c>
      <c r="AO272" s="792" t="s">
        <v>452</v>
      </c>
      <c r="AP272" s="863" t="s">
        <v>3305</v>
      </c>
      <c r="AQ272" s="783" t="s">
        <v>1505</v>
      </c>
      <c r="AR272" s="783" t="s">
        <v>2623</v>
      </c>
      <c r="AS272" s="309"/>
      <c r="AT272" s="783" t="s">
        <v>3087</v>
      </c>
      <c r="AU272" s="783" t="s">
        <v>3146</v>
      </c>
      <c r="AV272" s="783" t="s">
        <v>3192</v>
      </c>
      <c r="AW272" s="787"/>
      <c r="AX272" s="783" t="s">
        <v>1458</v>
      </c>
      <c r="AY272" s="792" t="s">
        <v>1434</v>
      </c>
      <c r="AZ272" s="783" t="s">
        <v>2685</v>
      </c>
      <c r="BA272" s="783" t="s">
        <v>445</v>
      </c>
      <c r="BB272" s="792" t="s">
        <v>3219</v>
      </c>
      <c r="BC272" s="792" t="s">
        <v>2697</v>
      </c>
      <c r="BD272" s="792" t="s">
        <v>2812</v>
      </c>
      <c r="BE272" s="309"/>
      <c r="BF272" s="783" t="s">
        <v>2777</v>
      </c>
      <c r="BG272" s="783" t="s">
        <v>2732</v>
      </c>
      <c r="BH272" s="309"/>
      <c r="BI272" s="783" t="s">
        <v>3241</v>
      </c>
      <c r="BJ272" s="783" t="s">
        <v>3241</v>
      </c>
      <c r="BK272" s="783" t="s">
        <v>3258</v>
      </c>
      <c r="BL272" s="783" t="s">
        <v>2866</v>
      </c>
      <c r="BM272" s="783" t="s">
        <v>398</v>
      </c>
      <c r="BN272" s="783" t="s">
        <v>2887</v>
      </c>
      <c r="BO272" s="309"/>
      <c r="BP272" s="783" t="s">
        <v>2967</v>
      </c>
      <c r="BQ272" s="783" t="s">
        <v>2987</v>
      </c>
      <c r="BR272" s="309"/>
      <c r="BS272" s="788">
        <v>9.85</v>
      </c>
      <c r="BT272" s="785" t="s">
        <v>2196</v>
      </c>
      <c r="BU272" s="788">
        <v>0.84</v>
      </c>
      <c r="BV272" s="783" t="s">
        <v>2200</v>
      </c>
      <c r="BW272" s="788">
        <v>0.84</v>
      </c>
      <c r="BX272" s="785" t="s">
        <v>2305</v>
      </c>
      <c r="BY272" s="788">
        <v>1.1399999999999999</v>
      </c>
      <c r="BZ272" s="785" t="s">
        <v>1209</v>
      </c>
      <c r="CA272" s="788">
        <v>0.82</v>
      </c>
      <c r="CB272" s="783" t="s">
        <v>2216</v>
      </c>
      <c r="CC272" s="790"/>
      <c r="CD272" s="788">
        <v>1.1399999999999999</v>
      </c>
      <c r="CE272" s="783" t="s">
        <v>2298</v>
      </c>
      <c r="CF272" s="788">
        <v>0.73</v>
      </c>
      <c r="CG272" s="783" t="s">
        <v>2242</v>
      </c>
      <c r="CH272" s="788">
        <v>4.2</v>
      </c>
      <c r="CI272" s="783" t="s">
        <v>2279</v>
      </c>
      <c r="CJ272" s="788">
        <v>0.95</v>
      </c>
      <c r="CK272" s="783" t="s">
        <v>2271</v>
      </c>
      <c r="CL272" s="790"/>
      <c r="CM272" s="790"/>
      <c r="CN272" s="788">
        <v>4.17</v>
      </c>
      <c r="CO272" s="791"/>
      <c r="CP272" s="788">
        <v>0.17</v>
      </c>
      <c r="CQ272" s="790"/>
      <c r="CR272" s="309"/>
      <c r="CS272" s="790"/>
      <c r="CT272" s="785"/>
    </row>
    <row r="273" spans="1:98" s="312" customFormat="1" ht="120" customHeight="1" x14ac:dyDescent="0.3">
      <c r="A273" s="561" t="s">
        <v>1241</v>
      </c>
      <c r="B273" s="298" t="s">
        <v>1242</v>
      </c>
      <c r="C273" s="298" t="s">
        <v>587</v>
      </c>
      <c r="D273" s="298" t="s">
        <v>565</v>
      </c>
      <c r="E273" s="309"/>
      <c r="F273" s="777" t="s">
        <v>63</v>
      </c>
      <c r="G273" s="778">
        <f>'Stage 2 - Site Information'!N273</f>
        <v>140</v>
      </c>
      <c r="H273" s="829" t="s">
        <v>63</v>
      </c>
      <c r="I273" s="779">
        <f>'Stage 2 - Site Information'!M273</f>
        <v>4.7</v>
      </c>
      <c r="J273" s="830" t="s">
        <v>746</v>
      </c>
      <c r="K273" s="781"/>
      <c r="L273" s="309"/>
      <c r="M273" s="782">
        <v>4.7</v>
      </c>
      <c r="N273" s="782">
        <v>140</v>
      </c>
      <c r="O273" s="783" t="s">
        <v>461</v>
      </c>
      <c r="P273" s="783" t="s">
        <v>415</v>
      </c>
      <c r="Q273" s="309"/>
      <c r="R273" s="783" t="s">
        <v>1796</v>
      </c>
      <c r="S273" s="783" t="s">
        <v>1775</v>
      </c>
      <c r="T273" s="783" t="s">
        <v>1707</v>
      </c>
      <c r="U273" s="783" t="s">
        <v>416</v>
      </c>
      <c r="V273" s="309"/>
      <c r="W273" s="783" t="s">
        <v>1850</v>
      </c>
      <c r="X273" s="783" t="s">
        <v>1864</v>
      </c>
      <c r="Y273" s="783" t="s">
        <v>1973</v>
      </c>
      <c r="Z273" s="783" t="s">
        <v>418</v>
      </c>
      <c r="AA273" s="309"/>
      <c r="AB273" s="783" t="s">
        <v>1992</v>
      </c>
      <c r="AC273" s="783" t="s">
        <v>418</v>
      </c>
      <c r="AD273" s="309"/>
      <c r="AE273" s="785" t="s">
        <v>3076</v>
      </c>
      <c r="AF273" s="783" t="s">
        <v>3062</v>
      </c>
      <c r="AG273" s="309"/>
      <c r="AH273" s="783" t="s">
        <v>2072</v>
      </c>
      <c r="AI273" s="783" t="s">
        <v>2178</v>
      </c>
      <c r="AJ273" s="783" t="s">
        <v>2174</v>
      </c>
      <c r="AK273" s="783" t="s">
        <v>64</v>
      </c>
      <c r="AL273" s="786"/>
      <c r="AM273" s="783"/>
      <c r="AN273" s="783"/>
      <c r="AO273" s="792" t="s">
        <v>1477</v>
      </c>
      <c r="AP273" s="863" t="s">
        <v>3305</v>
      </c>
      <c r="AQ273" s="783" t="s">
        <v>1505</v>
      </c>
      <c r="AR273" s="783" t="s">
        <v>2628</v>
      </c>
      <c r="AS273" s="309"/>
      <c r="AT273" s="783" t="s">
        <v>3087</v>
      </c>
      <c r="AU273" s="783" t="s">
        <v>3130</v>
      </c>
      <c r="AV273" s="783" t="s">
        <v>3192</v>
      </c>
      <c r="AW273" s="787"/>
      <c r="AX273" s="783" t="s">
        <v>1458</v>
      </c>
      <c r="AY273" s="792" t="s">
        <v>1434</v>
      </c>
      <c r="AZ273" s="783" t="s">
        <v>2685</v>
      </c>
      <c r="BA273" s="783" t="s">
        <v>445</v>
      </c>
      <c r="BB273" s="792" t="s">
        <v>3214</v>
      </c>
      <c r="BC273" s="792" t="s">
        <v>2697</v>
      </c>
      <c r="BD273" s="792" t="s">
        <v>2804</v>
      </c>
      <c r="BE273" s="309"/>
      <c r="BF273" s="783" t="s">
        <v>2854</v>
      </c>
      <c r="BG273" s="783" t="s">
        <v>2740</v>
      </c>
      <c r="BH273" s="309"/>
      <c r="BI273" s="783" t="s">
        <v>3241</v>
      </c>
      <c r="BJ273" s="783" t="s">
        <v>3241</v>
      </c>
      <c r="BK273" s="783" t="s">
        <v>3257</v>
      </c>
      <c r="BL273" s="783" t="s">
        <v>2866</v>
      </c>
      <c r="BM273" s="783" t="s">
        <v>397</v>
      </c>
      <c r="BN273" s="783" t="s">
        <v>2885</v>
      </c>
      <c r="BO273" s="309"/>
      <c r="BP273" s="783" t="s">
        <v>2971</v>
      </c>
      <c r="BQ273" s="783" t="s">
        <v>2987</v>
      </c>
      <c r="BR273" s="309"/>
      <c r="BS273" s="788">
        <v>8.4</v>
      </c>
      <c r="BT273" s="785" t="s">
        <v>2196</v>
      </c>
      <c r="BU273" s="788">
        <v>0</v>
      </c>
      <c r="BV273" s="783" t="s">
        <v>2204</v>
      </c>
      <c r="BW273" s="788">
        <v>0.26</v>
      </c>
      <c r="BX273" s="785" t="s">
        <v>2308</v>
      </c>
      <c r="BY273" s="789">
        <v>0.8</v>
      </c>
      <c r="BZ273" s="783" t="s">
        <v>2299</v>
      </c>
      <c r="CA273" s="788">
        <v>0.8</v>
      </c>
      <c r="CB273" s="783" t="s">
        <v>2299</v>
      </c>
      <c r="CC273" s="790"/>
      <c r="CD273" s="788">
        <v>0.5</v>
      </c>
      <c r="CE273" s="783" t="s">
        <v>2281</v>
      </c>
      <c r="CF273" s="788">
        <v>0.5</v>
      </c>
      <c r="CG273" s="783" t="s">
        <v>2234</v>
      </c>
      <c r="CH273" s="788">
        <v>0.1</v>
      </c>
      <c r="CI273" s="783" t="s">
        <v>2279</v>
      </c>
      <c r="CJ273" s="788">
        <v>0.9</v>
      </c>
      <c r="CK273" s="783" t="s">
        <v>2231</v>
      </c>
      <c r="CL273" s="790"/>
      <c r="CM273" s="790"/>
      <c r="CN273" s="788">
        <v>0.2</v>
      </c>
      <c r="CO273" s="791"/>
      <c r="CP273" s="788">
        <v>0.1</v>
      </c>
      <c r="CQ273" s="790"/>
      <c r="CR273" s="309"/>
      <c r="CS273" s="790"/>
      <c r="CT273" s="785"/>
    </row>
    <row r="274" spans="1:98" s="312" customFormat="1" ht="120" customHeight="1" x14ac:dyDescent="0.3">
      <c r="A274" s="561" t="s">
        <v>1243</v>
      </c>
      <c r="B274" s="298" t="s">
        <v>1244</v>
      </c>
      <c r="C274" s="298" t="s">
        <v>514</v>
      </c>
      <c r="D274" s="298" t="s">
        <v>518</v>
      </c>
      <c r="E274" s="309"/>
      <c r="F274" s="827" t="s">
        <v>63</v>
      </c>
      <c r="G274" s="778">
        <f>'Stage 2 - Site Information'!N274</f>
        <v>9</v>
      </c>
      <c r="H274" s="827"/>
      <c r="I274" s="779">
        <f>'Stage 2 - Site Information'!M274</f>
        <v>0.25</v>
      </c>
      <c r="J274" s="828"/>
      <c r="K274" s="781"/>
      <c r="L274" s="309"/>
      <c r="M274" s="782">
        <v>0.25</v>
      </c>
      <c r="N274" s="782">
        <v>9</v>
      </c>
      <c r="O274" s="792" t="s">
        <v>426</v>
      </c>
      <c r="P274" s="783" t="s">
        <v>1386</v>
      </c>
      <c r="Q274" s="309"/>
      <c r="R274" s="792" t="s">
        <v>488</v>
      </c>
      <c r="S274" s="783" t="s">
        <v>1613</v>
      </c>
      <c r="T274" s="783" t="s">
        <v>1698</v>
      </c>
      <c r="U274" s="783" t="s">
        <v>1556</v>
      </c>
      <c r="V274" s="309"/>
      <c r="W274" s="783" t="s">
        <v>1850</v>
      </c>
      <c r="X274" s="783" t="s">
        <v>1943</v>
      </c>
      <c r="Y274" s="783" t="s">
        <v>1888</v>
      </c>
      <c r="Z274" s="783" t="s">
        <v>418</v>
      </c>
      <c r="AA274" s="309"/>
      <c r="AB274" s="783" t="s">
        <v>1992</v>
      </c>
      <c r="AC274" s="783" t="s">
        <v>418</v>
      </c>
      <c r="AD274" s="309"/>
      <c r="AE274" s="785" t="s">
        <v>3055</v>
      </c>
      <c r="AF274" s="801" t="s">
        <v>3078</v>
      </c>
      <c r="AG274" s="309"/>
      <c r="AH274" s="783" t="s">
        <v>2059</v>
      </c>
      <c r="AI274" s="783"/>
      <c r="AJ274" s="783"/>
      <c r="AK274" s="783"/>
      <c r="AL274" s="786"/>
      <c r="AM274" s="783" t="s">
        <v>2318</v>
      </c>
      <c r="AN274" s="783" t="s">
        <v>2459</v>
      </c>
      <c r="AO274" s="783" t="s">
        <v>1492</v>
      </c>
      <c r="AP274" s="863" t="s">
        <v>3306</v>
      </c>
      <c r="AQ274" s="783" t="s">
        <v>1505</v>
      </c>
      <c r="AR274" s="783" t="s">
        <v>2629</v>
      </c>
      <c r="AS274" s="309"/>
      <c r="AT274" s="783" t="s">
        <v>3087</v>
      </c>
      <c r="AU274" s="801" t="s">
        <v>3164</v>
      </c>
      <c r="AV274" s="783" t="s">
        <v>3192</v>
      </c>
      <c r="AW274" s="787"/>
      <c r="AX274" s="783" t="s">
        <v>1458</v>
      </c>
      <c r="AY274" s="792" t="s">
        <v>1434</v>
      </c>
      <c r="AZ274" s="783" t="s">
        <v>2685</v>
      </c>
      <c r="BA274" s="783" t="s">
        <v>445</v>
      </c>
      <c r="BB274" s="792" t="s">
        <v>3216</v>
      </c>
      <c r="BC274" s="783" t="s">
        <v>2716</v>
      </c>
      <c r="BD274" s="783" t="s">
        <v>2758</v>
      </c>
      <c r="BE274" s="309"/>
      <c r="BF274" s="792" t="s">
        <v>446</v>
      </c>
      <c r="BG274" s="783" t="s">
        <v>2732</v>
      </c>
      <c r="BH274" s="309"/>
      <c r="BI274" s="783" t="s">
        <v>3241</v>
      </c>
      <c r="BJ274" s="783" t="s">
        <v>3241</v>
      </c>
      <c r="BK274" s="783" t="s">
        <v>3256</v>
      </c>
      <c r="BL274" s="783" t="s">
        <v>2866</v>
      </c>
      <c r="BM274" s="783" t="s">
        <v>397</v>
      </c>
      <c r="BN274" s="783" t="s">
        <v>2887</v>
      </c>
      <c r="BO274" s="309"/>
      <c r="BP274" s="783" t="s">
        <v>2972</v>
      </c>
      <c r="BQ274" s="783" t="s">
        <v>2987</v>
      </c>
      <c r="BR274" s="309"/>
      <c r="BS274" s="788">
        <v>1.8</v>
      </c>
      <c r="BT274" s="785" t="s">
        <v>2198</v>
      </c>
      <c r="BU274" s="788">
        <v>0.55000000000000004</v>
      </c>
      <c r="BV274" s="783" t="s">
        <v>2201</v>
      </c>
      <c r="BW274" s="788">
        <v>0.5</v>
      </c>
      <c r="BX274" s="785" t="s">
        <v>2308</v>
      </c>
      <c r="BY274" s="789">
        <v>2.2999999999999998</v>
      </c>
      <c r="BZ274" s="783" t="s">
        <v>1205</v>
      </c>
      <c r="CA274" s="788">
        <v>0.5</v>
      </c>
      <c r="CB274" s="783" t="s">
        <v>2214</v>
      </c>
      <c r="CC274" s="790"/>
      <c r="CD274" s="788">
        <v>0.6</v>
      </c>
      <c r="CE274" s="783" t="s">
        <v>2281</v>
      </c>
      <c r="CF274" s="788">
        <v>0.5</v>
      </c>
      <c r="CG274" s="783" t="s">
        <v>2285</v>
      </c>
      <c r="CH274" s="788">
        <v>0.6</v>
      </c>
      <c r="CI274" s="783" t="s">
        <v>2275</v>
      </c>
      <c r="CJ274" s="788">
        <v>0.7</v>
      </c>
      <c r="CK274" s="783" t="s">
        <v>2273</v>
      </c>
      <c r="CL274" s="790"/>
      <c r="CM274" s="790"/>
      <c r="CN274" s="788">
        <v>2.6</v>
      </c>
      <c r="CO274" s="791"/>
      <c r="CP274" s="788">
        <v>0.25</v>
      </c>
      <c r="CQ274" s="790"/>
      <c r="CR274" s="309"/>
      <c r="CS274" s="790"/>
      <c r="CT274" s="785"/>
    </row>
    <row r="275" spans="1:98" s="312" customFormat="1" ht="120" customHeight="1" x14ac:dyDescent="0.3">
      <c r="A275" s="561" t="s">
        <v>1245</v>
      </c>
      <c r="B275" s="298" t="s">
        <v>1246</v>
      </c>
      <c r="C275" s="298" t="s">
        <v>1185</v>
      </c>
      <c r="D275" s="298" t="s">
        <v>515</v>
      </c>
      <c r="E275" s="309"/>
      <c r="F275" s="777" t="s">
        <v>63</v>
      </c>
      <c r="G275" s="778">
        <f>'Stage 2 - Site Information'!N275</f>
        <v>300</v>
      </c>
      <c r="H275" s="777"/>
      <c r="I275" s="779">
        <f>'Stage 2 - Site Information'!M275</f>
        <v>10.54</v>
      </c>
      <c r="J275" s="780"/>
      <c r="K275" s="781"/>
      <c r="L275" s="309"/>
      <c r="M275" s="818">
        <v>10.54</v>
      </c>
      <c r="N275" s="818">
        <v>300</v>
      </c>
      <c r="O275" s="831" t="s">
        <v>428</v>
      </c>
      <c r="P275" s="792" t="s">
        <v>415</v>
      </c>
      <c r="Q275" s="309"/>
      <c r="R275" s="783" t="s">
        <v>1796</v>
      </c>
      <c r="S275" s="792" t="s">
        <v>1649</v>
      </c>
      <c r="T275" s="783" t="s">
        <v>1707</v>
      </c>
      <c r="U275" s="783" t="s">
        <v>416</v>
      </c>
      <c r="V275" s="309"/>
      <c r="W275" s="792" t="s">
        <v>1514</v>
      </c>
      <c r="X275" s="792" t="s">
        <v>464</v>
      </c>
      <c r="Y275" s="792" t="s">
        <v>1944</v>
      </c>
      <c r="Z275" s="783" t="s">
        <v>418</v>
      </c>
      <c r="AA275" s="309"/>
      <c r="AB275" s="792" t="s">
        <v>1992</v>
      </c>
      <c r="AC275" s="783" t="s">
        <v>418</v>
      </c>
      <c r="AD275" s="309"/>
      <c r="AE275" s="785" t="s">
        <v>3049</v>
      </c>
      <c r="AF275" s="801" t="s">
        <v>3078</v>
      </c>
      <c r="AG275" s="309"/>
      <c r="AH275" s="783" t="s">
        <v>2057</v>
      </c>
      <c r="AI275" s="792" t="s">
        <v>1513</v>
      </c>
      <c r="AJ275" s="792" t="s">
        <v>501</v>
      </c>
      <c r="AK275" s="792" t="s">
        <v>466</v>
      </c>
      <c r="AL275" s="786"/>
      <c r="AM275" s="783" t="s">
        <v>2318</v>
      </c>
      <c r="AN275" s="792" t="s">
        <v>2477</v>
      </c>
      <c r="AO275" s="792" t="s">
        <v>452</v>
      </c>
      <c r="AP275" s="863" t="s">
        <v>3304</v>
      </c>
      <c r="AQ275" s="792" t="s">
        <v>3284</v>
      </c>
      <c r="AR275" s="792" t="s">
        <v>2630</v>
      </c>
      <c r="AS275" s="309"/>
      <c r="AT275" s="783" t="s">
        <v>3102</v>
      </c>
      <c r="AU275" s="792" t="s">
        <v>3174</v>
      </c>
      <c r="AV275" s="783" t="s">
        <v>3192</v>
      </c>
      <c r="AW275" s="787"/>
      <c r="AX275" s="783" t="s">
        <v>1454</v>
      </c>
      <c r="AY275" s="792" t="s">
        <v>1434</v>
      </c>
      <c r="AZ275" s="783" t="s">
        <v>2685</v>
      </c>
      <c r="BA275" s="783" t="s">
        <v>445</v>
      </c>
      <c r="BB275" s="792" t="s">
        <v>3211</v>
      </c>
      <c r="BC275" s="803" t="s">
        <v>2707</v>
      </c>
      <c r="BD275" s="783" t="s">
        <v>2751</v>
      </c>
      <c r="BE275" s="309"/>
      <c r="BF275" s="792" t="s">
        <v>446</v>
      </c>
      <c r="BG275" s="783" t="s">
        <v>2732</v>
      </c>
      <c r="BH275" s="309"/>
      <c r="BI275" s="783" t="s">
        <v>3241</v>
      </c>
      <c r="BJ275" s="783" t="s">
        <v>3241</v>
      </c>
      <c r="BK275" s="783" t="s">
        <v>3255</v>
      </c>
      <c r="BL275" s="792" t="s">
        <v>2866</v>
      </c>
      <c r="BM275" s="792" t="s">
        <v>399</v>
      </c>
      <c r="BN275" s="792" t="s">
        <v>2887</v>
      </c>
      <c r="BO275" s="309"/>
      <c r="BP275" s="783" t="s">
        <v>2905</v>
      </c>
      <c r="BQ275" s="783" t="s">
        <v>2987</v>
      </c>
      <c r="BR275" s="309"/>
      <c r="BS275" s="804">
        <v>4.0999999999999996</v>
      </c>
      <c r="BT275" s="792" t="s">
        <v>2198</v>
      </c>
      <c r="BU275" s="804">
        <v>3</v>
      </c>
      <c r="BV275" s="792" t="s">
        <v>2200</v>
      </c>
      <c r="BW275" s="804">
        <v>0.86</v>
      </c>
      <c r="BX275" s="792" t="s">
        <v>2308</v>
      </c>
      <c r="BY275" s="804">
        <v>3.2</v>
      </c>
      <c r="BZ275" s="792" t="s">
        <v>1219</v>
      </c>
      <c r="CA275" s="804">
        <v>3.2</v>
      </c>
      <c r="CB275" s="792" t="s">
        <v>1219</v>
      </c>
      <c r="CC275" s="790"/>
      <c r="CD275" s="804">
        <v>2</v>
      </c>
      <c r="CE275" s="783" t="s">
        <v>2281</v>
      </c>
      <c r="CF275" s="804">
        <v>1.8</v>
      </c>
      <c r="CG275" s="792" t="s">
        <v>2245</v>
      </c>
      <c r="CH275" s="804">
        <v>3.3</v>
      </c>
      <c r="CI275" s="792" t="s">
        <v>2300</v>
      </c>
      <c r="CJ275" s="788">
        <v>3.1</v>
      </c>
      <c r="CK275" s="783" t="s">
        <v>2274</v>
      </c>
      <c r="CL275" s="790"/>
      <c r="CM275" s="790"/>
      <c r="CN275" s="804">
        <v>3.1</v>
      </c>
      <c r="CO275" s="791"/>
      <c r="CP275" s="804">
        <v>1.4</v>
      </c>
      <c r="CQ275" s="790"/>
      <c r="CR275" s="309"/>
      <c r="CS275" s="790"/>
      <c r="CT275" s="792"/>
    </row>
    <row r="276" spans="1:98" s="470" customFormat="1" ht="120" hidden="1" customHeight="1" x14ac:dyDescent="0.25">
      <c r="A276" s="846" t="s">
        <v>1247</v>
      </c>
      <c r="B276" s="463" t="s">
        <v>1248</v>
      </c>
      <c r="C276" s="463" t="s">
        <v>538</v>
      </c>
      <c r="D276" s="463" t="s">
        <v>794</v>
      </c>
      <c r="E276" s="847"/>
      <c r="F276" s="518" t="s">
        <v>63</v>
      </c>
      <c r="G276" s="483">
        <f>'Stage 2 - Site Information'!N276</f>
        <v>22</v>
      </c>
      <c r="H276" s="518"/>
      <c r="I276" s="484">
        <f>'Stage 2 - Site Information'!M276</f>
        <v>1.79</v>
      </c>
      <c r="J276" s="519"/>
      <c r="K276" s="486"/>
      <c r="L276" s="847"/>
      <c r="M276" s="465">
        <v>1.79</v>
      </c>
      <c r="N276" s="465">
        <v>22</v>
      </c>
      <c r="O276" s="466" t="s">
        <v>482</v>
      </c>
      <c r="P276" s="469" t="s">
        <v>1381</v>
      </c>
      <c r="Q276" s="847"/>
      <c r="R276" s="466"/>
      <c r="S276" s="466"/>
      <c r="T276" s="466"/>
      <c r="U276" s="466"/>
      <c r="V276" s="847"/>
      <c r="W276" s="466"/>
      <c r="X276" s="466"/>
      <c r="Y276" s="466"/>
      <c r="Z276" s="466"/>
      <c r="AA276" s="847"/>
      <c r="AB276" s="466"/>
      <c r="AC276" s="466" t="s">
        <v>418</v>
      </c>
      <c r="AD276" s="847"/>
      <c r="AE276" s="467"/>
      <c r="AF276" s="466"/>
      <c r="AG276" s="847"/>
      <c r="AH276" s="466"/>
      <c r="AI276" s="466"/>
      <c r="AJ276" s="466"/>
      <c r="AK276" s="466"/>
      <c r="AL276" s="468"/>
      <c r="AM276" s="466"/>
      <c r="AN276" s="466"/>
      <c r="AO276" s="469" t="s">
        <v>452</v>
      </c>
      <c r="AP276" s="864"/>
      <c r="AQ276" s="466"/>
      <c r="AR276" s="466"/>
      <c r="AS276" s="847"/>
      <c r="AT276" s="466" t="s">
        <v>3087</v>
      </c>
      <c r="AU276" s="466"/>
      <c r="AV276" s="466"/>
      <c r="AW276" s="718"/>
      <c r="AX276" s="466" t="s">
        <v>1456</v>
      </c>
      <c r="AY276" s="469" t="s">
        <v>1434</v>
      </c>
      <c r="AZ276" s="466" t="s">
        <v>2685</v>
      </c>
      <c r="BA276" s="466" t="s">
        <v>445</v>
      </c>
      <c r="BB276" s="469"/>
      <c r="BC276" s="466"/>
      <c r="BD276" s="466"/>
      <c r="BE276" s="847"/>
      <c r="BF276" s="466"/>
      <c r="BG276" s="466"/>
      <c r="BH276" s="847"/>
      <c r="BI276" s="466"/>
      <c r="BJ276" s="466"/>
      <c r="BK276" s="466"/>
      <c r="BL276" s="466"/>
      <c r="BM276" s="466"/>
      <c r="BN276" s="466"/>
      <c r="BO276" s="847"/>
      <c r="BP276" s="466" t="s">
        <v>1610</v>
      </c>
      <c r="BQ276" s="466"/>
      <c r="BR276" s="847"/>
      <c r="BS276" s="643"/>
      <c r="BT276" s="467"/>
      <c r="BU276" s="643"/>
      <c r="BV276" s="466"/>
      <c r="BW276" s="643"/>
      <c r="BX276" s="467"/>
      <c r="BY276" s="644"/>
      <c r="BZ276" s="466"/>
      <c r="CA276" s="643"/>
      <c r="CB276" s="466"/>
      <c r="CC276" s="671"/>
      <c r="CD276" s="643"/>
      <c r="CE276" s="466"/>
      <c r="CF276" s="643"/>
      <c r="CG276" s="466"/>
      <c r="CH276" s="643"/>
      <c r="CI276" s="466"/>
      <c r="CJ276" s="643"/>
      <c r="CK276" s="466"/>
      <c r="CL276" s="671"/>
      <c r="CM276" s="671"/>
      <c r="CN276" s="643"/>
      <c r="CO276" s="672"/>
      <c r="CP276" s="643"/>
      <c r="CQ276" s="671"/>
      <c r="CR276" s="847"/>
      <c r="CS276" s="671"/>
      <c r="CT276" s="467"/>
    </row>
    <row r="277" spans="1:98" s="470" customFormat="1" ht="120" hidden="1" customHeight="1" x14ac:dyDescent="0.25">
      <c r="A277" s="846" t="s">
        <v>1249</v>
      </c>
      <c r="B277" s="463" t="s">
        <v>1250</v>
      </c>
      <c r="C277" s="463" t="s">
        <v>1251</v>
      </c>
      <c r="D277" s="463" t="s">
        <v>1016</v>
      </c>
      <c r="E277" s="847"/>
      <c r="F277" s="482" t="s">
        <v>63</v>
      </c>
      <c r="G277" s="483">
        <f>'Stage 2 - Site Information'!N277</f>
        <v>6</v>
      </c>
      <c r="H277" s="518"/>
      <c r="I277" s="484">
        <f>'Stage 2 - Site Information'!M277</f>
        <v>0.14000000000000001</v>
      </c>
      <c r="J277" s="519"/>
      <c r="K277" s="486"/>
      <c r="L277" s="847"/>
      <c r="M277" s="465">
        <v>0.14000000000000001</v>
      </c>
      <c r="N277" s="465">
        <v>6</v>
      </c>
      <c r="O277" s="473" t="s">
        <v>428</v>
      </c>
      <c r="P277" s="469" t="s">
        <v>415</v>
      </c>
      <c r="Q277" s="847"/>
      <c r="R277" s="466"/>
      <c r="S277" s="466"/>
      <c r="T277" s="466"/>
      <c r="U277" s="466"/>
      <c r="V277" s="847"/>
      <c r="W277" s="466"/>
      <c r="X277" s="466"/>
      <c r="Y277" s="466"/>
      <c r="Z277" s="466"/>
      <c r="AA277" s="847"/>
      <c r="AB277" s="466"/>
      <c r="AC277" s="466" t="s">
        <v>418</v>
      </c>
      <c r="AD277" s="847"/>
      <c r="AE277" s="467"/>
      <c r="AF277" s="466"/>
      <c r="AG277" s="847"/>
      <c r="AH277" s="466"/>
      <c r="AI277" s="466"/>
      <c r="AJ277" s="466"/>
      <c r="AK277" s="466"/>
      <c r="AL277" s="468"/>
      <c r="AM277" s="466"/>
      <c r="AN277" s="466"/>
      <c r="AO277" s="469" t="s">
        <v>452</v>
      </c>
      <c r="AP277" s="864"/>
      <c r="AQ277" s="466"/>
      <c r="AR277" s="466"/>
      <c r="AS277" s="847"/>
      <c r="AT277" s="466" t="s">
        <v>3087</v>
      </c>
      <c r="AU277" s="466"/>
      <c r="AV277" s="466"/>
      <c r="AW277" s="718"/>
      <c r="AX277" s="466" t="s">
        <v>1454</v>
      </c>
      <c r="AY277" s="466" t="s">
        <v>2677</v>
      </c>
      <c r="AZ277" s="466" t="s">
        <v>2685</v>
      </c>
      <c r="BA277" s="466" t="s">
        <v>445</v>
      </c>
      <c r="BB277" s="469"/>
      <c r="BC277" s="466"/>
      <c r="BD277" s="466"/>
      <c r="BE277" s="847"/>
      <c r="BF277" s="466"/>
      <c r="BG277" s="466"/>
      <c r="BH277" s="847"/>
      <c r="BI277" s="466"/>
      <c r="BJ277" s="466"/>
      <c r="BK277" s="466"/>
      <c r="BL277" s="466"/>
      <c r="BM277" s="466"/>
      <c r="BN277" s="466"/>
      <c r="BO277" s="847"/>
      <c r="BP277" s="466"/>
      <c r="BQ277" s="466"/>
      <c r="BR277" s="847"/>
      <c r="BS277" s="643"/>
      <c r="BT277" s="467"/>
      <c r="BU277" s="643"/>
      <c r="BV277" s="466"/>
      <c r="BW277" s="643"/>
      <c r="BX277" s="467"/>
      <c r="BY277" s="644"/>
      <c r="BZ277" s="466"/>
      <c r="CA277" s="643"/>
      <c r="CB277" s="466"/>
      <c r="CC277" s="671"/>
      <c r="CD277" s="643"/>
      <c r="CE277" s="466"/>
      <c r="CF277" s="643"/>
      <c r="CG277" s="466"/>
      <c r="CH277" s="643"/>
      <c r="CI277" s="466"/>
      <c r="CJ277" s="643"/>
      <c r="CK277" s="466"/>
      <c r="CL277" s="671"/>
      <c r="CM277" s="671"/>
      <c r="CN277" s="643"/>
      <c r="CO277" s="672"/>
      <c r="CP277" s="643"/>
      <c r="CQ277" s="671"/>
      <c r="CR277" s="847"/>
      <c r="CS277" s="671"/>
      <c r="CT277" s="467"/>
    </row>
    <row r="278" spans="1:98" s="470" customFormat="1" ht="120" hidden="1" customHeight="1" x14ac:dyDescent="0.25">
      <c r="A278" s="846" t="s">
        <v>1252</v>
      </c>
      <c r="B278" s="463" t="s">
        <v>1253</v>
      </c>
      <c r="C278" s="463" t="s">
        <v>1254</v>
      </c>
      <c r="D278" s="463" t="s">
        <v>794</v>
      </c>
      <c r="E278" s="847"/>
      <c r="F278" s="518" t="s">
        <v>63</v>
      </c>
      <c r="G278" s="483">
        <f>'Stage 2 - Site Information'!N278</f>
        <v>4</v>
      </c>
      <c r="H278" s="518"/>
      <c r="I278" s="484">
        <f>'Stage 2 - Site Information'!M278</f>
        <v>0.14000000000000001</v>
      </c>
      <c r="J278" s="519"/>
      <c r="K278" s="486"/>
      <c r="L278" s="847"/>
      <c r="M278" s="465">
        <v>0.14000000000000001</v>
      </c>
      <c r="N278" s="465">
        <v>4</v>
      </c>
      <c r="O278" s="473" t="s">
        <v>428</v>
      </c>
      <c r="P278" s="469" t="s">
        <v>1391</v>
      </c>
      <c r="Q278" s="847"/>
      <c r="R278" s="466"/>
      <c r="S278" s="466"/>
      <c r="T278" s="466"/>
      <c r="U278" s="466"/>
      <c r="V278" s="847"/>
      <c r="W278" s="466"/>
      <c r="X278" s="466"/>
      <c r="Y278" s="466"/>
      <c r="Z278" s="466"/>
      <c r="AA278" s="847"/>
      <c r="AB278" s="466"/>
      <c r="AC278" s="466" t="s">
        <v>418</v>
      </c>
      <c r="AD278" s="847"/>
      <c r="AE278" s="467"/>
      <c r="AF278" s="466"/>
      <c r="AG278" s="847"/>
      <c r="AH278" s="466"/>
      <c r="AI278" s="466"/>
      <c r="AJ278" s="466"/>
      <c r="AK278" s="466"/>
      <c r="AL278" s="468"/>
      <c r="AM278" s="466"/>
      <c r="AN278" s="466"/>
      <c r="AO278" s="469" t="s">
        <v>452</v>
      </c>
      <c r="AP278" s="864"/>
      <c r="AQ278" s="466"/>
      <c r="AR278" s="466"/>
      <c r="AS278" s="847"/>
      <c r="AT278" s="466" t="s">
        <v>3087</v>
      </c>
      <c r="AU278" s="466"/>
      <c r="AV278" s="466"/>
      <c r="AW278" s="718"/>
      <c r="AX278" s="466"/>
      <c r="AY278" s="466" t="s">
        <v>2678</v>
      </c>
      <c r="AZ278" s="466" t="s">
        <v>2685</v>
      </c>
      <c r="BA278" s="466" t="s">
        <v>445</v>
      </c>
      <c r="BB278" s="469"/>
      <c r="BC278" s="466"/>
      <c r="BD278" s="466"/>
      <c r="BE278" s="847"/>
      <c r="BF278" s="466"/>
      <c r="BG278" s="466"/>
      <c r="BH278" s="847"/>
      <c r="BI278" s="466"/>
      <c r="BJ278" s="466"/>
      <c r="BK278" s="466"/>
      <c r="BL278" s="466"/>
      <c r="BM278" s="466"/>
      <c r="BN278" s="466"/>
      <c r="BO278" s="847"/>
      <c r="BP278" s="466"/>
      <c r="BQ278" s="466"/>
      <c r="BR278" s="847"/>
      <c r="BS278" s="643"/>
      <c r="BT278" s="467"/>
      <c r="BU278" s="643"/>
      <c r="BV278" s="466"/>
      <c r="BW278" s="643"/>
      <c r="BX278" s="467"/>
      <c r="BY278" s="644"/>
      <c r="BZ278" s="466"/>
      <c r="CA278" s="643"/>
      <c r="CB278" s="466"/>
      <c r="CC278" s="671"/>
      <c r="CD278" s="643"/>
      <c r="CE278" s="466"/>
      <c r="CF278" s="643"/>
      <c r="CG278" s="466"/>
      <c r="CH278" s="643"/>
      <c r="CI278" s="466"/>
      <c r="CJ278" s="643"/>
      <c r="CK278" s="466"/>
      <c r="CL278" s="671"/>
      <c r="CM278" s="671"/>
      <c r="CN278" s="643"/>
      <c r="CO278" s="672"/>
      <c r="CP278" s="643"/>
      <c r="CQ278" s="671"/>
      <c r="CR278" s="847"/>
      <c r="CS278" s="671"/>
      <c r="CT278" s="467"/>
    </row>
    <row r="279" spans="1:98" s="312" customFormat="1" ht="120" customHeight="1" x14ac:dyDescent="0.3">
      <c r="A279" s="561" t="s">
        <v>1255</v>
      </c>
      <c r="B279" s="298" t="s">
        <v>1256</v>
      </c>
      <c r="C279" s="298" t="s">
        <v>1132</v>
      </c>
      <c r="D279" s="298" t="s">
        <v>515</v>
      </c>
      <c r="E279" s="309"/>
      <c r="F279" s="777" t="s">
        <v>63</v>
      </c>
      <c r="G279" s="778">
        <f>'Stage 2 - Site Information'!N279</f>
        <v>11</v>
      </c>
      <c r="H279" s="851"/>
      <c r="I279" s="779">
        <f>'Stage 2 - Site Information'!M279</f>
        <v>0.38</v>
      </c>
      <c r="J279" s="852"/>
      <c r="K279" s="781"/>
      <c r="L279" s="309"/>
      <c r="M279" s="782">
        <v>0.38</v>
      </c>
      <c r="N279" s="782">
        <v>11</v>
      </c>
      <c r="O279" s="784" t="s">
        <v>441</v>
      </c>
      <c r="P279" s="784" t="s">
        <v>415</v>
      </c>
      <c r="Q279" s="309"/>
      <c r="R279" s="784" t="s">
        <v>488</v>
      </c>
      <c r="S279" s="783" t="s">
        <v>1776</v>
      </c>
      <c r="T279" s="783" t="s">
        <v>1737</v>
      </c>
      <c r="U279" s="783" t="s">
        <v>1535</v>
      </c>
      <c r="V279" s="309"/>
      <c r="W279" s="783" t="s">
        <v>1850</v>
      </c>
      <c r="X279" s="784" t="s">
        <v>464</v>
      </c>
      <c r="Y279" s="783" t="s">
        <v>1945</v>
      </c>
      <c r="Z279" s="783" t="s">
        <v>418</v>
      </c>
      <c r="AA279" s="309"/>
      <c r="AB279" s="783" t="s">
        <v>1992</v>
      </c>
      <c r="AC279" s="783" t="s">
        <v>418</v>
      </c>
      <c r="AD279" s="309"/>
      <c r="AE279" s="785" t="s">
        <v>3068</v>
      </c>
      <c r="AF279" s="783" t="s">
        <v>3078</v>
      </c>
      <c r="AG279" s="309"/>
      <c r="AH279" s="783" t="s">
        <v>2056</v>
      </c>
      <c r="AI279" s="783" t="s">
        <v>2146</v>
      </c>
      <c r="AJ279" s="783" t="s">
        <v>2190</v>
      </c>
      <c r="AK279" s="783" t="s">
        <v>64</v>
      </c>
      <c r="AL279" s="786"/>
      <c r="AM279" s="783" t="s">
        <v>2318</v>
      </c>
      <c r="AN279" s="783" t="s">
        <v>2449</v>
      </c>
      <c r="AO279" s="784" t="s">
        <v>452</v>
      </c>
      <c r="AP279" s="863" t="s">
        <v>3305</v>
      </c>
      <c r="AQ279" s="783" t="s">
        <v>1505</v>
      </c>
      <c r="AR279" s="784" t="s">
        <v>2631</v>
      </c>
      <c r="AS279" s="309"/>
      <c r="AT279" s="783" t="s">
        <v>3087</v>
      </c>
      <c r="AU279" s="783" t="s">
        <v>3162</v>
      </c>
      <c r="AV279" s="783" t="s">
        <v>3192</v>
      </c>
      <c r="AW279" s="787"/>
      <c r="AX279" s="783"/>
      <c r="AY279" s="784" t="s">
        <v>1434</v>
      </c>
      <c r="AZ279" s="783" t="s">
        <v>2685</v>
      </c>
      <c r="BA279" s="783" t="s">
        <v>445</v>
      </c>
      <c r="BB279" s="792" t="s">
        <v>3211</v>
      </c>
      <c r="BC279" s="803" t="s">
        <v>2702</v>
      </c>
      <c r="BD279" s="783" t="s">
        <v>2760</v>
      </c>
      <c r="BE279" s="309"/>
      <c r="BF279" s="784" t="s">
        <v>446</v>
      </c>
      <c r="BG279" s="783" t="s">
        <v>2732</v>
      </c>
      <c r="BH279" s="309"/>
      <c r="BI279" s="783" t="s">
        <v>3241</v>
      </c>
      <c r="BJ279" s="783" t="s">
        <v>3241</v>
      </c>
      <c r="BK279" s="783" t="s">
        <v>3270</v>
      </c>
      <c r="BL279" s="783" t="s">
        <v>2876</v>
      </c>
      <c r="BM279" s="783" t="s">
        <v>399</v>
      </c>
      <c r="BN279" s="783" t="s">
        <v>2885</v>
      </c>
      <c r="BO279" s="309"/>
      <c r="BP279" s="783" t="s">
        <v>2973</v>
      </c>
      <c r="BQ279" s="783" t="s">
        <v>2987</v>
      </c>
      <c r="BR279" s="309"/>
      <c r="BS279" s="788">
        <v>1.3</v>
      </c>
      <c r="BT279" s="785" t="s">
        <v>2197</v>
      </c>
      <c r="BU279" s="788">
        <v>0.08</v>
      </c>
      <c r="BV279" s="783" t="s">
        <v>2208</v>
      </c>
      <c r="BW279" s="788">
        <v>0.31</v>
      </c>
      <c r="BX279" s="785" t="s">
        <v>2306</v>
      </c>
      <c r="BY279" s="789">
        <v>0.7</v>
      </c>
      <c r="BZ279" s="783" t="s">
        <v>2299</v>
      </c>
      <c r="CA279" s="788">
        <v>0.7</v>
      </c>
      <c r="CB279" s="783" t="s">
        <v>2299</v>
      </c>
      <c r="CC279" s="790"/>
      <c r="CD279" s="788">
        <v>0.4</v>
      </c>
      <c r="CE279" s="783" t="s">
        <v>2298</v>
      </c>
      <c r="CF279" s="788">
        <v>0.6</v>
      </c>
      <c r="CG279" s="783" t="s">
        <v>2234</v>
      </c>
      <c r="CH279" s="788">
        <v>0.2</v>
      </c>
      <c r="CI279" s="783" t="s">
        <v>2279</v>
      </c>
      <c r="CJ279" s="788">
        <v>0.6</v>
      </c>
      <c r="CK279" s="783" t="s">
        <v>2231</v>
      </c>
      <c r="CL279" s="790"/>
      <c r="CM279" s="790"/>
      <c r="CN279" s="788">
        <v>0.4</v>
      </c>
      <c r="CO279" s="791"/>
      <c r="CP279" s="788">
        <v>0.4</v>
      </c>
      <c r="CQ279" s="790"/>
      <c r="CR279" s="309"/>
      <c r="CS279" s="790"/>
      <c r="CT279" s="785"/>
    </row>
    <row r="280" spans="1:98" s="312" customFormat="1" ht="120" customHeight="1" x14ac:dyDescent="0.3">
      <c r="A280" s="561" t="s">
        <v>1257</v>
      </c>
      <c r="B280" s="298" t="s">
        <v>1258</v>
      </c>
      <c r="C280" s="298" t="s">
        <v>735</v>
      </c>
      <c r="D280" s="298" t="s">
        <v>547</v>
      </c>
      <c r="E280" s="309"/>
      <c r="F280" s="777" t="s">
        <v>512</v>
      </c>
      <c r="G280" s="778">
        <f>'Stage 2 - Site Information'!N280</f>
        <v>35</v>
      </c>
      <c r="H280" s="829" t="s">
        <v>63</v>
      </c>
      <c r="I280" s="779">
        <f>'Stage 2 - Site Information'!M280</f>
        <v>1.41</v>
      </c>
      <c r="J280" s="830"/>
      <c r="K280" s="781"/>
      <c r="L280" s="309"/>
      <c r="M280" s="782">
        <v>1.41</v>
      </c>
      <c r="N280" s="782">
        <v>35</v>
      </c>
      <c r="O280" s="831" t="s">
        <v>428</v>
      </c>
      <c r="P280" s="792" t="s">
        <v>415</v>
      </c>
      <c r="Q280" s="309"/>
      <c r="R280" s="783" t="s">
        <v>1796</v>
      </c>
      <c r="S280" s="783" t="s">
        <v>1777</v>
      </c>
      <c r="T280" s="783" t="s">
        <v>1707</v>
      </c>
      <c r="U280" s="783" t="s">
        <v>1778</v>
      </c>
      <c r="V280" s="309"/>
      <c r="W280" s="783" t="s">
        <v>1850</v>
      </c>
      <c r="X280" s="792" t="s">
        <v>464</v>
      </c>
      <c r="Y280" s="783" t="s">
        <v>1974</v>
      </c>
      <c r="Z280" s="783" t="s">
        <v>418</v>
      </c>
      <c r="AA280" s="309"/>
      <c r="AB280" s="783" t="s">
        <v>1992</v>
      </c>
      <c r="AC280" s="783" t="s">
        <v>418</v>
      </c>
      <c r="AD280" s="309"/>
      <c r="AE280" s="785" t="s">
        <v>3052</v>
      </c>
      <c r="AF280" s="783" t="s">
        <v>3061</v>
      </c>
      <c r="AG280" s="309"/>
      <c r="AH280" s="783" t="s">
        <v>2057</v>
      </c>
      <c r="AI280" s="783" t="s">
        <v>2076</v>
      </c>
      <c r="AJ280" s="783" t="s">
        <v>2074</v>
      </c>
      <c r="AK280" s="783" t="s">
        <v>64</v>
      </c>
      <c r="AL280" s="786"/>
      <c r="AM280" s="783" t="s">
        <v>2318</v>
      </c>
      <c r="AN280" s="783" t="s">
        <v>2478</v>
      </c>
      <c r="AO280" s="792" t="s">
        <v>1477</v>
      </c>
      <c r="AP280" s="863" t="s">
        <v>3305</v>
      </c>
      <c r="AQ280" s="783" t="s">
        <v>1505</v>
      </c>
      <c r="AR280" s="783" t="s">
        <v>2632</v>
      </c>
      <c r="AS280" s="309"/>
      <c r="AT280" s="783" t="s">
        <v>3112</v>
      </c>
      <c r="AU280" s="792" t="s">
        <v>3124</v>
      </c>
      <c r="AV280" s="783" t="s">
        <v>3192</v>
      </c>
      <c r="AW280" s="787"/>
      <c r="AX280" s="783" t="s">
        <v>1454</v>
      </c>
      <c r="AY280" s="792" t="s">
        <v>1434</v>
      </c>
      <c r="AZ280" s="783" t="s">
        <v>2685</v>
      </c>
      <c r="BA280" s="783" t="s">
        <v>445</v>
      </c>
      <c r="BB280" s="792" t="s">
        <v>3221</v>
      </c>
      <c r="BC280" s="803" t="s">
        <v>2708</v>
      </c>
      <c r="BD280" s="792" t="s">
        <v>2804</v>
      </c>
      <c r="BE280" s="309"/>
      <c r="BF280" s="792" t="s">
        <v>446</v>
      </c>
      <c r="BG280" s="783" t="s">
        <v>2732</v>
      </c>
      <c r="BH280" s="309"/>
      <c r="BI280" s="783" t="s">
        <v>3241</v>
      </c>
      <c r="BJ280" s="783" t="s">
        <v>3241</v>
      </c>
      <c r="BK280" s="783" t="s">
        <v>3257</v>
      </c>
      <c r="BL280" s="783" t="s">
        <v>2866</v>
      </c>
      <c r="BM280" s="783" t="s">
        <v>2886</v>
      </c>
      <c r="BN280" s="783" t="s">
        <v>2887</v>
      </c>
      <c r="BO280" s="309"/>
      <c r="BP280" s="783" t="s">
        <v>2967</v>
      </c>
      <c r="BQ280" s="783" t="s">
        <v>2987</v>
      </c>
      <c r="BR280" s="309"/>
      <c r="BS280" s="788">
        <v>5.8</v>
      </c>
      <c r="BT280" s="785" t="s">
        <v>2196</v>
      </c>
      <c r="BU280" s="788">
        <v>0</v>
      </c>
      <c r="BV280" s="783" t="s">
        <v>2204</v>
      </c>
      <c r="BW280" s="788">
        <v>0.25</v>
      </c>
      <c r="BX280" s="785" t="s">
        <v>2308</v>
      </c>
      <c r="BY280" s="789">
        <v>2.7</v>
      </c>
      <c r="BZ280" s="783" t="s">
        <v>2299</v>
      </c>
      <c r="CA280" s="788">
        <v>2.7</v>
      </c>
      <c r="CB280" s="783" t="s">
        <v>2299</v>
      </c>
      <c r="CC280" s="790"/>
      <c r="CD280" s="788">
        <v>0.5</v>
      </c>
      <c r="CE280" s="783" t="s">
        <v>2281</v>
      </c>
      <c r="CF280" s="788">
        <v>0.7</v>
      </c>
      <c r="CG280" s="783" t="s">
        <v>2249</v>
      </c>
      <c r="CH280" s="788">
        <v>2.2000000000000002</v>
      </c>
      <c r="CI280" s="783" t="s">
        <v>2279</v>
      </c>
      <c r="CJ280" s="788">
        <v>2.7</v>
      </c>
      <c r="CK280" s="783" t="s">
        <v>2231</v>
      </c>
      <c r="CL280" s="790"/>
      <c r="CM280" s="790"/>
      <c r="CN280" s="788">
        <v>2.2999999999999998</v>
      </c>
      <c r="CO280" s="791"/>
      <c r="CP280" s="788">
        <v>0.4</v>
      </c>
      <c r="CQ280" s="790"/>
      <c r="CR280" s="309"/>
      <c r="CS280" s="790"/>
      <c r="CT280" s="785"/>
    </row>
    <row r="281" spans="1:98" s="312" customFormat="1" ht="120" customHeight="1" x14ac:dyDescent="0.3">
      <c r="A281" s="561" t="s">
        <v>1259</v>
      </c>
      <c r="B281" s="298" t="s">
        <v>1260</v>
      </c>
      <c r="C281" s="298" t="s">
        <v>718</v>
      </c>
      <c r="D281" s="298" t="s">
        <v>565</v>
      </c>
      <c r="E281" s="309"/>
      <c r="F281" s="777" t="s">
        <v>63</v>
      </c>
      <c r="G281" s="778">
        <f>'Stage 2 - Site Information'!N281</f>
        <v>75</v>
      </c>
      <c r="H281" s="827"/>
      <c r="I281" s="779">
        <f>'Stage 2 - Site Information'!M281</f>
        <v>2.71</v>
      </c>
      <c r="J281" s="828"/>
      <c r="K281" s="781"/>
      <c r="L281" s="309"/>
      <c r="M281" s="782">
        <v>2.71</v>
      </c>
      <c r="N281" s="782">
        <v>75</v>
      </c>
      <c r="O281" s="783" t="s">
        <v>461</v>
      </c>
      <c r="P281" s="792" t="s">
        <v>415</v>
      </c>
      <c r="Q281" s="309"/>
      <c r="R281" s="792" t="s">
        <v>488</v>
      </c>
      <c r="S281" s="783" t="s">
        <v>1779</v>
      </c>
      <c r="T281" s="783" t="s">
        <v>1707</v>
      </c>
      <c r="U281" s="783" t="s">
        <v>1807</v>
      </c>
      <c r="V281" s="309"/>
      <c r="W281" s="783" t="s">
        <v>1850</v>
      </c>
      <c r="X281" s="792" t="s">
        <v>464</v>
      </c>
      <c r="Y281" s="783" t="s">
        <v>1946</v>
      </c>
      <c r="Z281" s="783" t="s">
        <v>418</v>
      </c>
      <c r="AA281" s="309"/>
      <c r="AB281" s="783"/>
      <c r="AC281" s="783" t="s">
        <v>418</v>
      </c>
      <c r="AD281" s="309"/>
      <c r="AE281" s="785" t="s">
        <v>3054</v>
      </c>
      <c r="AF281" s="783" t="s">
        <v>3062</v>
      </c>
      <c r="AG281" s="309"/>
      <c r="AH281" s="783" t="s">
        <v>2056</v>
      </c>
      <c r="AI281" s="783" t="s">
        <v>2146</v>
      </c>
      <c r="AJ281" s="783" t="s">
        <v>2074</v>
      </c>
      <c r="AK281" s="783" t="s">
        <v>64</v>
      </c>
      <c r="AL281" s="786"/>
      <c r="AM281" s="783" t="s">
        <v>2318</v>
      </c>
      <c r="AN281" s="783" t="s">
        <v>2458</v>
      </c>
      <c r="AO281" s="792" t="s">
        <v>452</v>
      </c>
      <c r="AP281" s="863" t="s">
        <v>3305</v>
      </c>
      <c r="AQ281" s="783" t="s">
        <v>1505</v>
      </c>
      <c r="AR281" s="783" t="s">
        <v>3104</v>
      </c>
      <c r="AS281" s="309"/>
      <c r="AT281" s="783" t="s">
        <v>3087</v>
      </c>
      <c r="AU281" s="783" t="s">
        <v>3130</v>
      </c>
      <c r="AV281" s="783" t="s">
        <v>3192</v>
      </c>
      <c r="AW281" s="787"/>
      <c r="AX281" s="783" t="s">
        <v>1458</v>
      </c>
      <c r="AY281" s="792" t="s">
        <v>1434</v>
      </c>
      <c r="AZ281" s="783" t="s">
        <v>2685</v>
      </c>
      <c r="BA281" s="783" t="s">
        <v>445</v>
      </c>
      <c r="BB281" s="792" t="s">
        <v>3214</v>
      </c>
      <c r="BC281" s="803" t="s">
        <v>2703</v>
      </c>
      <c r="BD281" s="792" t="s">
        <v>2813</v>
      </c>
      <c r="BE281" s="309"/>
      <c r="BF281" s="792" t="s">
        <v>446</v>
      </c>
      <c r="BG281" s="783" t="s">
        <v>2732</v>
      </c>
      <c r="BH281" s="309"/>
      <c r="BI281" s="783" t="s">
        <v>3317</v>
      </c>
      <c r="BJ281" s="783" t="s">
        <v>3241</v>
      </c>
      <c r="BK281" s="783" t="s">
        <v>3271</v>
      </c>
      <c r="BL281" s="783" t="s">
        <v>2866</v>
      </c>
      <c r="BM281" s="783" t="s">
        <v>2886</v>
      </c>
      <c r="BN281" s="783" t="s">
        <v>2887</v>
      </c>
      <c r="BO281" s="309"/>
      <c r="BP281" s="783" t="s">
        <v>2967</v>
      </c>
      <c r="BQ281" s="783" t="s">
        <v>2987</v>
      </c>
      <c r="BR281" s="309"/>
      <c r="BS281" s="788">
        <v>9.5</v>
      </c>
      <c r="BT281" s="785" t="s">
        <v>2196</v>
      </c>
      <c r="BU281" s="788">
        <v>0.5</v>
      </c>
      <c r="BV281" s="783" t="s">
        <v>2204</v>
      </c>
      <c r="BW281" s="788">
        <v>0.36</v>
      </c>
      <c r="BX281" s="785" t="s">
        <v>2307</v>
      </c>
      <c r="BY281" s="789">
        <v>0.2</v>
      </c>
      <c r="BZ281" s="783" t="s">
        <v>2220</v>
      </c>
      <c r="CA281" s="788">
        <v>1.1000000000000001</v>
      </c>
      <c r="CB281" s="783" t="s">
        <v>2299</v>
      </c>
      <c r="CC281" s="790"/>
      <c r="CD281" s="788">
        <v>1</v>
      </c>
      <c r="CE281" s="783" t="s">
        <v>2298</v>
      </c>
      <c r="CF281" s="788">
        <v>0.8</v>
      </c>
      <c r="CG281" s="783" t="s">
        <v>2241</v>
      </c>
      <c r="CH281" s="788">
        <v>1.5</v>
      </c>
      <c r="CI281" s="783" t="s">
        <v>2279</v>
      </c>
      <c r="CJ281" s="788">
        <v>1.1000000000000001</v>
      </c>
      <c r="CK281" s="783" t="s">
        <v>2231</v>
      </c>
      <c r="CL281" s="790"/>
      <c r="CM281" s="790"/>
      <c r="CN281" s="788">
        <v>1.3</v>
      </c>
      <c r="CO281" s="791"/>
      <c r="CP281" s="788">
        <v>0.2</v>
      </c>
      <c r="CQ281" s="790"/>
      <c r="CR281" s="309"/>
      <c r="CS281" s="790"/>
      <c r="CT281" s="785"/>
    </row>
    <row r="282" spans="1:98" s="312" customFormat="1" ht="120" customHeight="1" x14ac:dyDescent="0.3">
      <c r="A282" s="561" t="s">
        <v>1261</v>
      </c>
      <c r="B282" s="298" t="s">
        <v>1262</v>
      </c>
      <c r="C282" s="298" t="s">
        <v>1263</v>
      </c>
      <c r="D282" s="298" t="s">
        <v>521</v>
      </c>
      <c r="E282" s="309"/>
      <c r="F282" s="827" t="s">
        <v>63</v>
      </c>
      <c r="G282" s="778">
        <f>'Stage 2 - Site Information'!N282</f>
        <v>65</v>
      </c>
      <c r="H282" s="827"/>
      <c r="I282" s="779">
        <f>'Stage 2 - Site Information'!M282</f>
        <v>2.42</v>
      </c>
      <c r="J282" s="828"/>
      <c r="K282" s="781"/>
      <c r="L282" s="309"/>
      <c r="M282" s="782">
        <v>2.42</v>
      </c>
      <c r="N282" s="782">
        <v>65</v>
      </c>
      <c r="O282" s="792" t="s">
        <v>456</v>
      </c>
      <c r="P282" s="792" t="s">
        <v>415</v>
      </c>
      <c r="Q282" s="309"/>
      <c r="R282" s="792" t="s">
        <v>488</v>
      </c>
      <c r="S282" s="783" t="s">
        <v>1779</v>
      </c>
      <c r="T282" s="783" t="s">
        <v>1707</v>
      </c>
      <c r="U282" s="783" t="s">
        <v>1807</v>
      </c>
      <c r="V282" s="309"/>
      <c r="W282" s="783" t="s">
        <v>1850</v>
      </c>
      <c r="X282" s="783" t="s">
        <v>1947</v>
      </c>
      <c r="Y282" s="783" t="s">
        <v>1949</v>
      </c>
      <c r="Z282" s="783" t="s">
        <v>418</v>
      </c>
      <c r="AA282" s="309"/>
      <c r="AB282" s="783" t="s">
        <v>1992</v>
      </c>
      <c r="AC282" s="783" t="s">
        <v>418</v>
      </c>
      <c r="AD282" s="309"/>
      <c r="AE282" s="785" t="s">
        <v>3054</v>
      </c>
      <c r="AF282" s="783" t="s">
        <v>3062</v>
      </c>
      <c r="AG282" s="309"/>
      <c r="AH282" s="783" t="s">
        <v>2058</v>
      </c>
      <c r="AI282" s="783" t="s">
        <v>2075</v>
      </c>
      <c r="AJ282" s="783" t="s">
        <v>2127</v>
      </c>
      <c r="AK282" s="783" t="s">
        <v>64</v>
      </c>
      <c r="AL282" s="786"/>
      <c r="AM282" s="783" t="s">
        <v>2318</v>
      </c>
      <c r="AN282" s="783" t="s">
        <v>2503</v>
      </c>
      <c r="AO282" s="792" t="s">
        <v>452</v>
      </c>
      <c r="AP282" s="863" t="s">
        <v>3305</v>
      </c>
      <c r="AQ282" s="783" t="s">
        <v>1505</v>
      </c>
      <c r="AR282" s="783" t="s">
        <v>3105</v>
      </c>
      <c r="AS282" s="309"/>
      <c r="AT282" s="783" t="s">
        <v>3087</v>
      </c>
      <c r="AU282" s="783" t="s">
        <v>3130</v>
      </c>
      <c r="AV282" s="783" t="s">
        <v>3192</v>
      </c>
      <c r="AW282" s="787"/>
      <c r="AX282" s="783" t="s">
        <v>1454</v>
      </c>
      <c r="AY282" s="792" t="s">
        <v>1434</v>
      </c>
      <c r="AZ282" s="783" t="s">
        <v>2685</v>
      </c>
      <c r="BA282" s="783" t="s">
        <v>445</v>
      </c>
      <c r="BB282" s="792" t="s">
        <v>3214</v>
      </c>
      <c r="BC282" s="792" t="s">
        <v>2697</v>
      </c>
      <c r="BD282" s="792" t="s">
        <v>2804</v>
      </c>
      <c r="BE282" s="309"/>
      <c r="BF282" s="792" t="s">
        <v>446</v>
      </c>
      <c r="BG282" s="783" t="s">
        <v>2732</v>
      </c>
      <c r="BH282" s="309"/>
      <c r="BI282" s="783" t="s">
        <v>3241</v>
      </c>
      <c r="BJ282" s="783" t="s">
        <v>3241</v>
      </c>
      <c r="BK282" s="783" t="s">
        <v>3257</v>
      </c>
      <c r="BL282" s="783" t="s">
        <v>2866</v>
      </c>
      <c r="BM282" s="783" t="s">
        <v>397</v>
      </c>
      <c r="BN282" s="783" t="s">
        <v>2884</v>
      </c>
      <c r="BO282" s="309"/>
      <c r="BP282" s="783" t="s">
        <v>2967</v>
      </c>
      <c r="BQ282" s="783" t="s">
        <v>2987</v>
      </c>
      <c r="BR282" s="309"/>
      <c r="BS282" s="788">
        <v>8.4</v>
      </c>
      <c r="BT282" s="785" t="s">
        <v>2196</v>
      </c>
      <c r="BU282" s="788">
        <v>0.7</v>
      </c>
      <c r="BV282" s="783" t="s">
        <v>2200</v>
      </c>
      <c r="BW282" s="788">
        <v>0.24</v>
      </c>
      <c r="BX282" s="785" t="s">
        <v>2308</v>
      </c>
      <c r="BY282" s="789">
        <v>1.9</v>
      </c>
      <c r="BZ282" s="783" t="s">
        <v>1209</v>
      </c>
      <c r="CA282" s="788">
        <v>1</v>
      </c>
      <c r="CB282" s="783" t="s">
        <v>2216</v>
      </c>
      <c r="CC282" s="790"/>
      <c r="CD282" s="788">
        <v>1</v>
      </c>
      <c r="CE282" s="783" t="s">
        <v>2298</v>
      </c>
      <c r="CF282" s="788">
        <v>1.9</v>
      </c>
      <c r="CG282" s="783" t="s">
        <v>2242</v>
      </c>
      <c r="CH282" s="788">
        <v>2.4</v>
      </c>
      <c r="CI282" s="783" t="s">
        <v>2279</v>
      </c>
      <c r="CJ282" s="788">
        <v>1.1000000000000001</v>
      </c>
      <c r="CK282" s="783" t="s">
        <v>2271</v>
      </c>
      <c r="CL282" s="790"/>
      <c r="CM282" s="790"/>
      <c r="CN282" s="788">
        <v>2.5</v>
      </c>
      <c r="CO282" s="791"/>
      <c r="CP282" s="788">
        <v>0.3</v>
      </c>
      <c r="CQ282" s="790"/>
      <c r="CR282" s="309"/>
      <c r="CS282" s="790"/>
      <c r="CT282" s="785"/>
    </row>
    <row r="283" spans="1:98" s="470" customFormat="1" ht="120" hidden="1" customHeight="1" x14ac:dyDescent="0.25">
      <c r="A283" s="846" t="s">
        <v>1264</v>
      </c>
      <c r="B283" s="463" t="s">
        <v>1265</v>
      </c>
      <c r="C283" s="463" t="s">
        <v>1266</v>
      </c>
      <c r="D283" s="463" t="s">
        <v>794</v>
      </c>
      <c r="E283" s="847"/>
      <c r="F283" s="518" t="s">
        <v>63</v>
      </c>
      <c r="G283" s="483">
        <f>'Stage 2 - Site Information'!N283</f>
        <v>20</v>
      </c>
      <c r="H283" s="518"/>
      <c r="I283" s="484">
        <f>'Stage 2 - Site Information'!M283</f>
        <v>0.7</v>
      </c>
      <c r="J283" s="519"/>
      <c r="K283" s="486"/>
      <c r="L283" s="847"/>
      <c r="M283" s="465">
        <v>0.7</v>
      </c>
      <c r="N283" s="465">
        <v>20</v>
      </c>
      <c r="O283" s="469" t="s">
        <v>478</v>
      </c>
      <c r="P283" s="469" t="s">
        <v>502</v>
      </c>
      <c r="Q283" s="847"/>
      <c r="R283" s="466"/>
      <c r="S283" s="466"/>
      <c r="T283" s="466"/>
      <c r="U283" s="466"/>
      <c r="V283" s="847"/>
      <c r="W283" s="466"/>
      <c r="X283" s="466"/>
      <c r="Y283" s="466"/>
      <c r="Z283" s="466"/>
      <c r="AA283" s="847"/>
      <c r="AB283" s="466"/>
      <c r="AC283" s="466" t="s">
        <v>418</v>
      </c>
      <c r="AD283" s="847"/>
      <c r="AE283" s="467"/>
      <c r="AF283" s="466"/>
      <c r="AG283" s="847"/>
      <c r="AH283" s="466"/>
      <c r="AI283" s="466"/>
      <c r="AJ283" s="466"/>
      <c r="AK283" s="466"/>
      <c r="AL283" s="468"/>
      <c r="AM283" s="466"/>
      <c r="AN283" s="466"/>
      <c r="AO283" s="469" t="s">
        <v>452</v>
      </c>
      <c r="AP283" s="864"/>
      <c r="AQ283" s="466"/>
      <c r="AR283" s="466"/>
      <c r="AS283" s="847"/>
      <c r="AT283" s="466" t="s">
        <v>3087</v>
      </c>
      <c r="AU283" s="466"/>
      <c r="AV283" s="466"/>
      <c r="AW283" s="718"/>
      <c r="AX283" s="466" t="s">
        <v>1458</v>
      </c>
      <c r="AY283" s="469" t="s">
        <v>1434</v>
      </c>
      <c r="AZ283" s="466" t="s">
        <v>2685</v>
      </c>
      <c r="BA283" s="466" t="s">
        <v>445</v>
      </c>
      <c r="BB283" s="469"/>
      <c r="BC283" s="466"/>
      <c r="BD283" s="466"/>
      <c r="BE283" s="847"/>
      <c r="BF283" s="466"/>
      <c r="BG283" s="466"/>
      <c r="BH283" s="847"/>
      <c r="BI283" s="466"/>
      <c r="BJ283" s="466"/>
      <c r="BK283" s="466"/>
      <c r="BL283" s="466"/>
      <c r="BM283" s="466"/>
      <c r="BN283" s="466"/>
      <c r="BO283" s="847"/>
      <c r="BP283" s="466"/>
      <c r="BQ283" s="466"/>
      <c r="BR283" s="847"/>
      <c r="BS283" s="643"/>
      <c r="BT283" s="467"/>
      <c r="BU283" s="643"/>
      <c r="BV283" s="466"/>
      <c r="BW283" s="643"/>
      <c r="BX283" s="467"/>
      <c r="BY283" s="644"/>
      <c r="BZ283" s="466"/>
      <c r="CA283" s="643"/>
      <c r="CB283" s="466"/>
      <c r="CC283" s="671"/>
      <c r="CD283" s="643"/>
      <c r="CE283" s="466"/>
      <c r="CF283" s="643"/>
      <c r="CG283" s="466"/>
      <c r="CH283" s="643"/>
      <c r="CI283" s="466"/>
      <c r="CJ283" s="643"/>
      <c r="CK283" s="466"/>
      <c r="CL283" s="671"/>
      <c r="CM283" s="671"/>
      <c r="CN283" s="643"/>
      <c r="CO283" s="672"/>
      <c r="CP283" s="643"/>
      <c r="CQ283" s="671"/>
      <c r="CR283" s="847"/>
      <c r="CS283" s="671"/>
      <c r="CT283" s="467"/>
    </row>
    <row r="284" spans="1:98" s="312" customFormat="1" ht="120" customHeight="1" x14ac:dyDescent="0.3">
      <c r="A284" s="561" t="s">
        <v>1267</v>
      </c>
      <c r="B284" s="298" t="s">
        <v>1268</v>
      </c>
      <c r="C284" s="298" t="s">
        <v>1269</v>
      </c>
      <c r="D284" s="298" t="s">
        <v>584</v>
      </c>
      <c r="E284" s="309"/>
      <c r="F284" s="777" t="s">
        <v>63</v>
      </c>
      <c r="G284" s="778">
        <f>'Stage 2 - Site Information'!N284</f>
        <v>75</v>
      </c>
      <c r="H284" s="777" t="s">
        <v>63</v>
      </c>
      <c r="I284" s="779">
        <f>'Stage 2 - Site Information'!M284</f>
        <v>2.5099999999999998</v>
      </c>
      <c r="J284" s="780"/>
      <c r="K284" s="781"/>
      <c r="L284" s="309"/>
      <c r="M284" s="850">
        <v>2.5099999999999998</v>
      </c>
      <c r="N284" s="850">
        <v>75</v>
      </c>
      <c r="O284" s="853" t="s">
        <v>428</v>
      </c>
      <c r="P284" s="784" t="s">
        <v>502</v>
      </c>
      <c r="Q284" s="309"/>
      <c r="R284" s="784" t="s">
        <v>488</v>
      </c>
      <c r="S284" s="784" t="s">
        <v>1650</v>
      </c>
      <c r="T284" s="784" t="s">
        <v>1808</v>
      </c>
      <c r="U284" s="784" t="s">
        <v>1719</v>
      </c>
      <c r="V284" s="309"/>
      <c r="W284" s="784" t="s">
        <v>1850</v>
      </c>
      <c r="X284" s="784" t="s">
        <v>464</v>
      </c>
      <c r="Y284" s="784" t="s">
        <v>1975</v>
      </c>
      <c r="Z284" s="784" t="s">
        <v>418</v>
      </c>
      <c r="AA284" s="309"/>
      <c r="AB284" s="784" t="s">
        <v>503</v>
      </c>
      <c r="AC284" s="783" t="s">
        <v>418</v>
      </c>
      <c r="AD284" s="309"/>
      <c r="AE284" s="785" t="s">
        <v>3053</v>
      </c>
      <c r="AF284" s="783" t="s">
        <v>3061</v>
      </c>
      <c r="AG284" s="309"/>
      <c r="AH284" s="783" t="s">
        <v>2057</v>
      </c>
      <c r="AI284" s="784" t="s">
        <v>465</v>
      </c>
      <c r="AJ284" s="784" t="s">
        <v>2185</v>
      </c>
      <c r="AK284" s="784" t="s">
        <v>466</v>
      </c>
      <c r="AL284" s="786"/>
      <c r="AM284" s="783" t="s">
        <v>2318</v>
      </c>
      <c r="AN284" s="784" t="s">
        <v>2479</v>
      </c>
      <c r="AO284" s="783" t="s">
        <v>452</v>
      </c>
      <c r="AP284" s="863" t="s">
        <v>3308</v>
      </c>
      <c r="AQ284" s="783" t="s">
        <v>1505</v>
      </c>
      <c r="AR284" s="784" t="s">
        <v>2633</v>
      </c>
      <c r="AS284" s="309"/>
      <c r="AT284" s="783" t="s">
        <v>3087</v>
      </c>
      <c r="AU284" s="792" t="s">
        <v>3177</v>
      </c>
      <c r="AV284" s="783" t="s">
        <v>3192</v>
      </c>
      <c r="AW284" s="787"/>
      <c r="AX284" s="783"/>
      <c r="AY284" s="784" t="s">
        <v>1434</v>
      </c>
      <c r="AZ284" s="783" t="s">
        <v>2685</v>
      </c>
      <c r="BA284" s="783" t="s">
        <v>445</v>
      </c>
      <c r="BB284" s="792" t="s">
        <v>3224</v>
      </c>
      <c r="BC284" s="803" t="s">
        <v>2709</v>
      </c>
      <c r="BD284" s="783" t="s">
        <v>2752</v>
      </c>
      <c r="BE284" s="309"/>
      <c r="BF284" s="784" t="s">
        <v>446</v>
      </c>
      <c r="BG284" s="783" t="s">
        <v>2732</v>
      </c>
      <c r="BH284" s="309"/>
      <c r="BI284" s="784" t="s">
        <v>3289</v>
      </c>
      <c r="BJ284" s="783" t="s">
        <v>3241</v>
      </c>
      <c r="BK284" s="783" t="s">
        <v>3258</v>
      </c>
      <c r="BL284" s="784" t="s">
        <v>2866</v>
      </c>
      <c r="BM284" s="784" t="s">
        <v>399</v>
      </c>
      <c r="BN284" s="784" t="s">
        <v>2884</v>
      </c>
      <c r="BO284" s="309"/>
      <c r="BP284" s="783" t="s">
        <v>2967</v>
      </c>
      <c r="BQ284" s="783" t="s">
        <v>2987</v>
      </c>
      <c r="BR284" s="309"/>
      <c r="BS284" s="805">
        <v>7.9</v>
      </c>
      <c r="BT284" s="784" t="s">
        <v>2196</v>
      </c>
      <c r="BU284" s="805">
        <v>3.2</v>
      </c>
      <c r="BV284" s="784" t="s">
        <v>2200</v>
      </c>
      <c r="BW284" s="805">
        <v>1.9</v>
      </c>
      <c r="BX284" s="784" t="s">
        <v>2305</v>
      </c>
      <c r="BY284" s="805">
        <v>2.8</v>
      </c>
      <c r="BZ284" s="784" t="s">
        <v>2299</v>
      </c>
      <c r="CA284" s="805">
        <v>2.8</v>
      </c>
      <c r="CB284" s="784" t="s">
        <v>2299</v>
      </c>
      <c r="CC284" s="790"/>
      <c r="CD284" s="805">
        <v>3.3</v>
      </c>
      <c r="CE284" s="783" t="s">
        <v>2298</v>
      </c>
      <c r="CF284" s="805">
        <v>2.1</v>
      </c>
      <c r="CG284" s="784" t="s">
        <v>2260</v>
      </c>
      <c r="CH284" s="805">
        <v>2.9</v>
      </c>
      <c r="CI284" s="784" t="s">
        <v>2279</v>
      </c>
      <c r="CJ284" s="788">
        <v>2.8</v>
      </c>
      <c r="CK284" s="783" t="s">
        <v>2231</v>
      </c>
      <c r="CL284" s="790"/>
      <c r="CM284" s="790"/>
      <c r="CN284" s="805">
        <v>2.9</v>
      </c>
      <c r="CO284" s="791"/>
      <c r="CP284" s="805">
        <v>1.8</v>
      </c>
      <c r="CQ284" s="790"/>
      <c r="CR284" s="309"/>
      <c r="CS284" s="790"/>
      <c r="CT284" s="784"/>
    </row>
    <row r="285" spans="1:98" s="312" customFormat="1" ht="120" customHeight="1" x14ac:dyDescent="0.3">
      <c r="A285" s="561" t="s">
        <v>1270</v>
      </c>
      <c r="B285" s="298" t="s">
        <v>1271</v>
      </c>
      <c r="C285" s="298" t="s">
        <v>1272</v>
      </c>
      <c r="D285" s="298" t="s">
        <v>565</v>
      </c>
      <c r="E285" s="309"/>
      <c r="F285" s="827" t="s">
        <v>63</v>
      </c>
      <c r="G285" s="778">
        <f>'Stage 2 - Site Information'!N285</f>
        <v>170</v>
      </c>
      <c r="H285" s="827"/>
      <c r="I285" s="779">
        <f>'Stage 2 - Site Information'!M285</f>
        <v>5.07</v>
      </c>
      <c r="J285" s="828"/>
      <c r="K285" s="781"/>
      <c r="L285" s="309"/>
      <c r="M285" s="782">
        <v>5.07</v>
      </c>
      <c r="N285" s="782">
        <v>170</v>
      </c>
      <c r="O285" s="783" t="s">
        <v>461</v>
      </c>
      <c r="P285" s="783" t="s">
        <v>415</v>
      </c>
      <c r="Q285" s="309"/>
      <c r="R285" s="792" t="s">
        <v>1796</v>
      </c>
      <c r="S285" s="783" t="s">
        <v>1780</v>
      </c>
      <c r="T285" s="783" t="s">
        <v>1707</v>
      </c>
      <c r="U285" s="783" t="s">
        <v>1807</v>
      </c>
      <c r="V285" s="309"/>
      <c r="W285" s="792" t="s">
        <v>1850</v>
      </c>
      <c r="X285" s="784" t="s">
        <v>464</v>
      </c>
      <c r="Y285" s="783" t="s">
        <v>1949</v>
      </c>
      <c r="Z285" s="784" t="s">
        <v>418</v>
      </c>
      <c r="AA285" s="309"/>
      <c r="AB285" s="783"/>
      <c r="AC285" s="783" t="s">
        <v>418</v>
      </c>
      <c r="AD285" s="309"/>
      <c r="AE285" s="785" t="s">
        <v>3076</v>
      </c>
      <c r="AF285" s="783" t="s">
        <v>3062</v>
      </c>
      <c r="AG285" s="309"/>
      <c r="AH285" s="783" t="s">
        <v>2058</v>
      </c>
      <c r="AI285" s="783" t="s">
        <v>2090</v>
      </c>
      <c r="AJ285" s="783" t="s">
        <v>2074</v>
      </c>
      <c r="AK285" s="783" t="s">
        <v>64</v>
      </c>
      <c r="AL285" s="786"/>
      <c r="AM285" s="783" t="s">
        <v>2318</v>
      </c>
      <c r="AN285" s="783" t="s">
        <v>2460</v>
      </c>
      <c r="AO285" s="792" t="s">
        <v>1475</v>
      </c>
      <c r="AP285" s="863" t="s">
        <v>3305</v>
      </c>
      <c r="AQ285" s="792" t="s">
        <v>1505</v>
      </c>
      <c r="AR285" s="783" t="s">
        <v>2634</v>
      </c>
      <c r="AS285" s="309"/>
      <c r="AT285" s="783" t="s">
        <v>3087</v>
      </c>
      <c r="AU285" s="783" t="s">
        <v>3130</v>
      </c>
      <c r="AV285" s="783" t="s">
        <v>3192</v>
      </c>
      <c r="AW285" s="787"/>
      <c r="AX285" s="783" t="s">
        <v>1456</v>
      </c>
      <c r="AY285" s="792" t="s">
        <v>1434</v>
      </c>
      <c r="AZ285" s="783" t="s">
        <v>2685</v>
      </c>
      <c r="BA285" s="783" t="s">
        <v>445</v>
      </c>
      <c r="BB285" s="792" t="s">
        <v>3214</v>
      </c>
      <c r="BC285" s="792" t="s">
        <v>2697</v>
      </c>
      <c r="BD285" s="792" t="s">
        <v>2804</v>
      </c>
      <c r="BE285" s="309"/>
      <c r="BF285" s="792" t="s">
        <v>2855</v>
      </c>
      <c r="BG285" s="783" t="s">
        <v>2732</v>
      </c>
      <c r="BH285" s="309"/>
      <c r="BI285" s="783" t="s">
        <v>3241</v>
      </c>
      <c r="BJ285" s="783" t="s">
        <v>3241</v>
      </c>
      <c r="BK285" s="783" t="s">
        <v>3258</v>
      </c>
      <c r="BL285" s="783" t="s">
        <v>2866</v>
      </c>
      <c r="BM285" s="783" t="s">
        <v>2886</v>
      </c>
      <c r="BN285" s="783" t="s">
        <v>2888</v>
      </c>
      <c r="BO285" s="309"/>
      <c r="BP285" s="783" t="s">
        <v>2967</v>
      </c>
      <c r="BQ285" s="783" t="s">
        <v>2987</v>
      </c>
      <c r="BR285" s="309"/>
      <c r="BS285" s="788">
        <v>10.3</v>
      </c>
      <c r="BT285" s="785" t="s">
        <v>2196</v>
      </c>
      <c r="BU285" s="788">
        <v>0.28999999999999998</v>
      </c>
      <c r="BV285" s="783" t="s">
        <v>2206</v>
      </c>
      <c r="BW285" s="788">
        <v>0.98</v>
      </c>
      <c r="BX285" s="785" t="s">
        <v>2305</v>
      </c>
      <c r="BY285" s="789">
        <v>0.7</v>
      </c>
      <c r="BZ285" s="783" t="s">
        <v>2299</v>
      </c>
      <c r="CA285" s="788">
        <v>0.7</v>
      </c>
      <c r="CB285" s="783" t="s">
        <v>2299</v>
      </c>
      <c r="CC285" s="790"/>
      <c r="CD285" s="788">
        <v>0.4</v>
      </c>
      <c r="CE285" s="783" t="s">
        <v>2281</v>
      </c>
      <c r="CF285" s="788">
        <v>0.7</v>
      </c>
      <c r="CG285" s="783" t="s">
        <v>2244</v>
      </c>
      <c r="CH285" s="788">
        <v>1.6</v>
      </c>
      <c r="CI285" s="783" t="s">
        <v>2279</v>
      </c>
      <c r="CJ285" s="788">
        <v>1.2</v>
      </c>
      <c r="CK285" s="783" t="s">
        <v>2231</v>
      </c>
      <c r="CL285" s="790"/>
      <c r="CM285" s="790"/>
      <c r="CN285" s="788">
        <v>1.5</v>
      </c>
      <c r="CO285" s="791"/>
      <c r="CP285" s="788">
        <v>0.3</v>
      </c>
      <c r="CQ285" s="790"/>
      <c r="CR285" s="309"/>
      <c r="CS285" s="790"/>
      <c r="CT285" s="785"/>
    </row>
    <row r="286" spans="1:98" s="470" customFormat="1" ht="120" hidden="1" customHeight="1" x14ac:dyDescent="0.25">
      <c r="A286" s="846" t="s">
        <v>1273</v>
      </c>
      <c r="B286" s="463" t="s">
        <v>1274</v>
      </c>
      <c r="C286" s="463" t="s">
        <v>873</v>
      </c>
      <c r="D286" s="463" t="s">
        <v>794</v>
      </c>
      <c r="E286" s="847"/>
      <c r="F286" s="518" t="s">
        <v>63</v>
      </c>
      <c r="G286" s="483">
        <f>'Stage 2 - Site Information'!N286</f>
        <v>2</v>
      </c>
      <c r="H286" s="518"/>
      <c r="I286" s="484">
        <f>'Stage 2 - Site Information'!M286</f>
        <v>0.27</v>
      </c>
      <c r="J286" s="519"/>
      <c r="K286" s="486"/>
      <c r="L286" s="847"/>
      <c r="M286" s="465">
        <v>0.27</v>
      </c>
      <c r="N286" s="465">
        <v>2</v>
      </c>
      <c r="O286" s="469" t="s">
        <v>478</v>
      </c>
      <c r="P286" s="466" t="s">
        <v>415</v>
      </c>
      <c r="Q286" s="847"/>
      <c r="R286" s="466"/>
      <c r="S286" s="466"/>
      <c r="T286" s="466"/>
      <c r="U286" s="466"/>
      <c r="V286" s="847"/>
      <c r="W286" s="466"/>
      <c r="X286" s="466"/>
      <c r="Y286" s="466"/>
      <c r="Z286" s="466"/>
      <c r="AA286" s="847"/>
      <c r="AB286" s="466"/>
      <c r="AC286" s="466" t="s">
        <v>418</v>
      </c>
      <c r="AD286" s="847"/>
      <c r="AE286" s="467"/>
      <c r="AF286" s="466"/>
      <c r="AG286" s="847"/>
      <c r="AH286" s="466"/>
      <c r="AI286" s="466"/>
      <c r="AJ286" s="466"/>
      <c r="AK286" s="466"/>
      <c r="AL286" s="468"/>
      <c r="AM286" s="466"/>
      <c r="AN286" s="466"/>
      <c r="AO286" s="466" t="s">
        <v>1488</v>
      </c>
      <c r="AP286" s="864"/>
      <c r="AQ286" s="466"/>
      <c r="AR286" s="466"/>
      <c r="AS286" s="847"/>
      <c r="AT286" s="466" t="s">
        <v>3087</v>
      </c>
      <c r="AU286" s="466"/>
      <c r="AV286" s="466"/>
      <c r="AW286" s="718"/>
      <c r="AX286" s="466"/>
      <c r="AY286" s="469" t="s">
        <v>1434</v>
      </c>
      <c r="AZ286" s="466" t="s">
        <v>2685</v>
      </c>
      <c r="BA286" s="466" t="s">
        <v>445</v>
      </c>
      <c r="BB286" s="469"/>
      <c r="BC286" s="466"/>
      <c r="BD286" s="466"/>
      <c r="BE286" s="847"/>
      <c r="BF286" s="466"/>
      <c r="BG286" s="466"/>
      <c r="BH286" s="847"/>
      <c r="BI286" s="466"/>
      <c r="BJ286" s="466"/>
      <c r="BK286" s="466"/>
      <c r="BL286" s="466"/>
      <c r="BM286" s="466"/>
      <c r="BN286" s="466"/>
      <c r="BO286" s="847"/>
      <c r="BP286" s="466"/>
      <c r="BQ286" s="466"/>
      <c r="BR286" s="847"/>
      <c r="BS286" s="643"/>
      <c r="BT286" s="467"/>
      <c r="BU286" s="643"/>
      <c r="BV286" s="466"/>
      <c r="BW286" s="643"/>
      <c r="BX286" s="467"/>
      <c r="BY286" s="644"/>
      <c r="BZ286" s="466"/>
      <c r="CA286" s="643"/>
      <c r="CB286" s="466"/>
      <c r="CC286" s="671"/>
      <c r="CD286" s="643"/>
      <c r="CE286" s="466"/>
      <c r="CF286" s="643"/>
      <c r="CG286" s="466"/>
      <c r="CH286" s="643"/>
      <c r="CI286" s="466"/>
      <c r="CJ286" s="643"/>
      <c r="CK286" s="466"/>
      <c r="CL286" s="671"/>
      <c r="CM286" s="671"/>
      <c r="CN286" s="643"/>
      <c r="CO286" s="672"/>
      <c r="CP286" s="643"/>
      <c r="CQ286" s="671"/>
      <c r="CR286" s="847"/>
      <c r="CS286" s="671"/>
      <c r="CT286" s="467"/>
    </row>
    <row r="287" spans="1:98" s="470" customFormat="1" ht="120" hidden="1" customHeight="1" x14ac:dyDescent="0.25">
      <c r="A287" s="846" t="s">
        <v>1275</v>
      </c>
      <c r="B287" s="463" t="s">
        <v>1276</v>
      </c>
      <c r="C287" s="463" t="s">
        <v>1185</v>
      </c>
      <c r="D287" s="463" t="s">
        <v>515</v>
      </c>
      <c r="E287" s="847"/>
      <c r="F287" s="518"/>
      <c r="G287" s="483">
        <f>'Stage 2 - Site Information'!N287</f>
        <v>0</v>
      </c>
      <c r="H287" s="518"/>
      <c r="I287" s="484">
        <f>'Stage 2 - Site Information'!M287</f>
        <v>0</v>
      </c>
      <c r="J287" s="519" t="s">
        <v>539</v>
      </c>
      <c r="K287" s="486"/>
      <c r="L287" s="847"/>
      <c r="M287" s="465"/>
      <c r="N287" s="465"/>
      <c r="O287" s="466" t="s">
        <v>1392</v>
      </c>
      <c r="P287" s="466" t="s">
        <v>1386</v>
      </c>
      <c r="Q287" s="847"/>
      <c r="R287" s="466" t="s">
        <v>1755</v>
      </c>
      <c r="S287" s="466" t="s">
        <v>1756</v>
      </c>
      <c r="T287" s="466" t="s">
        <v>1757</v>
      </c>
      <c r="U287" s="466" t="s">
        <v>1758</v>
      </c>
      <c r="V287" s="847"/>
      <c r="W287" s="466" t="s">
        <v>1850</v>
      </c>
      <c r="X287" s="466" t="s">
        <v>1948</v>
      </c>
      <c r="Y287" s="466" t="s">
        <v>1986</v>
      </c>
      <c r="Z287" s="466" t="s">
        <v>418</v>
      </c>
      <c r="AA287" s="847"/>
      <c r="AB287" s="466" t="s">
        <v>1992</v>
      </c>
      <c r="AC287" s="466" t="s">
        <v>418</v>
      </c>
      <c r="AD287" s="847"/>
      <c r="AE287" s="467"/>
      <c r="AF287" s="466"/>
      <c r="AG287" s="847"/>
      <c r="AH287" s="466" t="s">
        <v>418</v>
      </c>
      <c r="AI287" s="466"/>
      <c r="AJ287" s="466"/>
      <c r="AK287" s="466"/>
      <c r="AL287" s="468"/>
      <c r="AM287" s="466"/>
      <c r="AN287" s="469"/>
      <c r="AO287" s="466" t="s">
        <v>452</v>
      </c>
      <c r="AP287" s="864"/>
      <c r="AQ287" s="469" t="s">
        <v>3282</v>
      </c>
      <c r="AR287" s="466" t="s">
        <v>2635</v>
      </c>
      <c r="AS287" s="847"/>
      <c r="AT287" s="466" t="s">
        <v>3087</v>
      </c>
      <c r="AU287" s="466"/>
      <c r="AV287" s="466"/>
      <c r="AW287" s="718"/>
      <c r="AX287" s="466" t="s">
        <v>1454</v>
      </c>
      <c r="AY287" s="469" t="s">
        <v>1434</v>
      </c>
      <c r="AZ287" s="466" t="s">
        <v>2685</v>
      </c>
      <c r="BA287" s="466" t="s">
        <v>445</v>
      </c>
      <c r="BB287" s="469"/>
      <c r="BC287" s="678"/>
      <c r="BD287" s="466"/>
      <c r="BE287" s="847"/>
      <c r="BF287" s="466"/>
      <c r="BG287" s="466"/>
      <c r="BH287" s="847"/>
      <c r="BI287" s="466"/>
      <c r="BJ287" s="466"/>
      <c r="BK287" s="466" t="s">
        <v>3272</v>
      </c>
      <c r="BL287" s="466"/>
      <c r="BM287" s="466"/>
      <c r="BN287" s="466"/>
      <c r="BO287" s="847"/>
      <c r="BP287" s="466"/>
      <c r="BQ287" s="466"/>
      <c r="BR287" s="847"/>
      <c r="BS287" s="643"/>
      <c r="BT287" s="467"/>
      <c r="BU287" s="643"/>
      <c r="BV287" s="466"/>
      <c r="BW287" s="643"/>
      <c r="BX287" s="467"/>
      <c r="BY287" s="644"/>
      <c r="BZ287" s="466"/>
      <c r="CA287" s="643"/>
      <c r="CB287" s="466"/>
      <c r="CC287" s="671"/>
      <c r="CD287" s="643"/>
      <c r="CE287" s="466"/>
      <c r="CF287" s="643"/>
      <c r="CG287" s="466"/>
      <c r="CH287" s="643"/>
      <c r="CI287" s="466"/>
      <c r="CJ287" s="643"/>
      <c r="CK287" s="466"/>
      <c r="CL287" s="671"/>
      <c r="CM287" s="671"/>
      <c r="CN287" s="643"/>
      <c r="CO287" s="672"/>
      <c r="CP287" s="643"/>
      <c r="CQ287" s="671"/>
      <c r="CR287" s="847"/>
      <c r="CS287" s="671"/>
      <c r="CT287" s="467"/>
    </row>
    <row r="288" spans="1:98" s="312" customFormat="1" ht="120" customHeight="1" x14ac:dyDescent="0.3">
      <c r="A288" s="561" t="s">
        <v>1277</v>
      </c>
      <c r="B288" s="298" t="s">
        <v>1278</v>
      </c>
      <c r="C288" s="298" t="s">
        <v>1279</v>
      </c>
      <c r="D288" s="298" t="s">
        <v>547</v>
      </c>
      <c r="E288" s="309"/>
      <c r="F288" s="827" t="s">
        <v>63</v>
      </c>
      <c r="G288" s="778">
        <f>'Stage 2 - Site Information'!N288</f>
        <v>60</v>
      </c>
      <c r="H288" s="827"/>
      <c r="I288" s="779">
        <f>'Stage 2 - Site Information'!M288</f>
        <v>2</v>
      </c>
      <c r="J288" s="828"/>
      <c r="K288" s="781"/>
      <c r="L288" s="309"/>
      <c r="M288" s="782">
        <v>2</v>
      </c>
      <c r="N288" s="782">
        <v>60</v>
      </c>
      <c r="O288" s="783" t="s">
        <v>422</v>
      </c>
      <c r="P288" s="783" t="s">
        <v>415</v>
      </c>
      <c r="Q288" s="309"/>
      <c r="R288" s="792" t="s">
        <v>1796</v>
      </c>
      <c r="S288" s="783" t="s">
        <v>1781</v>
      </c>
      <c r="T288" s="783" t="s">
        <v>1707</v>
      </c>
      <c r="U288" s="783" t="s">
        <v>1807</v>
      </c>
      <c r="V288" s="309"/>
      <c r="W288" s="783" t="s">
        <v>1850</v>
      </c>
      <c r="X288" s="783" t="s">
        <v>1864</v>
      </c>
      <c r="Y288" s="783" t="s">
        <v>1949</v>
      </c>
      <c r="Z288" s="783" t="s">
        <v>418</v>
      </c>
      <c r="AA288" s="309"/>
      <c r="AB288" s="783" t="s">
        <v>1992</v>
      </c>
      <c r="AC288" s="783" t="s">
        <v>418</v>
      </c>
      <c r="AD288" s="309"/>
      <c r="AE288" s="785" t="s">
        <v>3053</v>
      </c>
      <c r="AF288" s="783" t="s">
        <v>3061</v>
      </c>
      <c r="AG288" s="309"/>
      <c r="AH288" s="783" t="s">
        <v>2057</v>
      </c>
      <c r="AI288" s="783" t="s">
        <v>2091</v>
      </c>
      <c r="AJ288" s="783" t="s">
        <v>2127</v>
      </c>
      <c r="AK288" s="783" t="s">
        <v>64</v>
      </c>
      <c r="AL288" s="786"/>
      <c r="AM288" s="783" t="s">
        <v>2318</v>
      </c>
      <c r="AN288" s="792" t="s">
        <v>2480</v>
      </c>
      <c r="AO288" s="792" t="s">
        <v>1477</v>
      </c>
      <c r="AP288" s="863" t="s">
        <v>3305</v>
      </c>
      <c r="AQ288" s="783" t="s">
        <v>1505</v>
      </c>
      <c r="AR288" s="783" t="s">
        <v>2636</v>
      </c>
      <c r="AS288" s="309"/>
      <c r="AT288" s="783" t="s">
        <v>3087</v>
      </c>
      <c r="AU288" s="792" t="s">
        <v>3124</v>
      </c>
      <c r="AV288" s="783" t="s">
        <v>3192</v>
      </c>
      <c r="AW288" s="787"/>
      <c r="AX288" s="783" t="s">
        <v>1454</v>
      </c>
      <c r="AY288" s="792" t="s">
        <v>1434</v>
      </c>
      <c r="AZ288" s="783" t="s">
        <v>2685</v>
      </c>
      <c r="BA288" s="783" t="s">
        <v>445</v>
      </c>
      <c r="BB288" s="792" t="s">
        <v>3221</v>
      </c>
      <c r="BC288" s="792" t="s">
        <v>2696</v>
      </c>
      <c r="BD288" s="792" t="s">
        <v>2814</v>
      </c>
      <c r="BE288" s="309"/>
      <c r="BF288" s="792" t="s">
        <v>446</v>
      </c>
      <c r="BG288" s="783" t="s">
        <v>2732</v>
      </c>
      <c r="BH288" s="309"/>
      <c r="BI288" s="783" t="s">
        <v>3241</v>
      </c>
      <c r="BJ288" s="783" t="s">
        <v>3241</v>
      </c>
      <c r="BK288" s="783" t="s">
        <v>3257</v>
      </c>
      <c r="BL288" s="783" t="s">
        <v>2866</v>
      </c>
      <c r="BM288" s="783" t="s">
        <v>2886</v>
      </c>
      <c r="BN288" s="783" t="s">
        <v>2887</v>
      </c>
      <c r="BO288" s="309"/>
      <c r="BP288" s="783" t="s">
        <v>2967</v>
      </c>
      <c r="BQ288" s="783" t="s">
        <v>2987</v>
      </c>
      <c r="BR288" s="309"/>
      <c r="BS288" s="788">
        <v>6.7</v>
      </c>
      <c r="BT288" s="785" t="s">
        <v>2196</v>
      </c>
      <c r="BU288" s="788">
        <v>0.1</v>
      </c>
      <c r="BV288" s="783" t="s">
        <v>2200</v>
      </c>
      <c r="BW288" s="788">
        <v>0.2</v>
      </c>
      <c r="BX288" s="785" t="s">
        <v>2308</v>
      </c>
      <c r="BY288" s="789">
        <v>3</v>
      </c>
      <c r="BZ288" s="783" t="s">
        <v>1209</v>
      </c>
      <c r="CA288" s="788">
        <v>2.2999999999999998</v>
      </c>
      <c r="CB288" s="783" t="s">
        <v>2216</v>
      </c>
      <c r="CC288" s="790"/>
      <c r="CD288" s="788">
        <v>0.4</v>
      </c>
      <c r="CE288" s="783" t="s">
        <v>2281</v>
      </c>
      <c r="CF288" s="788">
        <v>0.1</v>
      </c>
      <c r="CG288" s="783" t="s">
        <v>2249</v>
      </c>
      <c r="CH288" s="788">
        <v>2.9</v>
      </c>
      <c r="CI288" s="783" t="s">
        <v>2279</v>
      </c>
      <c r="CJ288" s="788">
        <v>2.2999999999999998</v>
      </c>
      <c r="CK288" s="783" t="s">
        <v>2271</v>
      </c>
      <c r="CL288" s="790"/>
      <c r="CM288" s="790"/>
      <c r="CN288" s="788">
        <v>3</v>
      </c>
      <c r="CO288" s="791"/>
      <c r="CP288" s="788">
        <v>0.2</v>
      </c>
      <c r="CQ288" s="790"/>
      <c r="CR288" s="309"/>
      <c r="CS288" s="790"/>
      <c r="CT288" s="785"/>
    </row>
    <row r="289" spans="1:143" s="312" customFormat="1" ht="120" customHeight="1" x14ac:dyDescent="0.3">
      <c r="A289" s="561" t="s">
        <v>1280</v>
      </c>
      <c r="B289" s="298" t="s">
        <v>1281</v>
      </c>
      <c r="C289" s="298" t="s">
        <v>1282</v>
      </c>
      <c r="D289" s="298" t="s">
        <v>547</v>
      </c>
      <c r="E289" s="309"/>
      <c r="F289" s="777" t="s">
        <v>63</v>
      </c>
      <c r="G289" s="778">
        <f>'Stage 2 - Site Information'!N289</f>
        <v>83</v>
      </c>
      <c r="H289" s="827"/>
      <c r="I289" s="779">
        <f>'Stage 2 - Site Information'!M289</f>
        <v>2.78</v>
      </c>
      <c r="J289" s="828"/>
      <c r="K289" s="781"/>
      <c r="L289" s="309"/>
      <c r="M289" s="782">
        <v>2.78</v>
      </c>
      <c r="N289" s="782">
        <v>83</v>
      </c>
      <c r="O289" s="783" t="s">
        <v>422</v>
      </c>
      <c r="P289" s="783" t="s">
        <v>415</v>
      </c>
      <c r="Q289" s="309"/>
      <c r="R289" s="792" t="s">
        <v>1796</v>
      </c>
      <c r="S289" s="783" t="s">
        <v>1781</v>
      </c>
      <c r="T289" s="783" t="s">
        <v>1707</v>
      </c>
      <c r="U289" s="783" t="s">
        <v>1807</v>
      </c>
      <c r="V289" s="309"/>
      <c r="W289" s="783" t="s">
        <v>1850</v>
      </c>
      <c r="X289" s="783" t="s">
        <v>1864</v>
      </c>
      <c r="Y289" s="783" t="s">
        <v>1977</v>
      </c>
      <c r="Z289" s="784" t="s">
        <v>418</v>
      </c>
      <c r="AA289" s="309"/>
      <c r="AB289" s="783"/>
      <c r="AC289" s="783" t="s">
        <v>418</v>
      </c>
      <c r="AD289" s="309"/>
      <c r="AE289" s="785" t="s">
        <v>3053</v>
      </c>
      <c r="AF289" s="783" t="s">
        <v>3061</v>
      </c>
      <c r="AG289" s="309"/>
      <c r="AH289" s="783" t="s">
        <v>2057</v>
      </c>
      <c r="AI289" s="783" t="s">
        <v>2091</v>
      </c>
      <c r="AJ289" s="783" t="s">
        <v>2127</v>
      </c>
      <c r="AK289" s="783" t="s">
        <v>64</v>
      </c>
      <c r="AL289" s="786"/>
      <c r="AM289" s="783" t="s">
        <v>2318</v>
      </c>
      <c r="AN289" s="792" t="s">
        <v>2481</v>
      </c>
      <c r="AO289" s="792" t="s">
        <v>1477</v>
      </c>
      <c r="AP289" s="863" t="s">
        <v>3305</v>
      </c>
      <c r="AQ289" s="783" t="s">
        <v>1505</v>
      </c>
      <c r="AR289" s="783" t="s">
        <v>2637</v>
      </c>
      <c r="AS289" s="309"/>
      <c r="AT289" s="783" t="s">
        <v>3087</v>
      </c>
      <c r="AU289" s="792" t="s">
        <v>3124</v>
      </c>
      <c r="AV289" s="783" t="s">
        <v>3192</v>
      </c>
      <c r="AW289" s="787"/>
      <c r="AX289" s="783" t="s">
        <v>1454</v>
      </c>
      <c r="AY289" s="792" t="s">
        <v>1434</v>
      </c>
      <c r="AZ289" s="783" t="s">
        <v>2685</v>
      </c>
      <c r="BA289" s="783" t="s">
        <v>445</v>
      </c>
      <c r="BB289" s="792" t="s">
        <v>3221</v>
      </c>
      <c r="BC289" s="792" t="s">
        <v>2696</v>
      </c>
      <c r="BD289" s="792" t="s">
        <v>2815</v>
      </c>
      <c r="BE289" s="309"/>
      <c r="BF289" s="792" t="s">
        <v>446</v>
      </c>
      <c r="BG289" s="783" t="s">
        <v>2732</v>
      </c>
      <c r="BH289" s="309"/>
      <c r="BI289" s="783" t="s">
        <v>3241</v>
      </c>
      <c r="BJ289" s="783" t="s">
        <v>3241</v>
      </c>
      <c r="BK289" s="783" t="s">
        <v>3257</v>
      </c>
      <c r="BL289" s="783" t="s">
        <v>2866</v>
      </c>
      <c r="BM289" s="783" t="s">
        <v>397</v>
      </c>
      <c r="BN289" s="783" t="s">
        <v>2887</v>
      </c>
      <c r="BO289" s="309"/>
      <c r="BP289" s="783" t="s">
        <v>2967</v>
      </c>
      <c r="BQ289" s="783" t="s">
        <v>2987</v>
      </c>
      <c r="BR289" s="309"/>
      <c r="BS289" s="788">
        <v>7.2</v>
      </c>
      <c r="BT289" s="785" t="s">
        <v>2196</v>
      </c>
      <c r="BU289" s="788">
        <v>0.15</v>
      </c>
      <c r="BV289" s="783" t="s">
        <v>2200</v>
      </c>
      <c r="BW289" s="788">
        <v>0.34</v>
      </c>
      <c r="BX289" s="785" t="s">
        <v>2308</v>
      </c>
      <c r="BY289" s="789">
        <v>2.7</v>
      </c>
      <c r="BZ289" s="783" t="s">
        <v>1209</v>
      </c>
      <c r="CA289" s="788">
        <v>2</v>
      </c>
      <c r="CB289" s="783" t="s">
        <v>2216</v>
      </c>
      <c r="CC289" s="790"/>
      <c r="CD289" s="788">
        <v>0.5</v>
      </c>
      <c r="CE289" s="783" t="s">
        <v>2281</v>
      </c>
      <c r="CF289" s="788">
        <v>0.45</v>
      </c>
      <c r="CG289" s="783" t="s">
        <v>2249</v>
      </c>
      <c r="CH289" s="788">
        <v>2.9</v>
      </c>
      <c r="CI289" s="783" t="s">
        <v>2279</v>
      </c>
      <c r="CJ289" s="788">
        <v>2</v>
      </c>
      <c r="CK289" s="783" t="s">
        <v>2271</v>
      </c>
      <c r="CL289" s="790"/>
      <c r="CM289" s="790"/>
      <c r="CN289" s="788">
        <v>3</v>
      </c>
      <c r="CO289" s="791"/>
      <c r="CP289" s="788">
        <v>0.5</v>
      </c>
      <c r="CQ289" s="790"/>
      <c r="CR289" s="309"/>
      <c r="CS289" s="790"/>
      <c r="CT289" s="785"/>
    </row>
    <row r="290" spans="1:143" s="312" customFormat="1" ht="120" customHeight="1" x14ac:dyDescent="0.3">
      <c r="A290" s="561" t="s">
        <v>1283</v>
      </c>
      <c r="B290" s="298" t="s">
        <v>1284</v>
      </c>
      <c r="C290" s="298" t="s">
        <v>735</v>
      </c>
      <c r="D290" s="298" t="s">
        <v>612</v>
      </c>
      <c r="E290" s="309"/>
      <c r="F290" s="827" t="s">
        <v>63</v>
      </c>
      <c r="G290" s="778">
        <f>'Stage 2 - Site Information'!N290</f>
        <v>48</v>
      </c>
      <c r="H290" s="827"/>
      <c r="I290" s="779">
        <f>'Stage 2 - Site Information'!M290</f>
        <v>1.6</v>
      </c>
      <c r="J290" s="828"/>
      <c r="K290" s="781"/>
      <c r="L290" s="309"/>
      <c r="M290" s="782">
        <v>1.6</v>
      </c>
      <c r="N290" s="782">
        <v>48</v>
      </c>
      <c r="O290" s="783" t="s">
        <v>471</v>
      </c>
      <c r="P290" s="783" t="s">
        <v>415</v>
      </c>
      <c r="Q290" s="309"/>
      <c r="R290" s="792" t="s">
        <v>1796</v>
      </c>
      <c r="S290" s="783" t="s">
        <v>1795</v>
      </c>
      <c r="T290" s="783" t="s">
        <v>1707</v>
      </c>
      <c r="U290" s="783" t="s">
        <v>1807</v>
      </c>
      <c r="V290" s="309"/>
      <c r="W290" s="783" t="s">
        <v>1976</v>
      </c>
      <c r="X290" s="783" t="s">
        <v>1864</v>
      </c>
      <c r="Y290" s="783" t="s">
        <v>1949</v>
      </c>
      <c r="Z290" s="783" t="s">
        <v>418</v>
      </c>
      <c r="AA290" s="309"/>
      <c r="AB290" s="783" t="s">
        <v>1992</v>
      </c>
      <c r="AC290" s="783" t="s">
        <v>418</v>
      </c>
      <c r="AD290" s="309"/>
      <c r="AE290" s="785" t="s">
        <v>3081</v>
      </c>
      <c r="AF290" s="783" t="s">
        <v>3064</v>
      </c>
      <c r="AG290" s="309"/>
      <c r="AH290" s="783" t="s">
        <v>2057</v>
      </c>
      <c r="AI290" s="783" t="s">
        <v>2091</v>
      </c>
      <c r="AJ290" s="783" t="s">
        <v>2179</v>
      </c>
      <c r="AK290" s="783" t="s">
        <v>64</v>
      </c>
      <c r="AL290" s="786"/>
      <c r="AM290" s="783" t="s">
        <v>2318</v>
      </c>
      <c r="AN290" s="792" t="s">
        <v>2482</v>
      </c>
      <c r="AO290" s="792" t="s">
        <v>1488</v>
      </c>
      <c r="AP290" s="863" t="s">
        <v>3305</v>
      </c>
      <c r="AQ290" s="783" t="s">
        <v>1505</v>
      </c>
      <c r="AR290" s="783" t="s">
        <v>2551</v>
      </c>
      <c r="AS290" s="309"/>
      <c r="AT290" s="783" t="s">
        <v>3087</v>
      </c>
      <c r="AU290" s="792" t="s">
        <v>3124</v>
      </c>
      <c r="AV290" s="783" t="s">
        <v>3192</v>
      </c>
      <c r="AW290" s="787"/>
      <c r="AX290" s="783" t="s">
        <v>1454</v>
      </c>
      <c r="AY290" s="783" t="s">
        <v>2679</v>
      </c>
      <c r="AZ290" s="783" t="s">
        <v>2685</v>
      </c>
      <c r="BA290" s="783" t="s">
        <v>445</v>
      </c>
      <c r="BB290" s="792" t="s">
        <v>3215</v>
      </c>
      <c r="BC290" s="792" t="s">
        <v>2697</v>
      </c>
      <c r="BD290" s="792" t="s">
        <v>2804</v>
      </c>
      <c r="BE290" s="309"/>
      <c r="BF290" s="792" t="s">
        <v>446</v>
      </c>
      <c r="BG290" s="783" t="s">
        <v>2732</v>
      </c>
      <c r="BH290" s="309"/>
      <c r="BI290" s="783" t="s">
        <v>3241</v>
      </c>
      <c r="BJ290" s="783" t="s">
        <v>3241</v>
      </c>
      <c r="BK290" s="783" t="s">
        <v>3257</v>
      </c>
      <c r="BL290" s="783" t="s">
        <v>2866</v>
      </c>
      <c r="BM290" s="783" t="s">
        <v>397</v>
      </c>
      <c r="BN290" s="783" t="s">
        <v>2887</v>
      </c>
      <c r="BO290" s="309"/>
      <c r="BP290" s="783" t="s">
        <v>2967</v>
      </c>
      <c r="BQ290" s="783" t="s">
        <v>2987</v>
      </c>
      <c r="BR290" s="309"/>
      <c r="BS290" s="788">
        <v>2.83</v>
      </c>
      <c r="BT290" s="785" t="s">
        <v>2197</v>
      </c>
      <c r="BU290" s="788">
        <v>0.83</v>
      </c>
      <c r="BV290" s="783" t="s">
        <v>2201</v>
      </c>
      <c r="BW290" s="788">
        <v>0.63</v>
      </c>
      <c r="BX290" s="785" t="s">
        <v>2308</v>
      </c>
      <c r="BY290" s="789">
        <v>3.73</v>
      </c>
      <c r="BZ290" s="783" t="s">
        <v>1307</v>
      </c>
      <c r="CA290" s="788">
        <v>1.43</v>
      </c>
      <c r="CB290" s="783" t="s">
        <v>2215</v>
      </c>
      <c r="CC290" s="790"/>
      <c r="CD290" s="788">
        <v>1.33</v>
      </c>
      <c r="CE290" s="783" t="s">
        <v>2226</v>
      </c>
      <c r="CF290" s="788">
        <v>1.73</v>
      </c>
      <c r="CG290" s="783" t="s">
        <v>2235</v>
      </c>
      <c r="CH290" s="788">
        <v>3.73</v>
      </c>
      <c r="CI290" s="783" t="s">
        <v>2276</v>
      </c>
      <c r="CJ290" s="788">
        <v>2.23</v>
      </c>
      <c r="CK290" s="783" t="s">
        <v>2232</v>
      </c>
      <c r="CL290" s="790"/>
      <c r="CM290" s="790"/>
      <c r="CN290" s="788">
        <v>3.63</v>
      </c>
      <c r="CO290" s="791"/>
      <c r="CP290" s="788">
        <v>0.66</v>
      </c>
      <c r="CQ290" s="790"/>
      <c r="CR290" s="309"/>
      <c r="CS290" s="790"/>
      <c r="CT290" s="785"/>
    </row>
    <row r="291" spans="1:143" s="312" customFormat="1" ht="180" x14ac:dyDescent="0.3">
      <c r="A291" s="561" t="s">
        <v>1285</v>
      </c>
      <c r="B291" s="298" t="s">
        <v>1286</v>
      </c>
      <c r="C291" s="298" t="s">
        <v>1287</v>
      </c>
      <c r="D291" s="298" t="s">
        <v>612</v>
      </c>
      <c r="E291" s="309"/>
      <c r="F291" s="827" t="s">
        <v>63</v>
      </c>
      <c r="G291" s="778">
        <f>'Stage 2 - Site Information'!N291</f>
        <v>195</v>
      </c>
      <c r="H291" s="827"/>
      <c r="I291" s="779">
        <f>'Stage 2 - Site Information'!M291</f>
        <v>6.53</v>
      </c>
      <c r="J291" s="828"/>
      <c r="K291" s="781"/>
      <c r="L291" s="309"/>
      <c r="M291" s="782">
        <v>6.53</v>
      </c>
      <c r="N291" s="782">
        <v>195</v>
      </c>
      <c r="O291" s="783" t="s">
        <v>471</v>
      </c>
      <c r="P291" s="783" t="s">
        <v>415</v>
      </c>
      <c r="Q291" s="309"/>
      <c r="R291" s="792" t="s">
        <v>1796</v>
      </c>
      <c r="S291" s="783" t="s">
        <v>1795</v>
      </c>
      <c r="T291" s="783" t="s">
        <v>1707</v>
      </c>
      <c r="U291" s="783" t="s">
        <v>1807</v>
      </c>
      <c r="V291" s="309"/>
      <c r="W291" s="783" t="s">
        <v>1976</v>
      </c>
      <c r="X291" s="783" t="s">
        <v>1864</v>
      </c>
      <c r="Y291" s="783" t="s">
        <v>1949</v>
      </c>
      <c r="Z291" s="783" t="s">
        <v>418</v>
      </c>
      <c r="AA291" s="309"/>
      <c r="AB291" s="783" t="s">
        <v>1992</v>
      </c>
      <c r="AC291" s="783" t="s">
        <v>418</v>
      </c>
      <c r="AD291" s="309"/>
      <c r="AE291" s="785" t="s">
        <v>3050</v>
      </c>
      <c r="AF291" s="783" t="s">
        <v>3064</v>
      </c>
      <c r="AG291" s="309"/>
      <c r="AH291" s="783" t="s">
        <v>2057</v>
      </c>
      <c r="AI291" s="783" t="s">
        <v>2091</v>
      </c>
      <c r="AJ291" s="783" t="s">
        <v>2180</v>
      </c>
      <c r="AK291" s="783" t="s">
        <v>64</v>
      </c>
      <c r="AL291" s="786"/>
      <c r="AM291" s="783" t="s">
        <v>2483</v>
      </c>
      <c r="AN291" s="783" t="s">
        <v>2485</v>
      </c>
      <c r="AO291" s="792" t="s">
        <v>1488</v>
      </c>
      <c r="AP291" s="863" t="s">
        <v>3305</v>
      </c>
      <c r="AQ291" s="783" t="s">
        <v>1505</v>
      </c>
      <c r="AR291" s="783" t="s">
        <v>2638</v>
      </c>
      <c r="AS291" s="309"/>
      <c r="AT291" s="783" t="s">
        <v>3087</v>
      </c>
      <c r="AU291" s="783" t="s">
        <v>3130</v>
      </c>
      <c r="AV291" s="783" t="s">
        <v>3192</v>
      </c>
      <c r="AW291" s="787"/>
      <c r="AX291" s="783" t="s">
        <v>1454</v>
      </c>
      <c r="AY291" s="783" t="s">
        <v>2679</v>
      </c>
      <c r="AZ291" s="783" t="s">
        <v>2685</v>
      </c>
      <c r="BA291" s="783" t="s">
        <v>445</v>
      </c>
      <c r="BB291" s="792" t="s">
        <v>3215</v>
      </c>
      <c r="BC291" s="803" t="s">
        <v>2704</v>
      </c>
      <c r="BD291" s="783" t="s">
        <v>2816</v>
      </c>
      <c r="BE291" s="309"/>
      <c r="BF291" s="792" t="s">
        <v>446</v>
      </c>
      <c r="BG291" s="783" t="s">
        <v>2732</v>
      </c>
      <c r="BH291" s="309"/>
      <c r="BI291" s="783" t="s">
        <v>3241</v>
      </c>
      <c r="BJ291" s="783" t="s">
        <v>3241</v>
      </c>
      <c r="BK291" s="783" t="s">
        <v>3257</v>
      </c>
      <c r="BL291" s="783" t="s">
        <v>2866</v>
      </c>
      <c r="BM291" s="783" t="s">
        <v>397</v>
      </c>
      <c r="BN291" s="783" t="s">
        <v>2887</v>
      </c>
      <c r="BO291" s="673"/>
      <c r="BP291" s="783" t="s">
        <v>2974</v>
      </c>
      <c r="BQ291" s="783" t="s">
        <v>2987</v>
      </c>
      <c r="BR291" s="673"/>
      <c r="BS291" s="788">
        <v>2.73</v>
      </c>
      <c r="BT291" s="785" t="s">
        <v>2197</v>
      </c>
      <c r="BU291" s="788">
        <v>0.73</v>
      </c>
      <c r="BV291" s="783" t="s">
        <v>2201</v>
      </c>
      <c r="BW291" s="788">
        <v>0.66</v>
      </c>
      <c r="BX291" s="785" t="s">
        <v>2308</v>
      </c>
      <c r="BY291" s="789">
        <v>3.63</v>
      </c>
      <c r="BZ291" s="783" t="s">
        <v>1307</v>
      </c>
      <c r="CA291" s="788">
        <v>1.33</v>
      </c>
      <c r="CB291" s="783" t="s">
        <v>2215</v>
      </c>
      <c r="CC291" s="790"/>
      <c r="CD291" s="788">
        <v>1.23</v>
      </c>
      <c r="CE291" s="783" t="s">
        <v>2226</v>
      </c>
      <c r="CF291" s="788">
        <v>1.63</v>
      </c>
      <c r="CG291" s="783" t="s">
        <v>2235</v>
      </c>
      <c r="CH291" s="788">
        <v>3.63</v>
      </c>
      <c r="CI291" s="783" t="s">
        <v>2276</v>
      </c>
      <c r="CJ291" s="788">
        <v>2.13</v>
      </c>
      <c r="CK291" s="783" t="s">
        <v>2232</v>
      </c>
      <c r="CL291" s="790"/>
      <c r="CM291" s="790"/>
      <c r="CN291" s="788">
        <v>3.53</v>
      </c>
      <c r="CO291" s="791"/>
      <c r="CP291" s="788">
        <v>0.56000000000000005</v>
      </c>
      <c r="CQ291" s="790"/>
      <c r="CR291" s="673"/>
      <c r="CS291" s="790"/>
      <c r="CT291" s="785"/>
      <c r="CU291" s="832"/>
      <c r="CV291" s="832"/>
      <c r="CW291" s="832"/>
      <c r="CX291" s="832"/>
      <c r="CY291" s="832"/>
      <c r="CZ291" s="832"/>
      <c r="DA291" s="832"/>
      <c r="DB291" s="832"/>
      <c r="DC291" s="832"/>
      <c r="DD291" s="832"/>
      <c r="DE291" s="832"/>
      <c r="DF291" s="832"/>
      <c r="DG291" s="832"/>
      <c r="DH291" s="832"/>
      <c r="DI291" s="832"/>
      <c r="DJ291" s="832"/>
      <c r="DK291" s="832"/>
      <c r="DL291" s="832"/>
      <c r="DM291" s="832"/>
      <c r="DN291" s="832"/>
      <c r="DO291" s="832"/>
      <c r="DP291" s="832"/>
      <c r="DQ291" s="832"/>
      <c r="DR291" s="832"/>
      <c r="DS291" s="832"/>
      <c r="DT291" s="832"/>
      <c r="DU291" s="832"/>
      <c r="DV291" s="832"/>
      <c r="DW291" s="832"/>
      <c r="DX291" s="832"/>
      <c r="DY291" s="832"/>
      <c r="DZ291" s="832"/>
      <c r="EA291" s="832"/>
      <c r="EB291" s="832"/>
      <c r="EC291" s="832"/>
      <c r="ED291" s="832"/>
      <c r="EE291" s="832"/>
      <c r="EF291" s="832"/>
      <c r="EG291" s="832"/>
      <c r="EH291" s="832"/>
      <c r="EI291" s="832"/>
      <c r="EJ291" s="832"/>
      <c r="EK291" s="832"/>
      <c r="EL291" s="832"/>
      <c r="EM291" s="832"/>
    </row>
    <row r="292" spans="1:143" s="312" customFormat="1" ht="120" customHeight="1" x14ac:dyDescent="0.3">
      <c r="A292" s="561" t="s">
        <v>1288</v>
      </c>
      <c r="B292" s="298" t="s">
        <v>1289</v>
      </c>
      <c r="C292" s="298" t="s">
        <v>700</v>
      </c>
      <c r="D292" s="298" t="s">
        <v>701</v>
      </c>
      <c r="E292" s="309"/>
      <c r="F292" s="777" t="s">
        <v>63</v>
      </c>
      <c r="G292" s="778">
        <f>'Stage 2 - Site Information'!N292</f>
        <v>90</v>
      </c>
      <c r="H292" s="827"/>
      <c r="I292" s="779">
        <f>'Stage 2 - Site Information'!M292</f>
        <v>3.23</v>
      </c>
      <c r="J292" s="828"/>
      <c r="K292" s="781"/>
      <c r="L292" s="309"/>
      <c r="M292" s="782">
        <v>3.23</v>
      </c>
      <c r="N292" s="782">
        <v>90</v>
      </c>
      <c r="O292" s="783" t="s">
        <v>462</v>
      </c>
      <c r="P292" s="783" t="s">
        <v>415</v>
      </c>
      <c r="Q292" s="309"/>
      <c r="R292" s="792" t="s">
        <v>1796</v>
      </c>
      <c r="S292" s="783" t="s">
        <v>1782</v>
      </c>
      <c r="T292" s="783" t="s">
        <v>1707</v>
      </c>
      <c r="U292" s="783" t="s">
        <v>1807</v>
      </c>
      <c r="V292" s="309"/>
      <c r="W292" s="783" t="s">
        <v>1850</v>
      </c>
      <c r="X292" s="783" t="s">
        <v>1978</v>
      </c>
      <c r="Y292" s="783" t="s">
        <v>1949</v>
      </c>
      <c r="Z292" s="783" t="s">
        <v>418</v>
      </c>
      <c r="AA292" s="309"/>
      <c r="AB292" s="783" t="s">
        <v>1992</v>
      </c>
      <c r="AC292" s="783" t="s">
        <v>418</v>
      </c>
      <c r="AD292" s="309"/>
      <c r="AE292" s="785" t="s">
        <v>3082</v>
      </c>
      <c r="AF292" s="783" t="s">
        <v>3061</v>
      </c>
      <c r="AG292" s="309"/>
      <c r="AH292" s="783" t="s">
        <v>2057</v>
      </c>
      <c r="AI292" s="783" t="s">
        <v>2091</v>
      </c>
      <c r="AJ292" s="783" t="s">
        <v>2172</v>
      </c>
      <c r="AK292" s="783" t="s">
        <v>64</v>
      </c>
      <c r="AL292" s="786"/>
      <c r="AM292" s="783" t="s">
        <v>2318</v>
      </c>
      <c r="AN292" s="792" t="s">
        <v>2486</v>
      </c>
      <c r="AO292" s="783" t="s">
        <v>452</v>
      </c>
      <c r="AP292" s="863" t="s">
        <v>3305</v>
      </c>
      <c r="AQ292" s="783" t="s">
        <v>1505</v>
      </c>
      <c r="AR292" s="783" t="s">
        <v>2639</v>
      </c>
      <c r="AS292" s="309"/>
      <c r="AT292" s="783" t="s">
        <v>3087</v>
      </c>
      <c r="AU292" s="783" t="s">
        <v>3130</v>
      </c>
      <c r="AV292" s="783" t="s">
        <v>3192</v>
      </c>
      <c r="AW292" s="787"/>
      <c r="AX292" s="783" t="s">
        <v>1454</v>
      </c>
      <c r="AY292" s="792" t="s">
        <v>1434</v>
      </c>
      <c r="AZ292" s="783" t="s">
        <v>2685</v>
      </c>
      <c r="BA292" s="783" t="s">
        <v>445</v>
      </c>
      <c r="BB292" s="792" t="s">
        <v>3212</v>
      </c>
      <c r="BC292" s="792" t="s">
        <v>2719</v>
      </c>
      <c r="BD292" s="792" t="s">
        <v>2804</v>
      </c>
      <c r="BE292" s="309"/>
      <c r="BF292" s="792" t="s">
        <v>446</v>
      </c>
      <c r="BG292" s="783" t="s">
        <v>2732</v>
      </c>
      <c r="BH292" s="309"/>
      <c r="BI292" s="783" t="s">
        <v>3241</v>
      </c>
      <c r="BJ292" s="783" t="s">
        <v>3241</v>
      </c>
      <c r="BK292" s="783" t="s">
        <v>3273</v>
      </c>
      <c r="BL292" s="783" t="s">
        <v>2866</v>
      </c>
      <c r="BM292" s="783" t="s">
        <v>397</v>
      </c>
      <c r="BN292" s="783" t="s">
        <v>2884</v>
      </c>
      <c r="BO292" s="673"/>
      <c r="BP292" s="783" t="s">
        <v>2967</v>
      </c>
      <c r="BQ292" s="783" t="s">
        <v>2987</v>
      </c>
      <c r="BR292" s="673"/>
      <c r="BS292" s="788">
        <v>4.3</v>
      </c>
      <c r="BT292" s="785" t="s">
        <v>2197</v>
      </c>
      <c r="BU292" s="788">
        <v>0</v>
      </c>
      <c r="BV292" s="783" t="s">
        <v>2201</v>
      </c>
      <c r="BW292" s="788">
        <v>0.28999999999999998</v>
      </c>
      <c r="BX292" s="785" t="s">
        <v>2307</v>
      </c>
      <c r="BY292" s="789">
        <v>4.9000000000000004</v>
      </c>
      <c r="BZ292" s="783" t="s">
        <v>1307</v>
      </c>
      <c r="CA292" s="788">
        <v>2.6</v>
      </c>
      <c r="CB292" s="783" t="s">
        <v>2215</v>
      </c>
      <c r="CC292" s="790"/>
      <c r="CD292" s="788">
        <v>2.8</v>
      </c>
      <c r="CE292" s="783" t="s">
        <v>2226</v>
      </c>
      <c r="CF292" s="788">
        <v>0.45</v>
      </c>
      <c r="CG292" s="783" t="s">
        <v>2237</v>
      </c>
      <c r="CH292" s="788">
        <v>5.5</v>
      </c>
      <c r="CI292" s="783" t="s">
        <v>2276</v>
      </c>
      <c r="CJ292" s="788">
        <v>3.5</v>
      </c>
      <c r="CK292" s="783" t="s">
        <v>2232</v>
      </c>
      <c r="CL292" s="790"/>
      <c r="CM292" s="790"/>
      <c r="CN292" s="788">
        <v>4.9000000000000004</v>
      </c>
      <c r="CO292" s="791"/>
      <c r="CP292" s="788">
        <v>0.46</v>
      </c>
      <c r="CQ292" s="790"/>
      <c r="CR292" s="673"/>
      <c r="CS292" s="790"/>
      <c r="CT292" s="785"/>
      <c r="CU292" s="832"/>
      <c r="CV292" s="832"/>
      <c r="CW292" s="832"/>
      <c r="CX292" s="832"/>
      <c r="CY292" s="832"/>
      <c r="CZ292" s="832"/>
      <c r="DA292" s="832"/>
      <c r="DB292" s="832"/>
      <c r="DC292" s="832"/>
      <c r="DD292" s="832"/>
      <c r="DE292" s="832"/>
      <c r="DF292" s="832"/>
      <c r="DG292" s="832"/>
      <c r="DH292" s="832"/>
      <c r="DI292" s="832"/>
      <c r="DJ292" s="832"/>
      <c r="DK292" s="832"/>
      <c r="DL292" s="832"/>
      <c r="DM292" s="832"/>
      <c r="DN292" s="832"/>
      <c r="DO292" s="832"/>
      <c r="DP292" s="832"/>
      <c r="DQ292" s="832"/>
      <c r="DR292" s="832"/>
      <c r="DS292" s="832"/>
      <c r="DT292" s="832"/>
      <c r="DU292" s="832"/>
      <c r="DV292" s="832"/>
      <c r="DW292" s="832"/>
      <c r="DX292" s="832"/>
      <c r="DY292" s="832"/>
      <c r="DZ292" s="832"/>
      <c r="EA292" s="832"/>
      <c r="EB292" s="832"/>
      <c r="EC292" s="832"/>
      <c r="ED292" s="832"/>
      <c r="EE292" s="832"/>
      <c r="EF292" s="832"/>
      <c r="EG292" s="832"/>
      <c r="EH292" s="832"/>
      <c r="EI292" s="832"/>
      <c r="EJ292" s="832"/>
      <c r="EK292" s="832"/>
      <c r="EL292" s="832"/>
      <c r="EM292" s="832"/>
    </row>
    <row r="293" spans="1:143" s="312" customFormat="1" ht="120" customHeight="1" x14ac:dyDescent="0.3">
      <c r="A293" s="561" t="s">
        <v>1290</v>
      </c>
      <c r="B293" s="298" t="s">
        <v>1291</v>
      </c>
      <c r="C293" s="298" t="s">
        <v>1292</v>
      </c>
      <c r="D293" s="298" t="s">
        <v>518</v>
      </c>
      <c r="E293" s="309"/>
      <c r="F293" s="827" t="s">
        <v>63</v>
      </c>
      <c r="G293" s="778">
        <f>'Stage 2 - Site Information'!N293</f>
        <v>10</v>
      </c>
      <c r="H293" s="827"/>
      <c r="I293" s="779">
        <f>'Stage 2 - Site Information'!M293</f>
        <v>1.52</v>
      </c>
      <c r="J293" s="828"/>
      <c r="K293" s="781"/>
      <c r="L293" s="309"/>
      <c r="M293" s="782">
        <v>1.52</v>
      </c>
      <c r="N293" s="782">
        <v>10</v>
      </c>
      <c r="O293" s="792" t="s">
        <v>428</v>
      </c>
      <c r="P293" s="783" t="s">
        <v>415</v>
      </c>
      <c r="Q293" s="929"/>
      <c r="R293" s="783" t="s">
        <v>1802</v>
      </c>
      <c r="S293" s="783" t="s">
        <v>1783</v>
      </c>
      <c r="T293" s="783" t="s">
        <v>1707</v>
      </c>
      <c r="U293" s="783" t="s">
        <v>416</v>
      </c>
      <c r="V293" s="929"/>
      <c r="W293" s="783" t="s">
        <v>1976</v>
      </c>
      <c r="X293" s="783" t="s">
        <v>1864</v>
      </c>
      <c r="Y293" s="783" t="s">
        <v>1964</v>
      </c>
      <c r="Z293" s="783" t="s">
        <v>418</v>
      </c>
      <c r="AA293" s="929"/>
      <c r="AB293" s="783" t="s">
        <v>1992</v>
      </c>
      <c r="AC293" s="783" t="s">
        <v>418</v>
      </c>
      <c r="AD293" s="929"/>
      <c r="AE293" s="785" t="s">
        <v>3081</v>
      </c>
      <c r="AF293" s="783" t="s">
        <v>3064</v>
      </c>
      <c r="AG293" s="929"/>
      <c r="AH293" s="783" t="s">
        <v>2058</v>
      </c>
      <c r="AI293" s="792" t="s">
        <v>465</v>
      </c>
      <c r="AJ293" s="783" t="s">
        <v>2186</v>
      </c>
      <c r="AK293" s="783" t="s">
        <v>64</v>
      </c>
      <c r="AL293" s="931"/>
      <c r="AM293" s="783" t="s">
        <v>2318</v>
      </c>
      <c r="AN293" s="792" t="s">
        <v>2493</v>
      </c>
      <c r="AO293" s="783" t="s">
        <v>452</v>
      </c>
      <c r="AP293" s="863" t="s">
        <v>3305</v>
      </c>
      <c r="AQ293" s="783" t="s">
        <v>1505</v>
      </c>
      <c r="AR293" s="783" t="s">
        <v>2640</v>
      </c>
      <c r="AS293" s="929"/>
      <c r="AT293" s="783" t="s">
        <v>3087</v>
      </c>
      <c r="AU293" s="783" t="s">
        <v>3130</v>
      </c>
      <c r="AV293" s="783" t="s">
        <v>3192</v>
      </c>
      <c r="AW293" s="787"/>
      <c r="AX293" s="783" t="s">
        <v>1454</v>
      </c>
      <c r="AY293" s="783" t="s">
        <v>2680</v>
      </c>
      <c r="AZ293" s="783" t="s">
        <v>2685</v>
      </c>
      <c r="BA293" s="783" t="s">
        <v>445</v>
      </c>
      <c r="BB293" s="792" t="s">
        <v>3217</v>
      </c>
      <c r="BC293" s="803" t="s">
        <v>2753</v>
      </c>
      <c r="BD293" s="783" t="s">
        <v>2754</v>
      </c>
      <c r="BE293" s="929"/>
      <c r="BF293" s="792" t="s">
        <v>446</v>
      </c>
      <c r="BG293" s="783" t="s">
        <v>2732</v>
      </c>
      <c r="BH293" s="929"/>
      <c r="BI293" s="783" t="s">
        <v>3241</v>
      </c>
      <c r="BJ293" s="783" t="s">
        <v>3241</v>
      </c>
      <c r="BK293" s="783" t="s">
        <v>3255</v>
      </c>
      <c r="BL293" s="783" t="s">
        <v>2866</v>
      </c>
      <c r="BM293" s="783" t="s">
        <v>2886</v>
      </c>
      <c r="BN293" s="783" t="s">
        <v>2884</v>
      </c>
      <c r="BO293" s="673"/>
      <c r="BP293" s="783" t="s">
        <v>2976</v>
      </c>
      <c r="BQ293" s="783" t="s">
        <v>2987</v>
      </c>
      <c r="BR293" s="673"/>
      <c r="BS293" s="788">
        <v>2.1</v>
      </c>
      <c r="BT293" s="785" t="s">
        <v>2198</v>
      </c>
      <c r="BU293" s="788">
        <v>0</v>
      </c>
      <c r="BV293" s="783" t="s">
        <v>2207</v>
      </c>
      <c r="BW293" s="788">
        <v>0.62</v>
      </c>
      <c r="BX293" s="785" t="s">
        <v>2307</v>
      </c>
      <c r="BY293" s="789">
        <v>2.7</v>
      </c>
      <c r="BZ293" s="783" t="s">
        <v>1205</v>
      </c>
      <c r="CA293" s="788">
        <v>1</v>
      </c>
      <c r="CB293" s="783" t="s">
        <v>2214</v>
      </c>
      <c r="CC293" s="790"/>
      <c r="CD293" s="788">
        <v>1.1000000000000001</v>
      </c>
      <c r="CE293" s="783" t="s">
        <v>2281</v>
      </c>
      <c r="CF293" s="788">
        <v>1.3</v>
      </c>
      <c r="CG293" s="783" t="s">
        <v>2285</v>
      </c>
      <c r="CH293" s="788">
        <v>2.2000000000000002</v>
      </c>
      <c r="CI293" s="783" t="s">
        <v>2275</v>
      </c>
      <c r="CJ293" s="788">
        <v>1.2</v>
      </c>
      <c r="CK293" s="783" t="s">
        <v>2273</v>
      </c>
      <c r="CL293" s="790"/>
      <c r="CM293" s="790"/>
      <c r="CN293" s="788">
        <v>3.5</v>
      </c>
      <c r="CO293" s="791"/>
      <c r="CP293" s="788">
        <v>0.4</v>
      </c>
      <c r="CQ293" s="790"/>
      <c r="CR293" s="673"/>
      <c r="CS293" s="790"/>
      <c r="CT293" s="785"/>
      <c r="CU293" s="832"/>
      <c r="CV293" s="832"/>
      <c r="CW293" s="832"/>
      <c r="CX293" s="832"/>
      <c r="CY293" s="832"/>
      <c r="CZ293" s="832"/>
      <c r="DA293" s="832"/>
      <c r="DB293" s="832"/>
      <c r="DC293" s="832"/>
      <c r="DD293" s="832"/>
      <c r="DE293" s="832"/>
      <c r="DF293" s="832"/>
      <c r="DG293" s="832"/>
      <c r="DH293" s="832"/>
      <c r="DI293" s="832"/>
      <c r="DJ293" s="832"/>
      <c r="DK293" s="832"/>
      <c r="DL293" s="832"/>
      <c r="DM293" s="832"/>
      <c r="DN293" s="832"/>
      <c r="DO293" s="832"/>
      <c r="DP293" s="832"/>
      <c r="DQ293" s="832"/>
      <c r="DR293" s="832"/>
      <c r="DS293" s="832"/>
      <c r="DT293" s="832"/>
      <c r="DU293" s="832"/>
      <c r="DV293" s="832"/>
      <c r="DW293" s="832"/>
      <c r="DX293" s="832"/>
      <c r="DY293" s="832"/>
      <c r="DZ293" s="832"/>
      <c r="EA293" s="832"/>
      <c r="EB293" s="832"/>
      <c r="EC293" s="832"/>
      <c r="ED293" s="832"/>
      <c r="EE293" s="832"/>
      <c r="EF293" s="832"/>
      <c r="EG293" s="832"/>
      <c r="EH293" s="832"/>
      <c r="EI293" s="832"/>
      <c r="EJ293" s="832"/>
      <c r="EK293" s="832"/>
      <c r="EL293" s="832"/>
      <c r="EM293" s="832"/>
    </row>
    <row r="294" spans="1:143" s="470" customFormat="1" ht="120" hidden="1" customHeight="1" x14ac:dyDescent="0.25">
      <c r="A294" s="846" t="s">
        <v>1293</v>
      </c>
      <c r="B294" s="463" t="s">
        <v>1294</v>
      </c>
      <c r="C294" s="463" t="s">
        <v>538</v>
      </c>
      <c r="D294" s="463" t="s">
        <v>794</v>
      </c>
      <c r="E294" s="847"/>
      <c r="F294" s="518" t="s">
        <v>63</v>
      </c>
      <c r="G294" s="483">
        <f>'Stage 2 - Site Information'!N294</f>
        <v>25</v>
      </c>
      <c r="H294" s="518"/>
      <c r="I294" s="484">
        <f>'Stage 2 - Site Information'!M294</f>
        <v>0.48</v>
      </c>
      <c r="J294" s="519"/>
      <c r="K294" s="486"/>
      <c r="L294" s="847"/>
      <c r="M294" s="465">
        <v>0.48</v>
      </c>
      <c r="N294" s="465">
        <v>25</v>
      </c>
      <c r="O294" s="469" t="s">
        <v>478</v>
      </c>
      <c r="P294" s="466" t="s">
        <v>415</v>
      </c>
      <c r="Q294" s="930"/>
      <c r="R294" s="466"/>
      <c r="S294" s="466"/>
      <c r="T294" s="466"/>
      <c r="U294" s="466"/>
      <c r="V294" s="930"/>
      <c r="W294" s="466"/>
      <c r="X294" s="466"/>
      <c r="Y294" s="466"/>
      <c r="Z294" s="466"/>
      <c r="AA294" s="930"/>
      <c r="AB294" s="466"/>
      <c r="AC294" s="466" t="s">
        <v>418</v>
      </c>
      <c r="AD294" s="930"/>
      <c r="AE294" s="467"/>
      <c r="AF294" s="466"/>
      <c r="AG294" s="930"/>
      <c r="AH294" s="466"/>
      <c r="AI294" s="466"/>
      <c r="AJ294" s="466"/>
      <c r="AK294" s="466"/>
      <c r="AL294" s="932"/>
      <c r="AM294" s="466"/>
      <c r="AN294" s="466"/>
      <c r="AO294" s="466" t="s">
        <v>452</v>
      </c>
      <c r="AP294" s="864"/>
      <c r="AQ294" s="466"/>
      <c r="AR294" s="466"/>
      <c r="AS294" s="930"/>
      <c r="AT294" s="466" t="s">
        <v>3087</v>
      </c>
      <c r="AU294" s="466"/>
      <c r="AV294" s="466"/>
      <c r="AW294" s="718"/>
      <c r="AX294" s="466" t="s">
        <v>3095</v>
      </c>
      <c r="AY294" s="469" t="s">
        <v>1434</v>
      </c>
      <c r="AZ294" s="466" t="s">
        <v>2685</v>
      </c>
      <c r="BA294" s="466" t="s">
        <v>445</v>
      </c>
      <c r="BB294" s="469"/>
      <c r="BC294" s="466"/>
      <c r="BD294" s="466"/>
      <c r="BE294" s="930"/>
      <c r="BF294" s="466"/>
      <c r="BG294" s="466"/>
      <c r="BH294" s="930"/>
      <c r="BI294" s="466"/>
      <c r="BJ294" s="466"/>
      <c r="BK294" s="466"/>
      <c r="BL294" s="466"/>
      <c r="BM294" s="466"/>
      <c r="BN294" s="466"/>
      <c r="BO294" s="849"/>
      <c r="BP294" s="466"/>
      <c r="BQ294" s="466"/>
      <c r="BR294" s="849"/>
      <c r="BS294" s="643"/>
      <c r="BT294" s="467"/>
      <c r="BU294" s="643"/>
      <c r="BV294" s="466"/>
      <c r="BW294" s="643"/>
      <c r="BX294" s="467"/>
      <c r="BY294" s="644"/>
      <c r="BZ294" s="466"/>
      <c r="CA294" s="643"/>
      <c r="CB294" s="466"/>
      <c r="CC294" s="671"/>
      <c r="CD294" s="643"/>
      <c r="CE294" s="466"/>
      <c r="CF294" s="643"/>
      <c r="CG294" s="466"/>
      <c r="CH294" s="643"/>
      <c r="CI294" s="466"/>
      <c r="CJ294" s="643"/>
      <c r="CK294" s="466"/>
      <c r="CL294" s="671"/>
      <c r="CM294" s="671"/>
      <c r="CN294" s="643"/>
      <c r="CO294" s="672"/>
      <c r="CP294" s="643"/>
      <c r="CQ294" s="671"/>
      <c r="CR294" s="849"/>
      <c r="CS294" s="671"/>
      <c r="CT294" s="467"/>
      <c r="CU294" s="675"/>
      <c r="CV294" s="675"/>
      <c r="CW294" s="675"/>
      <c r="CX294" s="675"/>
      <c r="CY294" s="675"/>
      <c r="CZ294" s="675"/>
      <c r="DA294" s="675"/>
      <c r="DB294" s="675"/>
      <c r="DC294" s="675"/>
      <c r="DD294" s="675"/>
      <c r="DE294" s="675"/>
      <c r="DF294" s="675"/>
      <c r="DG294" s="675"/>
      <c r="DH294" s="675"/>
      <c r="DI294" s="675"/>
      <c r="DJ294" s="675"/>
      <c r="DK294" s="675"/>
      <c r="DL294" s="675"/>
      <c r="DM294" s="675"/>
      <c r="DN294" s="675"/>
      <c r="DO294" s="675"/>
      <c r="DP294" s="675"/>
      <c r="DQ294" s="675"/>
      <c r="DR294" s="675"/>
      <c r="DS294" s="675"/>
      <c r="DT294" s="675"/>
      <c r="DU294" s="675"/>
      <c r="DV294" s="675"/>
      <c r="DW294" s="675"/>
      <c r="DX294" s="675"/>
      <c r="DY294" s="675"/>
      <c r="DZ294" s="675"/>
      <c r="EA294" s="675"/>
      <c r="EB294" s="675"/>
      <c r="EC294" s="675"/>
      <c r="ED294" s="675"/>
      <c r="EE294" s="675"/>
      <c r="EF294" s="675"/>
      <c r="EG294" s="675"/>
      <c r="EH294" s="675"/>
      <c r="EI294" s="675"/>
      <c r="EJ294" s="675"/>
      <c r="EK294" s="675"/>
      <c r="EL294" s="675"/>
      <c r="EM294" s="675"/>
    </row>
    <row r="295" spans="1:143" s="312" customFormat="1" ht="120" customHeight="1" x14ac:dyDescent="0.3">
      <c r="A295" s="561" t="s">
        <v>1295</v>
      </c>
      <c r="B295" s="298" t="s">
        <v>1296</v>
      </c>
      <c r="C295" s="298" t="s">
        <v>538</v>
      </c>
      <c r="D295" s="298" t="s">
        <v>565</v>
      </c>
      <c r="E295" s="309"/>
      <c r="F295" s="827" t="s">
        <v>63</v>
      </c>
      <c r="G295" s="778">
        <f>'Stage 2 - Site Information'!N295</f>
        <v>3</v>
      </c>
      <c r="H295" s="827"/>
      <c r="I295" s="779">
        <f>'Stage 2 - Site Information'!M295</f>
        <v>0.62</v>
      </c>
      <c r="J295" s="828"/>
      <c r="K295" s="781"/>
      <c r="L295" s="309"/>
      <c r="M295" s="782">
        <v>0.62</v>
      </c>
      <c r="N295" s="782">
        <v>3</v>
      </c>
      <c r="O295" s="792" t="s">
        <v>425</v>
      </c>
      <c r="P295" s="783" t="s">
        <v>415</v>
      </c>
      <c r="Q295" s="929"/>
      <c r="R295" s="792" t="s">
        <v>488</v>
      </c>
      <c r="S295" s="783" t="s">
        <v>1803</v>
      </c>
      <c r="T295" s="783" t="s">
        <v>1707</v>
      </c>
      <c r="U295" s="783" t="s">
        <v>1807</v>
      </c>
      <c r="V295" s="929"/>
      <c r="W295" s="783" t="s">
        <v>1850</v>
      </c>
      <c r="X295" s="783" t="s">
        <v>1979</v>
      </c>
      <c r="Y295" s="783" t="s">
        <v>1980</v>
      </c>
      <c r="Z295" s="783" t="s">
        <v>418</v>
      </c>
      <c r="AA295" s="929"/>
      <c r="AB295" s="783" t="s">
        <v>1992</v>
      </c>
      <c r="AC295" s="783" t="s">
        <v>418</v>
      </c>
      <c r="AD295" s="929"/>
      <c r="AE295" s="785" t="s">
        <v>3086</v>
      </c>
      <c r="AF295" s="783" t="s">
        <v>3064</v>
      </c>
      <c r="AG295" s="929"/>
      <c r="AH295" s="783" t="s">
        <v>2058</v>
      </c>
      <c r="AI295" s="783" t="s">
        <v>2090</v>
      </c>
      <c r="AJ295" s="783" t="s">
        <v>2175</v>
      </c>
      <c r="AK295" s="783" t="s">
        <v>64</v>
      </c>
      <c r="AL295" s="931"/>
      <c r="AM295" s="783" t="s">
        <v>2318</v>
      </c>
      <c r="AN295" s="792" t="s">
        <v>2487</v>
      </c>
      <c r="AO295" s="783" t="s">
        <v>452</v>
      </c>
      <c r="AP295" s="863" t="s">
        <v>3305</v>
      </c>
      <c r="AQ295" s="783" t="s">
        <v>1505</v>
      </c>
      <c r="AR295" s="783" t="s">
        <v>2641</v>
      </c>
      <c r="AS295" s="929"/>
      <c r="AT295" s="783" t="s">
        <v>3088</v>
      </c>
      <c r="AU295" s="783" t="s">
        <v>3153</v>
      </c>
      <c r="AV295" s="783" t="s">
        <v>3209</v>
      </c>
      <c r="AW295" s="787"/>
      <c r="AX295" s="783" t="s">
        <v>1456</v>
      </c>
      <c r="AY295" s="792" t="s">
        <v>1434</v>
      </c>
      <c r="AZ295" s="783" t="s">
        <v>2685</v>
      </c>
      <c r="BA295" s="783" t="s">
        <v>445</v>
      </c>
      <c r="BB295" s="792" t="s">
        <v>3214</v>
      </c>
      <c r="BC295" s="792" t="s">
        <v>2696</v>
      </c>
      <c r="BD295" s="783" t="s">
        <v>2758</v>
      </c>
      <c r="BE295" s="929"/>
      <c r="BF295" s="792" t="s">
        <v>446</v>
      </c>
      <c r="BG295" s="783" t="s">
        <v>2732</v>
      </c>
      <c r="BH295" s="929"/>
      <c r="BI295" s="783" t="s">
        <v>3241</v>
      </c>
      <c r="BJ295" s="783" t="s">
        <v>3303</v>
      </c>
      <c r="BK295" s="783" t="s">
        <v>3257</v>
      </c>
      <c r="BL295" s="783" t="s">
        <v>2866</v>
      </c>
      <c r="BM295" s="783" t="s">
        <v>2886</v>
      </c>
      <c r="BN295" s="783" t="s">
        <v>2884</v>
      </c>
      <c r="BO295" s="673"/>
      <c r="BP295" s="783" t="s">
        <v>2975</v>
      </c>
      <c r="BQ295" s="783" t="s">
        <v>2987</v>
      </c>
      <c r="BR295" s="673"/>
      <c r="BS295" s="788">
        <v>9.9</v>
      </c>
      <c r="BT295" s="785" t="s">
        <v>2196</v>
      </c>
      <c r="BU295" s="788">
        <v>0.1</v>
      </c>
      <c r="BV295" s="783" t="s">
        <v>2205</v>
      </c>
      <c r="BW295" s="788">
        <v>0.4</v>
      </c>
      <c r="BX295" s="785" t="s">
        <v>2308</v>
      </c>
      <c r="BY295" s="789">
        <v>0.9</v>
      </c>
      <c r="BZ295" s="783" t="s">
        <v>2220</v>
      </c>
      <c r="CA295" s="788">
        <v>1.1000000000000001</v>
      </c>
      <c r="CB295" s="783" t="s">
        <v>2299</v>
      </c>
      <c r="CC295" s="790"/>
      <c r="CD295" s="788">
        <v>0.4</v>
      </c>
      <c r="CE295" s="783" t="s">
        <v>2224</v>
      </c>
      <c r="CF295" s="788">
        <v>0.5</v>
      </c>
      <c r="CG295" s="783" t="s">
        <v>2241</v>
      </c>
      <c r="CH295" s="788">
        <v>1.9</v>
      </c>
      <c r="CI295" s="783" t="s">
        <v>2279</v>
      </c>
      <c r="CJ295" s="788">
        <v>1.4</v>
      </c>
      <c r="CK295" s="783" t="s">
        <v>2231</v>
      </c>
      <c r="CL295" s="790"/>
      <c r="CM295" s="790"/>
      <c r="CN295" s="788">
        <v>1.8</v>
      </c>
      <c r="CO295" s="791"/>
      <c r="CP295" s="788">
        <v>0.2</v>
      </c>
      <c r="CQ295" s="790"/>
      <c r="CR295" s="673"/>
      <c r="CS295" s="790"/>
      <c r="CT295" s="785"/>
      <c r="CU295" s="832"/>
      <c r="CV295" s="832"/>
      <c r="CW295" s="832"/>
      <c r="CX295" s="832"/>
      <c r="CY295" s="832"/>
      <c r="CZ295" s="832"/>
      <c r="DA295" s="832"/>
      <c r="DB295" s="832"/>
      <c r="DC295" s="832"/>
      <c r="DD295" s="832"/>
      <c r="DE295" s="832"/>
      <c r="DF295" s="832"/>
      <c r="DG295" s="832"/>
      <c r="DH295" s="832"/>
      <c r="DI295" s="832"/>
      <c r="DJ295" s="832"/>
      <c r="DK295" s="832"/>
      <c r="DL295" s="832"/>
      <c r="DM295" s="832"/>
      <c r="DN295" s="832"/>
      <c r="DO295" s="832"/>
      <c r="DP295" s="832"/>
      <c r="DQ295" s="832"/>
      <c r="DR295" s="832"/>
      <c r="DS295" s="832"/>
      <c r="DT295" s="832"/>
      <c r="DU295" s="832"/>
      <c r="DV295" s="832"/>
      <c r="DW295" s="832"/>
      <c r="DX295" s="832"/>
      <c r="DY295" s="832"/>
      <c r="DZ295" s="832"/>
      <c r="EA295" s="832"/>
      <c r="EB295" s="832"/>
      <c r="EC295" s="832"/>
      <c r="ED295" s="832"/>
      <c r="EE295" s="832"/>
      <c r="EF295" s="832"/>
      <c r="EG295" s="832"/>
      <c r="EH295" s="832"/>
      <c r="EI295" s="832"/>
      <c r="EJ295" s="832"/>
      <c r="EK295" s="832"/>
      <c r="EL295" s="832"/>
      <c r="EM295" s="832"/>
    </row>
    <row r="296" spans="1:143" s="312" customFormat="1" ht="120" customHeight="1" x14ac:dyDescent="0.3">
      <c r="A296" s="561" t="s">
        <v>1297</v>
      </c>
      <c r="B296" s="298" t="s">
        <v>1298</v>
      </c>
      <c r="C296" s="298" t="s">
        <v>715</v>
      </c>
      <c r="D296" s="298" t="s">
        <v>593</v>
      </c>
      <c r="E296" s="309"/>
      <c r="F296" s="827" t="s">
        <v>63</v>
      </c>
      <c r="G296" s="778">
        <f>'Stage 2 - Site Information'!N296</f>
        <v>20</v>
      </c>
      <c r="H296" s="827"/>
      <c r="I296" s="779">
        <f>'Stage 2 - Site Information'!M296</f>
        <v>1.05</v>
      </c>
      <c r="J296" s="828"/>
      <c r="K296" s="781"/>
      <c r="L296" s="309"/>
      <c r="M296" s="782">
        <v>1.05</v>
      </c>
      <c r="N296" s="782">
        <v>20</v>
      </c>
      <c r="O296" s="783" t="s">
        <v>435</v>
      </c>
      <c r="P296" s="783" t="s">
        <v>415</v>
      </c>
      <c r="Q296" s="929"/>
      <c r="R296" s="792" t="s">
        <v>488</v>
      </c>
      <c r="S296" s="783" t="s">
        <v>1784</v>
      </c>
      <c r="T296" s="792" t="s">
        <v>1809</v>
      </c>
      <c r="U296" s="783" t="s">
        <v>1807</v>
      </c>
      <c r="V296" s="929"/>
      <c r="W296" s="783" t="s">
        <v>1976</v>
      </c>
      <c r="X296" s="783" t="s">
        <v>1864</v>
      </c>
      <c r="Y296" s="783" t="s">
        <v>1895</v>
      </c>
      <c r="Z296" s="783" t="s">
        <v>418</v>
      </c>
      <c r="AA296" s="929"/>
      <c r="AB296" s="783" t="s">
        <v>1992</v>
      </c>
      <c r="AC296" s="783" t="s">
        <v>418</v>
      </c>
      <c r="AD296" s="929"/>
      <c r="AE296" s="785" t="s">
        <v>3052</v>
      </c>
      <c r="AF296" s="783" t="s">
        <v>3061</v>
      </c>
      <c r="AG296" s="929"/>
      <c r="AH296" s="783" t="s">
        <v>2057</v>
      </c>
      <c r="AI296" s="792" t="s">
        <v>465</v>
      </c>
      <c r="AJ296" s="783" t="s">
        <v>2187</v>
      </c>
      <c r="AK296" s="783" t="s">
        <v>64</v>
      </c>
      <c r="AL296" s="931"/>
      <c r="AM296" s="783" t="s">
        <v>2318</v>
      </c>
      <c r="AN296" s="792" t="s">
        <v>2488</v>
      </c>
      <c r="AO296" s="783" t="s">
        <v>452</v>
      </c>
      <c r="AP296" s="863" t="s">
        <v>3305</v>
      </c>
      <c r="AQ296" s="783" t="s">
        <v>1505</v>
      </c>
      <c r="AR296" s="783" t="s">
        <v>2642</v>
      </c>
      <c r="AS296" s="929"/>
      <c r="AT296" s="783" t="s">
        <v>3087</v>
      </c>
      <c r="AU296" s="792" t="s">
        <v>3171</v>
      </c>
      <c r="AV296" s="783" t="s">
        <v>3192</v>
      </c>
      <c r="AW296" s="787" t="s">
        <v>3042</v>
      </c>
      <c r="AX296" s="783" t="s">
        <v>1454</v>
      </c>
      <c r="AY296" s="783" t="s">
        <v>2665</v>
      </c>
      <c r="AZ296" s="783" t="s">
        <v>2685</v>
      </c>
      <c r="BA296" s="783" t="s">
        <v>445</v>
      </c>
      <c r="BB296" s="792" t="s">
        <v>3222</v>
      </c>
      <c r="BC296" s="792" t="s">
        <v>2697</v>
      </c>
      <c r="BD296" s="792" t="s">
        <v>2817</v>
      </c>
      <c r="BE296" s="929"/>
      <c r="BF296" s="783" t="s">
        <v>2856</v>
      </c>
      <c r="BG296" s="783" t="s">
        <v>2732</v>
      </c>
      <c r="BH296" s="929"/>
      <c r="BI296" s="783" t="s">
        <v>3241</v>
      </c>
      <c r="BJ296" s="783" t="s">
        <v>3241</v>
      </c>
      <c r="BK296" s="783" t="s">
        <v>3256</v>
      </c>
      <c r="BL296" s="783" t="s">
        <v>2866</v>
      </c>
      <c r="BM296" s="783" t="s">
        <v>2886</v>
      </c>
      <c r="BN296" s="783" t="s">
        <v>2887</v>
      </c>
      <c r="BO296" s="673"/>
      <c r="BP296" s="783" t="s">
        <v>2967</v>
      </c>
      <c r="BQ296" s="783" t="s">
        <v>2987</v>
      </c>
      <c r="BR296" s="673"/>
      <c r="BS296" s="788">
        <v>3.6</v>
      </c>
      <c r="BT296" s="785" t="s">
        <v>2196</v>
      </c>
      <c r="BU296" s="788">
        <v>0</v>
      </c>
      <c r="BV296" s="783" t="s">
        <v>2203</v>
      </c>
      <c r="BW296" s="788">
        <v>0.1</v>
      </c>
      <c r="BX296" s="785" t="s">
        <v>2308</v>
      </c>
      <c r="BY296" s="789">
        <v>2.7</v>
      </c>
      <c r="BZ296" s="783" t="s">
        <v>2213</v>
      </c>
      <c r="CA296" s="788">
        <v>2.7</v>
      </c>
      <c r="CB296" s="783" t="s">
        <v>2213</v>
      </c>
      <c r="CC296" s="790"/>
      <c r="CD296" s="788">
        <v>3</v>
      </c>
      <c r="CE296" s="783" t="s">
        <v>2281</v>
      </c>
      <c r="CF296" s="788">
        <v>0.6</v>
      </c>
      <c r="CG296" s="783" t="s">
        <v>2240</v>
      </c>
      <c r="CH296" s="788">
        <v>2.2999999999999998</v>
      </c>
      <c r="CI296" s="783" t="s">
        <v>2276</v>
      </c>
      <c r="CJ296" s="788">
        <v>2.8</v>
      </c>
      <c r="CK296" s="783" t="s">
        <v>2283</v>
      </c>
      <c r="CL296" s="790"/>
      <c r="CM296" s="790"/>
      <c r="CN296" s="788">
        <v>3.9</v>
      </c>
      <c r="CO296" s="791"/>
      <c r="CP296" s="788">
        <v>1.1000000000000001</v>
      </c>
      <c r="CQ296" s="790"/>
      <c r="CR296" s="673"/>
      <c r="CS296" s="790"/>
      <c r="CT296" s="785"/>
      <c r="CU296" s="832"/>
      <c r="CV296" s="832"/>
      <c r="CW296" s="832"/>
      <c r="CX296" s="832"/>
      <c r="CY296" s="832"/>
      <c r="CZ296" s="832"/>
      <c r="DA296" s="832"/>
      <c r="DB296" s="832"/>
      <c r="DC296" s="832"/>
      <c r="DD296" s="832"/>
      <c r="DE296" s="832"/>
      <c r="DF296" s="832"/>
      <c r="DG296" s="832"/>
      <c r="DH296" s="832"/>
      <c r="DI296" s="832"/>
      <c r="DJ296" s="832"/>
      <c r="DK296" s="832"/>
      <c r="DL296" s="832"/>
      <c r="DM296" s="832"/>
      <c r="DN296" s="832"/>
      <c r="DO296" s="832"/>
      <c r="DP296" s="832"/>
      <c r="DQ296" s="832"/>
      <c r="DR296" s="832"/>
      <c r="DS296" s="832"/>
      <c r="DT296" s="832"/>
      <c r="DU296" s="832"/>
      <c r="DV296" s="832"/>
      <c r="DW296" s="832"/>
      <c r="DX296" s="832"/>
      <c r="DY296" s="832"/>
      <c r="DZ296" s="832"/>
      <c r="EA296" s="832"/>
      <c r="EB296" s="832"/>
      <c r="EC296" s="832"/>
      <c r="ED296" s="832"/>
      <c r="EE296" s="832"/>
      <c r="EF296" s="832"/>
      <c r="EG296" s="832"/>
      <c r="EH296" s="832"/>
      <c r="EI296" s="832"/>
      <c r="EJ296" s="832"/>
      <c r="EK296" s="832"/>
      <c r="EL296" s="832"/>
      <c r="EM296" s="832"/>
    </row>
    <row r="297" spans="1:143" s="312" customFormat="1" ht="120" customHeight="1" x14ac:dyDescent="0.3">
      <c r="A297" s="561" t="s">
        <v>1299</v>
      </c>
      <c r="B297" s="298" t="s">
        <v>1300</v>
      </c>
      <c r="C297" s="298" t="s">
        <v>715</v>
      </c>
      <c r="D297" s="298" t="s">
        <v>593</v>
      </c>
      <c r="E297" s="309"/>
      <c r="F297" s="827" t="s">
        <v>63</v>
      </c>
      <c r="G297" s="778">
        <f>'Stage 2 - Site Information'!N297</f>
        <v>10</v>
      </c>
      <c r="H297" s="827"/>
      <c r="I297" s="779">
        <f>'Stage 2 - Site Information'!M297</f>
        <v>0.56000000000000005</v>
      </c>
      <c r="J297" s="828"/>
      <c r="K297" s="781"/>
      <c r="L297" s="309"/>
      <c r="M297" s="782">
        <v>0.56000000000000005</v>
      </c>
      <c r="N297" s="782">
        <v>10</v>
      </c>
      <c r="O297" s="783" t="s">
        <v>435</v>
      </c>
      <c r="P297" s="783" t="s">
        <v>415</v>
      </c>
      <c r="Q297" s="929"/>
      <c r="R297" s="792" t="s">
        <v>488</v>
      </c>
      <c r="S297" s="783" t="s">
        <v>1784</v>
      </c>
      <c r="T297" s="792" t="s">
        <v>1809</v>
      </c>
      <c r="U297" s="783" t="s">
        <v>1807</v>
      </c>
      <c r="V297" s="929"/>
      <c r="W297" s="783" t="s">
        <v>1976</v>
      </c>
      <c r="X297" s="783" t="s">
        <v>1982</v>
      </c>
      <c r="Y297" s="783" t="s">
        <v>1895</v>
      </c>
      <c r="Z297" s="783" t="s">
        <v>418</v>
      </c>
      <c r="AA297" s="929"/>
      <c r="AB297" s="783" t="s">
        <v>1992</v>
      </c>
      <c r="AC297" s="783" t="s">
        <v>418</v>
      </c>
      <c r="AD297" s="929"/>
      <c r="AE297" s="785" t="s">
        <v>3052</v>
      </c>
      <c r="AF297" s="783" t="s">
        <v>3061</v>
      </c>
      <c r="AG297" s="929"/>
      <c r="AH297" s="783" t="s">
        <v>2057</v>
      </c>
      <c r="AI297" s="792" t="s">
        <v>465</v>
      </c>
      <c r="AJ297" s="783" t="s">
        <v>2187</v>
      </c>
      <c r="AK297" s="783" t="s">
        <v>64</v>
      </c>
      <c r="AL297" s="931"/>
      <c r="AM297" s="783" t="s">
        <v>2318</v>
      </c>
      <c r="AN297" s="792" t="s">
        <v>2494</v>
      </c>
      <c r="AO297" s="783" t="s">
        <v>452</v>
      </c>
      <c r="AP297" s="863" t="s">
        <v>3305</v>
      </c>
      <c r="AQ297" s="783" t="s">
        <v>1505</v>
      </c>
      <c r="AR297" s="783" t="s">
        <v>2643</v>
      </c>
      <c r="AS297" s="929"/>
      <c r="AT297" s="783" t="s">
        <v>3087</v>
      </c>
      <c r="AU297" s="792" t="s">
        <v>3171</v>
      </c>
      <c r="AV297" s="783" t="s">
        <v>3192</v>
      </c>
      <c r="AW297" s="787" t="s">
        <v>3043</v>
      </c>
      <c r="AX297" s="783" t="s">
        <v>1454</v>
      </c>
      <c r="AY297" s="783" t="s">
        <v>2665</v>
      </c>
      <c r="AZ297" s="783" t="s">
        <v>2685</v>
      </c>
      <c r="BA297" s="783" t="s">
        <v>445</v>
      </c>
      <c r="BB297" s="792" t="s">
        <v>3222</v>
      </c>
      <c r="BC297" s="792" t="s">
        <v>2697</v>
      </c>
      <c r="BD297" s="792" t="s">
        <v>2817</v>
      </c>
      <c r="BE297" s="929"/>
      <c r="BF297" s="792" t="s">
        <v>446</v>
      </c>
      <c r="BG297" s="783" t="s">
        <v>2732</v>
      </c>
      <c r="BH297" s="929"/>
      <c r="BI297" s="783" t="s">
        <v>3241</v>
      </c>
      <c r="BJ297" s="783" t="s">
        <v>3241</v>
      </c>
      <c r="BK297" s="783" t="s">
        <v>3256</v>
      </c>
      <c r="BL297" s="783" t="s">
        <v>2866</v>
      </c>
      <c r="BM297" s="783" t="s">
        <v>2886</v>
      </c>
      <c r="BN297" s="783" t="s">
        <v>2887</v>
      </c>
      <c r="BO297" s="673"/>
      <c r="BP297" s="783" t="s">
        <v>2967</v>
      </c>
      <c r="BQ297" s="783" t="s">
        <v>2987</v>
      </c>
      <c r="BR297" s="673"/>
      <c r="BS297" s="788">
        <v>3.6</v>
      </c>
      <c r="BT297" s="785" t="s">
        <v>2196</v>
      </c>
      <c r="BU297" s="788">
        <v>0</v>
      </c>
      <c r="BV297" s="783" t="s">
        <v>2203</v>
      </c>
      <c r="BW297" s="788">
        <v>0.1</v>
      </c>
      <c r="BX297" s="785" t="s">
        <v>2308</v>
      </c>
      <c r="BY297" s="789">
        <v>2.8</v>
      </c>
      <c r="BZ297" s="783" t="s">
        <v>2213</v>
      </c>
      <c r="CA297" s="788">
        <v>2.8</v>
      </c>
      <c r="CB297" s="783" t="s">
        <v>2213</v>
      </c>
      <c r="CC297" s="790"/>
      <c r="CD297" s="788">
        <v>3.1</v>
      </c>
      <c r="CE297" s="783" t="s">
        <v>2281</v>
      </c>
      <c r="CF297" s="788">
        <v>0.7</v>
      </c>
      <c r="CG297" s="783" t="s">
        <v>2240</v>
      </c>
      <c r="CH297" s="788">
        <v>2.4</v>
      </c>
      <c r="CI297" s="783" t="s">
        <v>2276</v>
      </c>
      <c r="CJ297" s="788">
        <v>2.9</v>
      </c>
      <c r="CK297" s="783" t="s">
        <v>2283</v>
      </c>
      <c r="CL297" s="790"/>
      <c r="CM297" s="790"/>
      <c r="CN297" s="788">
        <v>4</v>
      </c>
      <c r="CO297" s="791"/>
      <c r="CP297" s="788">
        <v>1.2</v>
      </c>
      <c r="CQ297" s="790"/>
      <c r="CR297" s="673"/>
      <c r="CS297" s="790"/>
      <c r="CT297" s="785"/>
      <c r="CU297" s="832"/>
      <c r="CV297" s="832"/>
      <c r="CW297" s="832"/>
      <c r="CX297" s="832"/>
      <c r="CY297" s="832"/>
      <c r="CZ297" s="832"/>
      <c r="DA297" s="832"/>
      <c r="DB297" s="832"/>
      <c r="DC297" s="832"/>
      <c r="DD297" s="832"/>
      <c r="DE297" s="832"/>
      <c r="DF297" s="832"/>
      <c r="DG297" s="832"/>
      <c r="DH297" s="832"/>
      <c r="DI297" s="832"/>
      <c r="DJ297" s="832"/>
      <c r="DK297" s="832"/>
      <c r="DL297" s="832"/>
      <c r="DM297" s="832"/>
      <c r="DN297" s="832"/>
      <c r="DO297" s="832"/>
      <c r="DP297" s="832"/>
      <c r="DQ297" s="832"/>
      <c r="DR297" s="832"/>
      <c r="DS297" s="832"/>
      <c r="DT297" s="832"/>
      <c r="DU297" s="832"/>
      <c r="DV297" s="832"/>
      <c r="DW297" s="832"/>
      <c r="DX297" s="832"/>
      <c r="DY297" s="832"/>
      <c r="DZ297" s="832"/>
      <c r="EA297" s="832"/>
      <c r="EB297" s="832"/>
      <c r="EC297" s="832"/>
      <c r="ED297" s="832"/>
      <c r="EE297" s="832"/>
      <c r="EF297" s="832"/>
      <c r="EG297" s="832"/>
      <c r="EH297" s="832"/>
      <c r="EI297" s="832"/>
      <c r="EJ297" s="832"/>
      <c r="EK297" s="832"/>
      <c r="EL297" s="832"/>
      <c r="EM297" s="832"/>
    </row>
    <row r="298" spans="1:143" s="312" customFormat="1" ht="120" customHeight="1" x14ac:dyDescent="0.3">
      <c r="A298" s="561" t="s">
        <v>1301</v>
      </c>
      <c r="B298" s="298" t="s">
        <v>1302</v>
      </c>
      <c r="C298" s="298" t="s">
        <v>1303</v>
      </c>
      <c r="D298" s="298" t="s">
        <v>584</v>
      </c>
      <c r="E298" s="309"/>
      <c r="F298" s="827" t="s">
        <v>63</v>
      </c>
      <c r="G298" s="778">
        <f>'Stage 2 - Site Information'!N298</f>
        <v>35</v>
      </c>
      <c r="H298" s="827"/>
      <c r="I298" s="779">
        <f>'Stage 2 - Site Information'!M298</f>
        <v>1.72</v>
      </c>
      <c r="J298" s="828"/>
      <c r="K298" s="781"/>
      <c r="L298" s="309"/>
      <c r="M298" s="782">
        <v>1.72</v>
      </c>
      <c r="N298" s="782">
        <v>35</v>
      </c>
      <c r="O298" s="787" t="s">
        <v>504</v>
      </c>
      <c r="P298" s="783" t="s">
        <v>415</v>
      </c>
      <c r="Q298" s="929"/>
      <c r="R298" s="792" t="s">
        <v>488</v>
      </c>
      <c r="S298" s="783" t="s">
        <v>1805</v>
      </c>
      <c r="T298" s="783" t="s">
        <v>1806</v>
      </c>
      <c r="U298" s="783" t="s">
        <v>1807</v>
      </c>
      <c r="V298" s="929"/>
      <c r="W298" s="783" t="s">
        <v>1850</v>
      </c>
      <c r="X298" s="783" t="s">
        <v>1981</v>
      </c>
      <c r="Y298" s="783" t="s">
        <v>1949</v>
      </c>
      <c r="Z298" s="783" t="s">
        <v>418</v>
      </c>
      <c r="AA298" s="929"/>
      <c r="AB298" s="783" t="s">
        <v>1992</v>
      </c>
      <c r="AC298" s="783" t="s">
        <v>418</v>
      </c>
      <c r="AD298" s="929"/>
      <c r="AE298" s="785" t="s">
        <v>3052</v>
      </c>
      <c r="AF298" s="783" t="s">
        <v>3061</v>
      </c>
      <c r="AG298" s="929"/>
      <c r="AH298" s="783" t="s">
        <v>2057</v>
      </c>
      <c r="AI298" s="792" t="s">
        <v>465</v>
      </c>
      <c r="AJ298" s="783" t="s">
        <v>2127</v>
      </c>
      <c r="AK298" s="783" t="s">
        <v>64</v>
      </c>
      <c r="AL298" s="931"/>
      <c r="AM298" s="783" t="s">
        <v>2318</v>
      </c>
      <c r="AN298" s="783" t="s">
        <v>2489</v>
      </c>
      <c r="AO298" s="783" t="s">
        <v>452</v>
      </c>
      <c r="AP298" s="863" t="s">
        <v>3305</v>
      </c>
      <c r="AQ298" s="783" t="s">
        <v>1505</v>
      </c>
      <c r="AR298" s="783" t="s">
        <v>2644</v>
      </c>
      <c r="AS298" s="929"/>
      <c r="AT298" s="783" t="s">
        <v>3087</v>
      </c>
      <c r="AU298" s="792" t="s">
        <v>3178</v>
      </c>
      <c r="AV298" s="783" t="s">
        <v>3192</v>
      </c>
      <c r="AW298" s="787" t="s">
        <v>3045</v>
      </c>
      <c r="AX298" s="783" t="s">
        <v>1454</v>
      </c>
      <c r="AY298" s="792" t="s">
        <v>1434</v>
      </c>
      <c r="AZ298" s="783" t="s">
        <v>2685</v>
      </c>
      <c r="BA298" s="783" t="s">
        <v>445</v>
      </c>
      <c r="BB298" s="792" t="s">
        <v>3214</v>
      </c>
      <c r="BC298" s="792" t="s">
        <v>2699</v>
      </c>
      <c r="BD298" s="792" t="s">
        <v>2804</v>
      </c>
      <c r="BE298" s="929"/>
      <c r="BF298" s="783" t="s">
        <v>446</v>
      </c>
      <c r="BG298" s="783" t="s">
        <v>2732</v>
      </c>
      <c r="BH298" s="929"/>
      <c r="BI298" s="783" t="s">
        <v>3241</v>
      </c>
      <c r="BJ298" s="783" t="s">
        <v>3241</v>
      </c>
      <c r="BK298" s="783" t="s">
        <v>3274</v>
      </c>
      <c r="BL298" s="783" t="s">
        <v>2866</v>
      </c>
      <c r="BM298" s="783" t="s">
        <v>399</v>
      </c>
      <c r="BN298" s="783" t="s">
        <v>2887</v>
      </c>
      <c r="BO298" s="673"/>
      <c r="BP298" s="783" t="s">
        <v>2967</v>
      </c>
      <c r="BQ298" s="783" t="s">
        <v>2987</v>
      </c>
      <c r="BR298" s="673"/>
      <c r="BS298" s="788">
        <v>7.7</v>
      </c>
      <c r="BT298" s="785" t="s">
        <v>2196</v>
      </c>
      <c r="BU298" s="788">
        <v>0.6</v>
      </c>
      <c r="BV298" s="783" t="s">
        <v>2204</v>
      </c>
      <c r="BW298" s="788">
        <v>0.26</v>
      </c>
      <c r="BX298" s="785" t="s">
        <v>2308</v>
      </c>
      <c r="BY298" s="789">
        <v>2</v>
      </c>
      <c r="BZ298" s="783" t="s">
        <v>2299</v>
      </c>
      <c r="CA298" s="788">
        <v>2</v>
      </c>
      <c r="CB298" s="783" t="s">
        <v>2299</v>
      </c>
      <c r="CC298" s="790"/>
      <c r="CD298" s="788">
        <v>1.6</v>
      </c>
      <c r="CE298" s="783" t="s">
        <v>2281</v>
      </c>
      <c r="CF298" s="788">
        <v>0.5</v>
      </c>
      <c r="CG298" s="783" t="s">
        <v>2260</v>
      </c>
      <c r="CH298" s="788">
        <v>1.5</v>
      </c>
      <c r="CI298" s="783" t="s">
        <v>2279</v>
      </c>
      <c r="CJ298" s="788">
        <v>2.1</v>
      </c>
      <c r="CK298" s="783" t="s">
        <v>2231</v>
      </c>
      <c r="CL298" s="790"/>
      <c r="CM298" s="790"/>
      <c r="CN298" s="788">
        <v>1.8</v>
      </c>
      <c r="CO298" s="791"/>
      <c r="CP298" s="788">
        <v>0.2</v>
      </c>
      <c r="CQ298" s="790"/>
      <c r="CR298" s="673"/>
      <c r="CS298" s="790"/>
      <c r="CT298" s="785"/>
      <c r="CU298" s="832"/>
      <c r="CV298" s="832"/>
      <c r="CW298" s="832"/>
      <c r="CX298" s="832"/>
      <c r="CY298" s="832"/>
      <c r="CZ298" s="832"/>
      <c r="DA298" s="832"/>
      <c r="DB298" s="832"/>
      <c r="DC298" s="832"/>
      <c r="DD298" s="832"/>
      <c r="DE298" s="832"/>
      <c r="DF298" s="832"/>
      <c r="DG298" s="832"/>
      <c r="DH298" s="832"/>
      <c r="DI298" s="832"/>
      <c r="DJ298" s="832"/>
      <c r="DK298" s="832"/>
      <c r="DL298" s="832"/>
      <c r="DM298" s="832"/>
      <c r="DN298" s="832"/>
      <c r="DO298" s="832"/>
      <c r="DP298" s="832"/>
      <c r="DQ298" s="832"/>
      <c r="DR298" s="832"/>
      <c r="DS298" s="832"/>
      <c r="DT298" s="832"/>
      <c r="DU298" s="832"/>
      <c r="DV298" s="832"/>
      <c r="DW298" s="832"/>
      <c r="DX298" s="832"/>
      <c r="DY298" s="832"/>
      <c r="DZ298" s="832"/>
      <c r="EA298" s="832"/>
      <c r="EB298" s="832"/>
      <c r="EC298" s="832"/>
      <c r="ED298" s="832"/>
      <c r="EE298" s="832"/>
      <c r="EF298" s="832"/>
      <c r="EG298" s="832"/>
      <c r="EH298" s="832"/>
      <c r="EI298" s="832"/>
      <c r="EJ298" s="832"/>
      <c r="EK298" s="832"/>
      <c r="EL298" s="832"/>
      <c r="EM298" s="832"/>
    </row>
    <row r="299" spans="1:143" s="470" customFormat="1" ht="120" hidden="1" customHeight="1" x14ac:dyDescent="0.25">
      <c r="A299" s="846" t="s">
        <v>1304</v>
      </c>
      <c r="B299" s="463" t="s">
        <v>1305</v>
      </c>
      <c r="C299" s="463" t="s">
        <v>611</v>
      </c>
      <c r="D299" s="463" t="s">
        <v>612</v>
      </c>
      <c r="E299" s="847"/>
      <c r="F299" s="518" t="s">
        <v>63</v>
      </c>
      <c r="G299" s="483">
        <f>'Stage 2 - Site Information'!N299</f>
        <v>500</v>
      </c>
      <c r="H299" s="518"/>
      <c r="I299" s="484">
        <f>'Stage 2 - Site Information'!M299</f>
        <v>17.260000000000002</v>
      </c>
      <c r="J299" s="519"/>
      <c r="K299" s="486"/>
      <c r="L299" s="847"/>
      <c r="M299" s="465">
        <v>17.260000000000002</v>
      </c>
      <c r="N299" s="465">
        <v>500</v>
      </c>
      <c r="O299" s="718" t="s">
        <v>505</v>
      </c>
      <c r="P299" s="466" t="s">
        <v>415</v>
      </c>
      <c r="Q299" s="930"/>
      <c r="R299" s="469" t="s">
        <v>488</v>
      </c>
      <c r="S299" s="466" t="s">
        <v>1793</v>
      </c>
      <c r="T299" s="466"/>
      <c r="U299" s="466"/>
      <c r="V299" s="930"/>
      <c r="W299" s="466" t="s">
        <v>1794</v>
      </c>
      <c r="X299" s="466"/>
      <c r="Y299" s="466"/>
      <c r="Z299" s="466"/>
      <c r="AA299" s="930"/>
      <c r="AB299" s="783" t="s">
        <v>1992</v>
      </c>
      <c r="AC299" s="466" t="s">
        <v>418</v>
      </c>
      <c r="AD299" s="930"/>
      <c r="AE299" s="467"/>
      <c r="AF299" s="466"/>
      <c r="AG299" s="930"/>
      <c r="AH299" s="466"/>
      <c r="AI299" s="466"/>
      <c r="AJ299" s="466"/>
      <c r="AK299" s="466"/>
      <c r="AL299" s="932"/>
      <c r="AM299" s="466"/>
      <c r="AN299" s="466"/>
      <c r="AO299" s="466" t="s">
        <v>1494</v>
      </c>
      <c r="AP299" s="868" t="s">
        <v>3305</v>
      </c>
      <c r="AQ299" s="466" t="s">
        <v>3300</v>
      </c>
      <c r="AR299" s="466"/>
      <c r="AS299" s="930"/>
      <c r="AT299" s="466" t="s">
        <v>3087</v>
      </c>
      <c r="AU299" s="466"/>
      <c r="AV299" s="466"/>
      <c r="AW299" s="718"/>
      <c r="AX299" s="466" t="s">
        <v>1454</v>
      </c>
      <c r="AY299" s="469" t="s">
        <v>1434</v>
      </c>
      <c r="AZ299" s="466" t="s">
        <v>2685</v>
      </c>
      <c r="BA299" s="466" t="s">
        <v>445</v>
      </c>
      <c r="BB299" s="469"/>
      <c r="BC299" s="466" t="s">
        <v>2696</v>
      </c>
      <c r="BD299" s="466"/>
      <c r="BE299" s="930"/>
      <c r="BF299" s="466"/>
      <c r="BG299" s="466"/>
      <c r="BH299" s="930"/>
      <c r="BI299" s="466" t="s">
        <v>3241</v>
      </c>
      <c r="BJ299" s="466" t="s">
        <v>3245</v>
      </c>
      <c r="BK299" s="466" t="s">
        <v>3255</v>
      </c>
      <c r="BL299" s="466"/>
      <c r="BM299" s="466" t="s">
        <v>397</v>
      </c>
      <c r="BN299" s="466" t="s">
        <v>2888</v>
      </c>
      <c r="BO299" s="849"/>
      <c r="BP299" s="466"/>
      <c r="BQ299" s="466"/>
      <c r="BR299" s="849"/>
      <c r="BS299" s="643">
        <v>0.95</v>
      </c>
      <c r="BT299" s="467" t="s">
        <v>2197</v>
      </c>
      <c r="BU299" s="643">
        <v>0.35</v>
      </c>
      <c r="BV299" s="466" t="s">
        <v>2203</v>
      </c>
      <c r="BW299" s="643">
        <v>0.54</v>
      </c>
      <c r="BX299" s="467" t="s">
        <v>2307</v>
      </c>
      <c r="BY299" s="644"/>
      <c r="BZ299" s="466"/>
      <c r="CA299" s="643"/>
      <c r="CB299" s="466"/>
      <c r="CC299" s="671"/>
      <c r="CD299" s="643"/>
      <c r="CE299" s="466"/>
      <c r="CF299" s="643"/>
      <c r="CG299" s="466"/>
      <c r="CH299" s="643"/>
      <c r="CI299" s="466"/>
      <c r="CJ299" s="643"/>
      <c r="CK299" s="466"/>
      <c r="CL299" s="671"/>
      <c r="CM299" s="671"/>
      <c r="CN299" s="643"/>
      <c r="CO299" s="672"/>
      <c r="CP299" s="643"/>
      <c r="CQ299" s="671"/>
      <c r="CR299" s="849"/>
      <c r="CS299" s="671"/>
      <c r="CT299" s="467"/>
      <c r="CU299" s="675"/>
      <c r="CV299" s="675"/>
      <c r="CW299" s="675"/>
      <c r="CX299" s="675"/>
      <c r="CY299" s="675"/>
      <c r="CZ299" s="675"/>
      <c r="DA299" s="675"/>
      <c r="DB299" s="675"/>
      <c r="DC299" s="675"/>
      <c r="DD299" s="675"/>
      <c r="DE299" s="675"/>
      <c r="DF299" s="675"/>
      <c r="DG299" s="675"/>
      <c r="DH299" s="675"/>
      <c r="DI299" s="675"/>
      <c r="DJ299" s="675"/>
      <c r="DK299" s="675"/>
      <c r="DL299" s="675"/>
      <c r="DM299" s="675"/>
      <c r="DN299" s="675"/>
      <c r="DO299" s="675"/>
      <c r="DP299" s="675"/>
      <c r="DQ299" s="675"/>
      <c r="DR299" s="675"/>
      <c r="DS299" s="675"/>
      <c r="DT299" s="675"/>
      <c r="DU299" s="675"/>
      <c r="DV299" s="675"/>
      <c r="DW299" s="675"/>
      <c r="DX299" s="675"/>
      <c r="DY299" s="675"/>
      <c r="DZ299" s="675"/>
      <c r="EA299" s="675"/>
      <c r="EB299" s="675"/>
      <c r="EC299" s="675"/>
      <c r="ED299" s="675"/>
      <c r="EE299" s="675"/>
      <c r="EF299" s="675"/>
      <c r="EG299" s="675"/>
      <c r="EH299" s="675"/>
      <c r="EI299" s="675"/>
      <c r="EJ299" s="675"/>
      <c r="EK299" s="675"/>
      <c r="EL299" s="675"/>
      <c r="EM299" s="675"/>
    </row>
    <row r="300" spans="1:143" s="312" customFormat="1" ht="144" customHeight="1" x14ac:dyDescent="0.3">
      <c r="A300" s="561" t="s">
        <v>1306</v>
      </c>
      <c r="B300" s="298" t="s">
        <v>1307</v>
      </c>
      <c r="C300" s="298" t="s">
        <v>611</v>
      </c>
      <c r="D300" s="298" t="s">
        <v>612</v>
      </c>
      <c r="E300" s="309"/>
      <c r="F300" s="827"/>
      <c r="G300" s="778">
        <f>'Stage 2 - Site Information'!N300</f>
        <v>0</v>
      </c>
      <c r="H300" s="827" t="s">
        <v>63</v>
      </c>
      <c r="I300" s="779">
        <f>'Stage 2 - Site Information'!M300</f>
        <v>4.7300000000000004</v>
      </c>
      <c r="J300" s="828" t="s">
        <v>1356</v>
      </c>
      <c r="K300" s="781"/>
      <c r="L300" s="309"/>
      <c r="M300" s="782">
        <v>4.7300000000000004</v>
      </c>
      <c r="N300" s="782">
        <v>0</v>
      </c>
      <c r="O300" s="792" t="s">
        <v>440</v>
      </c>
      <c r="P300" s="783" t="s">
        <v>415</v>
      </c>
      <c r="Q300" s="929"/>
      <c r="R300" s="792" t="s">
        <v>488</v>
      </c>
      <c r="S300" s="783" t="s">
        <v>1793</v>
      </c>
      <c r="T300" s="783" t="s">
        <v>1804</v>
      </c>
      <c r="U300" s="783" t="s">
        <v>1810</v>
      </c>
      <c r="V300" s="929"/>
      <c r="W300" s="783" t="s">
        <v>1983</v>
      </c>
      <c r="X300" s="783" t="s">
        <v>1984</v>
      </c>
      <c r="Y300" s="783" t="s">
        <v>1985</v>
      </c>
      <c r="Z300" s="783" t="s">
        <v>418</v>
      </c>
      <c r="AA300" s="929"/>
      <c r="AB300" s="783" t="s">
        <v>1992</v>
      </c>
      <c r="AC300" s="783" t="s">
        <v>418</v>
      </c>
      <c r="AD300" s="929"/>
      <c r="AE300" s="785" t="s">
        <v>3056</v>
      </c>
      <c r="AF300" s="801" t="s">
        <v>3078</v>
      </c>
      <c r="AG300" s="929"/>
      <c r="AH300" s="783" t="s">
        <v>2060</v>
      </c>
      <c r="AI300" s="783" t="s">
        <v>2099</v>
      </c>
      <c r="AJ300" s="783" t="s">
        <v>2182</v>
      </c>
      <c r="AK300" s="783" t="s">
        <v>2181</v>
      </c>
      <c r="AL300" s="931"/>
      <c r="AM300" s="783" t="s">
        <v>2318</v>
      </c>
      <c r="AN300" s="783" t="s">
        <v>2490</v>
      </c>
      <c r="AO300" s="783" t="s">
        <v>1494</v>
      </c>
      <c r="AP300" s="863" t="s">
        <v>3307</v>
      </c>
      <c r="AQ300" s="783" t="s">
        <v>3285</v>
      </c>
      <c r="AR300" s="783" t="s">
        <v>2645</v>
      </c>
      <c r="AS300" s="929"/>
      <c r="AT300" s="783" t="s">
        <v>3087</v>
      </c>
      <c r="AU300" s="792" t="s">
        <v>3178</v>
      </c>
      <c r="AV300" s="783" t="s">
        <v>3189</v>
      </c>
      <c r="AW300" s="787"/>
      <c r="AX300" s="783" t="s">
        <v>1454</v>
      </c>
      <c r="AY300" s="792" t="s">
        <v>1434</v>
      </c>
      <c r="AZ300" s="783" t="s">
        <v>2685</v>
      </c>
      <c r="BA300" s="783" t="s">
        <v>445</v>
      </c>
      <c r="BB300" s="792" t="s">
        <v>3215</v>
      </c>
      <c r="BC300" s="792" t="s">
        <v>2696</v>
      </c>
      <c r="BD300" s="792" t="s">
        <v>2818</v>
      </c>
      <c r="BE300" s="929"/>
      <c r="BF300" s="783" t="s">
        <v>2857</v>
      </c>
      <c r="BG300" s="783" t="s">
        <v>2732</v>
      </c>
      <c r="BH300" s="929"/>
      <c r="BI300" s="783" t="s">
        <v>3241</v>
      </c>
      <c r="BJ300" s="783" t="s">
        <v>3253</v>
      </c>
      <c r="BK300" s="783" t="s">
        <v>3255</v>
      </c>
      <c r="BL300" s="783" t="s">
        <v>2876</v>
      </c>
      <c r="BM300" s="783" t="s">
        <v>399</v>
      </c>
      <c r="BN300" s="783" t="s">
        <v>2888</v>
      </c>
      <c r="BO300" s="673"/>
      <c r="BP300" s="783" t="s">
        <v>2977</v>
      </c>
      <c r="BQ300" s="783" t="s">
        <v>2987</v>
      </c>
      <c r="BR300" s="673"/>
      <c r="BS300" s="788">
        <v>0.35</v>
      </c>
      <c r="BT300" s="785" t="s">
        <v>2197</v>
      </c>
      <c r="BU300" s="788">
        <v>0</v>
      </c>
      <c r="BV300" s="783" t="s">
        <v>2203</v>
      </c>
      <c r="BW300" s="788">
        <v>0.15</v>
      </c>
      <c r="BX300" s="785" t="s">
        <v>2307</v>
      </c>
      <c r="BY300" s="789">
        <v>0</v>
      </c>
      <c r="BZ300" s="783" t="s">
        <v>1307</v>
      </c>
      <c r="CA300" s="788">
        <v>1.4</v>
      </c>
      <c r="CB300" s="783" t="s">
        <v>1219</v>
      </c>
      <c r="CC300" s="790"/>
      <c r="CD300" s="788">
        <v>1.2</v>
      </c>
      <c r="CE300" s="783" t="s">
        <v>2281</v>
      </c>
      <c r="CF300" s="788">
        <v>1.2</v>
      </c>
      <c r="CG300" s="783" t="s">
        <v>2251</v>
      </c>
      <c r="CH300" s="788">
        <v>2.8</v>
      </c>
      <c r="CI300" s="783" t="s">
        <v>2300</v>
      </c>
      <c r="CJ300" s="788">
        <v>1.4</v>
      </c>
      <c r="CK300" s="783" t="s">
        <v>2272</v>
      </c>
      <c r="CL300" s="790"/>
      <c r="CM300" s="790"/>
      <c r="CN300" s="788">
        <v>1.9</v>
      </c>
      <c r="CO300" s="791"/>
      <c r="CP300" s="788">
        <v>0.7</v>
      </c>
      <c r="CQ300" s="790"/>
      <c r="CR300" s="673"/>
      <c r="CS300" s="790"/>
      <c r="CT300" s="785"/>
      <c r="CU300" s="832"/>
      <c r="CV300" s="832"/>
      <c r="CW300" s="832"/>
      <c r="CX300" s="832"/>
      <c r="CY300" s="832"/>
      <c r="CZ300" s="832"/>
      <c r="DA300" s="832"/>
      <c r="DB300" s="832"/>
      <c r="DC300" s="832"/>
      <c r="DD300" s="832"/>
      <c r="DE300" s="832"/>
      <c r="DF300" s="832"/>
      <c r="DG300" s="832"/>
      <c r="DH300" s="832"/>
      <c r="DI300" s="832"/>
      <c r="DJ300" s="832"/>
      <c r="DK300" s="832"/>
      <c r="DL300" s="832"/>
      <c r="DM300" s="832"/>
      <c r="DN300" s="832"/>
      <c r="DO300" s="832"/>
      <c r="DP300" s="832"/>
      <c r="DQ300" s="832"/>
      <c r="DR300" s="832"/>
      <c r="DS300" s="832"/>
      <c r="DT300" s="832"/>
      <c r="DU300" s="832"/>
      <c r="DV300" s="832"/>
      <c r="DW300" s="832"/>
      <c r="DX300" s="832"/>
      <c r="DY300" s="832"/>
      <c r="DZ300" s="832"/>
      <c r="EA300" s="832"/>
      <c r="EB300" s="832"/>
      <c r="EC300" s="832"/>
      <c r="ED300" s="832"/>
      <c r="EE300" s="832"/>
      <c r="EF300" s="832"/>
      <c r="EG300" s="832"/>
      <c r="EH300" s="832"/>
      <c r="EI300" s="832"/>
      <c r="EJ300" s="832"/>
      <c r="EK300" s="832"/>
      <c r="EL300" s="832"/>
      <c r="EM300" s="832"/>
    </row>
    <row r="301" spans="1:143" s="312" customFormat="1" ht="144" customHeight="1" x14ac:dyDescent="0.3">
      <c r="A301" s="561" t="s">
        <v>1308</v>
      </c>
      <c r="B301" s="298" t="s">
        <v>1309</v>
      </c>
      <c r="C301" s="298" t="s">
        <v>611</v>
      </c>
      <c r="D301" s="298" t="s">
        <v>612</v>
      </c>
      <c r="E301" s="309"/>
      <c r="F301" s="827" t="s">
        <v>63</v>
      </c>
      <c r="G301" s="778">
        <f>'Stage 2 - Site Information'!N301</f>
        <v>120</v>
      </c>
      <c r="H301" s="827"/>
      <c r="I301" s="779">
        <f>'Stage 2 - Site Information'!M301</f>
        <v>3.62</v>
      </c>
      <c r="J301" s="828"/>
      <c r="K301" s="781"/>
      <c r="L301" s="309"/>
      <c r="M301" s="782">
        <v>3.62</v>
      </c>
      <c r="N301" s="782">
        <v>120</v>
      </c>
      <c r="O301" s="792" t="s">
        <v>440</v>
      </c>
      <c r="P301" s="783" t="s">
        <v>415</v>
      </c>
      <c r="Q301" s="929"/>
      <c r="R301" s="792" t="s">
        <v>488</v>
      </c>
      <c r="S301" s="783" t="s">
        <v>1793</v>
      </c>
      <c r="T301" s="783" t="s">
        <v>1804</v>
      </c>
      <c r="U301" s="783" t="s">
        <v>1807</v>
      </c>
      <c r="V301" s="929"/>
      <c r="W301" s="783" t="s">
        <v>1983</v>
      </c>
      <c r="X301" s="783" t="s">
        <v>1864</v>
      </c>
      <c r="Y301" s="783" t="s">
        <v>1985</v>
      </c>
      <c r="Z301" s="783" t="s">
        <v>418</v>
      </c>
      <c r="AA301" s="929"/>
      <c r="AB301" s="783" t="s">
        <v>1992</v>
      </c>
      <c r="AC301" s="783" t="s">
        <v>418</v>
      </c>
      <c r="AD301" s="929"/>
      <c r="AE301" s="785" t="s">
        <v>3077</v>
      </c>
      <c r="AF301" s="783" t="s">
        <v>3051</v>
      </c>
      <c r="AG301" s="929"/>
      <c r="AH301" s="783" t="s">
        <v>2058</v>
      </c>
      <c r="AI301" s="783" t="s">
        <v>2090</v>
      </c>
      <c r="AJ301" s="783" t="s">
        <v>2183</v>
      </c>
      <c r="AK301" s="783" t="s">
        <v>64</v>
      </c>
      <c r="AL301" s="931"/>
      <c r="AM301" s="783"/>
      <c r="AN301" s="783"/>
      <c r="AO301" s="783" t="s">
        <v>1494</v>
      </c>
      <c r="AP301" s="863" t="s">
        <v>3305</v>
      </c>
      <c r="AQ301" s="783" t="s">
        <v>3286</v>
      </c>
      <c r="AR301" s="783" t="s">
        <v>2646</v>
      </c>
      <c r="AS301" s="929"/>
      <c r="AT301" s="783" t="s">
        <v>3087</v>
      </c>
      <c r="AU301" s="792" t="s">
        <v>3178</v>
      </c>
      <c r="AV301" s="783" t="s">
        <v>3189</v>
      </c>
      <c r="AW301" s="787"/>
      <c r="AX301" s="783" t="s">
        <v>1454</v>
      </c>
      <c r="AY301" s="792" t="s">
        <v>1434</v>
      </c>
      <c r="AZ301" s="783" t="s">
        <v>2685</v>
      </c>
      <c r="BA301" s="783" t="s">
        <v>445</v>
      </c>
      <c r="BB301" s="792" t="s">
        <v>3215</v>
      </c>
      <c r="BC301" s="792" t="s">
        <v>2718</v>
      </c>
      <c r="BD301" s="792" t="s">
        <v>2818</v>
      </c>
      <c r="BE301" s="929"/>
      <c r="BF301" s="783" t="s">
        <v>2857</v>
      </c>
      <c r="BG301" s="783" t="s">
        <v>2746</v>
      </c>
      <c r="BH301" s="929"/>
      <c r="BI301" s="783" t="s">
        <v>3241</v>
      </c>
      <c r="BJ301" s="783" t="s">
        <v>3245</v>
      </c>
      <c r="BK301" s="783" t="s">
        <v>3255</v>
      </c>
      <c r="BL301" s="783" t="s">
        <v>2872</v>
      </c>
      <c r="BM301" s="783" t="s">
        <v>399</v>
      </c>
      <c r="BN301" s="783" t="s">
        <v>2888</v>
      </c>
      <c r="BO301" s="673"/>
      <c r="BP301" s="783" t="s">
        <v>2978</v>
      </c>
      <c r="BQ301" s="783" t="s">
        <v>2987</v>
      </c>
      <c r="BR301" s="673"/>
      <c r="BS301" s="788">
        <v>0.85</v>
      </c>
      <c r="BT301" s="785" t="s">
        <v>2197</v>
      </c>
      <c r="BU301" s="788">
        <v>0.45</v>
      </c>
      <c r="BV301" s="783" t="s">
        <v>2203</v>
      </c>
      <c r="BW301" s="788">
        <v>0.3</v>
      </c>
      <c r="BX301" s="785" t="s">
        <v>2307</v>
      </c>
      <c r="BY301" s="789">
        <v>0</v>
      </c>
      <c r="BZ301" s="783" t="s">
        <v>1307</v>
      </c>
      <c r="CA301" s="788">
        <v>1.7</v>
      </c>
      <c r="CB301" s="783" t="s">
        <v>1219</v>
      </c>
      <c r="CC301" s="790"/>
      <c r="CD301" s="788">
        <v>1.5</v>
      </c>
      <c r="CE301" s="783" t="s">
        <v>2281</v>
      </c>
      <c r="CF301" s="788">
        <v>1.5</v>
      </c>
      <c r="CG301" s="783" t="s">
        <v>2251</v>
      </c>
      <c r="CH301" s="788">
        <v>3.1</v>
      </c>
      <c r="CI301" s="783" t="s">
        <v>2300</v>
      </c>
      <c r="CJ301" s="788">
        <v>1.6</v>
      </c>
      <c r="CK301" s="783" t="s">
        <v>2272</v>
      </c>
      <c r="CL301" s="790"/>
      <c r="CM301" s="790"/>
      <c r="CN301" s="788">
        <v>2.2000000000000002</v>
      </c>
      <c r="CO301" s="791"/>
      <c r="CP301" s="788">
        <v>1</v>
      </c>
      <c r="CQ301" s="790"/>
      <c r="CR301" s="673"/>
      <c r="CS301" s="790"/>
      <c r="CT301" s="785"/>
      <c r="CU301" s="832"/>
      <c r="CV301" s="832"/>
      <c r="CW301" s="832"/>
      <c r="CX301" s="832"/>
      <c r="CY301" s="832"/>
      <c r="CZ301" s="832"/>
      <c r="DA301" s="832"/>
      <c r="DB301" s="832"/>
      <c r="DC301" s="832"/>
      <c r="DD301" s="832"/>
      <c r="DE301" s="832"/>
      <c r="DF301" s="832"/>
      <c r="DG301" s="832"/>
      <c r="DH301" s="832"/>
      <c r="DI301" s="832"/>
      <c r="DJ301" s="832"/>
      <c r="DK301" s="832"/>
      <c r="DL301" s="832"/>
      <c r="DM301" s="832"/>
      <c r="DN301" s="832"/>
      <c r="DO301" s="832"/>
      <c r="DP301" s="832"/>
      <c r="DQ301" s="832"/>
      <c r="DR301" s="832"/>
      <c r="DS301" s="832"/>
      <c r="DT301" s="832"/>
      <c r="DU301" s="832"/>
      <c r="DV301" s="832"/>
      <c r="DW301" s="832"/>
      <c r="DX301" s="832"/>
      <c r="DY301" s="832"/>
      <c r="DZ301" s="832"/>
      <c r="EA301" s="832"/>
      <c r="EB301" s="832"/>
      <c r="EC301" s="832"/>
      <c r="ED301" s="832"/>
      <c r="EE301" s="832"/>
      <c r="EF301" s="832"/>
      <c r="EG301" s="832"/>
      <c r="EH301" s="832"/>
      <c r="EI301" s="832"/>
      <c r="EJ301" s="832"/>
      <c r="EK301" s="832"/>
      <c r="EL301" s="832"/>
      <c r="EM301" s="832"/>
    </row>
    <row r="302" spans="1:143" s="470" customFormat="1" ht="120" hidden="1" customHeight="1" x14ac:dyDescent="0.25">
      <c r="A302" s="846" t="s">
        <v>1310</v>
      </c>
      <c r="B302" s="463" t="s">
        <v>1311</v>
      </c>
      <c r="C302" s="463" t="s">
        <v>1185</v>
      </c>
      <c r="D302" s="463" t="s">
        <v>515</v>
      </c>
      <c r="E302" s="847"/>
      <c r="F302" s="518"/>
      <c r="G302" s="483">
        <f>'Stage 2 - Site Information'!N302</f>
        <v>0</v>
      </c>
      <c r="H302" s="518"/>
      <c r="I302" s="484">
        <f>'Stage 2 - Site Information'!M302</f>
        <v>127.31</v>
      </c>
      <c r="J302" s="519" t="s">
        <v>539</v>
      </c>
      <c r="K302" s="486"/>
      <c r="L302" s="847"/>
      <c r="M302" s="465">
        <v>127.31</v>
      </c>
      <c r="N302" s="465">
        <v>0</v>
      </c>
      <c r="O302" s="718" t="s">
        <v>1394</v>
      </c>
      <c r="P302" s="466" t="s">
        <v>415</v>
      </c>
      <c r="Q302" s="930"/>
      <c r="R302" s="466" t="s">
        <v>1755</v>
      </c>
      <c r="S302" s="466" t="s">
        <v>1756</v>
      </c>
      <c r="T302" s="466" t="s">
        <v>1757</v>
      </c>
      <c r="U302" s="466" t="s">
        <v>1758</v>
      </c>
      <c r="V302" s="930"/>
      <c r="W302" s="466" t="s">
        <v>1850</v>
      </c>
      <c r="X302" s="466" t="s">
        <v>1948</v>
      </c>
      <c r="Y302" s="466" t="s">
        <v>1986</v>
      </c>
      <c r="Z302" s="466" t="s">
        <v>418</v>
      </c>
      <c r="AA302" s="930"/>
      <c r="AB302" s="466" t="s">
        <v>1992</v>
      </c>
      <c r="AC302" s="466" t="s">
        <v>418</v>
      </c>
      <c r="AD302" s="930"/>
      <c r="AE302" s="467"/>
      <c r="AF302" s="466"/>
      <c r="AG302" s="930"/>
      <c r="AH302" s="466" t="s">
        <v>418</v>
      </c>
      <c r="AI302" s="466"/>
      <c r="AJ302" s="466"/>
      <c r="AK302" s="466"/>
      <c r="AL302" s="932"/>
      <c r="AM302" s="466"/>
      <c r="AN302" s="466"/>
      <c r="AO302" s="466" t="s">
        <v>1502</v>
      </c>
      <c r="AP302" s="868" t="s">
        <v>3305</v>
      </c>
      <c r="AQ302" s="466" t="s">
        <v>3282</v>
      </c>
      <c r="AR302" s="466" t="s">
        <v>2635</v>
      </c>
      <c r="AS302" s="930"/>
      <c r="AT302" s="466" t="s">
        <v>3087</v>
      </c>
      <c r="AU302" s="466"/>
      <c r="AV302" s="466"/>
      <c r="AW302" s="718"/>
      <c r="AX302" s="466" t="s">
        <v>1454</v>
      </c>
      <c r="AY302" s="469" t="s">
        <v>1434</v>
      </c>
      <c r="AZ302" s="466" t="s">
        <v>2685</v>
      </c>
      <c r="BA302" s="466" t="s">
        <v>445</v>
      </c>
      <c r="BB302" s="469"/>
      <c r="BC302" s="466"/>
      <c r="BD302" s="466"/>
      <c r="BE302" s="930"/>
      <c r="BF302" s="466"/>
      <c r="BG302" s="466"/>
      <c r="BH302" s="930"/>
      <c r="BI302" s="466"/>
      <c r="BJ302" s="466"/>
      <c r="BK302" s="466" t="s">
        <v>3255</v>
      </c>
      <c r="BL302" s="466"/>
      <c r="BM302" s="466"/>
      <c r="BN302" s="466"/>
      <c r="BO302" s="849"/>
      <c r="BP302" s="466"/>
      <c r="BQ302" s="466"/>
      <c r="BR302" s="849"/>
      <c r="BS302" s="643">
        <v>2.2999999999999998</v>
      </c>
      <c r="BT302" s="467" t="s">
        <v>2197</v>
      </c>
      <c r="BU302" s="643">
        <v>1</v>
      </c>
      <c r="BV302" s="466" t="s">
        <v>2200</v>
      </c>
      <c r="BW302" s="643">
        <v>0.2</v>
      </c>
      <c r="BX302" s="467" t="s">
        <v>2305</v>
      </c>
      <c r="BY302" s="644"/>
      <c r="BZ302" s="466"/>
      <c r="CA302" s="643"/>
      <c r="CB302" s="466"/>
      <c r="CC302" s="671"/>
      <c r="CD302" s="643"/>
      <c r="CE302" s="466"/>
      <c r="CF302" s="643"/>
      <c r="CG302" s="466"/>
      <c r="CH302" s="643"/>
      <c r="CI302" s="466"/>
      <c r="CJ302" s="643"/>
      <c r="CK302" s="466"/>
      <c r="CL302" s="671"/>
      <c r="CM302" s="671"/>
      <c r="CN302" s="643"/>
      <c r="CO302" s="672"/>
      <c r="CP302" s="643"/>
      <c r="CQ302" s="671"/>
      <c r="CR302" s="849"/>
      <c r="CS302" s="671"/>
      <c r="CT302" s="467"/>
      <c r="CU302" s="675"/>
      <c r="CV302" s="675"/>
      <c r="CW302" s="675"/>
      <c r="CX302" s="675"/>
      <c r="CY302" s="675"/>
      <c r="CZ302" s="675"/>
      <c r="DA302" s="675"/>
      <c r="DB302" s="675"/>
      <c r="DC302" s="675"/>
      <c r="DD302" s="675"/>
      <c r="DE302" s="675"/>
      <c r="DF302" s="675"/>
      <c r="DG302" s="675"/>
      <c r="DH302" s="675"/>
      <c r="DI302" s="675"/>
      <c r="DJ302" s="675"/>
      <c r="DK302" s="675"/>
      <c r="DL302" s="675"/>
      <c r="DM302" s="675"/>
      <c r="DN302" s="675"/>
      <c r="DO302" s="675"/>
      <c r="DP302" s="675"/>
      <c r="DQ302" s="675"/>
      <c r="DR302" s="675"/>
      <c r="DS302" s="675"/>
      <c r="DT302" s="675"/>
      <c r="DU302" s="675"/>
      <c r="DV302" s="675"/>
      <c r="DW302" s="675"/>
      <c r="DX302" s="675"/>
      <c r="DY302" s="675"/>
      <c r="DZ302" s="675"/>
      <c r="EA302" s="675"/>
      <c r="EB302" s="675"/>
      <c r="EC302" s="675"/>
      <c r="ED302" s="675"/>
      <c r="EE302" s="675"/>
      <c r="EF302" s="675"/>
      <c r="EG302" s="675"/>
      <c r="EH302" s="675"/>
      <c r="EI302" s="675"/>
      <c r="EJ302" s="675"/>
      <c r="EK302" s="675"/>
      <c r="EL302" s="675"/>
      <c r="EM302" s="675"/>
    </row>
    <row r="303" spans="1:143" s="312" customFormat="1" ht="132" customHeight="1" x14ac:dyDescent="0.3">
      <c r="A303" s="561" t="s">
        <v>1312</v>
      </c>
      <c r="B303" s="298" t="s">
        <v>1813</v>
      </c>
      <c r="C303" s="298" t="s">
        <v>1313</v>
      </c>
      <c r="D303" s="298" t="s">
        <v>518</v>
      </c>
      <c r="E303" s="309"/>
      <c r="F303" s="827" t="s">
        <v>63</v>
      </c>
      <c r="G303" s="778">
        <f>'Stage 2 - Site Information'!N303</f>
        <v>300</v>
      </c>
      <c r="H303" s="827"/>
      <c r="I303" s="779">
        <f>'Stage 2 - Site Information'!M303</f>
        <v>11.32</v>
      </c>
      <c r="J303" s="828"/>
      <c r="K303" s="781"/>
      <c r="L303" s="309"/>
      <c r="M303" s="782">
        <v>11.32</v>
      </c>
      <c r="N303" s="782">
        <v>300</v>
      </c>
      <c r="O303" s="787" t="s">
        <v>1395</v>
      </c>
      <c r="P303" s="783" t="s">
        <v>502</v>
      </c>
      <c r="Q303" s="929"/>
      <c r="R303" s="783" t="s">
        <v>1812</v>
      </c>
      <c r="S303" s="783" t="s">
        <v>1785</v>
      </c>
      <c r="T303" s="783" t="s">
        <v>1707</v>
      </c>
      <c r="U303" s="783" t="s">
        <v>416</v>
      </c>
      <c r="V303" s="929"/>
      <c r="W303" s="783" t="s">
        <v>1976</v>
      </c>
      <c r="X303" s="783" t="s">
        <v>1864</v>
      </c>
      <c r="Y303" s="783" t="s">
        <v>1964</v>
      </c>
      <c r="Z303" s="783" t="s">
        <v>418</v>
      </c>
      <c r="AA303" s="929"/>
      <c r="AB303" s="783" t="s">
        <v>99</v>
      </c>
      <c r="AC303" s="783" t="s">
        <v>418</v>
      </c>
      <c r="AD303" s="929"/>
      <c r="AE303" s="785" t="s">
        <v>3082</v>
      </c>
      <c r="AF303" s="783" t="s">
        <v>3061</v>
      </c>
      <c r="AG303" s="929"/>
      <c r="AH303" s="783" t="s">
        <v>2058</v>
      </c>
      <c r="AI303" s="783" t="s">
        <v>2090</v>
      </c>
      <c r="AJ303" s="783" t="s">
        <v>2188</v>
      </c>
      <c r="AK303" s="783" t="s">
        <v>64</v>
      </c>
      <c r="AL303" s="931"/>
      <c r="AM303" s="783" t="s">
        <v>2318</v>
      </c>
      <c r="AN303" s="792" t="s">
        <v>2491</v>
      </c>
      <c r="AO303" s="783" t="s">
        <v>452</v>
      </c>
      <c r="AP303" s="863" t="s">
        <v>3305</v>
      </c>
      <c r="AQ303" s="792" t="s">
        <v>1505</v>
      </c>
      <c r="AR303" s="783" t="s">
        <v>2647</v>
      </c>
      <c r="AS303" s="929"/>
      <c r="AT303" s="783" t="s">
        <v>3103</v>
      </c>
      <c r="AU303" s="783" t="s">
        <v>3168</v>
      </c>
      <c r="AV303" s="783" t="s">
        <v>3192</v>
      </c>
      <c r="AW303" s="787"/>
      <c r="AX303" s="783" t="s">
        <v>1458</v>
      </c>
      <c r="AY303" s="783" t="s">
        <v>2682</v>
      </c>
      <c r="AZ303" s="783" t="s">
        <v>2685</v>
      </c>
      <c r="BA303" s="783" t="s">
        <v>445</v>
      </c>
      <c r="BB303" s="792" t="s">
        <v>3217</v>
      </c>
      <c r="BC303" s="792" t="s">
        <v>2721</v>
      </c>
      <c r="BD303" s="792" t="s">
        <v>2819</v>
      </c>
      <c r="BE303" s="929"/>
      <c r="BF303" s="783" t="s">
        <v>2857</v>
      </c>
      <c r="BG303" s="783" t="s">
        <v>2732</v>
      </c>
      <c r="BH303" s="929"/>
      <c r="BI303" s="783" t="s">
        <v>3241</v>
      </c>
      <c r="BJ303" s="783" t="s">
        <v>3241</v>
      </c>
      <c r="BK303" s="783" t="s">
        <v>3255</v>
      </c>
      <c r="BL303" s="783" t="s">
        <v>2872</v>
      </c>
      <c r="BM303" s="783" t="s">
        <v>399</v>
      </c>
      <c r="BN303" s="783" t="s">
        <v>2884</v>
      </c>
      <c r="BO303" s="673"/>
      <c r="BP303" s="783" t="s">
        <v>2979</v>
      </c>
      <c r="BQ303" s="783" t="s">
        <v>2987</v>
      </c>
      <c r="BR303" s="673"/>
      <c r="BS303" s="788">
        <v>4</v>
      </c>
      <c r="BT303" s="785" t="s">
        <v>2198</v>
      </c>
      <c r="BU303" s="788">
        <v>1.4</v>
      </c>
      <c r="BV303" s="783" t="s">
        <v>2200</v>
      </c>
      <c r="BW303" s="788">
        <v>0.19</v>
      </c>
      <c r="BX303" s="785" t="s">
        <v>2307</v>
      </c>
      <c r="BY303" s="789">
        <v>3.2</v>
      </c>
      <c r="BZ303" s="783" t="s">
        <v>3010</v>
      </c>
      <c r="CA303" s="788">
        <v>2.6</v>
      </c>
      <c r="CB303" s="783" t="s">
        <v>2214</v>
      </c>
      <c r="CC303" s="790"/>
      <c r="CD303" s="788">
        <v>1.4</v>
      </c>
      <c r="CE303" s="783" t="s">
        <v>2227</v>
      </c>
      <c r="CF303" s="788">
        <v>1</v>
      </c>
      <c r="CG303" s="783" t="s">
        <v>3008</v>
      </c>
      <c r="CH303" s="788">
        <v>2.2000000000000002</v>
      </c>
      <c r="CI303" s="783" t="s">
        <v>3009</v>
      </c>
      <c r="CJ303" s="788">
        <v>2.7</v>
      </c>
      <c r="CK303" s="783" t="s">
        <v>2273</v>
      </c>
      <c r="CL303" s="790"/>
      <c r="CM303" s="790"/>
      <c r="CN303" s="788">
        <v>5</v>
      </c>
      <c r="CO303" s="791"/>
      <c r="CP303" s="788">
        <v>0.6</v>
      </c>
      <c r="CQ303" s="790"/>
      <c r="CR303" s="673"/>
      <c r="CS303" s="790"/>
      <c r="CT303" s="785"/>
      <c r="CU303" s="832"/>
      <c r="CV303" s="832"/>
      <c r="CW303" s="832"/>
      <c r="CX303" s="832"/>
      <c r="CY303" s="832"/>
      <c r="CZ303" s="832"/>
      <c r="DA303" s="832"/>
      <c r="DB303" s="832"/>
      <c r="DC303" s="832"/>
      <c r="DD303" s="832"/>
      <c r="DE303" s="832"/>
      <c r="DF303" s="832"/>
      <c r="DG303" s="832"/>
      <c r="DH303" s="832"/>
      <c r="DI303" s="832"/>
      <c r="DJ303" s="832"/>
      <c r="DK303" s="832"/>
      <c r="DL303" s="832"/>
      <c r="DM303" s="832"/>
      <c r="DN303" s="832"/>
      <c r="DO303" s="832"/>
      <c r="DP303" s="832"/>
      <c r="DQ303" s="832"/>
      <c r="DR303" s="832"/>
      <c r="DS303" s="832"/>
      <c r="DT303" s="832"/>
      <c r="DU303" s="832"/>
      <c r="DV303" s="832"/>
      <c r="DW303" s="832"/>
      <c r="DX303" s="832"/>
      <c r="DY303" s="832"/>
      <c r="DZ303" s="832"/>
      <c r="EA303" s="832"/>
      <c r="EB303" s="832"/>
      <c r="EC303" s="832"/>
      <c r="ED303" s="832"/>
      <c r="EE303" s="832"/>
      <c r="EF303" s="832"/>
      <c r="EG303" s="832"/>
      <c r="EH303" s="832"/>
      <c r="EI303" s="832"/>
      <c r="EJ303" s="832"/>
      <c r="EK303" s="832"/>
      <c r="EL303" s="832"/>
      <c r="EM303" s="832"/>
    </row>
    <row r="304" spans="1:143" s="312" customFormat="1" ht="120" customHeight="1" x14ac:dyDescent="0.3">
      <c r="A304" s="561" t="s">
        <v>1314</v>
      </c>
      <c r="B304" s="298" t="s">
        <v>1315</v>
      </c>
      <c r="C304" s="298" t="s">
        <v>546</v>
      </c>
      <c r="D304" s="298" t="s">
        <v>547</v>
      </c>
      <c r="E304" s="309"/>
      <c r="F304" s="827" t="s">
        <v>63</v>
      </c>
      <c r="G304" s="778">
        <f>'Stage 2 - Site Information'!N304</f>
        <v>40</v>
      </c>
      <c r="H304" s="827"/>
      <c r="I304" s="779">
        <f>'Stage 2 - Site Information'!M304</f>
        <v>1.31</v>
      </c>
      <c r="J304" s="828"/>
      <c r="K304" s="781"/>
      <c r="L304" s="309"/>
      <c r="M304" s="782">
        <v>1.31</v>
      </c>
      <c r="N304" s="782">
        <v>40</v>
      </c>
      <c r="O304" s="792" t="s">
        <v>428</v>
      </c>
      <c r="P304" s="783" t="s">
        <v>415</v>
      </c>
      <c r="Q304" s="929"/>
      <c r="R304" s="792" t="s">
        <v>1811</v>
      </c>
      <c r="S304" s="783" t="s">
        <v>1786</v>
      </c>
      <c r="T304" s="783" t="s">
        <v>1707</v>
      </c>
      <c r="U304" s="783" t="s">
        <v>416</v>
      </c>
      <c r="V304" s="929"/>
      <c r="W304" s="783" t="s">
        <v>1850</v>
      </c>
      <c r="X304" s="783" t="s">
        <v>1864</v>
      </c>
      <c r="Y304" s="783" t="s">
        <v>1964</v>
      </c>
      <c r="Z304" s="783" t="s">
        <v>418</v>
      </c>
      <c r="AA304" s="929"/>
      <c r="AB304" s="783" t="s">
        <v>1992</v>
      </c>
      <c r="AC304" s="783" t="s">
        <v>418</v>
      </c>
      <c r="AD304" s="929"/>
      <c r="AE304" s="785" t="s">
        <v>3052</v>
      </c>
      <c r="AF304" s="783" t="s">
        <v>3061</v>
      </c>
      <c r="AG304" s="929"/>
      <c r="AH304" s="783" t="s">
        <v>2057</v>
      </c>
      <c r="AI304" s="783" t="s">
        <v>2091</v>
      </c>
      <c r="AJ304" s="783" t="s">
        <v>2187</v>
      </c>
      <c r="AK304" s="783" t="s">
        <v>64</v>
      </c>
      <c r="AL304" s="931"/>
      <c r="AM304" s="783" t="s">
        <v>2318</v>
      </c>
      <c r="AN304" s="792" t="s">
        <v>2495</v>
      </c>
      <c r="AO304" s="792" t="s">
        <v>1470</v>
      </c>
      <c r="AP304" s="863" t="s">
        <v>3306</v>
      </c>
      <c r="AQ304" s="783" t="s">
        <v>1505</v>
      </c>
      <c r="AR304" s="783" t="s">
        <v>2648</v>
      </c>
      <c r="AS304" s="929"/>
      <c r="AT304" s="783" t="s">
        <v>3087</v>
      </c>
      <c r="AU304" s="792" t="s">
        <v>3124</v>
      </c>
      <c r="AV304" s="783" t="s">
        <v>3192</v>
      </c>
      <c r="AW304" s="787"/>
      <c r="AX304" s="783" t="s">
        <v>1454</v>
      </c>
      <c r="AY304" s="792" t="s">
        <v>1434</v>
      </c>
      <c r="AZ304" s="783" t="s">
        <v>2685</v>
      </c>
      <c r="BA304" s="783" t="s">
        <v>445</v>
      </c>
      <c r="BB304" s="792" t="s">
        <v>3221</v>
      </c>
      <c r="BC304" s="803" t="s">
        <v>2722</v>
      </c>
      <c r="BD304" s="792" t="s">
        <v>2804</v>
      </c>
      <c r="BE304" s="929"/>
      <c r="BF304" s="783" t="s">
        <v>2857</v>
      </c>
      <c r="BG304" s="783" t="s">
        <v>2732</v>
      </c>
      <c r="BH304" s="929"/>
      <c r="BI304" s="783" t="s">
        <v>3241</v>
      </c>
      <c r="BJ304" s="783" t="s">
        <v>3241</v>
      </c>
      <c r="BK304" s="783" t="s">
        <v>3257</v>
      </c>
      <c r="BL304" s="783" t="s">
        <v>2866</v>
      </c>
      <c r="BM304" s="783" t="s">
        <v>2886</v>
      </c>
      <c r="BN304" s="783" t="s">
        <v>2887</v>
      </c>
      <c r="BO304" s="673"/>
      <c r="BP304" s="783" t="s">
        <v>2976</v>
      </c>
      <c r="BQ304" s="783" t="s">
        <v>2987</v>
      </c>
      <c r="BR304" s="673"/>
      <c r="BS304" s="788">
        <v>5.4</v>
      </c>
      <c r="BT304" s="785" t="s">
        <v>2196</v>
      </c>
      <c r="BU304" s="788">
        <v>0</v>
      </c>
      <c r="BV304" s="783" t="s">
        <v>2200</v>
      </c>
      <c r="BW304" s="788">
        <v>0.42</v>
      </c>
      <c r="BX304" s="785" t="s">
        <v>2305</v>
      </c>
      <c r="BY304" s="789">
        <v>3.4</v>
      </c>
      <c r="BZ304" s="783" t="s">
        <v>1209</v>
      </c>
      <c r="CA304" s="788">
        <v>2.7</v>
      </c>
      <c r="CB304" s="783" t="s">
        <v>2216</v>
      </c>
      <c r="CC304" s="790"/>
      <c r="CD304" s="788">
        <v>0.4</v>
      </c>
      <c r="CE304" s="783" t="s">
        <v>2281</v>
      </c>
      <c r="CF304" s="788">
        <v>0.4</v>
      </c>
      <c r="CG304" s="783" t="s">
        <v>2249</v>
      </c>
      <c r="CH304" s="788">
        <v>3.3</v>
      </c>
      <c r="CI304" s="783" t="s">
        <v>2279</v>
      </c>
      <c r="CJ304" s="788">
        <v>2.7</v>
      </c>
      <c r="CK304" s="783" t="s">
        <v>2271</v>
      </c>
      <c r="CL304" s="790"/>
      <c r="CM304" s="790"/>
      <c r="CN304" s="788">
        <v>3.4</v>
      </c>
      <c r="CO304" s="791"/>
      <c r="CP304" s="788">
        <v>0.3</v>
      </c>
      <c r="CQ304" s="790"/>
      <c r="CR304" s="673"/>
      <c r="CS304" s="790"/>
      <c r="CT304" s="785"/>
      <c r="CU304" s="832"/>
      <c r="CV304" s="832"/>
      <c r="CW304" s="832"/>
      <c r="CX304" s="832"/>
      <c r="CY304" s="832"/>
      <c r="CZ304" s="832"/>
      <c r="DA304" s="832"/>
      <c r="DB304" s="832"/>
      <c r="DC304" s="832"/>
      <c r="DD304" s="832"/>
      <c r="DE304" s="832"/>
      <c r="DF304" s="832"/>
      <c r="DG304" s="832"/>
      <c r="DH304" s="832"/>
      <c r="DI304" s="832"/>
      <c r="DJ304" s="832"/>
      <c r="DK304" s="832"/>
      <c r="DL304" s="832"/>
      <c r="DM304" s="832"/>
      <c r="DN304" s="832"/>
      <c r="DO304" s="832"/>
      <c r="DP304" s="832"/>
      <c r="DQ304" s="832"/>
      <c r="DR304" s="832"/>
      <c r="DS304" s="832"/>
      <c r="DT304" s="832"/>
      <c r="DU304" s="832"/>
      <c r="DV304" s="832"/>
      <c r="DW304" s="832"/>
      <c r="DX304" s="832"/>
      <c r="DY304" s="832"/>
      <c r="DZ304" s="832"/>
      <c r="EA304" s="832"/>
      <c r="EB304" s="832"/>
      <c r="EC304" s="832"/>
      <c r="ED304" s="832"/>
      <c r="EE304" s="832"/>
      <c r="EF304" s="832"/>
      <c r="EG304" s="832"/>
      <c r="EH304" s="832"/>
      <c r="EI304" s="832"/>
      <c r="EJ304" s="832"/>
      <c r="EK304" s="832"/>
      <c r="EL304" s="832"/>
      <c r="EM304" s="832"/>
    </row>
    <row r="305" spans="1:143" s="312" customFormat="1" ht="120" customHeight="1" x14ac:dyDescent="0.3">
      <c r="A305" s="561" t="s">
        <v>1316</v>
      </c>
      <c r="B305" s="298" t="s">
        <v>1317</v>
      </c>
      <c r="C305" s="298" t="s">
        <v>520</v>
      </c>
      <c r="D305" s="298" t="s">
        <v>547</v>
      </c>
      <c r="E305" s="309"/>
      <c r="F305" s="777" t="s">
        <v>63</v>
      </c>
      <c r="G305" s="778">
        <f>'Stage 2 - Site Information'!N305</f>
        <v>51</v>
      </c>
      <c r="H305" s="829" t="s">
        <v>63</v>
      </c>
      <c r="I305" s="779">
        <f>'Stage 2 - Site Information'!M305</f>
        <v>1.71</v>
      </c>
      <c r="J305" s="830"/>
      <c r="K305" s="781"/>
      <c r="L305" s="309"/>
      <c r="M305" s="782">
        <v>1.71</v>
      </c>
      <c r="N305" s="782">
        <v>51</v>
      </c>
      <c r="O305" s="787" t="s">
        <v>506</v>
      </c>
      <c r="P305" s="783" t="s">
        <v>415</v>
      </c>
      <c r="Q305" s="929"/>
      <c r="R305" s="792" t="s">
        <v>488</v>
      </c>
      <c r="S305" s="783" t="s">
        <v>1787</v>
      </c>
      <c r="T305" s="783" t="s">
        <v>1707</v>
      </c>
      <c r="U305" s="783" t="s">
        <v>416</v>
      </c>
      <c r="V305" s="929"/>
      <c r="W305" s="783" t="s">
        <v>1850</v>
      </c>
      <c r="X305" s="783" t="s">
        <v>1864</v>
      </c>
      <c r="Y305" s="783" t="s">
        <v>1964</v>
      </c>
      <c r="Z305" s="783" t="s">
        <v>418</v>
      </c>
      <c r="AA305" s="929"/>
      <c r="AB305" s="783" t="s">
        <v>99</v>
      </c>
      <c r="AC305" s="783" t="s">
        <v>418</v>
      </c>
      <c r="AD305" s="929"/>
      <c r="AE305" s="785" t="s">
        <v>3052</v>
      </c>
      <c r="AF305" s="783" t="s">
        <v>3061</v>
      </c>
      <c r="AG305" s="929"/>
      <c r="AH305" s="783" t="s">
        <v>2057</v>
      </c>
      <c r="AI305" s="783" t="s">
        <v>2076</v>
      </c>
      <c r="AJ305" s="783" t="s">
        <v>2074</v>
      </c>
      <c r="AK305" s="783" t="s">
        <v>64</v>
      </c>
      <c r="AL305" s="931"/>
      <c r="AM305" s="783" t="s">
        <v>2318</v>
      </c>
      <c r="AN305" s="792" t="s">
        <v>2504</v>
      </c>
      <c r="AO305" s="792" t="s">
        <v>1470</v>
      </c>
      <c r="AP305" s="863" t="s">
        <v>3305</v>
      </c>
      <c r="AQ305" s="783" t="s">
        <v>1505</v>
      </c>
      <c r="AR305" s="783" t="s">
        <v>2649</v>
      </c>
      <c r="AS305" s="929"/>
      <c r="AT305" s="783" t="s">
        <v>3113</v>
      </c>
      <c r="AU305" s="783" t="s">
        <v>3169</v>
      </c>
      <c r="AV305" s="783" t="s">
        <v>3192</v>
      </c>
      <c r="AW305" s="787"/>
      <c r="AX305" s="783" t="s">
        <v>1458</v>
      </c>
      <c r="AY305" s="792" t="s">
        <v>1434</v>
      </c>
      <c r="AZ305" s="783" t="s">
        <v>2685</v>
      </c>
      <c r="BA305" s="783" t="s">
        <v>445</v>
      </c>
      <c r="BB305" s="792" t="s">
        <v>3221</v>
      </c>
      <c r="BC305" s="803" t="s">
        <v>2705</v>
      </c>
      <c r="BD305" s="792" t="s">
        <v>2820</v>
      </c>
      <c r="BE305" s="929"/>
      <c r="BF305" s="783" t="s">
        <v>2857</v>
      </c>
      <c r="BG305" s="783" t="s">
        <v>2732</v>
      </c>
      <c r="BH305" s="929"/>
      <c r="BI305" s="783"/>
      <c r="BJ305" s="783"/>
      <c r="BK305" s="783" t="s">
        <v>3258</v>
      </c>
      <c r="BL305" s="783" t="s">
        <v>2866</v>
      </c>
      <c r="BM305" s="783" t="s">
        <v>2886</v>
      </c>
      <c r="BN305" s="783" t="s">
        <v>2887</v>
      </c>
      <c r="BO305" s="673"/>
      <c r="BP305" s="783" t="s">
        <v>2980</v>
      </c>
      <c r="BQ305" s="783" t="s">
        <v>2987</v>
      </c>
      <c r="BR305" s="673"/>
      <c r="BS305" s="788">
        <v>5.9</v>
      </c>
      <c r="BT305" s="785" t="s">
        <v>2196</v>
      </c>
      <c r="BU305" s="788">
        <v>0.15</v>
      </c>
      <c r="BV305" s="783" t="s">
        <v>2200</v>
      </c>
      <c r="BW305" s="788">
        <v>0.13</v>
      </c>
      <c r="BX305" s="785" t="s">
        <v>2308</v>
      </c>
      <c r="BY305" s="789">
        <v>2.8</v>
      </c>
      <c r="BZ305" s="783" t="s">
        <v>1209</v>
      </c>
      <c r="CA305" s="788">
        <v>2.1</v>
      </c>
      <c r="CB305" s="783" t="s">
        <v>2216</v>
      </c>
      <c r="CC305" s="790"/>
      <c r="CD305" s="788">
        <v>0.3</v>
      </c>
      <c r="CE305" s="783" t="s">
        <v>2281</v>
      </c>
      <c r="CF305" s="788">
        <v>0.4</v>
      </c>
      <c r="CG305" s="783" t="s">
        <v>2249</v>
      </c>
      <c r="CH305" s="788">
        <v>2.9</v>
      </c>
      <c r="CI305" s="783" t="s">
        <v>2279</v>
      </c>
      <c r="CJ305" s="788">
        <v>3.1</v>
      </c>
      <c r="CK305" s="783" t="s">
        <v>2271</v>
      </c>
      <c r="CL305" s="790"/>
      <c r="CM305" s="790"/>
      <c r="CN305" s="788">
        <v>3</v>
      </c>
      <c r="CO305" s="791"/>
      <c r="CP305" s="788">
        <v>0.3</v>
      </c>
      <c r="CQ305" s="790"/>
      <c r="CR305" s="673"/>
      <c r="CS305" s="790"/>
      <c r="CT305" s="785"/>
      <c r="CU305" s="832"/>
      <c r="CV305" s="832"/>
      <c r="CW305" s="832"/>
      <c r="CX305" s="832"/>
      <c r="CY305" s="832"/>
      <c r="CZ305" s="832"/>
      <c r="DA305" s="832"/>
      <c r="DB305" s="832"/>
      <c r="DC305" s="832"/>
      <c r="DD305" s="832"/>
      <c r="DE305" s="832"/>
      <c r="DF305" s="832"/>
      <c r="DG305" s="832"/>
      <c r="DH305" s="832"/>
      <c r="DI305" s="832"/>
      <c r="DJ305" s="832"/>
      <c r="DK305" s="832"/>
      <c r="DL305" s="832"/>
      <c r="DM305" s="832"/>
      <c r="DN305" s="832"/>
      <c r="DO305" s="832"/>
      <c r="DP305" s="832"/>
      <c r="DQ305" s="832"/>
      <c r="DR305" s="832"/>
      <c r="DS305" s="832"/>
      <c r="DT305" s="832"/>
      <c r="DU305" s="832"/>
      <c r="DV305" s="832"/>
      <c r="DW305" s="832"/>
      <c r="DX305" s="832"/>
      <c r="DY305" s="832"/>
      <c r="DZ305" s="832"/>
      <c r="EA305" s="832"/>
      <c r="EB305" s="832"/>
      <c r="EC305" s="832"/>
      <c r="ED305" s="832"/>
      <c r="EE305" s="832"/>
      <c r="EF305" s="832"/>
      <c r="EG305" s="832"/>
      <c r="EH305" s="832"/>
      <c r="EI305" s="832"/>
      <c r="EJ305" s="832"/>
      <c r="EK305" s="832"/>
      <c r="EL305" s="832"/>
      <c r="EM305" s="832"/>
    </row>
    <row r="306" spans="1:143" s="470" customFormat="1" ht="120" hidden="1" customHeight="1" x14ac:dyDescent="0.25">
      <c r="A306" s="846" t="s">
        <v>1318</v>
      </c>
      <c r="B306" s="463" t="s">
        <v>1319</v>
      </c>
      <c r="C306" s="463" t="s">
        <v>1320</v>
      </c>
      <c r="D306" s="463" t="s">
        <v>794</v>
      </c>
      <c r="E306" s="847"/>
      <c r="F306" s="520" t="s">
        <v>63</v>
      </c>
      <c r="G306" s="483">
        <f>'Stage 2 - Site Information'!N306</f>
        <v>6</v>
      </c>
      <c r="H306" s="520"/>
      <c r="I306" s="484">
        <f>'Stage 2 - Site Information'!M306</f>
        <v>0.42</v>
      </c>
      <c r="J306" s="521"/>
      <c r="K306" s="486"/>
      <c r="L306" s="847"/>
      <c r="M306" s="465">
        <v>0.42</v>
      </c>
      <c r="N306" s="465">
        <v>6</v>
      </c>
      <c r="O306" s="469" t="s">
        <v>428</v>
      </c>
      <c r="P306" s="466" t="s">
        <v>436</v>
      </c>
      <c r="Q306" s="930"/>
      <c r="R306" s="466"/>
      <c r="S306" s="466"/>
      <c r="T306" s="466"/>
      <c r="U306" s="466"/>
      <c r="V306" s="930"/>
      <c r="W306" s="466"/>
      <c r="X306" s="466"/>
      <c r="Y306" s="466"/>
      <c r="Z306" s="466"/>
      <c r="AA306" s="930"/>
      <c r="AB306" s="466"/>
      <c r="AC306" s="466"/>
      <c r="AD306" s="930"/>
      <c r="AE306" s="467"/>
      <c r="AF306" s="466"/>
      <c r="AG306" s="930"/>
      <c r="AH306" s="466"/>
      <c r="AI306" s="466"/>
      <c r="AJ306" s="466"/>
      <c r="AK306" s="466"/>
      <c r="AL306" s="932"/>
      <c r="AM306" s="466"/>
      <c r="AN306" s="466"/>
      <c r="AO306" s="466" t="s">
        <v>452</v>
      </c>
      <c r="AP306" s="864"/>
      <c r="AQ306" s="466"/>
      <c r="AR306" s="466"/>
      <c r="AS306" s="930"/>
      <c r="AT306" s="466" t="s">
        <v>3087</v>
      </c>
      <c r="AU306" s="466"/>
      <c r="AV306" s="466"/>
      <c r="AW306" s="718"/>
      <c r="AX306" s="466" t="s">
        <v>1455</v>
      </c>
      <c r="AY306" s="469" t="s">
        <v>1434</v>
      </c>
      <c r="AZ306" s="466" t="s">
        <v>2685</v>
      </c>
      <c r="BA306" s="466" t="s">
        <v>445</v>
      </c>
      <c r="BB306" s="469"/>
      <c r="BC306" s="466"/>
      <c r="BD306" s="466"/>
      <c r="BE306" s="930"/>
      <c r="BF306" s="466"/>
      <c r="BG306" s="466"/>
      <c r="BH306" s="930"/>
      <c r="BI306" s="466"/>
      <c r="BJ306" s="466"/>
      <c r="BK306" s="466"/>
      <c r="BL306" s="466"/>
      <c r="BM306" s="466"/>
      <c r="BN306" s="466"/>
      <c r="BO306" s="849"/>
      <c r="BP306" s="466"/>
      <c r="BQ306" s="466"/>
      <c r="BR306" s="849"/>
      <c r="BS306" s="643"/>
      <c r="BT306" s="467"/>
      <c r="BU306" s="643"/>
      <c r="BV306" s="466"/>
      <c r="BW306" s="643"/>
      <c r="BX306" s="467"/>
      <c r="BY306" s="644"/>
      <c r="BZ306" s="466"/>
      <c r="CA306" s="643"/>
      <c r="CB306" s="466"/>
      <c r="CC306" s="671"/>
      <c r="CD306" s="643"/>
      <c r="CE306" s="466"/>
      <c r="CF306" s="643"/>
      <c r="CG306" s="466"/>
      <c r="CH306" s="643"/>
      <c r="CI306" s="466"/>
      <c r="CJ306" s="643"/>
      <c r="CK306" s="466"/>
      <c r="CL306" s="671"/>
      <c r="CM306" s="671"/>
      <c r="CN306" s="643"/>
      <c r="CO306" s="672"/>
      <c r="CP306" s="643"/>
      <c r="CQ306" s="671"/>
      <c r="CR306" s="849"/>
      <c r="CS306" s="671"/>
      <c r="CT306" s="467"/>
      <c r="CU306" s="675"/>
      <c r="CV306" s="675"/>
      <c r="CW306" s="675"/>
      <c r="CX306" s="675"/>
      <c r="CY306" s="675"/>
      <c r="CZ306" s="675"/>
      <c r="DA306" s="675"/>
      <c r="DB306" s="675"/>
      <c r="DC306" s="675"/>
      <c r="DD306" s="675"/>
      <c r="DE306" s="675"/>
      <c r="DF306" s="675"/>
      <c r="DG306" s="675"/>
      <c r="DH306" s="675"/>
      <c r="DI306" s="675"/>
      <c r="DJ306" s="675"/>
      <c r="DK306" s="675"/>
      <c r="DL306" s="675"/>
      <c r="DM306" s="675"/>
      <c r="DN306" s="675"/>
      <c r="DO306" s="675"/>
      <c r="DP306" s="675"/>
      <c r="DQ306" s="675"/>
      <c r="DR306" s="675"/>
      <c r="DS306" s="675"/>
      <c r="DT306" s="675"/>
      <c r="DU306" s="675"/>
      <c r="DV306" s="675"/>
      <c r="DW306" s="675"/>
      <c r="DX306" s="675"/>
      <c r="DY306" s="675"/>
      <c r="DZ306" s="675"/>
      <c r="EA306" s="675"/>
      <c r="EB306" s="675"/>
      <c r="EC306" s="675"/>
      <c r="ED306" s="675"/>
      <c r="EE306" s="675"/>
      <c r="EF306" s="675"/>
      <c r="EG306" s="675"/>
      <c r="EH306" s="675"/>
      <c r="EI306" s="675"/>
      <c r="EJ306" s="675"/>
      <c r="EK306" s="675"/>
      <c r="EL306" s="675"/>
      <c r="EM306" s="675"/>
    </row>
    <row r="307" spans="1:143" s="470" customFormat="1" ht="120" hidden="1" customHeight="1" x14ac:dyDescent="0.25">
      <c r="A307" s="846" t="s">
        <v>1321</v>
      </c>
      <c r="B307" s="463" t="s">
        <v>1322</v>
      </c>
      <c r="C307" s="463" t="s">
        <v>1323</v>
      </c>
      <c r="D307" s="463" t="s">
        <v>521</v>
      </c>
      <c r="E307" s="847"/>
      <c r="F307" s="520" t="s">
        <v>63</v>
      </c>
      <c r="G307" s="483">
        <f>'Stage 2 - Site Information'!N307</f>
        <v>3</v>
      </c>
      <c r="H307" s="520"/>
      <c r="I307" s="484">
        <f>'Stage 2 - Site Information'!M307</f>
        <v>0.13</v>
      </c>
      <c r="J307" s="521"/>
      <c r="K307" s="486"/>
      <c r="L307" s="847"/>
      <c r="M307" s="465">
        <v>0.13</v>
      </c>
      <c r="N307" s="465">
        <v>3</v>
      </c>
      <c r="O307" s="718" t="s">
        <v>1393</v>
      </c>
      <c r="P307" s="466" t="s">
        <v>415</v>
      </c>
      <c r="Q307" s="930"/>
      <c r="R307" s="466"/>
      <c r="S307" s="466"/>
      <c r="T307" s="466"/>
      <c r="U307" s="466"/>
      <c r="V307" s="930"/>
      <c r="W307" s="466"/>
      <c r="X307" s="466"/>
      <c r="Y307" s="466"/>
      <c r="Z307" s="466"/>
      <c r="AA307" s="930"/>
      <c r="AB307" s="466"/>
      <c r="AC307" s="466" t="s">
        <v>418</v>
      </c>
      <c r="AD307" s="930"/>
      <c r="AE307" s="467"/>
      <c r="AF307" s="466"/>
      <c r="AG307" s="930"/>
      <c r="AH307" s="466"/>
      <c r="AI307" s="466"/>
      <c r="AJ307" s="466"/>
      <c r="AK307" s="466"/>
      <c r="AL307" s="932"/>
      <c r="AM307" s="466"/>
      <c r="AN307" s="466"/>
      <c r="AO307" s="466" t="s">
        <v>452</v>
      </c>
      <c r="AP307" s="864"/>
      <c r="AQ307" s="466"/>
      <c r="AR307" s="466"/>
      <c r="AS307" s="930"/>
      <c r="AT307" s="466" t="s">
        <v>3087</v>
      </c>
      <c r="AU307" s="466"/>
      <c r="AV307" s="466"/>
      <c r="AW307" s="718"/>
      <c r="AX307" s="466"/>
      <c r="AY307" s="469" t="s">
        <v>1434</v>
      </c>
      <c r="AZ307" s="466" t="s">
        <v>2685</v>
      </c>
      <c r="BA307" s="466" t="s">
        <v>445</v>
      </c>
      <c r="BB307" s="469"/>
      <c r="BC307" s="466"/>
      <c r="BD307" s="466"/>
      <c r="BE307" s="930"/>
      <c r="BF307" s="466"/>
      <c r="BG307" s="466"/>
      <c r="BH307" s="930"/>
      <c r="BI307" s="466"/>
      <c r="BJ307" s="466"/>
      <c r="BK307" s="466"/>
      <c r="BL307" s="466"/>
      <c r="BM307" s="466"/>
      <c r="BN307" s="466"/>
      <c r="BO307" s="849"/>
      <c r="BP307" s="466"/>
      <c r="BQ307" s="466"/>
      <c r="BR307" s="849"/>
      <c r="BS307" s="643"/>
      <c r="BT307" s="467"/>
      <c r="BU307" s="643"/>
      <c r="BV307" s="466"/>
      <c r="BW307" s="643"/>
      <c r="BX307" s="467"/>
      <c r="BY307" s="644"/>
      <c r="BZ307" s="466"/>
      <c r="CA307" s="643"/>
      <c r="CB307" s="466"/>
      <c r="CC307" s="671"/>
      <c r="CD307" s="643"/>
      <c r="CE307" s="466"/>
      <c r="CF307" s="643"/>
      <c r="CG307" s="466"/>
      <c r="CH307" s="643"/>
      <c r="CI307" s="466"/>
      <c r="CJ307" s="643"/>
      <c r="CK307" s="466"/>
      <c r="CL307" s="671"/>
      <c r="CM307" s="671"/>
      <c r="CN307" s="643"/>
      <c r="CO307" s="672"/>
      <c r="CP307" s="643"/>
      <c r="CQ307" s="671"/>
      <c r="CR307" s="849"/>
      <c r="CS307" s="671"/>
      <c r="CT307" s="467"/>
      <c r="CU307" s="675"/>
      <c r="CV307" s="675"/>
      <c r="CW307" s="675"/>
      <c r="CX307" s="675"/>
      <c r="CY307" s="675"/>
      <c r="CZ307" s="675"/>
      <c r="DA307" s="675"/>
      <c r="DB307" s="675"/>
      <c r="DC307" s="675"/>
      <c r="DD307" s="675"/>
      <c r="DE307" s="675"/>
      <c r="DF307" s="675"/>
      <c r="DG307" s="675"/>
      <c r="DH307" s="675"/>
      <c r="DI307" s="675"/>
      <c r="DJ307" s="675"/>
      <c r="DK307" s="675"/>
      <c r="DL307" s="675"/>
      <c r="DM307" s="675"/>
      <c r="DN307" s="675"/>
      <c r="DO307" s="675"/>
      <c r="DP307" s="675"/>
      <c r="DQ307" s="675"/>
      <c r="DR307" s="675"/>
      <c r="DS307" s="675"/>
      <c r="DT307" s="675"/>
      <c r="DU307" s="675"/>
      <c r="DV307" s="675"/>
      <c r="DW307" s="675"/>
      <c r="DX307" s="675"/>
      <c r="DY307" s="675"/>
      <c r="DZ307" s="675"/>
      <c r="EA307" s="675"/>
      <c r="EB307" s="675"/>
      <c r="EC307" s="675"/>
      <c r="ED307" s="675"/>
      <c r="EE307" s="675"/>
      <c r="EF307" s="675"/>
      <c r="EG307" s="675"/>
      <c r="EH307" s="675"/>
      <c r="EI307" s="675"/>
      <c r="EJ307" s="675"/>
      <c r="EK307" s="675"/>
      <c r="EL307" s="675"/>
      <c r="EM307" s="675"/>
    </row>
    <row r="308" spans="1:143" s="312" customFormat="1" ht="120" customHeight="1" x14ac:dyDescent="0.3">
      <c r="A308" s="561" t="s">
        <v>1324</v>
      </c>
      <c r="B308" s="298" t="s">
        <v>1325</v>
      </c>
      <c r="C308" s="298" t="s">
        <v>1326</v>
      </c>
      <c r="D308" s="298" t="s">
        <v>885</v>
      </c>
      <c r="E308" s="309"/>
      <c r="F308" s="833" t="s">
        <v>63</v>
      </c>
      <c r="G308" s="778">
        <f>'Stage 2 - Site Information'!N308</f>
        <v>10</v>
      </c>
      <c r="H308" s="833"/>
      <c r="I308" s="779">
        <f>'Stage 2 - Site Information'!M308</f>
        <v>0.96</v>
      </c>
      <c r="J308" s="834"/>
      <c r="K308" s="781"/>
      <c r="L308" s="309"/>
      <c r="M308" s="782">
        <v>0.96</v>
      </c>
      <c r="N308" s="782">
        <v>10</v>
      </c>
      <c r="O308" s="792" t="s">
        <v>428</v>
      </c>
      <c r="P308" s="783" t="s">
        <v>415</v>
      </c>
      <c r="Q308" s="929"/>
      <c r="R308" s="783" t="s">
        <v>1802</v>
      </c>
      <c r="S308" s="783" t="s">
        <v>1792</v>
      </c>
      <c r="T308" s="783" t="s">
        <v>1707</v>
      </c>
      <c r="U308" s="783" t="s">
        <v>416</v>
      </c>
      <c r="V308" s="929"/>
      <c r="W308" s="783" t="s">
        <v>1850</v>
      </c>
      <c r="X308" s="783" t="s">
        <v>1864</v>
      </c>
      <c r="Y308" s="783" t="s">
        <v>1964</v>
      </c>
      <c r="Z308" s="783" t="s">
        <v>418</v>
      </c>
      <c r="AA308" s="929"/>
      <c r="AB308" s="783" t="s">
        <v>1992</v>
      </c>
      <c r="AC308" s="783" t="s">
        <v>418</v>
      </c>
      <c r="AD308" s="929"/>
      <c r="AE308" s="785" t="s">
        <v>3079</v>
      </c>
      <c r="AF308" s="783" t="s">
        <v>3061</v>
      </c>
      <c r="AG308" s="929"/>
      <c r="AH308" s="783" t="s">
        <v>2058</v>
      </c>
      <c r="AI308" s="783" t="s">
        <v>2090</v>
      </c>
      <c r="AJ308" s="783" t="s">
        <v>2191</v>
      </c>
      <c r="AK308" s="783" t="s">
        <v>64</v>
      </c>
      <c r="AL308" s="931"/>
      <c r="AM308" s="783" t="s">
        <v>2497</v>
      </c>
      <c r="AN308" s="792" t="s">
        <v>2496</v>
      </c>
      <c r="AO308" s="783" t="s">
        <v>452</v>
      </c>
      <c r="AP308" s="863" t="s">
        <v>3304</v>
      </c>
      <c r="AQ308" s="783" t="s">
        <v>1505</v>
      </c>
      <c r="AR308" s="783" t="s">
        <v>2537</v>
      </c>
      <c r="AS308" s="929"/>
      <c r="AT308" s="783" t="s">
        <v>3111</v>
      </c>
      <c r="AU308" s="783" t="s">
        <v>3130</v>
      </c>
      <c r="AV308" s="783" t="s">
        <v>3192</v>
      </c>
      <c r="AW308" s="787"/>
      <c r="AX308" s="783" t="s">
        <v>1458</v>
      </c>
      <c r="AY308" s="792" t="s">
        <v>1434</v>
      </c>
      <c r="AZ308" s="783" t="s">
        <v>2685</v>
      </c>
      <c r="BA308" s="783" t="s">
        <v>445</v>
      </c>
      <c r="BB308" s="792" t="s">
        <v>3212</v>
      </c>
      <c r="BC308" s="803" t="s">
        <v>2715</v>
      </c>
      <c r="BD308" s="783" t="s">
        <v>2755</v>
      </c>
      <c r="BE308" s="929"/>
      <c r="BF308" s="783" t="s">
        <v>2857</v>
      </c>
      <c r="BG308" s="783" t="s">
        <v>2732</v>
      </c>
      <c r="BH308" s="929"/>
      <c r="BI308" s="783"/>
      <c r="BJ308" s="783"/>
      <c r="BK308" s="783" t="s">
        <v>3275</v>
      </c>
      <c r="BL308" s="783" t="s">
        <v>2866</v>
      </c>
      <c r="BM308" s="783" t="s">
        <v>397</v>
      </c>
      <c r="BN308" s="783" t="s">
        <v>2884</v>
      </c>
      <c r="BO308" s="673"/>
      <c r="BP308" s="783" t="s">
        <v>2976</v>
      </c>
      <c r="BQ308" s="783" t="s">
        <v>2987</v>
      </c>
      <c r="BR308" s="673"/>
      <c r="BS308" s="788">
        <v>3.6</v>
      </c>
      <c r="BT308" s="785" t="s">
        <v>2196</v>
      </c>
      <c r="BU308" s="788">
        <v>0.6</v>
      </c>
      <c r="BV308" s="783" t="s">
        <v>2200</v>
      </c>
      <c r="BW308" s="788">
        <v>0.62</v>
      </c>
      <c r="BX308" s="785" t="s">
        <v>2305</v>
      </c>
      <c r="BY308" s="789">
        <v>2.4</v>
      </c>
      <c r="BZ308" s="783" t="s">
        <v>2280</v>
      </c>
      <c r="CA308" s="788">
        <v>2.6</v>
      </c>
      <c r="CB308" s="783" t="s">
        <v>2213</v>
      </c>
      <c r="CC308" s="790"/>
      <c r="CD308" s="788">
        <v>2.4</v>
      </c>
      <c r="CE308" s="783" t="s">
        <v>2224</v>
      </c>
      <c r="CF308" s="788">
        <v>1</v>
      </c>
      <c r="CG308" s="783" t="s">
        <v>2243</v>
      </c>
      <c r="CH308" s="788">
        <v>2.8</v>
      </c>
      <c r="CI308" s="783" t="s">
        <v>2276</v>
      </c>
      <c r="CJ308" s="788">
        <v>2.9</v>
      </c>
      <c r="CK308" s="783" t="s">
        <v>2283</v>
      </c>
      <c r="CL308" s="790"/>
      <c r="CM308" s="790"/>
      <c r="CN308" s="788">
        <v>3.6</v>
      </c>
      <c r="CO308" s="791"/>
      <c r="CP308" s="788">
        <v>0.4</v>
      </c>
      <c r="CQ308" s="790"/>
      <c r="CR308" s="673"/>
      <c r="CS308" s="790"/>
      <c r="CT308" s="785"/>
      <c r="CU308" s="832"/>
      <c r="CV308" s="832"/>
      <c r="CW308" s="832"/>
      <c r="CX308" s="832"/>
      <c r="CY308" s="832"/>
      <c r="CZ308" s="832"/>
      <c r="DA308" s="832"/>
      <c r="DB308" s="832"/>
      <c r="DC308" s="832"/>
      <c r="DD308" s="832"/>
      <c r="DE308" s="832"/>
      <c r="DF308" s="832"/>
      <c r="DG308" s="832"/>
      <c r="DH308" s="832"/>
      <c r="DI308" s="832"/>
      <c r="DJ308" s="832"/>
      <c r="DK308" s="832"/>
      <c r="DL308" s="832"/>
      <c r="DM308" s="832"/>
      <c r="DN308" s="832"/>
      <c r="DO308" s="832"/>
      <c r="DP308" s="832"/>
      <c r="DQ308" s="832"/>
      <c r="DR308" s="832"/>
      <c r="DS308" s="832"/>
      <c r="DT308" s="832"/>
      <c r="DU308" s="832"/>
      <c r="DV308" s="832"/>
      <c r="DW308" s="832"/>
      <c r="DX308" s="832"/>
      <c r="DY308" s="832"/>
      <c r="DZ308" s="832"/>
      <c r="EA308" s="832"/>
      <c r="EB308" s="832"/>
      <c r="EC308" s="832"/>
      <c r="ED308" s="832"/>
      <c r="EE308" s="832"/>
      <c r="EF308" s="832"/>
      <c r="EG308" s="832"/>
      <c r="EH308" s="832"/>
      <c r="EI308" s="832"/>
      <c r="EJ308" s="832"/>
      <c r="EK308" s="832"/>
      <c r="EL308" s="832"/>
      <c r="EM308" s="832"/>
    </row>
    <row r="309" spans="1:143" s="470" customFormat="1" ht="120" hidden="1" customHeight="1" x14ac:dyDescent="0.25">
      <c r="A309" s="846" t="s">
        <v>507</v>
      </c>
      <c r="B309" s="463" t="s">
        <v>513</v>
      </c>
      <c r="C309" s="463" t="s">
        <v>514</v>
      </c>
      <c r="D309" s="463" t="s">
        <v>515</v>
      </c>
      <c r="E309" s="847"/>
      <c r="F309" s="520" t="s">
        <v>63</v>
      </c>
      <c r="G309" s="483">
        <f>'Stage 2 - Site Information'!N309</f>
        <v>5</v>
      </c>
      <c r="H309" s="520"/>
      <c r="I309" s="484">
        <f>'Stage 2 - Site Information'!M309</f>
        <v>0.17</v>
      </c>
      <c r="J309" s="521"/>
      <c r="K309" s="486"/>
      <c r="L309" s="847"/>
      <c r="M309" s="465">
        <v>0.17</v>
      </c>
      <c r="N309" s="465">
        <v>5</v>
      </c>
      <c r="O309" s="469" t="s">
        <v>428</v>
      </c>
      <c r="P309" s="466" t="s">
        <v>415</v>
      </c>
      <c r="Q309" s="930"/>
      <c r="R309" s="466"/>
      <c r="S309" s="466"/>
      <c r="T309" s="466"/>
      <c r="U309" s="466"/>
      <c r="V309" s="930"/>
      <c r="W309" s="466"/>
      <c r="X309" s="466"/>
      <c r="Y309" s="466"/>
      <c r="Z309" s="466"/>
      <c r="AA309" s="930"/>
      <c r="AB309" s="466"/>
      <c r="AC309" s="466" t="s">
        <v>418</v>
      </c>
      <c r="AD309" s="930"/>
      <c r="AE309" s="467"/>
      <c r="AF309" s="466"/>
      <c r="AG309" s="930"/>
      <c r="AH309" s="466"/>
      <c r="AI309" s="466"/>
      <c r="AJ309" s="466"/>
      <c r="AK309" s="466"/>
      <c r="AL309" s="932"/>
      <c r="AM309" s="466"/>
      <c r="AN309" s="466"/>
      <c r="AO309" s="466" t="s">
        <v>452</v>
      </c>
      <c r="AP309" s="864"/>
      <c r="AQ309" s="466"/>
      <c r="AR309" s="466"/>
      <c r="AS309" s="930"/>
      <c r="AT309" s="466" t="s">
        <v>3087</v>
      </c>
      <c r="AU309" s="466"/>
      <c r="AV309" s="466"/>
      <c r="AW309" s="718"/>
      <c r="AX309" s="466" t="s">
        <v>1454</v>
      </c>
      <c r="AY309" s="469" t="s">
        <v>1434</v>
      </c>
      <c r="AZ309" s="466" t="s">
        <v>2685</v>
      </c>
      <c r="BA309" s="466" t="s">
        <v>445</v>
      </c>
      <c r="BB309" s="469"/>
      <c r="BC309" s="466"/>
      <c r="BD309" s="466"/>
      <c r="BE309" s="930"/>
      <c r="BF309" s="466"/>
      <c r="BG309" s="466"/>
      <c r="BH309" s="930"/>
      <c r="BI309" s="466"/>
      <c r="BJ309" s="466"/>
      <c r="BK309" s="466"/>
      <c r="BL309" s="466"/>
      <c r="BM309" s="466"/>
      <c r="BN309" s="466"/>
      <c r="BO309" s="849"/>
      <c r="BP309" s="466"/>
      <c r="BQ309" s="466"/>
      <c r="BR309" s="849"/>
      <c r="BS309" s="643"/>
      <c r="BT309" s="467"/>
      <c r="BU309" s="643"/>
      <c r="BV309" s="466"/>
      <c r="BW309" s="643"/>
      <c r="BX309" s="467"/>
      <c r="BY309" s="644"/>
      <c r="BZ309" s="466"/>
      <c r="CA309" s="643"/>
      <c r="CB309" s="466"/>
      <c r="CC309" s="671"/>
      <c r="CD309" s="643"/>
      <c r="CE309" s="466"/>
      <c r="CF309" s="643"/>
      <c r="CG309" s="466"/>
      <c r="CH309" s="643"/>
      <c r="CI309" s="466"/>
      <c r="CJ309" s="643"/>
      <c r="CK309" s="466"/>
      <c r="CL309" s="671"/>
      <c r="CM309" s="671"/>
      <c r="CN309" s="643"/>
      <c r="CO309" s="672"/>
      <c r="CP309" s="643"/>
      <c r="CQ309" s="671"/>
      <c r="CR309" s="849"/>
      <c r="CS309" s="671"/>
      <c r="CT309" s="467"/>
      <c r="CU309" s="675"/>
      <c r="CV309" s="675"/>
      <c r="CW309" s="675"/>
      <c r="CX309" s="675"/>
      <c r="CY309" s="675"/>
      <c r="CZ309" s="675"/>
      <c r="DA309" s="675"/>
      <c r="DB309" s="675"/>
      <c r="DC309" s="675"/>
      <c r="DD309" s="675"/>
      <c r="DE309" s="675"/>
      <c r="DF309" s="675"/>
      <c r="DG309" s="675"/>
      <c r="DH309" s="675"/>
      <c r="DI309" s="675"/>
      <c r="DJ309" s="675"/>
      <c r="DK309" s="675"/>
      <c r="DL309" s="675"/>
      <c r="DM309" s="675"/>
      <c r="DN309" s="675"/>
      <c r="DO309" s="675"/>
      <c r="DP309" s="675"/>
      <c r="DQ309" s="675"/>
      <c r="DR309" s="675"/>
      <c r="DS309" s="675"/>
      <c r="DT309" s="675"/>
      <c r="DU309" s="675"/>
      <c r="DV309" s="675"/>
      <c r="DW309" s="675"/>
      <c r="DX309" s="675"/>
      <c r="DY309" s="675"/>
      <c r="DZ309" s="675"/>
      <c r="EA309" s="675"/>
      <c r="EB309" s="675"/>
      <c r="EC309" s="675"/>
      <c r="ED309" s="675"/>
      <c r="EE309" s="675"/>
      <c r="EF309" s="675"/>
      <c r="EG309" s="675"/>
      <c r="EH309" s="675"/>
      <c r="EI309" s="675"/>
      <c r="EJ309" s="675"/>
      <c r="EK309" s="675"/>
      <c r="EL309" s="675"/>
      <c r="EM309" s="675"/>
    </row>
    <row r="310" spans="1:143" s="312" customFormat="1" ht="204" customHeight="1" x14ac:dyDescent="0.3">
      <c r="A310" s="561" t="s">
        <v>508</v>
      </c>
      <c r="B310" s="298" t="s">
        <v>516</v>
      </c>
      <c r="C310" s="298" t="s">
        <v>517</v>
      </c>
      <c r="D310" s="298" t="s">
        <v>518</v>
      </c>
      <c r="E310" s="309"/>
      <c r="F310" s="833" t="s">
        <v>63</v>
      </c>
      <c r="G310" s="778">
        <f>'Stage 2 - Site Information'!N310</f>
        <v>650</v>
      </c>
      <c r="H310" s="833"/>
      <c r="I310" s="779">
        <f>'Stage 2 - Site Information'!M310</f>
        <v>22.53</v>
      </c>
      <c r="J310" s="834"/>
      <c r="K310" s="781"/>
      <c r="L310" s="309"/>
      <c r="M310" s="782">
        <v>22.53</v>
      </c>
      <c r="N310" s="782">
        <v>650</v>
      </c>
      <c r="O310" s="792" t="s">
        <v>441</v>
      </c>
      <c r="P310" s="783" t="s">
        <v>415</v>
      </c>
      <c r="Q310" s="929"/>
      <c r="R310" s="783" t="s">
        <v>1815</v>
      </c>
      <c r="S310" s="783" t="s">
        <v>1814</v>
      </c>
      <c r="T310" s="783" t="s">
        <v>1816</v>
      </c>
      <c r="U310" s="783" t="s">
        <v>1586</v>
      </c>
      <c r="V310" s="929"/>
      <c r="W310" s="783" t="s">
        <v>1850</v>
      </c>
      <c r="X310" s="783" t="s">
        <v>1864</v>
      </c>
      <c r="Y310" s="783" t="s">
        <v>1964</v>
      </c>
      <c r="Z310" s="783" t="s">
        <v>418</v>
      </c>
      <c r="AA310" s="929"/>
      <c r="AB310" s="783" t="s">
        <v>98</v>
      </c>
      <c r="AC310" s="783" t="s">
        <v>418</v>
      </c>
      <c r="AD310" s="929"/>
      <c r="AE310" s="785" t="s">
        <v>3049</v>
      </c>
      <c r="AF310" s="801" t="s">
        <v>3078</v>
      </c>
      <c r="AG310" s="929"/>
      <c r="AH310" s="783" t="s">
        <v>2058</v>
      </c>
      <c r="AI310" s="783" t="s">
        <v>2075</v>
      </c>
      <c r="AJ310" s="783" t="s">
        <v>2157</v>
      </c>
      <c r="AK310" s="783" t="s">
        <v>64</v>
      </c>
      <c r="AL310" s="931"/>
      <c r="AM310" s="783" t="s">
        <v>2498</v>
      </c>
      <c r="AN310" s="792" t="s">
        <v>2499</v>
      </c>
      <c r="AO310" s="783" t="s">
        <v>452</v>
      </c>
      <c r="AP310" s="863" t="s">
        <v>3305</v>
      </c>
      <c r="AQ310" s="783" t="s">
        <v>1505</v>
      </c>
      <c r="AR310" s="783" t="s">
        <v>2650</v>
      </c>
      <c r="AS310" s="929"/>
      <c r="AT310" s="783" t="s">
        <v>3087</v>
      </c>
      <c r="AU310" s="783" t="s">
        <v>3130</v>
      </c>
      <c r="AV310" s="783" t="s">
        <v>3192</v>
      </c>
      <c r="AW310" s="787"/>
      <c r="AX310" s="783" t="s">
        <v>1454</v>
      </c>
      <c r="AY310" s="792" t="s">
        <v>1434</v>
      </c>
      <c r="AZ310" s="783" t="s">
        <v>2685</v>
      </c>
      <c r="BA310" s="783" t="s">
        <v>445</v>
      </c>
      <c r="BB310" s="792" t="s">
        <v>3217</v>
      </c>
      <c r="BC310" s="803" t="s">
        <v>2717</v>
      </c>
      <c r="BD310" s="783" t="s">
        <v>2809</v>
      </c>
      <c r="BE310" s="929"/>
      <c r="BF310" s="783" t="s">
        <v>2857</v>
      </c>
      <c r="BG310" s="783" t="s">
        <v>2741</v>
      </c>
      <c r="BH310" s="929"/>
      <c r="BI310" s="783" t="s">
        <v>3241</v>
      </c>
      <c r="BJ310" s="783" t="s">
        <v>3241</v>
      </c>
      <c r="BK310" s="783" t="s">
        <v>3255</v>
      </c>
      <c r="BL310" s="783" t="s">
        <v>2866</v>
      </c>
      <c r="BM310" s="783" t="s">
        <v>399</v>
      </c>
      <c r="BN310" s="783" t="s">
        <v>2887</v>
      </c>
      <c r="BO310" s="673"/>
      <c r="BP310" s="783" t="s">
        <v>2967</v>
      </c>
      <c r="BQ310" s="783" t="s">
        <v>2987</v>
      </c>
      <c r="BR310" s="673"/>
      <c r="BS310" s="788">
        <v>3.5</v>
      </c>
      <c r="BT310" s="785" t="s">
        <v>2198</v>
      </c>
      <c r="BU310" s="788">
        <v>2.4</v>
      </c>
      <c r="BV310" s="783" t="s">
        <v>2201</v>
      </c>
      <c r="BW310" s="788">
        <v>0.56999999999999995</v>
      </c>
      <c r="BX310" s="785" t="s">
        <v>2308</v>
      </c>
      <c r="BY310" s="789">
        <v>2.1</v>
      </c>
      <c r="BZ310" s="783" t="s">
        <v>3010</v>
      </c>
      <c r="CA310" s="788">
        <v>2.2999999999999998</v>
      </c>
      <c r="CB310" s="783" t="s">
        <v>2214</v>
      </c>
      <c r="CC310" s="790"/>
      <c r="CD310" s="788">
        <v>0.5</v>
      </c>
      <c r="CE310" s="783" t="s">
        <v>2281</v>
      </c>
      <c r="CF310" s="788">
        <v>1.1000000000000001</v>
      </c>
      <c r="CG310" s="783" t="s">
        <v>3011</v>
      </c>
      <c r="CH310" s="788">
        <v>1.2</v>
      </c>
      <c r="CI310" s="783" t="s">
        <v>3009</v>
      </c>
      <c r="CJ310" s="788">
        <v>2.2999999999999998</v>
      </c>
      <c r="CK310" s="783" t="s">
        <v>2273</v>
      </c>
      <c r="CL310" s="790"/>
      <c r="CM310" s="790"/>
      <c r="CN310" s="788">
        <v>3.3</v>
      </c>
      <c r="CO310" s="791"/>
      <c r="CP310" s="788">
        <v>0.35</v>
      </c>
      <c r="CQ310" s="790"/>
      <c r="CR310" s="673"/>
      <c r="CS310" s="790"/>
      <c r="CT310" s="785"/>
      <c r="CU310" s="832"/>
      <c r="CV310" s="832"/>
      <c r="CW310" s="832"/>
      <c r="CX310" s="832"/>
      <c r="CY310" s="832"/>
      <c r="CZ310" s="832"/>
      <c r="DA310" s="832"/>
      <c r="DB310" s="832"/>
      <c r="DC310" s="832"/>
      <c r="DD310" s="832"/>
      <c r="DE310" s="832"/>
      <c r="DF310" s="832"/>
      <c r="DG310" s="832"/>
      <c r="DH310" s="832"/>
      <c r="DI310" s="832"/>
      <c r="DJ310" s="832"/>
      <c r="DK310" s="832"/>
      <c r="DL310" s="832"/>
      <c r="DM310" s="832"/>
      <c r="DN310" s="832"/>
      <c r="DO310" s="832"/>
      <c r="DP310" s="832"/>
      <c r="DQ310" s="832"/>
      <c r="DR310" s="832"/>
      <c r="DS310" s="832"/>
      <c r="DT310" s="832"/>
      <c r="DU310" s="832"/>
      <c r="DV310" s="832"/>
      <c r="DW310" s="832"/>
      <c r="DX310" s="832"/>
      <c r="DY310" s="832"/>
      <c r="DZ310" s="832"/>
      <c r="EA310" s="832"/>
      <c r="EB310" s="832"/>
      <c r="EC310" s="832"/>
      <c r="ED310" s="832"/>
      <c r="EE310" s="832"/>
      <c r="EF310" s="832"/>
      <c r="EG310" s="832"/>
      <c r="EH310" s="832"/>
      <c r="EI310" s="832"/>
      <c r="EJ310" s="832"/>
      <c r="EK310" s="832"/>
      <c r="EL310" s="832"/>
      <c r="EM310" s="832"/>
    </row>
    <row r="311" spans="1:143" s="312" customFormat="1" ht="120" customHeight="1" x14ac:dyDescent="0.3">
      <c r="A311" s="561" t="s">
        <v>509</v>
      </c>
      <c r="B311" s="298" t="s">
        <v>519</v>
      </c>
      <c r="C311" s="298" t="s">
        <v>520</v>
      </c>
      <c r="D311" s="298" t="s">
        <v>521</v>
      </c>
      <c r="E311" s="309"/>
      <c r="F311" s="777" t="s">
        <v>63</v>
      </c>
      <c r="G311" s="778">
        <f>'Stage 2 - Site Information'!N311</f>
        <v>210</v>
      </c>
      <c r="H311" s="833"/>
      <c r="I311" s="779">
        <f>'Stage 2 - Site Information'!M311</f>
        <v>7.36</v>
      </c>
      <c r="J311" s="834"/>
      <c r="K311" s="781"/>
      <c r="L311" s="309"/>
      <c r="M311" s="782">
        <v>7.36</v>
      </c>
      <c r="N311" s="782">
        <v>210</v>
      </c>
      <c r="O311" s="787" t="s">
        <v>1393</v>
      </c>
      <c r="P311" s="783" t="s">
        <v>415</v>
      </c>
      <c r="Q311" s="929"/>
      <c r="R311" s="783" t="s">
        <v>1802</v>
      </c>
      <c r="S311" s="783" t="s">
        <v>1791</v>
      </c>
      <c r="T311" s="783" t="s">
        <v>1818</v>
      </c>
      <c r="U311" s="783" t="s">
        <v>1817</v>
      </c>
      <c r="V311" s="929"/>
      <c r="W311" s="783" t="s">
        <v>1850</v>
      </c>
      <c r="X311" s="783" t="s">
        <v>1864</v>
      </c>
      <c r="Y311" s="783" t="s">
        <v>1949</v>
      </c>
      <c r="Z311" s="783" t="s">
        <v>418</v>
      </c>
      <c r="AA311" s="929"/>
      <c r="AB311" s="783" t="s">
        <v>1992</v>
      </c>
      <c r="AC311" s="783" t="s">
        <v>418</v>
      </c>
      <c r="AD311" s="929"/>
      <c r="AE311" s="785" t="s">
        <v>3076</v>
      </c>
      <c r="AF311" s="783" t="s">
        <v>3062</v>
      </c>
      <c r="AG311" s="929"/>
      <c r="AH311" s="783" t="s">
        <v>2058</v>
      </c>
      <c r="AI311" s="783" t="s">
        <v>2075</v>
      </c>
      <c r="AJ311" s="783" t="s">
        <v>2127</v>
      </c>
      <c r="AK311" s="783" t="s">
        <v>64</v>
      </c>
      <c r="AL311" s="931"/>
      <c r="AM311" s="783" t="s">
        <v>2500</v>
      </c>
      <c r="AN311" s="792" t="s">
        <v>2501</v>
      </c>
      <c r="AO311" s="783" t="s">
        <v>452</v>
      </c>
      <c r="AP311" s="863" t="s">
        <v>3305</v>
      </c>
      <c r="AQ311" s="783" t="s">
        <v>1505</v>
      </c>
      <c r="AR311" s="783" t="s">
        <v>2651</v>
      </c>
      <c r="AS311" s="929"/>
      <c r="AT311" s="783" t="s">
        <v>3114</v>
      </c>
      <c r="AU311" s="783" t="s">
        <v>3130</v>
      </c>
      <c r="AV311" s="783" t="s">
        <v>3192</v>
      </c>
      <c r="AW311" s="787"/>
      <c r="AX311" s="783" t="s">
        <v>1458</v>
      </c>
      <c r="AY311" s="792" t="s">
        <v>1434</v>
      </c>
      <c r="AZ311" s="783" t="s">
        <v>2685</v>
      </c>
      <c r="BA311" s="783" t="s">
        <v>445</v>
      </c>
      <c r="BB311" s="792" t="s">
        <v>3214</v>
      </c>
      <c r="BC311" s="792" t="s">
        <v>2699</v>
      </c>
      <c r="BD311" s="792" t="s">
        <v>2804</v>
      </c>
      <c r="BE311" s="929"/>
      <c r="BF311" s="783" t="s">
        <v>2857</v>
      </c>
      <c r="BG311" s="792" t="s">
        <v>2738</v>
      </c>
      <c r="BH311" s="929"/>
      <c r="BI311" s="783"/>
      <c r="BJ311" s="783"/>
      <c r="BK311" s="783" t="s">
        <v>3258</v>
      </c>
      <c r="BL311" s="783" t="s">
        <v>2866</v>
      </c>
      <c r="BM311" s="783" t="s">
        <v>399</v>
      </c>
      <c r="BN311" s="783" t="s">
        <v>2884</v>
      </c>
      <c r="BO311" s="673"/>
      <c r="BP311" s="783" t="s">
        <v>2967</v>
      </c>
      <c r="BQ311" s="783" t="s">
        <v>2987</v>
      </c>
      <c r="BR311" s="673"/>
      <c r="BS311" s="788">
        <v>7.6</v>
      </c>
      <c r="BT311" s="785" t="s">
        <v>2196</v>
      </c>
      <c r="BU311" s="788">
        <v>0</v>
      </c>
      <c r="BV311" s="783" t="s">
        <v>2200</v>
      </c>
      <c r="BW311" s="788">
        <v>0.32</v>
      </c>
      <c r="BX311" s="785" t="s">
        <v>2308</v>
      </c>
      <c r="BY311" s="789">
        <v>1.6</v>
      </c>
      <c r="BZ311" s="783" t="s">
        <v>1209</v>
      </c>
      <c r="CA311" s="788">
        <v>0.7</v>
      </c>
      <c r="CB311" s="783" t="s">
        <v>2216</v>
      </c>
      <c r="CC311" s="790"/>
      <c r="CD311" s="788">
        <v>0.7</v>
      </c>
      <c r="CE311" s="783" t="s">
        <v>2298</v>
      </c>
      <c r="CF311" s="788">
        <v>1.5</v>
      </c>
      <c r="CG311" s="783" t="s">
        <v>2242</v>
      </c>
      <c r="CH311" s="788">
        <v>4.0999999999999996</v>
      </c>
      <c r="CI311" s="783" t="s">
        <v>2279</v>
      </c>
      <c r="CJ311" s="788">
        <v>0.8</v>
      </c>
      <c r="CK311" s="783" t="s">
        <v>2271</v>
      </c>
      <c r="CL311" s="790"/>
      <c r="CM311" s="790"/>
      <c r="CN311" s="788">
        <v>4.0999999999999996</v>
      </c>
      <c r="CO311" s="791"/>
      <c r="CP311" s="788">
        <v>0.3</v>
      </c>
      <c r="CQ311" s="790"/>
      <c r="CR311" s="673"/>
      <c r="CS311" s="790"/>
      <c r="CT311" s="785"/>
      <c r="CU311" s="832"/>
      <c r="CV311" s="832"/>
      <c r="CW311" s="832"/>
      <c r="CX311" s="832"/>
      <c r="CY311" s="832"/>
      <c r="CZ311" s="832"/>
      <c r="DA311" s="832"/>
      <c r="DB311" s="832"/>
      <c r="DC311" s="832"/>
      <c r="DD311" s="832"/>
      <c r="DE311" s="832"/>
      <c r="DF311" s="832"/>
      <c r="DG311" s="832"/>
      <c r="DH311" s="832"/>
      <c r="DI311" s="832"/>
      <c r="DJ311" s="832"/>
      <c r="DK311" s="832"/>
      <c r="DL311" s="832"/>
      <c r="DM311" s="832"/>
      <c r="DN311" s="832"/>
      <c r="DO311" s="832"/>
      <c r="DP311" s="832"/>
      <c r="DQ311" s="832"/>
      <c r="DR311" s="832"/>
      <c r="DS311" s="832"/>
      <c r="DT311" s="832"/>
      <c r="DU311" s="832"/>
      <c r="DV311" s="832"/>
      <c r="DW311" s="832"/>
      <c r="DX311" s="832"/>
      <c r="DY311" s="832"/>
      <c r="DZ311" s="832"/>
      <c r="EA311" s="832"/>
      <c r="EB311" s="832"/>
      <c r="EC311" s="832"/>
      <c r="ED311" s="832"/>
      <c r="EE311" s="832"/>
      <c r="EF311" s="832"/>
      <c r="EG311" s="832"/>
      <c r="EH311" s="832"/>
      <c r="EI311" s="832"/>
      <c r="EJ311" s="832"/>
      <c r="EK311" s="832"/>
      <c r="EL311" s="832"/>
      <c r="EM311" s="832"/>
    </row>
    <row r="312" spans="1:143" s="312" customFormat="1" ht="120" customHeight="1" x14ac:dyDescent="0.3">
      <c r="A312" s="561" t="s">
        <v>510</v>
      </c>
      <c r="B312" s="389" t="s">
        <v>522</v>
      </c>
      <c r="C312" s="298" t="s">
        <v>523</v>
      </c>
      <c r="D312" s="298" t="s">
        <v>524</v>
      </c>
      <c r="E312" s="309"/>
      <c r="F312" s="833" t="s">
        <v>63</v>
      </c>
      <c r="G312" s="778">
        <f>'Stage 2 - Site Information'!N312</f>
        <v>150</v>
      </c>
      <c r="H312" s="833"/>
      <c r="I312" s="779">
        <f>'Stage 2 - Site Information'!M312</f>
        <v>5.0199999999999996</v>
      </c>
      <c r="J312" s="834"/>
      <c r="K312" s="781"/>
      <c r="L312" s="309"/>
      <c r="M312" s="782">
        <v>5.0199999999999996</v>
      </c>
      <c r="N312" s="782">
        <v>150</v>
      </c>
      <c r="O312" s="787" t="s">
        <v>1396</v>
      </c>
      <c r="P312" s="783" t="s">
        <v>415</v>
      </c>
      <c r="Q312" s="929"/>
      <c r="R312" s="783" t="s">
        <v>1802</v>
      </c>
      <c r="S312" s="787" t="s">
        <v>1790</v>
      </c>
      <c r="T312" s="787" t="s">
        <v>1819</v>
      </c>
      <c r="U312" s="783" t="s">
        <v>416</v>
      </c>
      <c r="V312" s="929"/>
      <c r="W312" s="783" t="s">
        <v>1976</v>
      </c>
      <c r="X312" s="783" t="s">
        <v>1864</v>
      </c>
      <c r="Y312" s="783" t="s">
        <v>1987</v>
      </c>
      <c r="Z312" s="783" t="s">
        <v>418</v>
      </c>
      <c r="AA312" s="929"/>
      <c r="AB312" s="783" t="s">
        <v>1992</v>
      </c>
      <c r="AC312" s="783" t="s">
        <v>418</v>
      </c>
      <c r="AD312" s="929"/>
      <c r="AE312" s="785" t="s">
        <v>3082</v>
      </c>
      <c r="AF312" s="783" t="s">
        <v>3061</v>
      </c>
      <c r="AG312" s="929"/>
      <c r="AH312" s="783" t="s">
        <v>2057</v>
      </c>
      <c r="AI312" s="783" t="s">
        <v>2076</v>
      </c>
      <c r="AJ312" s="783" t="s">
        <v>2187</v>
      </c>
      <c r="AK312" s="783" t="s">
        <v>64</v>
      </c>
      <c r="AL312" s="931"/>
      <c r="AM312" s="783" t="s">
        <v>2318</v>
      </c>
      <c r="AN312" s="783" t="s">
        <v>2502</v>
      </c>
      <c r="AO312" s="792" t="s">
        <v>1487</v>
      </c>
      <c r="AP312" s="863" t="s">
        <v>3304</v>
      </c>
      <c r="AQ312" s="783" t="s">
        <v>3301</v>
      </c>
      <c r="AR312" s="783" t="s">
        <v>2638</v>
      </c>
      <c r="AS312" s="929"/>
      <c r="AT312" s="787" t="s">
        <v>3087</v>
      </c>
      <c r="AU312" s="783" t="s">
        <v>3130</v>
      </c>
      <c r="AV312" s="783" t="s">
        <v>3192</v>
      </c>
      <c r="AW312" s="787"/>
      <c r="AX312" s="783" t="s">
        <v>1454</v>
      </c>
      <c r="AY312" s="783" t="s">
        <v>2681</v>
      </c>
      <c r="AZ312" s="783" t="s">
        <v>2685</v>
      </c>
      <c r="BA312" s="787" t="s">
        <v>3040</v>
      </c>
      <c r="BB312" s="792" t="s">
        <v>3220</v>
      </c>
      <c r="BC312" s="792" t="s">
        <v>2699</v>
      </c>
      <c r="BD312" s="783" t="s">
        <v>2821</v>
      </c>
      <c r="BE312" s="929"/>
      <c r="BF312" s="845" t="s">
        <v>2858</v>
      </c>
      <c r="BG312" s="783" t="s">
        <v>2732</v>
      </c>
      <c r="BH312" s="929"/>
      <c r="BI312" s="783" t="s">
        <v>3241</v>
      </c>
      <c r="BJ312" s="783" t="s">
        <v>3245</v>
      </c>
      <c r="BK312" s="783" t="s">
        <v>3255</v>
      </c>
      <c r="BL312" s="787" t="s">
        <v>2866</v>
      </c>
      <c r="BM312" s="787" t="s">
        <v>397</v>
      </c>
      <c r="BN312" s="787" t="s">
        <v>2887</v>
      </c>
      <c r="BO312" s="673"/>
      <c r="BP312" s="787"/>
      <c r="BQ312" s="787"/>
      <c r="BR312" s="673"/>
      <c r="BS312" s="788"/>
      <c r="BT312" s="835"/>
      <c r="BU312" s="788"/>
      <c r="BV312" s="787"/>
      <c r="BW312" s="788">
        <v>0.35</v>
      </c>
      <c r="BX312" s="835" t="s">
        <v>2307</v>
      </c>
      <c r="BY312" s="789">
        <v>2.6</v>
      </c>
      <c r="BZ312" s="787" t="s">
        <v>1307</v>
      </c>
      <c r="CA312" s="788">
        <v>2.7</v>
      </c>
      <c r="CB312" s="787" t="s">
        <v>2214</v>
      </c>
      <c r="CC312" s="790"/>
      <c r="CD312" s="788">
        <v>0.5</v>
      </c>
      <c r="CE312" s="783" t="s">
        <v>2281</v>
      </c>
      <c r="CF312" s="788">
        <v>0.3</v>
      </c>
      <c r="CG312" s="787" t="s">
        <v>2268</v>
      </c>
      <c r="CH312" s="788">
        <v>3.8</v>
      </c>
      <c r="CI312" s="787" t="s">
        <v>2275</v>
      </c>
      <c r="CJ312" s="788">
        <v>2.9</v>
      </c>
      <c r="CK312" s="783" t="s">
        <v>2273</v>
      </c>
      <c r="CL312" s="790"/>
      <c r="CM312" s="790"/>
      <c r="CN312" s="788">
        <v>3.9</v>
      </c>
      <c r="CO312" s="791"/>
      <c r="CP312" s="788">
        <v>0.5</v>
      </c>
      <c r="CQ312" s="790"/>
      <c r="CR312" s="673"/>
      <c r="CS312" s="790"/>
      <c r="CT312" s="835"/>
      <c r="CU312" s="832"/>
      <c r="CV312" s="832"/>
      <c r="CW312" s="832"/>
      <c r="CX312" s="832"/>
      <c r="CY312" s="832"/>
      <c r="CZ312" s="832"/>
      <c r="DA312" s="832"/>
      <c r="DB312" s="832"/>
      <c r="DC312" s="832"/>
      <c r="DD312" s="832"/>
      <c r="DE312" s="832"/>
      <c r="DF312" s="832"/>
      <c r="DG312" s="832"/>
      <c r="DH312" s="832"/>
      <c r="DI312" s="832"/>
      <c r="DJ312" s="832"/>
      <c r="DK312" s="832"/>
      <c r="DL312" s="832"/>
      <c r="DM312" s="832"/>
      <c r="DN312" s="832"/>
      <c r="DO312" s="832"/>
      <c r="DP312" s="832"/>
      <c r="DQ312" s="832"/>
      <c r="DR312" s="832"/>
      <c r="DS312" s="832"/>
      <c r="DT312" s="832"/>
      <c r="DU312" s="832"/>
      <c r="DV312" s="832"/>
      <c r="DW312" s="832"/>
      <c r="DX312" s="832"/>
      <c r="DY312" s="832"/>
      <c r="DZ312" s="832"/>
      <c r="EA312" s="832"/>
      <c r="EB312" s="832"/>
      <c r="EC312" s="832"/>
      <c r="ED312" s="832"/>
      <c r="EE312" s="832"/>
      <c r="EF312" s="832"/>
      <c r="EG312" s="832"/>
      <c r="EH312" s="832"/>
      <c r="EI312" s="832"/>
      <c r="EJ312" s="832"/>
      <c r="EK312" s="832"/>
      <c r="EL312" s="832"/>
      <c r="EM312" s="832"/>
    </row>
    <row r="313" spans="1:143" s="312" customFormat="1" ht="120" customHeight="1" x14ac:dyDescent="0.3">
      <c r="A313" s="561" t="s">
        <v>1327</v>
      </c>
      <c r="B313" s="389" t="s">
        <v>3028</v>
      </c>
      <c r="C313" s="298" t="s">
        <v>1328</v>
      </c>
      <c r="D313" s="298" t="s">
        <v>1329</v>
      </c>
      <c r="F313" s="833" t="s">
        <v>63</v>
      </c>
      <c r="G313" s="778">
        <f>'Stage 2 - Site Information'!N313</f>
        <v>125</v>
      </c>
      <c r="H313" s="833"/>
      <c r="I313" s="779">
        <f>'Stage 2 - Site Information'!M313</f>
        <v>4.2</v>
      </c>
      <c r="J313" s="834"/>
      <c r="K313" s="836"/>
      <c r="M313" s="782">
        <v>4.2</v>
      </c>
      <c r="N313" s="782">
        <v>125</v>
      </c>
      <c r="O313" s="787" t="s">
        <v>1397</v>
      </c>
      <c r="P313" s="783" t="s">
        <v>502</v>
      </c>
      <c r="Q313" s="933"/>
      <c r="R313" s="783" t="s">
        <v>1820</v>
      </c>
      <c r="S313" s="839" t="s">
        <v>1788</v>
      </c>
      <c r="T313" s="783" t="s">
        <v>1818</v>
      </c>
      <c r="U313" s="783" t="s">
        <v>1586</v>
      </c>
      <c r="V313" s="933"/>
      <c r="W313" s="783" t="s">
        <v>1850</v>
      </c>
      <c r="X313" s="783" t="s">
        <v>1864</v>
      </c>
      <c r="Y313" s="783" t="s">
        <v>1949</v>
      </c>
      <c r="Z313" s="783" t="s">
        <v>418</v>
      </c>
      <c r="AA313" s="933"/>
      <c r="AB313" s="838" t="s">
        <v>98</v>
      </c>
      <c r="AC313" s="783" t="s">
        <v>418</v>
      </c>
      <c r="AD313" s="933"/>
      <c r="AE313" s="785" t="s">
        <v>3049</v>
      </c>
      <c r="AF313" s="801" t="s">
        <v>3078</v>
      </c>
      <c r="AG313" s="933"/>
      <c r="AH313" s="783" t="s">
        <v>2058</v>
      </c>
      <c r="AI313" s="792" t="s">
        <v>465</v>
      </c>
      <c r="AJ313" s="783" t="s">
        <v>2192</v>
      </c>
      <c r="AK313" s="783" t="s">
        <v>64</v>
      </c>
      <c r="AL313" s="933"/>
      <c r="AM313" s="783" t="s">
        <v>2318</v>
      </c>
      <c r="AN313" s="792" t="s">
        <v>2505</v>
      </c>
      <c r="AO313" s="783" t="s">
        <v>452</v>
      </c>
      <c r="AP313" s="863" t="s">
        <v>3305</v>
      </c>
      <c r="AQ313" s="783" t="s">
        <v>1505</v>
      </c>
      <c r="AR313" s="783" t="s">
        <v>2652</v>
      </c>
      <c r="AS313" s="933"/>
      <c r="AT313" s="839" t="s">
        <v>3088</v>
      </c>
      <c r="AU313" s="783" t="s">
        <v>3172</v>
      </c>
      <c r="AV313" s="839" t="s">
        <v>3205</v>
      </c>
      <c r="AW313" s="934" t="s">
        <v>3039</v>
      </c>
      <c r="AX313" s="783" t="s">
        <v>1467</v>
      </c>
      <c r="AY313" s="792" t="s">
        <v>1434</v>
      </c>
      <c r="AZ313" s="839" t="s">
        <v>2685</v>
      </c>
      <c r="BA313" s="839" t="s">
        <v>445</v>
      </c>
      <c r="BB313" s="792" t="s">
        <v>3220</v>
      </c>
      <c r="BC313" s="792" t="s">
        <v>2696</v>
      </c>
      <c r="BD313" s="783" t="s">
        <v>2760</v>
      </c>
      <c r="BE313" s="933"/>
      <c r="BF313" s="783" t="s">
        <v>2857</v>
      </c>
      <c r="BG313" s="783" t="s">
        <v>2732</v>
      </c>
      <c r="BH313" s="933"/>
      <c r="BI313" s="783" t="s">
        <v>3241</v>
      </c>
      <c r="BJ313" s="783" t="s">
        <v>3241</v>
      </c>
      <c r="BK313" s="783" t="s">
        <v>3255</v>
      </c>
      <c r="BL313" s="839" t="s">
        <v>2866</v>
      </c>
      <c r="BM313" s="839" t="s">
        <v>2886</v>
      </c>
      <c r="BN313" s="839" t="s">
        <v>2884</v>
      </c>
      <c r="BO313" s="832"/>
      <c r="BP313" s="783" t="s">
        <v>2967</v>
      </c>
      <c r="BQ313" s="783" t="s">
        <v>2987</v>
      </c>
      <c r="BR313" s="673"/>
      <c r="BS313" s="840">
        <v>1.9</v>
      </c>
      <c r="BT313" s="832" t="s">
        <v>2198</v>
      </c>
      <c r="BU313" s="840">
        <v>0.2</v>
      </c>
      <c r="BV313" s="839" t="s">
        <v>2200</v>
      </c>
      <c r="BW313" s="840">
        <v>0.39</v>
      </c>
      <c r="BX313" s="832" t="s">
        <v>2305</v>
      </c>
      <c r="BY313" s="841">
        <v>2.9</v>
      </c>
      <c r="BZ313" s="839" t="s">
        <v>1205</v>
      </c>
      <c r="CA313" s="840">
        <v>1.1000000000000001</v>
      </c>
      <c r="CB313" s="839" t="s">
        <v>2214</v>
      </c>
      <c r="CC313" s="790"/>
      <c r="CD313" s="840">
        <v>1.2</v>
      </c>
      <c r="CE313" s="842" t="s">
        <v>2281</v>
      </c>
      <c r="CF313" s="840">
        <v>1.2</v>
      </c>
      <c r="CG313" s="839" t="s">
        <v>2257</v>
      </c>
      <c r="CH313" s="840">
        <v>2.2000000000000002</v>
      </c>
      <c r="CI313" s="839" t="s">
        <v>2275</v>
      </c>
      <c r="CJ313" s="788">
        <v>1.3</v>
      </c>
      <c r="CK313" s="783" t="s">
        <v>2273</v>
      </c>
      <c r="CL313" s="790"/>
      <c r="CM313" s="790"/>
      <c r="CN313" s="840">
        <v>3.6</v>
      </c>
      <c r="CO313" s="791"/>
      <c r="CP313" s="840">
        <v>0.4</v>
      </c>
      <c r="CQ313" s="790"/>
      <c r="CR313" s="832"/>
      <c r="CS313" s="790"/>
      <c r="CT313" s="832"/>
      <c r="CU313" s="832"/>
      <c r="CV313" s="832"/>
      <c r="CW313" s="832"/>
      <c r="CX313" s="832"/>
      <c r="CY313" s="832"/>
      <c r="CZ313" s="832"/>
      <c r="DA313" s="832"/>
      <c r="DB313" s="832"/>
      <c r="DC313" s="832"/>
      <c r="DD313" s="832"/>
      <c r="DE313" s="832"/>
      <c r="DF313" s="832"/>
      <c r="DG313" s="832"/>
      <c r="DH313" s="832"/>
      <c r="DI313" s="832"/>
      <c r="DJ313" s="832"/>
      <c r="DK313" s="832"/>
      <c r="DL313" s="832"/>
      <c r="DM313" s="832"/>
      <c r="DN313" s="832"/>
      <c r="DO313" s="832"/>
      <c r="DP313" s="832"/>
      <c r="DQ313" s="832"/>
      <c r="DR313" s="832"/>
      <c r="DS313" s="832"/>
      <c r="DT313" s="832"/>
      <c r="DU313" s="832"/>
      <c r="DV313" s="832"/>
      <c r="DW313" s="832"/>
      <c r="DX313" s="832"/>
      <c r="DY313" s="832"/>
      <c r="DZ313" s="832"/>
      <c r="EA313" s="832"/>
      <c r="EB313" s="832"/>
      <c r="EC313" s="832"/>
      <c r="ED313" s="832"/>
      <c r="EE313" s="832"/>
      <c r="EF313" s="832"/>
      <c r="EG313" s="832"/>
      <c r="EH313" s="832"/>
      <c r="EI313" s="832"/>
      <c r="EJ313" s="832"/>
      <c r="EK313" s="832"/>
      <c r="EL313" s="832"/>
      <c r="EM313" s="832"/>
    </row>
    <row r="314" spans="1:143" s="312" customFormat="1" ht="132" x14ac:dyDescent="0.3">
      <c r="A314" s="561" t="s">
        <v>1330</v>
      </c>
      <c r="B314" s="389" t="s">
        <v>3027</v>
      </c>
      <c r="C314" s="298" t="s">
        <v>715</v>
      </c>
      <c r="D314" s="298" t="s">
        <v>535</v>
      </c>
      <c r="F314" s="843" t="s">
        <v>63</v>
      </c>
      <c r="G314" s="778">
        <f>'Stage 2 - Site Information'!N314</f>
        <v>100</v>
      </c>
      <c r="H314" s="843"/>
      <c r="I314" s="779">
        <f>'Stage 2 - Site Information'!M314</f>
        <v>3.34</v>
      </c>
      <c r="J314" s="837"/>
      <c r="K314" s="826"/>
      <c r="M314" s="782">
        <v>3.34</v>
      </c>
      <c r="N314" s="782">
        <v>100</v>
      </c>
      <c r="O314" s="787" t="s">
        <v>1398</v>
      </c>
      <c r="P314" s="783" t="s">
        <v>502</v>
      </c>
      <c r="Q314" s="933"/>
      <c r="R314" s="783" t="s">
        <v>1821</v>
      </c>
      <c r="S314" s="839" t="s">
        <v>1789</v>
      </c>
      <c r="T314" s="783" t="s">
        <v>1818</v>
      </c>
      <c r="U314" s="783" t="s">
        <v>1586</v>
      </c>
      <c r="V314" s="933"/>
      <c r="W314" s="783" t="s">
        <v>1850</v>
      </c>
      <c r="X314" s="783" t="s">
        <v>1864</v>
      </c>
      <c r="Y314" s="783" t="s">
        <v>1949</v>
      </c>
      <c r="Z314" s="783" t="s">
        <v>418</v>
      </c>
      <c r="AA314" s="933"/>
      <c r="AB314" s="838" t="s">
        <v>1992</v>
      </c>
      <c r="AC314" s="783" t="s">
        <v>418</v>
      </c>
      <c r="AD314" s="933"/>
      <c r="AE314" s="785" t="s">
        <v>3049</v>
      </c>
      <c r="AF314" s="801" t="s">
        <v>3078</v>
      </c>
      <c r="AG314" s="933"/>
      <c r="AH314" s="783" t="s">
        <v>2056</v>
      </c>
      <c r="AI314" s="839" t="s">
        <v>2146</v>
      </c>
      <c r="AJ314" s="783" t="s">
        <v>2194</v>
      </c>
      <c r="AK314" s="839" t="s">
        <v>64</v>
      </c>
      <c r="AL314" s="933"/>
      <c r="AM314" s="783" t="s">
        <v>2318</v>
      </c>
      <c r="AN314" s="792" t="s">
        <v>2506</v>
      </c>
      <c r="AO314" s="783" t="s">
        <v>452</v>
      </c>
      <c r="AP314" s="863" t="s">
        <v>3305</v>
      </c>
      <c r="AQ314" s="783" t="s">
        <v>1505</v>
      </c>
      <c r="AR314" s="783" t="s">
        <v>2653</v>
      </c>
      <c r="AS314" s="933"/>
      <c r="AT314" s="839" t="s">
        <v>3087</v>
      </c>
      <c r="AU314" s="792" t="s">
        <v>3147</v>
      </c>
      <c r="AV314" s="783" t="s">
        <v>3192</v>
      </c>
      <c r="AW314" s="839"/>
      <c r="AX314" s="783" t="s">
        <v>1457</v>
      </c>
      <c r="AY314" s="792" t="s">
        <v>1434</v>
      </c>
      <c r="AZ314" s="839" t="s">
        <v>2685</v>
      </c>
      <c r="BA314" s="839" t="s">
        <v>445</v>
      </c>
      <c r="BB314" s="792" t="s">
        <v>3216</v>
      </c>
      <c r="BC314" s="792" t="s">
        <v>2699</v>
      </c>
      <c r="BD314" s="783" t="s">
        <v>2760</v>
      </c>
      <c r="BE314" s="933"/>
      <c r="BF314" s="783" t="s">
        <v>2857</v>
      </c>
      <c r="BG314" s="783" t="s">
        <v>2732</v>
      </c>
      <c r="BH314" s="933"/>
      <c r="BI314" s="783" t="s">
        <v>3241</v>
      </c>
      <c r="BJ314" s="783" t="s">
        <v>3241</v>
      </c>
      <c r="BK314" s="783" t="s">
        <v>3255</v>
      </c>
      <c r="BL314" s="839" t="s">
        <v>2866</v>
      </c>
      <c r="BM314" s="839" t="s">
        <v>2886</v>
      </c>
      <c r="BN314" s="839" t="s">
        <v>2887</v>
      </c>
      <c r="BO314" s="832"/>
      <c r="BP314" s="783" t="s">
        <v>2967</v>
      </c>
      <c r="BQ314" s="783" t="s">
        <v>2987</v>
      </c>
      <c r="BR314" s="673"/>
      <c r="BS314" s="840">
        <v>4.0999999999999996</v>
      </c>
      <c r="BT314" s="832" t="s">
        <v>2197</v>
      </c>
      <c r="BU314" s="840">
        <v>0.6</v>
      </c>
      <c r="BV314" s="839" t="s">
        <v>2203</v>
      </c>
      <c r="BW314" s="840">
        <v>0.18</v>
      </c>
      <c r="BX314" s="832" t="s">
        <v>2305</v>
      </c>
      <c r="BY314" s="841">
        <v>0.8</v>
      </c>
      <c r="BZ314" s="839" t="s">
        <v>2213</v>
      </c>
      <c r="CA314" s="840">
        <v>0.8</v>
      </c>
      <c r="CB314" s="839" t="s">
        <v>2213</v>
      </c>
      <c r="CC314" s="790"/>
      <c r="CD314" s="840">
        <v>0.9</v>
      </c>
      <c r="CE314" s="842" t="s">
        <v>2281</v>
      </c>
      <c r="CF314" s="840">
        <v>0.4</v>
      </c>
      <c r="CG314" s="839" t="s">
        <v>2255</v>
      </c>
      <c r="CH314" s="840">
        <v>1</v>
      </c>
      <c r="CI314" s="839" t="s">
        <v>2276</v>
      </c>
      <c r="CJ314" s="788">
        <v>0.9</v>
      </c>
      <c r="CK314" s="783" t="s">
        <v>2283</v>
      </c>
      <c r="CL314" s="790"/>
      <c r="CM314" s="790"/>
      <c r="CN314" s="840">
        <v>2.2000000000000002</v>
      </c>
      <c r="CO314" s="791"/>
      <c r="CP314" s="840">
        <v>0.25</v>
      </c>
      <c r="CQ314" s="790"/>
      <c r="CR314" s="832"/>
      <c r="CS314" s="790"/>
      <c r="CT314" s="832"/>
      <c r="CU314" s="832"/>
      <c r="CV314" s="832"/>
      <c r="CW314" s="832"/>
      <c r="CX314" s="832"/>
      <c r="CY314" s="832"/>
      <c r="CZ314" s="832"/>
      <c r="DA314" s="832"/>
      <c r="DB314" s="832"/>
      <c r="DC314" s="832"/>
      <c r="DD314" s="832"/>
      <c r="DE314" s="832"/>
      <c r="DF314" s="832"/>
      <c r="DG314" s="832"/>
      <c r="DH314" s="832"/>
      <c r="DI314" s="832"/>
      <c r="DJ314" s="832"/>
      <c r="DK314" s="832"/>
      <c r="DL314" s="832"/>
      <c r="DM314" s="832"/>
      <c r="DN314" s="832"/>
      <c r="DO314" s="832"/>
      <c r="DP314" s="832"/>
      <c r="DQ314" s="832"/>
      <c r="DR314" s="832"/>
      <c r="DS314" s="832"/>
      <c r="DT314" s="832"/>
      <c r="DU314" s="832"/>
      <c r="DV314" s="832"/>
      <c r="DW314" s="832"/>
      <c r="DX314" s="832"/>
      <c r="DY314" s="832"/>
      <c r="DZ314" s="832"/>
      <c r="EA314" s="832"/>
      <c r="EB314" s="832"/>
      <c r="EC314" s="832"/>
      <c r="ED314" s="832"/>
      <c r="EE314" s="832"/>
      <c r="EF314" s="832"/>
      <c r="EG314" s="832"/>
      <c r="EH314" s="832"/>
      <c r="EI314" s="832"/>
      <c r="EJ314" s="832"/>
      <c r="EK314" s="832"/>
      <c r="EL314" s="832"/>
      <c r="EM314" s="832"/>
    </row>
    <row r="315" spans="1:143" s="312" customFormat="1" ht="84" x14ac:dyDescent="0.3">
      <c r="A315" s="561" t="s">
        <v>1331</v>
      </c>
      <c r="B315" s="389" t="s">
        <v>3026</v>
      </c>
      <c r="C315" s="298" t="s">
        <v>1086</v>
      </c>
      <c r="D315" s="298" t="s">
        <v>535</v>
      </c>
      <c r="F315" s="843" t="s">
        <v>63</v>
      </c>
      <c r="G315" s="778">
        <f>'Stage 2 - Site Information'!N315</f>
        <v>30</v>
      </c>
      <c r="H315" s="843"/>
      <c r="I315" s="779">
        <f>'Stage 2 - Site Information'!M315</f>
        <v>1.08</v>
      </c>
      <c r="J315" s="837"/>
      <c r="K315" s="826"/>
      <c r="M315" s="782">
        <v>1.08</v>
      </c>
      <c r="N315" s="782">
        <v>30</v>
      </c>
      <c r="O315" s="787" t="s">
        <v>1398</v>
      </c>
      <c r="P315" s="783" t="s">
        <v>502</v>
      </c>
      <c r="Q315" s="933"/>
      <c r="R315" s="783" t="s">
        <v>1822</v>
      </c>
      <c r="S315" s="839" t="s">
        <v>1789</v>
      </c>
      <c r="T315" s="783" t="s">
        <v>1818</v>
      </c>
      <c r="U315" s="783" t="s">
        <v>1586</v>
      </c>
      <c r="V315" s="933"/>
      <c r="W315" s="783" t="s">
        <v>1850</v>
      </c>
      <c r="X315" s="783" t="s">
        <v>1864</v>
      </c>
      <c r="Y315" s="783" t="s">
        <v>1949</v>
      </c>
      <c r="Z315" s="783" t="s">
        <v>418</v>
      </c>
      <c r="AA315" s="933"/>
      <c r="AB315" s="838" t="s">
        <v>1992</v>
      </c>
      <c r="AC315" s="783" t="s">
        <v>418</v>
      </c>
      <c r="AD315" s="933"/>
      <c r="AE315" s="785" t="s">
        <v>3068</v>
      </c>
      <c r="AF315" s="801" t="s">
        <v>3078</v>
      </c>
      <c r="AG315" s="933"/>
      <c r="AH315" s="783" t="s">
        <v>2056</v>
      </c>
      <c r="AI315" s="839" t="s">
        <v>2146</v>
      </c>
      <c r="AJ315" s="783" t="s">
        <v>2193</v>
      </c>
      <c r="AK315" s="839" t="s">
        <v>64</v>
      </c>
      <c r="AL315" s="933"/>
      <c r="AM315" s="783" t="s">
        <v>2318</v>
      </c>
      <c r="AN315" s="792" t="s">
        <v>2507</v>
      </c>
      <c r="AO315" s="783" t="s">
        <v>1474</v>
      </c>
      <c r="AP315" s="863" t="s">
        <v>3305</v>
      </c>
      <c r="AQ315" s="783" t="s">
        <v>1505</v>
      </c>
      <c r="AR315" s="783" t="s">
        <v>2653</v>
      </c>
      <c r="AS315" s="933"/>
      <c r="AT315" s="839" t="s">
        <v>3087</v>
      </c>
      <c r="AU315" s="792" t="s">
        <v>3144</v>
      </c>
      <c r="AV315" s="783" t="s">
        <v>3192</v>
      </c>
      <c r="AW315" s="839"/>
      <c r="AX315" s="783" t="s">
        <v>1457</v>
      </c>
      <c r="AY315" s="792" t="s">
        <v>1434</v>
      </c>
      <c r="AZ315" s="839" t="s">
        <v>2685</v>
      </c>
      <c r="BA315" s="839" t="s">
        <v>445</v>
      </c>
      <c r="BB315" s="792" t="s">
        <v>3216</v>
      </c>
      <c r="BC315" s="792" t="s">
        <v>2696</v>
      </c>
      <c r="BD315" s="783" t="s">
        <v>2760</v>
      </c>
      <c r="BE315" s="933"/>
      <c r="BF315" s="783" t="s">
        <v>2857</v>
      </c>
      <c r="BG315" s="783" t="s">
        <v>2732</v>
      </c>
      <c r="BH315" s="933"/>
      <c r="BI315" s="783" t="s">
        <v>3241</v>
      </c>
      <c r="BJ315" s="783" t="s">
        <v>3241</v>
      </c>
      <c r="BK315" s="783" t="s">
        <v>3255</v>
      </c>
      <c r="BL315" s="839" t="s">
        <v>2866</v>
      </c>
      <c r="BM315" s="839" t="s">
        <v>2886</v>
      </c>
      <c r="BN315" s="839" t="s">
        <v>2887</v>
      </c>
      <c r="BO315" s="832"/>
      <c r="BP315" s="783" t="s">
        <v>2967</v>
      </c>
      <c r="BQ315" s="783" t="s">
        <v>2987</v>
      </c>
      <c r="BR315" s="673"/>
      <c r="BS315" s="840">
        <v>2.4</v>
      </c>
      <c r="BT315" s="832" t="s">
        <v>2196</v>
      </c>
      <c r="BU315" s="840">
        <v>0.4</v>
      </c>
      <c r="BV315" s="839" t="s">
        <v>2200</v>
      </c>
      <c r="BW315" s="840">
        <v>0.18</v>
      </c>
      <c r="BX315" s="832" t="s">
        <v>2305</v>
      </c>
      <c r="BY315" s="841">
        <v>0.7</v>
      </c>
      <c r="BZ315" s="839" t="s">
        <v>2213</v>
      </c>
      <c r="CA315" s="840">
        <v>0.7</v>
      </c>
      <c r="CB315" s="839" t="s">
        <v>2213</v>
      </c>
      <c r="CC315" s="790"/>
      <c r="CD315" s="840">
        <v>0.8</v>
      </c>
      <c r="CE315" s="842" t="s">
        <v>2281</v>
      </c>
      <c r="CF315" s="840">
        <v>0.4</v>
      </c>
      <c r="CG315" s="839" t="s">
        <v>2255</v>
      </c>
      <c r="CH315" s="840">
        <v>1</v>
      </c>
      <c r="CI315" s="839" t="s">
        <v>2276</v>
      </c>
      <c r="CJ315" s="788">
        <v>0.8</v>
      </c>
      <c r="CK315" s="783" t="s">
        <v>2283</v>
      </c>
      <c r="CL315" s="790"/>
      <c r="CM315" s="790"/>
      <c r="CN315" s="840">
        <v>1.9</v>
      </c>
      <c r="CO315" s="791"/>
      <c r="CP315" s="840">
        <v>0.4</v>
      </c>
      <c r="CQ315" s="790"/>
      <c r="CR315" s="832"/>
      <c r="CS315" s="790"/>
      <c r="CT315" s="832"/>
      <c r="CU315" s="832"/>
      <c r="CV315" s="832"/>
      <c r="CW315" s="832"/>
      <c r="CX315" s="832"/>
      <c r="CY315" s="832"/>
      <c r="CZ315" s="832"/>
      <c r="DA315" s="832"/>
      <c r="DB315" s="832"/>
      <c r="DC315" s="832"/>
      <c r="DD315" s="832"/>
      <c r="DE315" s="832"/>
      <c r="DF315" s="832"/>
      <c r="DG315" s="832"/>
      <c r="DH315" s="832"/>
      <c r="DI315" s="832"/>
      <c r="DJ315" s="832"/>
      <c r="DK315" s="832"/>
      <c r="DL315" s="832"/>
      <c r="DM315" s="832"/>
      <c r="DN315" s="832"/>
      <c r="DO315" s="832"/>
      <c r="DP315" s="832"/>
      <c r="DQ315" s="832"/>
      <c r="DR315" s="832"/>
      <c r="DS315" s="832"/>
      <c r="DT315" s="832"/>
      <c r="DU315" s="832"/>
      <c r="DV315" s="832"/>
      <c r="DW315" s="832"/>
      <c r="DX315" s="832"/>
      <c r="DY315" s="832"/>
      <c r="DZ315" s="832"/>
      <c r="EA315" s="832"/>
      <c r="EB315" s="832"/>
      <c r="EC315" s="832"/>
      <c r="ED315" s="832"/>
      <c r="EE315" s="832"/>
      <c r="EF315" s="832"/>
      <c r="EG315" s="832"/>
      <c r="EH315" s="832"/>
      <c r="EI315" s="832"/>
      <c r="EJ315" s="832"/>
      <c r="EK315" s="832"/>
      <c r="EL315" s="832"/>
      <c r="EM315" s="832"/>
    </row>
    <row r="316" spans="1:143" s="312" customFormat="1" ht="117" customHeight="1" x14ac:dyDescent="0.3">
      <c r="A316" s="561" t="s">
        <v>1332</v>
      </c>
      <c r="B316" s="389" t="s">
        <v>3025</v>
      </c>
      <c r="C316" s="298" t="s">
        <v>718</v>
      </c>
      <c r="D316" s="298" t="s">
        <v>565</v>
      </c>
      <c r="F316" s="843" t="s">
        <v>63</v>
      </c>
      <c r="G316" s="778">
        <f>'Stage 2 - Site Information'!N316</f>
        <v>87</v>
      </c>
      <c r="H316" s="843" t="s">
        <v>63</v>
      </c>
      <c r="I316" s="779">
        <f>'Stage 2 - Site Information'!M316</f>
        <v>7.68</v>
      </c>
      <c r="J316" s="837" t="s">
        <v>1344</v>
      </c>
      <c r="K316" s="826"/>
      <c r="M316" s="782">
        <v>7.68</v>
      </c>
      <c r="N316" s="782">
        <v>87</v>
      </c>
      <c r="O316" s="792" t="s">
        <v>425</v>
      </c>
      <c r="P316" s="783" t="s">
        <v>1386</v>
      </c>
      <c r="Q316" s="933"/>
      <c r="R316" s="839" t="s">
        <v>1823</v>
      </c>
      <c r="S316" s="839" t="s">
        <v>2317</v>
      </c>
      <c r="T316" s="783" t="s">
        <v>1824</v>
      </c>
      <c r="U316" s="783" t="s">
        <v>1825</v>
      </c>
      <c r="V316" s="933"/>
      <c r="W316" s="783" t="s">
        <v>1988</v>
      </c>
      <c r="X316" s="839" t="s">
        <v>1989</v>
      </c>
      <c r="Y316" s="783" t="s">
        <v>1990</v>
      </c>
      <c r="Z316" s="783" t="s">
        <v>418</v>
      </c>
      <c r="AA316" s="933"/>
      <c r="AB316" s="838" t="s">
        <v>1992</v>
      </c>
      <c r="AC316" s="783" t="s">
        <v>418</v>
      </c>
      <c r="AD316" s="933"/>
      <c r="AE316" s="785" t="s">
        <v>3070</v>
      </c>
      <c r="AF316" s="801" t="s">
        <v>3078</v>
      </c>
      <c r="AG316" s="933"/>
      <c r="AH316" s="783" t="s">
        <v>2062</v>
      </c>
      <c r="AI316" s="783" t="s">
        <v>2176</v>
      </c>
      <c r="AJ316" s="783" t="s">
        <v>2175</v>
      </c>
      <c r="AK316" s="783" t="s">
        <v>64</v>
      </c>
      <c r="AL316" s="933"/>
      <c r="AM316" s="783" t="s">
        <v>2318</v>
      </c>
      <c r="AN316" s="792" t="s">
        <v>2508</v>
      </c>
      <c r="AO316" s="783" t="s">
        <v>452</v>
      </c>
      <c r="AP316" s="863" t="s">
        <v>3306</v>
      </c>
      <c r="AQ316" s="783" t="s">
        <v>1505</v>
      </c>
      <c r="AR316" s="839" t="s">
        <v>2654</v>
      </c>
      <c r="AS316" s="933"/>
      <c r="AT316" s="839" t="s">
        <v>3088</v>
      </c>
      <c r="AU316" s="839" t="s">
        <v>3162</v>
      </c>
      <c r="AV316" s="839" t="s">
        <v>3205</v>
      </c>
      <c r="AW316" s="839"/>
      <c r="AX316" s="783" t="s">
        <v>1456</v>
      </c>
      <c r="AY316" s="792" t="s">
        <v>1434</v>
      </c>
      <c r="AZ316" s="839" t="s">
        <v>2685</v>
      </c>
      <c r="BA316" s="839" t="s">
        <v>445</v>
      </c>
      <c r="BB316" s="792" t="s">
        <v>3214</v>
      </c>
      <c r="BC316" s="783" t="s">
        <v>2716</v>
      </c>
      <c r="BD316" s="783" t="s">
        <v>2758</v>
      </c>
      <c r="BE316" s="933"/>
      <c r="BF316" s="783" t="s">
        <v>2857</v>
      </c>
      <c r="BG316" s="783" t="s">
        <v>2732</v>
      </c>
      <c r="BH316" s="933"/>
      <c r="BI316" s="783" t="s">
        <v>3316</v>
      </c>
      <c r="BJ316" s="783" t="s">
        <v>3302</v>
      </c>
      <c r="BK316" s="783" t="s">
        <v>3257</v>
      </c>
      <c r="BL316" s="839" t="s">
        <v>2866</v>
      </c>
      <c r="BM316" s="839" t="s">
        <v>398</v>
      </c>
      <c r="BN316" s="839" t="s">
        <v>2884</v>
      </c>
      <c r="BO316" s="832"/>
      <c r="BP316" s="783" t="s">
        <v>2981</v>
      </c>
      <c r="BQ316" s="783" t="s">
        <v>3007</v>
      </c>
      <c r="BR316" s="673"/>
      <c r="BS316" s="840">
        <v>10.1</v>
      </c>
      <c r="BT316" s="832" t="s">
        <v>2196</v>
      </c>
      <c r="BU316" s="840">
        <v>0.9</v>
      </c>
      <c r="BV316" s="839" t="s">
        <v>2204</v>
      </c>
      <c r="BW316" s="840">
        <v>0.24</v>
      </c>
      <c r="BX316" s="832" t="s">
        <v>2307</v>
      </c>
      <c r="BY316" s="841">
        <v>0</v>
      </c>
      <c r="BZ316" s="839" t="s">
        <v>2220</v>
      </c>
      <c r="CA316" s="840">
        <v>0.5</v>
      </c>
      <c r="CB316" s="839" t="s">
        <v>2299</v>
      </c>
      <c r="CC316" s="790"/>
      <c r="CD316" s="840">
        <v>0.4</v>
      </c>
      <c r="CE316" s="842" t="s">
        <v>2298</v>
      </c>
      <c r="CF316" s="840">
        <v>0.8</v>
      </c>
      <c r="CG316" s="839" t="s">
        <v>2241</v>
      </c>
      <c r="CH316" s="840">
        <v>1.3</v>
      </c>
      <c r="CI316" s="839" t="s">
        <v>2279</v>
      </c>
      <c r="CJ316" s="788">
        <v>0.5</v>
      </c>
      <c r="CK316" s="783" t="s">
        <v>2231</v>
      </c>
      <c r="CL316" s="790"/>
      <c r="CM316" s="790"/>
      <c r="CN316" s="840">
        <v>1.2</v>
      </c>
      <c r="CO316" s="791"/>
      <c r="CP316" s="840">
        <v>0.2</v>
      </c>
      <c r="CQ316" s="790"/>
      <c r="CR316" s="832"/>
      <c r="CS316" s="790"/>
      <c r="CT316" s="832"/>
      <c r="CU316" s="832"/>
      <c r="CV316" s="832"/>
      <c r="CW316" s="832"/>
      <c r="CX316" s="832"/>
      <c r="CY316" s="832"/>
      <c r="CZ316" s="832"/>
      <c r="DA316" s="832"/>
      <c r="DB316" s="832"/>
      <c r="DC316" s="832"/>
      <c r="DD316" s="832"/>
      <c r="DE316" s="832"/>
      <c r="DF316" s="832"/>
      <c r="DG316" s="832"/>
      <c r="DH316" s="832"/>
      <c r="DI316" s="832"/>
      <c r="DJ316" s="832"/>
      <c r="DK316" s="832"/>
      <c r="DL316" s="832"/>
      <c r="DM316" s="832"/>
      <c r="DN316" s="832"/>
      <c r="DO316" s="832"/>
      <c r="DP316" s="832"/>
      <c r="DQ316" s="832"/>
      <c r="DR316" s="832"/>
      <c r="DS316" s="832"/>
      <c r="DT316" s="832"/>
      <c r="DU316" s="832"/>
      <c r="DV316" s="832"/>
      <c r="DW316" s="832"/>
      <c r="DX316" s="832"/>
      <c r="DY316" s="832"/>
      <c r="DZ316" s="832"/>
      <c r="EA316" s="832"/>
      <c r="EB316" s="832"/>
      <c r="EC316" s="832"/>
      <c r="ED316" s="832"/>
      <c r="EE316" s="832"/>
      <c r="EF316" s="832"/>
      <c r="EG316" s="832"/>
      <c r="EH316" s="832"/>
      <c r="EI316" s="832"/>
      <c r="EJ316" s="832"/>
      <c r="EK316" s="832"/>
      <c r="EL316" s="832"/>
      <c r="EM316" s="832"/>
    </row>
    <row r="317" spans="1:143" ht="38" customHeight="1" x14ac:dyDescent="0.3">
      <c r="R317" s="592"/>
      <c r="S317" s="592"/>
      <c r="T317" s="592"/>
      <c r="U317" s="592"/>
      <c r="AP317" s="867"/>
      <c r="AQ317" s="783"/>
      <c r="AR317" s="420"/>
      <c r="AY317" s="461"/>
      <c r="BB317" s="304"/>
      <c r="BF317" s="664"/>
      <c r="BK317" s="664"/>
      <c r="BL317" s="664"/>
      <c r="BM317" s="664"/>
      <c r="BN317" s="664"/>
      <c r="BO317" s="669"/>
      <c r="BP317" s="664"/>
      <c r="BQ317" s="664"/>
      <c r="BR317" s="673"/>
      <c r="BS317" s="359"/>
      <c r="BT317" s="669"/>
      <c r="BU317" s="359"/>
      <c r="BV317" s="664"/>
      <c r="BW317" s="359"/>
      <c r="BX317" s="669"/>
      <c r="BY317" s="674"/>
      <c r="BZ317" s="664"/>
      <c r="CA317" s="359"/>
      <c r="CB317" s="664"/>
      <c r="CC317" s="669"/>
      <c r="CD317" s="359"/>
      <c r="CE317" s="664"/>
      <c r="CF317" s="359"/>
      <c r="CG317" s="664"/>
      <c r="CH317" s="359"/>
      <c r="CI317" s="664"/>
      <c r="CJ317" s="359"/>
      <c r="CK317" s="664"/>
      <c r="CL317" s="669"/>
      <c r="CM317" s="669"/>
      <c r="CN317" s="359"/>
      <c r="CO317" s="359"/>
      <c r="CP317" s="359"/>
      <c r="CQ317" s="669"/>
      <c r="CR317" s="669"/>
      <c r="CS317" s="669"/>
      <c r="CT317" s="669"/>
      <c r="CU317" s="669"/>
      <c r="CV317" s="669"/>
      <c r="CW317" s="669"/>
      <c r="CX317" s="669"/>
      <c r="CY317" s="669"/>
      <c r="CZ317" s="669"/>
      <c r="DA317" s="669"/>
      <c r="DB317" s="669"/>
      <c r="DC317" s="669"/>
      <c r="DD317" s="669"/>
      <c r="DE317" s="669"/>
      <c r="DF317" s="669"/>
      <c r="DG317" s="669"/>
      <c r="DH317" s="669"/>
      <c r="DI317" s="669"/>
      <c r="DJ317" s="669"/>
      <c r="DK317" s="669"/>
      <c r="DL317" s="669"/>
      <c r="DM317" s="669"/>
      <c r="DN317" s="669"/>
      <c r="DO317" s="669"/>
      <c r="DP317" s="669"/>
      <c r="DQ317" s="669"/>
      <c r="DR317" s="669"/>
      <c r="DS317" s="669"/>
      <c r="DT317" s="669"/>
      <c r="DU317" s="669"/>
      <c r="DV317" s="669"/>
      <c r="DW317" s="669"/>
      <c r="DX317" s="669"/>
      <c r="DY317" s="669"/>
      <c r="DZ317" s="669"/>
      <c r="EA317" s="669"/>
      <c r="EB317" s="669"/>
      <c r="EC317" s="669"/>
      <c r="ED317" s="669"/>
      <c r="EE317" s="669"/>
      <c r="EF317" s="669"/>
      <c r="EG317" s="669"/>
      <c r="EH317" s="669"/>
      <c r="EI317" s="669"/>
      <c r="EJ317" s="669"/>
      <c r="EK317" s="669"/>
      <c r="EL317" s="669"/>
      <c r="EM317" s="669"/>
    </row>
    <row r="318" spans="1:143" ht="13" customHeight="1" x14ac:dyDescent="0.3">
      <c r="AP318" s="867"/>
      <c r="AR318" s="420"/>
      <c r="AY318" s="461"/>
      <c r="BK318" s="664"/>
      <c r="BL318" s="664"/>
      <c r="BM318" s="664"/>
      <c r="BN318" s="664"/>
      <c r="BO318" s="669"/>
      <c r="BP318" s="664"/>
      <c r="BQ318" s="664"/>
      <c r="BR318" s="673"/>
      <c r="BS318" s="359"/>
      <c r="BT318" s="669"/>
      <c r="BU318" s="359"/>
      <c r="BV318" s="664"/>
      <c r="BW318" s="359"/>
      <c r="BX318" s="669"/>
      <c r="BY318" s="674"/>
      <c r="BZ318" s="664"/>
      <c r="CA318" s="359"/>
      <c r="CB318" s="664"/>
      <c r="CC318" s="669"/>
      <c r="CD318" s="359"/>
      <c r="CE318" s="664"/>
      <c r="CF318" s="359"/>
      <c r="CG318" s="664"/>
      <c r="CH318" s="359"/>
      <c r="CI318" s="664"/>
      <c r="CJ318" s="359"/>
      <c r="CK318" s="664"/>
      <c r="CL318" s="669"/>
      <c r="CM318" s="669"/>
      <c r="CN318" s="359"/>
      <c r="CO318" s="359"/>
      <c r="CP318" s="359"/>
      <c r="CQ318" s="669"/>
      <c r="CR318" s="669"/>
      <c r="CS318" s="669"/>
      <c r="CT318" s="669"/>
      <c r="CU318" s="669"/>
      <c r="CV318" s="669"/>
      <c r="CW318" s="669"/>
      <c r="CX318" s="669"/>
      <c r="CY318" s="669"/>
      <c r="CZ318" s="669"/>
      <c r="DA318" s="669"/>
      <c r="DB318" s="669"/>
      <c r="DC318" s="669"/>
      <c r="DD318" s="669"/>
      <c r="DE318" s="669"/>
      <c r="DF318" s="669"/>
      <c r="DG318" s="669"/>
      <c r="DH318" s="669"/>
      <c r="DI318" s="669"/>
      <c r="DJ318" s="669"/>
      <c r="DK318" s="669"/>
      <c r="DL318" s="669"/>
      <c r="DM318" s="669"/>
      <c r="DN318" s="669"/>
      <c r="DO318" s="669"/>
      <c r="DP318" s="669"/>
      <c r="DQ318" s="669"/>
      <c r="DR318" s="669"/>
      <c r="DS318" s="669"/>
      <c r="DT318" s="669"/>
      <c r="DU318" s="669"/>
      <c r="DV318" s="669"/>
      <c r="DW318" s="669"/>
      <c r="DX318" s="669"/>
      <c r="DY318" s="669"/>
      <c r="DZ318" s="669"/>
      <c r="EA318" s="669"/>
      <c r="EB318" s="669"/>
      <c r="EC318" s="669"/>
      <c r="ED318" s="669"/>
      <c r="EE318" s="669"/>
      <c r="EF318" s="669"/>
      <c r="EG318" s="669"/>
      <c r="EH318" s="669"/>
      <c r="EI318" s="669"/>
      <c r="EJ318" s="669"/>
      <c r="EK318" s="669"/>
      <c r="EL318" s="669"/>
      <c r="EM318" s="669"/>
    </row>
    <row r="319" spans="1:143" ht="13" customHeight="1" x14ac:dyDescent="0.3">
      <c r="AP319" s="867"/>
      <c r="AR319" s="420"/>
      <c r="AY319" s="461"/>
      <c r="BK319" s="664"/>
      <c r="BL319" s="664"/>
      <c r="BM319" s="664"/>
      <c r="BN319" s="664"/>
      <c r="BO319" s="669"/>
      <c r="BP319" s="664"/>
      <c r="BQ319" s="664"/>
      <c r="BR319" s="673"/>
      <c r="BS319" s="359"/>
      <c r="BT319" s="669"/>
      <c r="BU319" s="359"/>
      <c r="BV319" s="664"/>
      <c r="BW319" s="359"/>
      <c r="BX319" s="669"/>
      <c r="BY319" s="674"/>
      <c r="BZ319" s="664"/>
      <c r="CA319" s="359"/>
      <c r="CB319" s="664"/>
      <c r="CC319" s="669"/>
      <c r="CD319" s="359"/>
      <c r="CE319" s="664"/>
      <c r="CF319" s="359"/>
      <c r="CG319" s="664"/>
      <c r="CH319" s="359"/>
      <c r="CI319" s="664"/>
      <c r="CJ319" s="359"/>
      <c r="CK319" s="664"/>
      <c r="CL319" s="669"/>
      <c r="CM319" s="669"/>
      <c r="CN319" s="359"/>
      <c r="CO319" s="359"/>
      <c r="CP319" s="359"/>
      <c r="CQ319" s="669"/>
      <c r="CR319" s="669"/>
      <c r="CS319" s="669"/>
      <c r="CT319" s="669"/>
      <c r="CU319" s="669"/>
      <c r="CV319" s="669"/>
      <c r="CW319" s="669"/>
      <c r="CX319" s="669"/>
      <c r="CY319" s="669"/>
      <c r="CZ319" s="669"/>
      <c r="DA319" s="669"/>
      <c r="DB319" s="669"/>
      <c r="DC319" s="669"/>
      <c r="DD319" s="669"/>
      <c r="DE319" s="669"/>
      <c r="DF319" s="669"/>
      <c r="DG319" s="669"/>
      <c r="DH319" s="669"/>
      <c r="DI319" s="669"/>
      <c r="DJ319" s="669"/>
      <c r="DK319" s="669"/>
      <c r="DL319" s="669"/>
      <c r="DM319" s="669"/>
      <c r="DN319" s="669"/>
      <c r="DO319" s="669"/>
      <c r="DP319" s="669"/>
      <c r="DQ319" s="669"/>
      <c r="DR319" s="669"/>
      <c r="DS319" s="669"/>
      <c r="DT319" s="669"/>
      <c r="DU319" s="669"/>
      <c r="DV319" s="669"/>
      <c r="DW319" s="669"/>
      <c r="DX319" s="669"/>
      <c r="DY319" s="669"/>
      <c r="DZ319" s="669"/>
      <c r="EA319" s="669"/>
      <c r="EB319" s="669"/>
      <c r="EC319" s="669"/>
      <c r="ED319" s="669"/>
      <c r="EE319" s="669"/>
      <c r="EF319" s="669"/>
      <c r="EG319" s="669"/>
      <c r="EH319" s="669"/>
      <c r="EI319" s="669"/>
      <c r="EJ319" s="669"/>
      <c r="EK319" s="669"/>
      <c r="EL319" s="669"/>
      <c r="EM319" s="669"/>
    </row>
    <row r="320" spans="1:143" ht="13" customHeight="1" x14ac:dyDescent="0.3">
      <c r="AP320" s="867"/>
      <c r="AR320" s="420"/>
      <c r="AY320" s="461"/>
      <c r="BK320" s="664"/>
      <c r="BL320" s="664"/>
      <c r="BM320" s="664"/>
      <c r="BN320" s="664"/>
      <c r="BO320" s="669"/>
      <c r="BP320" s="664"/>
      <c r="BQ320" s="664"/>
      <c r="BR320" s="673"/>
      <c r="BS320" s="359"/>
      <c r="BT320" s="669"/>
      <c r="BU320" s="359"/>
      <c r="BV320" s="664"/>
      <c r="BW320" s="359"/>
      <c r="BX320" s="669"/>
      <c r="BY320" s="674"/>
      <c r="BZ320" s="664"/>
      <c r="CA320" s="359"/>
      <c r="CB320" s="664"/>
      <c r="CC320" s="669"/>
      <c r="CD320" s="359"/>
      <c r="CE320" s="664"/>
      <c r="CF320" s="359"/>
      <c r="CG320" s="664"/>
      <c r="CH320" s="359"/>
      <c r="CI320" s="664"/>
      <c r="CJ320" s="359"/>
      <c r="CK320" s="664"/>
      <c r="CL320" s="669"/>
      <c r="CM320" s="669"/>
      <c r="CN320" s="359"/>
      <c r="CO320" s="359"/>
      <c r="CP320" s="359"/>
      <c r="CQ320" s="669"/>
      <c r="CR320" s="669"/>
      <c r="CS320" s="669"/>
      <c r="CT320" s="669"/>
      <c r="CU320" s="669"/>
      <c r="CV320" s="669"/>
      <c r="CW320" s="669"/>
      <c r="CX320" s="669"/>
      <c r="CY320" s="669"/>
      <c r="CZ320" s="669"/>
      <c r="DA320" s="669"/>
      <c r="DB320" s="669"/>
      <c r="DC320" s="669"/>
      <c r="DD320" s="669"/>
      <c r="DE320" s="669"/>
      <c r="DF320" s="669"/>
      <c r="DG320" s="669"/>
      <c r="DH320" s="669"/>
      <c r="DI320" s="669"/>
      <c r="DJ320" s="669"/>
      <c r="DK320" s="669"/>
      <c r="DL320" s="669"/>
      <c r="DM320" s="669"/>
      <c r="DN320" s="669"/>
      <c r="DO320" s="669"/>
      <c r="DP320" s="669"/>
      <c r="DQ320" s="669"/>
      <c r="DR320" s="669"/>
      <c r="DS320" s="669"/>
      <c r="DT320" s="669"/>
      <c r="DU320" s="669"/>
      <c r="DV320" s="669"/>
      <c r="DW320" s="669"/>
      <c r="DX320" s="669"/>
      <c r="DY320" s="669"/>
      <c r="DZ320" s="669"/>
      <c r="EA320" s="669"/>
      <c r="EB320" s="669"/>
      <c r="EC320" s="669"/>
      <c r="ED320" s="669"/>
      <c r="EE320" s="669"/>
      <c r="EF320" s="669"/>
      <c r="EG320" s="669"/>
      <c r="EH320" s="669"/>
      <c r="EI320" s="669"/>
      <c r="EJ320" s="669"/>
      <c r="EK320" s="669"/>
      <c r="EL320" s="669"/>
      <c r="EM320" s="669"/>
    </row>
    <row r="321" spans="42:143" ht="13" customHeight="1" x14ac:dyDescent="0.3">
      <c r="AP321" s="867"/>
      <c r="AR321" s="420"/>
      <c r="AY321" s="461"/>
      <c r="BK321" s="664"/>
      <c r="BL321" s="664"/>
      <c r="BM321" s="664"/>
      <c r="BN321" s="664"/>
      <c r="BO321" s="669"/>
      <c r="BP321" s="664"/>
      <c r="BQ321" s="664"/>
      <c r="BR321" s="673"/>
      <c r="BS321" s="359"/>
      <c r="BT321" s="669"/>
      <c r="BU321" s="359"/>
      <c r="BV321" s="664"/>
      <c r="BW321" s="359"/>
      <c r="BX321" s="669"/>
      <c r="BY321" s="674"/>
      <c r="BZ321" s="664"/>
      <c r="CA321" s="359"/>
      <c r="CB321" s="664"/>
      <c r="CC321" s="669"/>
      <c r="CD321" s="359"/>
      <c r="CE321" s="664"/>
      <c r="CF321" s="359"/>
      <c r="CG321" s="664"/>
      <c r="CH321" s="359"/>
      <c r="CI321" s="664"/>
      <c r="CJ321" s="359"/>
      <c r="CK321" s="664"/>
      <c r="CL321" s="669"/>
      <c r="CM321" s="669"/>
      <c r="CN321" s="359"/>
      <c r="CO321" s="359"/>
      <c r="CP321" s="359"/>
      <c r="CQ321" s="669"/>
      <c r="CR321" s="669"/>
      <c r="CS321" s="669"/>
      <c r="CT321" s="669"/>
      <c r="CU321" s="669"/>
      <c r="CV321" s="669"/>
      <c r="CW321" s="669"/>
      <c r="CX321" s="669"/>
      <c r="CY321" s="669"/>
      <c r="CZ321" s="669"/>
      <c r="DA321" s="669"/>
      <c r="DB321" s="669"/>
      <c r="DC321" s="669"/>
      <c r="DD321" s="669"/>
      <c r="DE321" s="669"/>
      <c r="DF321" s="669"/>
      <c r="DG321" s="669"/>
      <c r="DH321" s="669"/>
      <c r="DI321" s="669"/>
      <c r="DJ321" s="669"/>
      <c r="DK321" s="669"/>
      <c r="DL321" s="669"/>
      <c r="DM321" s="669"/>
      <c r="DN321" s="669"/>
      <c r="DO321" s="669"/>
      <c r="DP321" s="669"/>
      <c r="DQ321" s="669"/>
      <c r="DR321" s="669"/>
      <c r="DS321" s="669"/>
      <c r="DT321" s="669"/>
      <c r="DU321" s="669"/>
      <c r="DV321" s="669"/>
      <c r="DW321" s="669"/>
      <c r="DX321" s="669"/>
      <c r="DY321" s="669"/>
      <c r="DZ321" s="669"/>
      <c r="EA321" s="669"/>
      <c r="EB321" s="669"/>
      <c r="EC321" s="669"/>
      <c r="ED321" s="669"/>
      <c r="EE321" s="669"/>
      <c r="EF321" s="669"/>
      <c r="EG321" s="669"/>
      <c r="EH321" s="669"/>
      <c r="EI321" s="669"/>
      <c r="EJ321" s="669"/>
      <c r="EK321" s="669"/>
      <c r="EL321" s="669"/>
      <c r="EM321" s="669"/>
    </row>
    <row r="322" spans="42:143" ht="13" customHeight="1" x14ac:dyDescent="0.3">
      <c r="AP322" s="867"/>
      <c r="AR322" s="420"/>
      <c r="AY322" s="461"/>
      <c r="BK322" s="664"/>
      <c r="BL322" s="664"/>
      <c r="BM322" s="664"/>
      <c r="BN322" s="664"/>
      <c r="BO322" s="669"/>
      <c r="BP322" s="664"/>
      <c r="BQ322" s="664"/>
      <c r="BR322" s="673"/>
      <c r="BS322" s="359"/>
      <c r="BT322" s="669"/>
      <c r="BU322" s="359"/>
      <c r="BV322" s="664"/>
      <c r="BW322" s="359"/>
      <c r="BX322" s="669"/>
      <c r="BY322" s="674"/>
      <c r="BZ322" s="664"/>
      <c r="CA322" s="359"/>
      <c r="CB322" s="664"/>
      <c r="CC322" s="669"/>
      <c r="CD322" s="359"/>
      <c r="CE322" s="664"/>
      <c r="CF322" s="359"/>
      <c r="CG322" s="664"/>
      <c r="CH322" s="359"/>
      <c r="CI322" s="664"/>
      <c r="CJ322" s="359"/>
      <c r="CK322" s="664"/>
      <c r="CL322" s="669"/>
      <c r="CM322" s="669"/>
      <c r="CN322" s="359"/>
      <c r="CO322" s="359"/>
      <c r="CP322" s="359"/>
      <c r="CQ322" s="669"/>
      <c r="CR322" s="669"/>
      <c r="CS322" s="669"/>
      <c r="CT322" s="669"/>
      <c r="CU322" s="669"/>
      <c r="CV322" s="669"/>
      <c r="CW322" s="669"/>
      <c r="CX322" s="669"/>
      <c r="CY322" s="669"/>
      <c r="CZ322" s="669"/>
      <c r="DA322" s="669"/>
      <c r="DB322" s="669"/>
      <c r="DC322" s="669"/>
      <c r="DD322" s="669"/>
      <c r="DE322" s="669"/>
      <c r="DF322" s="669"/>
      <c r="DG322" s="669"/>
      <c r="DH322" s="669"/>
      <c r="DI322" s="669"/>
      <c r="DJ322" s="669"/>
      <c r="DK322" s="669"/>
      <c r="DL322" s="669"/>
      <c r="DM322" s="669"/>
      <c r="DN322" s="669"/>
      <c r="DO322" s="669"/>
      <c r="DP322" s="669"/>
      <c r="DQ322" s="669"/>
      <c r="DR322" s="669"/>
      <c r="DS322" s="669"/>
      <c r="DT322" s="669"/>
      <c r="DU322" s="669"/>
      <c r="DV322" s="669"/>
      <c r="DW322" s="669"/>
      <c r="DX322" s="669"/>
      <c r="DY322" s="669"/>
      <c r="DZ322" s="669"/>
      <c r="EA322" s="669"/>
      <c r="EB322" s="669"/>
      <c r="EC322" s="669"/>
      <c r="ED322" s="669"/>
      <c r="EE322" s="669"/>
      <c r="EF322" s="669"/>
      <c r="EG322" s="669"/>
      <c r="EH322" s="669"/>
      <c r="EI322" s="669"/>
      <c r="EJ322" s="669"/>
      <c r="EK322" s="669"/>
      <c r="EL322" s="669"/>
      <c r="EM322" s="669"/>
    </row>
    <row r="323" spans="42:143" ht="13" customHeight="1" x14ac:dyDescent="0.3">
      <c r="AP323" s="867"/>
      <c r="AR323" s="420"/>
      <c r="AY323" s="461"/>
      <c r="BK323" s="664"/>
      <c r="BL323" s="664"/>
      <c r="BM323" s="664"/>
      <c r="BN323" s="664"/>
      <c r="BO323" s="669"/>
      <c r="BP323" s="664"/>
      <c r="BQ323" s="664"/>
      <c r="BR323" s="673"/>
      <c r="BS323" s="359"/>
      <c r="BT323" s="669"/>
      <c r="BU323" s="359"/>
      <c r="BV323" s="664"/>
      <c r="BW323" s="359"/>
      <c r="BX323" s="669"/>
      <c r="BY323" s="674"/>
      <c r="BZ323" s="664"/>
      <c r="CA323" s="359"/>
      <c r="CB323" s="664"/>
      <c r="CC323" s="669"/>
      <c r="CD323" s="359"/>
      <c r="CE323" s="664"/>
      <c r="CF323" s="359"/>
      <c r="CG323" s="664"/>
      <c r="CH323" s="359"/>
      <c r="CI323" s="664"/>
      <c r="CJ323" s="359"/>
      <c r="CK323" s="664"/>
      <c r="CL323" s="669"/>
      <c r="CM323" s="669"/>
      <c r="CN323" s="359"/>
      <c r="CO323" s="359"/>
      <c r="CP323" s="359"/>
      <c r="CQ323" s="669"/>
      <c r="CR323" s="669"/>
      <c r="CS323" s="669"/>
      <c r="CT323" s="669"/>
      <c r="CU323" s="669"/>
      <c r="CV323" s="669"/>
      <c r="CW323" s="669"/>
      <c r="CX323" s="669"/>
      <c r="CY323" s="669"/>
      <c r="CZ323" s="669"/>
      <c r="DA323" s="669"/>
      <c r="DB323" s="669"/>
      <c r="DC323" s="669"/>
      <c r="DD323" s="669"/>
      <c r="DE323" s="669"/>
      <c r="DF323" s="669"/>
      <c r="DG323" s="669"/>
      <c r="DH323" s="669"/>
      <c r="DI323" s="669"/>
      <c r="DJ323" s="669"/>
      <c r="DK323" s="669"/>
      <c r="DL323" s="669"/>
      <c r="DM323" s="669"/>
      <c r="DN323" s="669"/>
      <c r="DO323" s="669"/>
      <c r="DP323" s="669"/>
      <c r="DQ323" s="669"/>
      <c r="DR323" s="669"/>
      <c r="DS323" s="669"/>
      <c r="DT323" s="669"/>
      <c r="DU323" s="669"/>
      <c r="DV323" s="669"/>
      <c r="DW323" s="669"/>
      <c r="DX323" s="669"/>
      <c r="DY323" s="669"/>
      <c r="DZ323" s="669"/>
      <c r="EA323" s="669"/>
      <c r="EB323" s="669"/>
      <c r="EC323" s="669"/>
      <c r="ED323" s="669"/>
      <c r="EE323" s="669"/>
      <c r="EF323" s="669"/>
      <c r="EG323" s="669"/>
      <c r="EH323" s="669"/>
      <c r="EI323" s="669"/>
      <c r="EJ323" s="669"/>
      <c r="EK323" s="669"/>
      <c r="EL323" s="669"/>
      <c r="EM323" s="669"/>
    </row>
    <row r="324" spans="42:143" ht="13" customHeight="1" x14ac:dyDescent="0.3">
      <c r="AP324" s="867"/>
      <c r="AR324" s="420"/>
      <c r="AY324" s="461"/>
      <c r="BK324" s="664"/>
      <c r="BL324" s="664"/>
      <c r="BM324" s="664"/>
      <c r="BN324" s="664"/>
      <c r="BO324" s="669"/>
      <c r="BP324" s="664"/>
      <c r="BQ324" s="664"/>
      <c r="BR324" s="673"/>
      <c r="BS324" s="359"/>
      <c r="BT324" s="669"/>
      <c r="BU324" s="359"/>
      <c r="BV324" s="664"/>
      <c r="BW324" s="359"/>
      <c r="BX324" s="669"/>
      <c r="BY324" s="674"/>
      <c r="BZ324" s="664"/>
      <c r="CA324" s="359"/>
      <c r="CB324" s="664"/>
      <c r="CC324" s="669"/>
      <c r="CD324" s="359"/>
      <c r="CE324" s="664"/>
      <c r="CF324" s="359"/>
      <c r="CG324" s="664"/>
      <c r="CH324" s="359"/>
      <c r="CI324" s="664"/>
      <c r="CJ324" s="359"/>
      <c r="CK324" s="664"/>
      <c r="CL324" s="669"/>
      <c r="CM324" s="669"/>
      <c r="CN324" s="359"/>
      <c r="CO324" s="359"/>
      <c r="CP324" s="359"/>
      <c r="CQ324" s="669"/>
      <c r="CR324" s="669"/>
      <c r="CS324" s="669"/>
      <c r="CT324" s="669"/>
      <c r="CU324" s="669"/>
      <c r="CV324" s="669"/>
      <c r="CW324" s="669"/>
      <c r="CX324" s="669"/>
      <c r="CY324" s="669"/>
      <c r="CZ324" s="669"/>
      <c r="DA324" s="669"/>
      <c r="DB324" s="669"/>
      <c r="DC324" s="669"/>
      <c r="DD324" s="669"/>
      <c r="DE324" s="669"/>
      <c r="DF324" s="669"/>
      <c r="DG324" s="669"/>
      <c r="DH324" s="669"/>
      <c r="DI324" s="669"/>
      <c r="DJ324" s="669"/>
      <c r="DK324" s="669"/>
      <c r="DL324" s="669"/>
      <c r="DM324" s="669"/>
      <c r="DN324" s="669"/>
      <c r="DO324" s="669"/>
      <c r="DP324" s="669"/>
      <c r="DQ324" s="669"/>
      <c r="DR324" s="669"/>
      <c r="DS324" s="669"/>
      <c r="DT324" s="669"/>
      <c r="DU324" s="669"/>
      <c r="DV324" s="669"/>
      <c r="DW324" s="669"/>
      <c r="DX324" s="669"/>
      <c r="DY324" s="669"/>
      <c r="DZ324" s="669"/>
      <c r="EA324" s="669"/>
      <c r="EB324" s="669"/>
      <c r="EC324" s="669"/>
      <c r="ED324" s="669"/>
      <c r="EE324" s="669"/>
      <c r="EF324" s="669"/>
      <c r="EG324" s="669"/>
      <c r="EH324" s="669"/>
      <c r="EI324" s="669"/>
      <c r="EJ324" s="669"/>
      <c r="EK324" s="669"/>
      <c r="EL324" s="669"/>
      <c r="EM324" s="669"/>
    </row>
    <row r="325" spans="42:143" ht="13" customHeight="1" x14ac:dyDescent="0.3">
      <c r="AP325" s="867"/>
      <c r="AR325" s="420"/>
      <c r="AY325" s="461"/>
      <c r="BK325" s="664"/>
      <c r="BL325" s="664"/>
      <c r="BM325" s="664"/>
      <c r="BN325" s="664"/>
      <c r="BO325" s="669"/>
      <c r="BP325" s="664"/>
      <c r="BQ325" s="664"/>
      <c r="BR325" s="673"/>
      <c r="BS325" s="359"/>
      <c r="BT325" s="669"/>
      <c r="BU325" s="359"/>
      <c r="BV325" s="664"/>
      <c r="BW325" s="359"/>
      <c r="BX325" s="669"/>
      <c r="BY325" s="674"/>
      <c r="BZ325" s="664"/>
      <c r="CA325" s="359"/>
      <c r="CB325" s="664"/>
      <c r="CC325" s="669"/>
      <c r="CD325" s="359"/>
      <c r="CE325" s="664"/>
      <c r="CF325" s="359"/>
      <c r="CG325" s="664"/>
      <c r="CH325" s="359"/>
      <c r="CI325" s="664"/>
      <c r="CJ325" s="359"/>
      <c r="CK325" s="664"/>
      <c r="CL325" s="669"/>
      <c r="CM325" s="669"/>
      <c r="CN325" s="359"/>
      <c r="CO325" s="359"/>
      <c r="CP325" s="359"/>
      <c r="CQ325" s="669"/>
      <c r="CR325" s="669"/>
      <c r="CS325" s="669"/>
      <c r="CT325" s="669"/>
      <c r="CU325" s="669"/>
      <c r="CV325" s="669"/>
      <c r="CW325" s="669"/>
      <c r="CX325" s="669"/>
      <c r="CY325" s="669"/>
      <c r="CZ325" s="669"/>
      <c r="DA325" s="669"/>
      <c r="DB325" s="669"/>
      <c r="DC325" s="669"/>
      <c r="DD325" s="669"/>
      <c r="DE325" s="669"/>
      <c r="DF325" s="669"/>
      <c r="DG325" s="669"/>
      <c r="DH325" s="669"/>
      <c r="DI325" s="669"/>
      <c r="DJ325" s="669"/>
      <c r="DK325" s="669"/>
      <c r="DL325" s="669"/>
      <c r="DM325" s="669"/>
      <c r="DN325" s="669"/>
      <c r="DO325" s="669"/>
      <c r="DP325" s="669"/>
      <c r="DQ325" s="669"/>
      <c r="DR325" s="669"/>
      <c r="DS325" s="669"/>
      <c r="DT325" s="669"/>
      <c r="DU325" s="669"/>
      <c r="DV325" s="669"/>
      <c r="DW325" s="669"/>
      <c r="DX325" s="669"/>
      <c r="DY325" s="669"/>
      <c r="DZ325" s="669"/>
      <c r="EA325" s="669"/>
      <c r="EB325" s="669"/>
      <c r="EC325" s="669"/>
      <c r="ED325" s="669"/>
      <c r="EE325" s="669"/>
      <c r="EF325" s="669"/>
      <c r="EG325" s="669"/>
      <c r="EH325" s="669"/>
      <c r="EI325" s="669"/>
      <c r="EJ325" s="669"/>
      <c r="EK325" s="669"/>
      <c r="EL325" s="669"/>
      <c r="EM325" s="669"/>
    </row>
    <row r="326" spans="42:143" ht="13" customHeight="1" x14ac:dyDescent="0.3">
      <c r="AP326" s="867"/>
      <c r="AR326" s="420"/>
      <c r="AY326" s="461"/>
      <c r="BK326" s="664"/>
      <c r="BL326" s="664"/>
      <c r="BM326" s="664"/>
      <c r="BN326" s="664"/>
      <c r="BO326" s="669"/>
      <c r="BP326" s="664"/>
      <c r="BQ326" s="664"/>
      <c r="BR326" s="673"/>
      <c r="BS326" s="359"/>
      <c r="BT326" s="669"/>
      <c r="BU326" s="359"/>
      <c r="BV326" s="664"/>
      <c r="BW326" s="359"/>
      <c r="BX326" s="669"/>
      <c r="BY326" s="674"/>
      <c r="BZ326" s="664"/>
      <c r="CA326" s="359"/>
      <c r="CB326" s="664"/>
      <c r="CC326" s="669"/>
      <c r="CD326" s="359"/>
      <c r="CE326" s="664"/>
      <c r="CF326" s="359"/>
      <c r="CG326" s="664"/>
      <c r="CH326" s="359"/>
      <c r="CI326" s="664"/>
      <c r="CJ326" s="359"/>
      <c r="CK326" s="664"/>
      <c r="CL326" s="669"/>
      <c r="CM326" s="669"/>
      <c r="CN326" s="359"/>
      <c r="CO326" s="359"/>
      <c r="CP326" s="359"/>
      <c r="CQ326" s="669"/>
      <c r="CR326" s="669"/>
      <c r="CS326" s="669"/>
      <c r="CT326" s="669"/>
      <c r="CU326" s="669"/>
      <c r="CV326" s="669"/>
      <c r="CW326" s="669"/>
      <c r="CX326" s="669"/>
      <c r="CY326" s="669"/>
      <c r="CZ326" s="669"/>
      <c r="DA326" s="669"/>
      <c r="DB326" s="669"/>
      <c r="DC326" s="669"/>
      <c r="DD326" s="669"/>
      <c r="DE326" s="669"/>
      <c r="DF326" s="669"/>
      <c r="DG326" s="669"/>
      <c r="DH326" s="669"/>
      <c r="DI326" s="669"/>
      <c r="DJ326" s="669"/>
      <c r="DK326" s="669"/>
      <c r="DL326" s="669"/>
      <c r="DM326" s="669"/>
      <c r="DN326" s="669"/>
      <c r="DO326" s="669"/>
      <c r="DP326" s="669"/>
      <c r="DQ326" s="669"/>
      <c r="DR326" s="669"/>
      <c r="DS326" s="669"/>
      <c r="DT326" s="669"/>
      <c r="DU326" s="669"/>
      <c r="DV326" s="669"/>
      <c r="DW326" s="669"/>
      <c r="DX326" s="669"/>
      <c r="DY326" s="669"/>
      <c r="DZ326" s="669"/>
      <c r="EA326" s="669"/>
      <c r="EB326" s="669"/>
      <c r="EC326" s="669"/>
      <c r="ED326" s="669"/>
      <c r="EE326" s="669"/>
      <c r="EF326" s="669"/>
      <c r="EG326" s="669"/>
      <c r="EH326" s="669"/>
      <c r="EI326" s="669"/>
      <c r="EJ326" s="669"/>
      <c r="EK326" s="669"/>
      <c r="EL326" s="669"/>
      <c r="EM326" s="669"/>
    </row>
    <row r="327" spans="42:143" ht="13" customHeight="1" x14ac:dyDescent="0.3">
      <c r="AP327" s="867"/>
      <c r="AR327" s="420"/>
      <c r="AY327" s="461"/>
      <c r="BK327" s="664"/>
      <c r="BL327" s="664"/>
      <c r="BM327" s="664"/>
      <c r="BN327" s="664"/>
      <c r="BO327" s="669"/>
      <c r="BP327" s="664"/>
      <c r="BQ327" s="664"/>
      <c r="BR327" s="673"/>
      <c r="BS327" s="359"/>
      <c r="BT327" s="669"/>
      <c r="BU327" s="359"/>
      <c r="BV327" s="664"/>
      <c r="BW327" s="359"/>
      <c r="BX327" s="669"/>
      <c r="BY327" s="674"/>
      <c r="BZ327" s="664"/>
      <c r="CA327" s="359"/>
      <c r="CB327" s="664"/>
      <c r="CC327" s="669"/>
      <c r="CD327" s="359"/>
      <c r="CE327" s="664"/>
      <c r="CF327" s="359"/>
      <c r="CG327" s="664"/>
      <c r="CH327" s="359"/>
      <c r="CI327" s="664"/>
      <c r="CJ327" s="359"/>
      <c r="CK327" s="664"/>
      <c r="CL327" s="669"/>
      <c r="CM327" s="669"/>
      <c r="CN327" s="359"/>
      <c r="CO327" s="359"/>
      <c r="CP327" s="359"/>
      <c r="CQ327" s="669"/>
      <c r="CR327" s="669"/>
      <c r="CS327" s="669"/>
      <c r="CT327" s="669"/>
      <c r="CU327" s="669"/>
      <c r="CV327" s="669"/>
      <c r="CW327" s="669"/>
      <c r="CX327" s="669"/>
      <c r="CY327" s="669"/>
      <c r="CZ327" s="669"/>
      <c r="DA327" s="669"/>
      <c r="DB327" s="669"/>
      <c r="DC327" s="669"/>
      <c r="DD327" s="669"/>
      <c r="DE327" s="669"/>
      <c r="DF327" s="669"/>
      <c r="DG327" s="669"/>
      <c r="DH327" s="669"/>
      <c r="DI327" s="669"/>
      <c r="DJ327" s="669"/>
      <c r="DK327" s="669"/>
      <c r="DL327" s="669"/>
      <c r="DM327" s="669"/>
      <c r="DN327" s="669"/>
      <c r="DO327" s="669"/>
      <c r="DP327" s="669"/>
      <c r="DQ327" s="669"/>
      <c r="DR327" s="669"/>
      <c r="DS327" s="669"/>
      <c r="DT327" s="669"/>
      <c r="DU327" s="669"/>
      <c r="DV327" s="669"/>
      <c r="DW327" s="669"/>
      <c r="DX327" s="669"/>
      <c r="DY327" s="669"/>
      <c r="DZ327" s="669"/>
      <c r="EA327" s="669"/>
      <c r="EB327" s="669"/>
      <c r="EC327" s="669"/>
      <c r="ED327" s="669"/>
      <c r="EE327" s="669"/>
      <c r="EF327" s="669"/>
      <c r="EG327" s="669"/>
      <c r="EH327" s="669"/>
      <c r="EI327" s="669"/>
      <c r="EJ327" s="669"/>
      <c r="EK327" s="669"/>
      <c r="EL327" s="669"/>
      <c r="EM327" s="669"/>
    </row>
    <row r="328" spans="42:143" ht="13" customHeight="1" x14ac:dyDescent="0.3">
      <c r="AP328" s="867"/>
      <c r="AR328" s="420"/>
      <c r="AY328" s="461"/>
      <c r="BK328" s="664"/>
      <c r="BL328" s="664"/>
      <c r="BM328" s="664"/>
      <c r="BN328" s="664"/>
      <c r="BO328" s="669"/>
      <c r="BP328" s="664"/>
      <c r="BQ328" s="664"/>
      <c r="BR328" s="673"/>
      <c r="BS328" s="359"/>
      <c r="BT328" s="669"/>
      <c r="BU328" s="359"/>
      <c r="BV328" s="664"/>
      <c r="BW328" s="359"/>
      <c r="BX328" s="669"/>
      <c r="BY328" s="674"/>
      <c r="BZ328" s="664"/>
      <c r="CA328" s="359"/>
      <c r="CB328" s="664"/>
      <c r="CC328" s="669"/>
      <c r="CD328" s="359"/>
      <c r="CE328" s="664"/>
      <c r="CF328" s="359"/>
      <c r="CG328" s="664"/>
      <c r="CH328" s="359"/>
      <c r="CI328" s="664"/>
      <c r="CJ328" s="359"/>
      <c r="CK328" s="664"/>
      <c r="CL328" s="669"/>
      <c r="CM328" s="669"/>
      <c r="CN328" s="359"/>
      <c r="CO328" s="359"/>
      <c r="CP328" s="359"/>
      <c r="CQ328" s="669"/>
      <c r="CR328" s="669"/>
      <c r="CS328" s="669"/>
      <c r="CT328" s="669"/>
      <c r="CU328" s="669"/>
      <c r="CV328" s="669"/>
      <c r="CW328" s="669"/>
      <c r="CX328" s="669"/>
      <c r="CY328" s="669"/>
      <c r="CZ328" s="669"/>
      <c r="DA328" s="669"/>
      <c r="DB328" s="669"/>
      <c r="DC328" s="669"/>
      <c r="DD328" s="669"/>
      <c r="DE328" s="669"/>
      <c r="DF328" s="669"/>
      <c r="DG328" s="669"/>
      <c r="DH328" s="669"/>
      <c r="DI328" s="669"/>
      <c r="DJ328" s="669"/>
      <c r="DK328" s="669"/>
      <c r="DL328" s="669"/>
      <c r="DM328" s="669"/>
      <c r="DN328" s="669"/>
      <c r="DO328" s="669"/>
      <c r="DP328" s="669"/>
      <c r="DQ328" s="669"/>
      <c r="DR328" s="669"/>
      <c r="DS328" s="669"/>
      <c r="DT328" s="669"/>
      <c r="DU328" s="669"/>
      <c r="DV328" s="669"/>
      <c r="DW328" s="669"/>
      <c r="DX328" s="669"/>
      <c r="DY328" s="669"/>
      <c r="DZ328" s="669"/>
      <c r="EA328" s="669"/>
      <c r="EB328" s="669"/>
      <c r="EC328" s="669"/>
      <c r="ED328" s="669"/>
      <c r="EE328" s="669"/>
      <c r="EF328" s="669"/>
      <c r="EG328" s="669"/>
      <c r="EH328" s="669"/>
      <c r="EI328" s="669"/>
      <c r="EJ328" s="669"/>
      <c r="EK328" s="669"/>
      <c r="EL328" s="669"/>
      <c r="EM328" s="669"/>
    </row>
    <row r="329" spans="42:143" ht="13" customHeight="1" x14ac:dyDescent="0.3">
      <c r="AP329" s="867"/>
      <c r="AR329" s="420"/>
      <c r="AY329" s="461"/>
      <c r="BK329" s="664"/>
      <c r="BL329" s="664"/>
      <c r="BM329" s="664"/>
      <c r="BN329" s="664"/>
      <c r="BO329" s="669"/>
      <c r="BP329" s="664"/>
      <c r="BQ329" s="664"/>
      <c r="BR329" s="673"/>
      <c r="BS329" s="359"/>
      <c r="BT329" s="669"/>
      <c r="BU329" s="359"/>
      <c r="BV329" s="664"/>
      <c r="BW329" s="359"/>
      <c r="BX329" s="669"/>
      <c r="BY329" s="674"/>
      <c r="BZ329" s="664"/>
      <c r="CA329" s="359"/>
      <c r="CB329" s="664"/>
      <c r="CC329" s="669"/>
      <c r="CD329" s="359"/>
      <c r="CE329" s="664"/>
      <c r="CF329" s="359"/>
      <c r="CG329" s="664"/>
      <c r="CH329" s="359"/>
      <c r="CI329" s="664"/>
      <c r="CJ329" s="359"/>
      <c r="CK329" s="664"/>
      <c r="CL329" s="669"/>
      <c r="CM329" s="669"/>
      <c r="CN329" s="359"/>
      <c r="CO329" s="359"/>
      <c r="CP329" s="359"/>
      <c r="CQ329" s="669"/>
      <c r="CR329" s="669"/>
      <c r="CS329" s="669"/>
      <c r="CT329" s="669"/>
      <c r="CU329" s="669"/>
      <c r="CV329" s="669"/>
      <c r="CW329" s="669"/>
      <c r="CX329" s="669"/>
      <c r="CY329" s="669"/>
      <c r="CZ329" s="669"/>
      <c r="DA329" s="669"/>
      <c r="DB329" s="669"/>
      <c r="DC329" s="669"/>
      <c r="DD329" s="669"/>
      <c r="DE329" s="669"/>
      <c r="DF329" s="669"/>
      <c r="DG329" s="669"/>
      <c r="DH329" s="669"/>
      <c r="DI329" s="669"/>
      <c r="DJ329" s="669"/>
      <c r="DK329" s="669"/>
      <c r="DL329" s="669"/>
      <c r="DM329" s="669"/>
      <c r="DN329" s="669"/>
      <c r="DO329" s="669"/>
      <c r="DP329" s="669"/>
      <c r="DQ329" s="669"/>
      <c r="DR329" s="669"/>
      <c r="DS329" s="669"/>
      <c r="DT329" s="669"/>
      <c r="DU329" s="669"/>
      <c r="DV329" s="669"/>
      <c r="DW329" s="669"/>
      <c r="DX329" s="669"/>
      <c r="DY329" s="669"/>
      <c r="DZ329" s="669"/>
      <c r="EA329" s="669"/>
      <c r="EB329" s="669"/>
      <c r="EC329" s="669"/>
      <c r="ED329" s="669"/>
      <c r="EE329" s="669"/>
      <c r="EF329" s="669"/>
      <c r="EG329" s="669"/>
      <c r="EH329" s="669"/>
      <c r="EI329" s="669"/>
      <c r="EJ329" s="669"/>
      <c r="EK329" s="669"/>
      <c r="EL329" s="669"/>
      <c r="EM329" s="669"/>
    </row>
    <row r="330" spans="42:143" ht="13" customHeight="1" x14ac:dyDescent="0.3">
      <c r="AP330" s="867"/>
      <c r="AR330" s="420"/>
      <c r="AY330" s="461"/>
      <c r="BK330" s="664"/>
      <c r="BL330" s="664"/>
      <c r="BM330" s="664"/>
      <c r="BN330" s="664"/>
      <c r="BO330" s="669"/>
      <c r="BP330" s="664"/>
      <c r="BQ330" s="664"/>
      <c r="BR330" s="673"/>
      <c r="BS330" s="359"/>
      <c r="BT330" s="669"/>
      <c r="BU330" s="359"/>
      <c r="BV330" s="664"/>
      <c r="BW330" s="359"/>
      <c r="BX330" s="669"/>
      <c r="BY330" s="674"/>
      <c r="BZ330" s="664"/>
      <c r="CA330" s="359"/>
      <c r="CB330" s="664"/>
      <c r="CC330" s="669"/>
      <c r="CD330" s="359"/>
      <c r="CE330" s="664"/>
      <c r="CF330" s="359"/>
      <c r="CG330" s="664"/>
      <c r="CH330" s="359"/>
      <c r="CI330" s="664"/>
      <c r="CJ330" s="359"/>
      <c r="CK330" s="664"/>
      <c r="CL330" s="669"/>
      <c r="CM330" s="669"/>
      <c r="CN330" s="359"/>
      <c r="CO330" s="359"/>
      <c r="CP330" s="359"/>
      <c r="CQ330" s="669"/>
      <c r="CR330" s="669"/>
      <c r="CS330" s="669"/>
      <c r="CT330" s="669"/>
      <c r="CU330" s="669"/>
      <c r="CV330" s="669"/>
      <c r="CW330" s="669"/>
      <c r="CX330" s="669"/>
      <c r="CY330" s="669"/>
      <c r="CZ330" s="669"/>
      <c r="DA330" s="669"/>
      <c r="DB330" s="669"/>
      <c r="DC330" s="669"/>
      <c r="DD330" s="669"/>
      <c r="DE330" s="669"/>
      <c r="DF330" s="669"/>
      <c r="DG330" s="669"/>
      <c r="DH330" s="669"/>
      <c r="DI330" s="669"/>
      <c r="DJ330" s="669"/>
      <c r="DK330" s="669"/>
      <c r="DL330" s="669"/>
      <c r="DM330" s="669"/>
      <c r="DN330" s="669"/>
      <c r="DO330" s="669"/>
      <c r="DP330" s="669"/>
      <c r="DQ330" s="669"/>
      <c r="DR330" s="669"/>
      <c r="DS330" s="669"/>
      <c r="DT330" s="669"/>
      <c r="DU330" s="669"/>
      <c r="DV330" s="669"/>
      <c r="DW330" s="669"/>
      <c r="DX330" s="669"/>
      <c r="DY330" s="669"/>
      <c r="DZ330" s="669"/>
      <c r="EA330" s="669"/>
      <c r="EB330" s="669"/>
      <c r="EC330" s="669"/>
      <c r="ED330" s="669"/>
      <c r="EE330" s="669"/>
      <c r="EF330" s="669"/>
      <c r="EG330" s="669"/>
      <c r="EH330" s="669"/>
      <c r="EI330" s="669"/>
      <c r="EJ330" s="669"/>
      <c r="EK330" s="669"/>
      <c r="EL330" s="669"/>
      <c r="EM330" s="669"/>
    </row>
    <row r="331" spans="42:143" ht="13" customHeight="1" x14ac:dyDescent="0.3">
      <c r="AP331" s="867"/>
      <c r="AR331" s="420"/>
      <c r="AY331" s="461"/>
      <c r="BK331" s="664"/>
      <c r="BL331" s="664"/>
      <c r="BM331" s="664"/>
      <c r="BN331" s="664"/>
      <c r="BO331" s="669"/>
      <c r="BP331" s="664"/>
      <c r="BQ331" s="664"/>
      <c r="BR331" s="673"/>
      <c r="BS331" s="359"/>
      <c r="BT331" s="669"/>
      <c r="BU331" s="359"/>
      <c r="BV331" s="664"/>
      <c r="BW331" s="359"/>
      <c r="BX331" s="669"/>
      <c r="BY331" s="674"/>
      <c r="BZ331" s="664"/>
      <c r="CA331" s="359"/>
      <c r="CB331" s="664"/>
      <c r="CC331" s="669"/>
      <c r="CD331" s="359"/>
      <c r="CE331" s="664"/>
      <c r="CF331" s="359"/>
      <c r="CG331" s="664"/>
      <c r="CH331" s="359"/>
      <c r="CI331" s="664"/>
      <c r="CJ331" s="359"/>
      <c r="CK331" s="664"/>
      <c r="CL331" s="669"/>
      <c r="CM331" s="669"/>
      <c r="CN331" s="359"/>
      <c r="CO331" s="359"/>
      <c r="CP331" s="359"/>
      <c r="CQ331" s="669"/>
      <c r="CR331" s="669"/>
      <c r="CS331" s="669"/>
      <c r="CT331" s="669"/>
      <c r="CU331" s="669"/>
      <c r="CV331" s="669"/>
      <c r="CW331" s="669"/>
      <c r="CX331" s="669"/>
      <c r="CY331" s="669"/>
      <c r="CZ331" s="669"/>
      <c r="DA331" s="669"/>
      <c r="DB331" s="669"/>
      <c r="DC331" s="669"/>
      <c r="DD331" s="669"/>
      <c r="DE331" s="669"/>
      <c r="DF331" s="669"/>
      <c r="DG331" s="669"/>
      <c r="DH331" s="669"/>
      <c r="DI331" s="669"/>
      <c r="DJ331" s="669"/>
      <c r="DK331" s="669"/>
      <c r="DL331" s="669"/>
      <c r="DM331" s="669"/>
      <c r="DN331" s="669"/>
      <c r="DO331" s="669"/>
      <c r="DP331" s="669"/>
      <c r="DQ331" s="669"/>
      <c r="DR331" s="669"/>
      <c r="DS331" s="669"/>
      <c r="DT331" s="669"/>
      <c r="DU331" s="669"/>
      <c r="DV331" s="669"/>
      <c r="DW331" s="669"/>
      <c r="DX331" s="669"/>
      <c r="DY331" s="669"/>
      <c r="DZ331" s="669"/>
      <c r="EA331" s="669"/>
      <c r="EB331" s="669"/>
      <c r="EC331" s="669"/>
      <c r="ED331" s="669"/>
      <c r="EE331" s="669"/>
      <c r="EF331" s="669"/>
      <c r="EG331" s="669"/>
      <c r="EH331" s="669"/>
      <c r="EI331" s="669"/>
      <c r="EJ331" s="669"/>
      <c r="EK331" s="669"/>
      <c r="EL331" s="669"/>
      <c r="EM331" s="669"/>
    </row>
    <row r="332" spans="42:143" ht="13" customHeight="1" x14ac:dyDescent="0.3">
      <c r="AP332" s="867"/>
      <c r="AR332" s="420"/>
      <c r="AY332" s="461"/>
      <c r="BK332" s="664"/>
      <c r="BL332" s="664"/>
      <c r="BM332" s="664"/>
      <c r="BN332" s="664"/>
      <c r="BO332" s="669"/>
      <c r="BP332" s="664"/>
      <c r="BQ332" s="664"/>
      <c r="BR332" s="673"/>
      <c r="BS332" s="359"/>
      <c r="BT332" s="669"/>
      <c r="BU332" s="359"/>
      <c r="BV332" s="664"/>
      <c r="BW332" s="359"/>
      <c r="BX332" s="669"/>
      <c r="BY332" s="674"/>
      <c r="BZ332" s="664"/>
      <c r="CA332" s="359"/>
      <c r="CB332" s="664"/>
      <c r="CC332" s="669"/>
      <c r="CD332" s="359"/>
      <c r="CE332" s="664"/>
      <c r="CF332" s="359"/>
      <c r="CG332" s="664"/>
      <c r="CH332" s="359"/>
      <c r="CI332" s="664"/>
      <c r="CJ332" s="359"/>
      <c r="CK332" s="664"/>
      <c r="CL332" s="669"/>
      <c r="CM332" s="669"/>
      <c r="CN332" s="359"/>
      <c r="CO332" s="359"/>
      <c r="CP332" s="359"/>
      <c r="CQ332" s="669"/>
      <c r="CR332" s="669"/>
      <c r="CS332" s="669"/>
      <c r="CT332" s="669"/>
      <c r="CU332" s="669"/>
      <c r="CV332" s="669"/>
      <c r="CW332" s="669"/>
      <c r="CX332" s="669"/>
      <c r="CY332" s="669"/>
      <c r="CZ332" s="669"/>
      <c r="DA332" s="669"/>
      <c r="DB332" s="669"/>
      <c r="DC332" s="669"/>
      <c r="DD332" s="669"/>
      <c r="DE332" s="669"/>
      <c r="DF332" s="669"/>
      <c r="DG332" s="669"/>
      <c r="DH332" s="669"/>
      <c r="DI332" s="669"/>
      <c r="DJ332" s="669"/>
      <c r="DK332" s="669"/>
      <c r="DL332" s="669"/>
      <c r="DM332" s="669"/>
      <c r="DN332" s="669"/>
      <c r="DO332" s="669"/>
      <c r="DP332" s="669"/>
      <c r="DQ332" s="669"/>
      <c r="DR332" s="669"/>
      <c r="DS332" s="669"/>
      <c r="DT332" s="669"/>
      <c r="DU332" s="669"/>
      <c r="DV332" s="669"/>
      <c r="DW332" s="669"/>
      <c r="DX332" s="669"/>
      <c r="DY332" s="669"/>
      <c r="DZ332" s="669"/>
      <c r="EA332" s="669"/>
      <c r="EB332" s="669"/>
      <c r="EC332" s="669"/>
      <c r="ED332" s="669"/>
      <c r="EE332" s="669"/>
      <c r="EF332" s="669"/>
      <c r="EG332" s="669"/>
      <c r="EH332" s="669"/>
      <c r="EI332" s="669"/>
      <c r="EJ332" s="669"/>
      <c r="EK332" s="669"/>
      <c r="EL332" s="669"/>
      <c r="EM332" s="669"/>
    </row>
    <row r="333" spans="42:143" ht="13" customHeight="1" x14ac:dyDescent="0.3">
      <c r="AP333" s="867"/>
      <c r="AR333" s="420"/>
      <c r="AY333" s="461"/>
      <c r="BK333" s="664"/>
      <c r="BL333" s="664"/>
      <c r="BM333" s="664"/>
      <c r="BN333" s="664"/>
      <c r="BO333" s="669"/>
      <c r="BP333" s="664"/>
      <c r="BQ333" s="664"/>
      <c r="BR333" s="673"/>
      <c r="BS333" s="359"/>
      <c r="BT333" s="669"/>
      <c r="BU333" s="359"/>
      <c r="BV333" s="664"/>
      <c r="BW333" s="359"/>
      <c r="BX333" s="669"/>
      <c r="BY333" s="674"/>
      <c r="BZ333" s="664"/>
      <c r="CA333" s="359"/>
      <c r="CB333" s="664"/>
      <c r="CC333" s="669"/>
      <c r="CD333" s="359"/>
      <c r="CE333" s="664"/>
      <c r="CF333" s="359"/>
      <c r="CG333" s="664"/>
      <c r="CH333" s="359"/>
      <c r="CI333" s="664"/>
      <c r="CJ333" s="359"/>
      <c r="CK333" s="664"/>
      <c r="CL333" s="669"/>
      <c r="CM333" s="669"/>
      <c r="CN333" s="359"/>
      <c r="CO333" s="359"/>
      <c r="CP333" s="359"/>
      <c r="CQ333" s="669"/>
      <c r="CR333" s="669"/>
      <c r="CS333" s="669"/>
      <c r="CT333" s="669"/>
      <c r="CU333" s="669"/>
      <c r="CV333" s="669"/>
      <c r="CW333" s="669"/>
      <c r="CX333" s="669"/>
      <c r="CY333" s="669"/>
      <c r="CZ333" s="669"/>
      <c r="DA333" s="669"/>
      <c r="DB333" s="669"/>
      <c r="DC333" s="669"/>
      <c r="DD333" s="669"/>
      <c r="DE333" s="669"/>
      <c r="DF333" s="669"/>
      <c r="DG333" s="669"/>
      <c r="DH333" s="669"/>
      <c r="DI333" s="669"/>
      <c r="DJ333" s="669"/>
      <c r="DK333" s="669"/>
      <c r="DL333" s="669"/>
      <c r="DM333" s="669"/>
      <c r="DN333" s="669"/>
      <c r="DO333" s="669"/>
      <c r="DP333" s="669"/>
      <c r="DQ333" s="669"/>
      <c r="DR333" s="669"/>
      <c r="DS333" s="669"/>
      <c r="DT333" s="669"/>
      <c r="DU333" s="669"/>
      <c r="DV333" s="669"/>
      <c r="DW333" s="669"/>
      <c r="DX333" s="669"/>
      <c r="DY333" s="669"/>
      <c r="DZ333" s="669"/>
      <c r="EA333" s="669"/>
      <c r="EB333" s="669"/>
      <c r="EC333" s="669"/>
      <c r="ED333" s="669"/>
      <c r="EE333" s="669"/>
      <c r="EF333" s="669"/>
      <c r="EG333" s="669"/>
      <c r="EH333" s="669"/>
      <c r="EI333" s="669"/>
      <c r="EJ333" s="669"/>
      <c r="EK333" s="669"/>
      <c r="EL333" s="669"/>
      <c r="EM333" s="669"/>
    </row>
    <row r="334" spans="42:143" ht="13" customHeight="1" x14ac:dyDescent="0.3">
      <c r="AP334" s="867"/>
      <c r="AR334" s="420"/>
      <c r="AY334" s="461"/>
      <c r="BK334" s="664"/>
      <c r="BL334" s="664"/>
      <c r="BM334" s="664"/>
      <c r="BN334" s="664"/>
      <c r="BO334" s="669"/>
      <c r="BP334" s="664"/>
      <c r="BQ334" s="664"/>
      <c r="BR334" s="673"/>
      <c r="BS334" s="359"/>
      <c r="BT334" s="669"/>
      <c r="BU334" s="359"/>
      <c r="BV334" s="664"/>
      <c r="BW334" s="359"/>
      <c r="BX334" s="669"/>
      <c r="BY334" s="674"/>
      <c r="BZ334" s="664"/>
      <c r="CA334" s="359"/>
      <c r="CB334" s="664"/>
      <c r="CC334" s="669"/>
      <c r="CD334" s="359"/>
      <c r="CE334" s="664"/>
      <c r="CF334" s="359"/>
      <c r="CG334" s="664"/>
      <c r="CH334" s="359"/>
      <c r="CI334" s="664"/>
      <c r="CJ334" s="359"/>
      <c r="CK334" s="664"/>
      <c r="CL334" s="669"/>
      <c r="CM334" s="669"/>
      <c r="CN334" s="359"/>
      <c r="CO334" s="359"/>
      <c r="CP334" s="359"/>
      <c r="CQ334" s="669"/>
      <c r="CR334" s="669"/>
      <c r="CS334" s="669"/>
      <c r="CT334" s="669"/>
      <c r="CU334" s="669"/>
      <c r="CV334" s="669"/>
      <c r="CW334" s="669"/>
      <c r="CX334" s="669"/>
      <c r="CY334" s="669"/>
      <c r="CZ334" s="669"/>
      <c r="DA334" s="669"/>
      <c r="DB334" s="669"/>
      <c r="DC334" s="669"/>
      <c r="DD334" s="669"/>
      <c r="DE334" s="669"/>
      <c r="DF334" s="669"/>
      <c r="DG334" s="669"/>
      <c r="DH334" s="669"/>
      <c r="DI334" s="669"/>
      <c r="DJ334" s="669"/>
      <c r="DK334" s="669"/>
      <c r="DL334" s="669"/>
      <c r="DM334" s="669"/>
      <c r="DN334" s="669"/>
      <c r="DO334" s="669"/>
      <c r="DP334" s="669"/>
      <c r="DQ334" s="669"/>
      <c r="DR334" s="669"/>
      <c r="DS334" s="669"/>
      <c r="DT334" s="669"/>
      <c r="DU334" s="669"/>
      <c r="DV334" s="669"/>
      <c r="DW334" s="669"/>
      <c r="DX334" s="669"/>
      <c r="DY334" s="669"/>
      <c r="DZ334" s="669"/>
      <c r="EA334" s="669"/>
      <c r="EB334" s="669"/>
      <c r="EC334" s="669"/>
      <c r="ED334" s="669"/>
      <c r="EE334" s="669"/>
      <c r="EF334" s="669"/>
      <c r="EG334" s="669"/>
      <c r="EH334" s="669"/>
      <c r="EI334" s="669"/>
      <c r="EJ334" s="669"/>
      <c r="EK334" s="669"/>
      <c r="EL334" s="669"/>
      <c r="EM334" s="669"/>
    </row>
    <row r="335" spans="42:143" ht="13" customHeight="1" x14ac:dyDescent="0.3">
      <c r="AP335" s="867"/>
      <c r="AR335" s="420"/>
      <c r="AY335" s="461"/>
      <c r="BK335" s="664"/>
      <c r="BL335" s="664"/>
      <c r="BM335" s="664"/>
      <c r="BN335" s="664"/>
      <c r="BO335" s="669"/>
      <c r="BP335" s="664"/>
      <c r="BQ335" s="664"/>
      <c r="BR335" s="673"/>
      <c r="BS335" s="359"/>
      <c r="BT335" s="669"/>
      <c r="BU335" s="359"/>
      <c r="BV335" s="664"/>
      <c r="BW335" s="359"/>
      <c r="BX335" s="669"/>
      <c r="BY335" s="674"/>
      <c r="BZ335" s="664"/>
      <c r="CA335" s="359"/>
      <c r="CB335" s="664"/>
      <c r="CC335" s="669"/>
      <c r="CD335" s="359"/>
      <c r="CE335" s="664"/>
      <c r="CF335" s="359"/>
      <c r="CG335" s="664"/>
      <c r="CH335" s="359"/>
      <c r="CI335" s="664"/>
      <c r="CJ335" s="359"/>
      <c r="CK335" s="664"/>
      <c r="CL335" s="669"/>
      <c r="CM335" s="669"/>
      <c r="CN335" s="359"/>
      <c r="CO335" s="359"/>
      <c r="CP335" s="359"/>
      <c r="CQ335" s="669"/>
      <c r="CR335" s="669"/>
      <c r="CS335" s="669"/>
      <c r="CT335" s="669"/>
      <c r="CU335" s="669"/>
      <c r="CV335" s="669"/>
      <c r="CW335" s="669"/>
      <c r="CX335" s="669"/>
      <c r="CY335" s="669"/>
      <c r="CZ335" s="669"/>
      <c r="DA335" s="669"/>
      <c r="DB335" s="669"/>
      <c r="DC335" s="669"/>
      <c r="DD335" s="669"/>
      <c r="DE335" s="669"/>
      <c r="DF335" s="669"/>
      <c r="DG335" s="669"/>
      <c r="DH335" s="669"/>
      <c r="DI335" s="669"/>
      <c r="DJ335" s="669"/>
      <c r="DK335" s="669"/>
      <c r="DL335" s="669"/>
      <c r="DM335" s="669"/>
      <c r="DN335" s="669"/>
      <c r="DO335" s="669"/>
      <c r="DP335" s="669"/>
      <c r="DQ335" s="669"/>
      <c r="DR335" s="669"/>
      <c r="DS335" s="669"/>
      <c r="DT335" s="669"/>
      <c r="DU335" s="669"/>
      <c r="DV335" s="669"/>
      <c r="DW335" s="669"/>
      <c r="DX335" s="669"/>
      <c r="DY335" s="669"/>
      <c r="DZ335" s="669"/>
      <c r="EA335" s="669"/>
      <c r="EB335" s="669"/>
      <c r="EC335" s="669"/>
      <c r="ED335" s="669"/>
      <c r="EE335" s="669"/>
      <c r="EF335" s="669"/>
      <c r="EG335" s="669"/>
      <c r="EH335" s="669"/>
      <c r="EI335" s="669"/>
      <c r="EJ335" s="669"/>
      <c r="EK335" s="669"/>
      <c r="EL335" s="669"/>
      <c r="EM335" s="669"/>
    </row>
    <row r="336" spans="42:143" ht="13" customHeight="1" x14ac:dyDescent="0.3">
      <c r="AP336" s="867"/>
      <c r="AR336" s="420"/>
      <c r="AY336" s="461"/>
      <c r="BK336" s="664"/>
      <c r="BL336" s="664"/>
      <c r="BM336" s="664"/>
      <c r="BN336" s="664"/>
      <c r="BO336" s="669"/>
      <c r="BP336" s="664"/>
      <c r="BQ336" s="664"/>
      <c r="BR336" s="673"/>
      <c r="BS336" s="359"/>
      <c r="BT336" s="669"/>
      <c r="BU336" s="359"/>
      <c r="BV336" s="664"/>
      <c r="BW336" s="359"/>
      <c r="BX336" s="669"/>
      <c r="BY336" s="674"/>
      <c r="BZ336" s="664"/>
      <c r="CA336" s="359"/>
      <c r="CB336" s="664"/>
      <c r="CC336" s="669"/>
      <c r="CD336" s="359"/>
      <c r="CE336" s="664"/>
      <c r="CF336" s="359"/>
      <c r="CG336" s="664"/>
      <c r="CH336" s="359"/>
      <c r="CI336" s="664"/>
      <c r="CJ336" s="359"/>
      <c r="CK336" s="664"/>
      <c r="CL336" s="669"/>
      <c r="CM336" s="669"/>
      <c r="CN336" s="359"/>
      <c r="CO336" s="359"/>
      <c r="CP336" s="359"/>
      <c r="CQ336" s="669"/>
      <c r="CR336" s="669"/>
      <c r="CS336" s="669"/>
      <c r="CT336" s="669"/>
      <c r="CU336" s="669"/>
      <c r="CV336" s="669"/>
      <c r="CW336" s="669"/>
      <c r="CX336" s="669"/>
      <c r="CY336" s="669"/>
      <c r="CZ336" s="669"/>
      <c r="DA336" s="669"/>
      <c r="DB336" s="669"/>
      <c r="DC336" s="669"/>
      <c r="DD336" s="669"/>
      <c r="DE336" s="669"/>
      <c r="DF336" s="669"/>
      <c r="DG336" s="669"/>
      <c r="DH336" s="669"/>
      <c r="DI336" s="669"/>
      <c r="DJ336" s="669"/>
      <c r="DK336" s="669"/>
      <c r="DL336" s="669"/>
      <c r="DM336" s="669"/>
      <c r="DN336" s="669"/>
      <c r="DO336" s="669"/>
      <c r="DP336" s="669"/>
      <c r="DQ336" s="669"/>
      <c r="DR336" s="669"/>
      <c r="DS336" s="669"/>
      <c r="DT336" s="669"/>
      <c r="DU336" s="669"/>
      <c r="DV336" s="669"/>
      <c r="DW336" s="669"/>
      <c r="DX336" s="669"/>
      <c r="DY336" s="669"/>
      <c r="DZ336" s="669"/>
      <c r="EA336" s="669"/>
      <c r="EB336" s="669"/>
      <c r="EC336" s="669"/>
      <c r="ED336" s="669"/>
      <c r="EE336" s="669"/>
      <c r="EF336" s="669"/>
      <c r="EG336" s="669"/>
      <c r="EH336" s="669"/>
      <c r="EI336" s="669"/>
      <c r="EJ336" s="669"/>
      <c r="EK336" s="669"/>
      <c r="EL336" s="669"/>
      <c r="EM336" s="669"/>
    </row>
    <row r="337" spans="42:143" ht="13" customHeight="1" x14ac:dyDescent="0.3">
      <c r="AP337" s="867"/>
      <c r="AR337" s="420"/>
      <c r="AY337" s="461"/>
      <c r="BK337" s="664"/>
      <c r="BL337" s="664"/>
      <c r="BM337" s="664"/>
      <c r="BN337" s="664"/>
      <c r="BO337" s="669"/>
      <c r="BP337" s="664"/>
      <c r="BQ337" s="664"/>
      <c r="BR337" s="673"/>
      <c r="BS337" s="359"/>
      <c r="BT337" s="669"/>
      <c r="BU337" s="359"/>
      <c r="BV337" s="664"/>
      <c r="BW337" s="359"/>
      <c r="BX337" s="669"/>
      <c r="BY337" s="674"/>
      <c r="BZ337" s="664"/>
      <c r="CA337" s="359"/>
      <c r="CB337" s="664"/>
      <c r="CC337" s="669"/>
      <c r="CD337" s="359"/>
      <c r="CE337" s="664"/>
      <c r="CF337" s="359"/>
      <c r="CG337" s="664"/>
      <c r="CH337" s="359"/>
      <c r="CI337" s="664"/>
      <c r="CJ337" s="359"/>
      <c r="CK337" s="664"/>
      <c r="CL337" s="669"/>
      <c r="CM337" s="669"/>
      <c r="CN337" s="359"/>
      <c r="CO337" s="359"/>
      <c r="CP337" s="359"/>
      <c r="CQ337" s="669"/>
      <c r="CR337" s="669"/>
      <c r="CS337" s="669"/>
      <c r="CT337" s="669"/>
      <c r="CU337" s="669"/>
      <c r="CV337" s="669"/>
      <c r="CW337" s="669"/>
      <c r="CX337" s="669"/>
      <c r="CY337" s="669"/>
      <c r="CZ337" s="669"/>
      <c r="DA337" s="669"/>
      <c r="DB337" s="669"/>
      <c r="DC337" s="669"/>
      <c r="DD337" s="669"/>
      <c r="DE337" s="669"/>
      <c r="DF337" s="669"/>
      <c r="DG337" s="669"/>
      <c r="DH337" s="669"/>
      <c r="DI337" s="669"/>
      <c r="DJ337" s="669"/>
      <c r="DK337" s="669"/>
      <c r="DL337" s="669"/>
      <c r="DM337" s="669"/>
      <c r="DN337" s="669"/>
      <c r="DO337" s="669"/>
      <c r="DP337" s="669"/>
      <c r="DQ337" s="669"/>
      <c r="DR337" s="669"/>
      <c r="DS337" s="669"/>
      <c r="DT337" s="669"/>
      <c r="DU337" s="669"/>
      <c r="DV337" s="669"/>
      <c r="DW337" s="669"/>
      <c r="DX337" s="669"/>
      <c r="DY337" s="669"/>
      <c r="DZ337" s="669"/>
      <c r="EA337" s="669"/>
      <c r="EB337" s="669"/>
      <c r="EC337" s="669"/>
      <c r="ED337" s="669"/>
      <c r="EE337" s="669"/>
      <c r="EF337" s="669"/>
      <c r="EG337" s="669"/>
      <c r="EH337" s="669"/>
      <c r="EI337" s="669"/>
      <c r="EJ337" s="669"/>
      <c r="EK337" s="669"/>
      <c r="EL337" s="669"/>
      <c r="EM337" s="669"/>
    </row>
    <row r="338" spans="42:143" ht="13" customHeight="1" x14ac:dyDescent="0.3">
      <c r="AP338" s="867"/>
      <c r="AR338" s="420"/>
      <c r="AY338" s="461"/>
      <c r="BK338" s="664"/>
      <c r="BL338" s="664"/>
      <c r="BM338" s="664"/>
      <c r="BN338" s="664"/>
      <c r="BO338" s="669"/>
      <c r="BP338" s="664"/>
      <c r="BQ338" s="664"/>
      <c r="BR338" s="673"/>
      <c r="BS338" s="359"/>
      <c r="BT338" s="669"/>
      <c r="BU338" s="359"/>
      <c r="BV338" s="664"/>
      <c r="BW338" s="359"/>
      <c r="BX338" s="669"/>
      <c r="BY338" s="674"/>
      <c r="BZ338" s="664"/>
      <c r="CA338" s="359"/>
      <c r="CB338" s="664"/>
      <c r="CC338" s="669"/>
      <c r="CD338" s="359"/>
      <c r="CE338" s="664"/>
      <c r="CF338" s="359"/>
      <c r="CG338" s="664"/>
      <c r="CH338" s="359"/>
      <c r="CI338" s="664"/>
      <c r="CJ338" s="359"/>
      <c r="CK338" s="664"/>
      <c r="CL338" s="669"/>
      <c r="CM338" s="669"/>
      <c r="CN338" s="359"/>
      <c r="CO338" s="359"/>
      <c r="CP338" s="359"/>
      <c r="CQ338" s="669"/>
      <c r="CR338" s="669"/>
      <c r="CS338" s="669"/>
      <c r="CT338" s="669"/>
      <c r="CU338" s="669"/>
      <c r="CV338" s="669"/>
      <c r="CW338" s="669"/>
      <c r="CX338" s="669"/>
      <c r="CY338" s="669"/>
      <c r="CZ338" s="669"/>
      <c r="DA338" s="669"/>
      <c r="DB338" s="669"/>
      <c r="DC338" s="669"/>
      <c r="DD338" s="669"/>
      <c r="DE338" s="669"/>
      <c r="DF338" s="669"/>
      <c r="DG338" s="669"/>
      <c r="DH338" s="669"/>
      <c r="DI338" s="669"/>
      <c r="DJ338" s="669"/>
      <c r="DK338" s="669"/>
      <c r="DL338" s="669"/>
      <c r="DM338" s="669"/>
      <c r="DN338" s="669"/>
      <c r="DO338" s="669"/>
      <c r="DP338" s="669"/>
      <c r="DQ338" s="669"/>
      <c r="DR338" s="669"/>
      <c r="DS338" s="669"/>
      <c r="DT338" s="669"/>
      <c r="DU338" s="669"/>
      <c r="DV338" s="669"/>
      <c r="DW338" s="669"/>
      <c r="DX338" s="669"/>
      <c r="DY338" s="669"/>
      <c r="DZ338" s="669"/>
      <c r="EA338" s="669"/>
      <c r="EB338" s="669"/>
      <c r="EC338" s="669"/>
      <c r="ED338" s="669"/>
      <c r="EE338" s="669"/>
      <c r="EF338" s="669"/>
      <c r="EG338" s="669"/>
      <c r="EH338" s="669"/>
      <c r="EI338" s="669"/>
      <c r="EJ338" s="669"/>
      <c r="EK338" s="669"/>
      <c r="EL338" s="669"/>
      <c r="EM338" s="669"/>
    </row>
    <row r="339" spans="42:143" ht="13" customHeight="1" x14ac:dyDescent="0.3">
      <c r="AP339" s="867"/>
      <c r="AR339" s="420"/>
      <c r="AY339" s="461"/>
      <c r="BK339" s="664"/>
      <c r="BL339" s="664"/>
      <c r="BM339" s="664"/>
      <c r="BN339" s="664"/>
      <c r="BO339" s="669"/>
      <c r="BP339" s="664"/>
      <c r="BQ339" s="664"/>
      <c r="BR339" s="673"/>
      <c r="BS339" s="359"/>
      <c r="BT339" s="669"/>
      <c r="BU339" s="359"/>
      <c r="BV339" s="664"/>
      <c r="BW339" s="359"/>
      <c r="BX339" s="669"/>
      <c r="BY339" s="674"/>
      <c r="BZ339" s="664"/>
      <c r="CA339" s="359"/>
      <c r="CB339" s="664"/>
      <c r="CC339" s="669"/>
      <c r="CD339" s="359"/>
      <c r="CE339" s="664"/>
      <c r="CF339" s="359"/>
      <c r="CG339" s="664"/>
      <c r="CH339" s="359"/>
      <c r="CI339" s="664"/>
      <c r="CJ339" s="359"/>
      <c r="CK339" s="664"/>
      <c r="CL339" s="669"/>
      <c r="CM339" s="669"/>
      <c r="CN339" s="359"/>
      <c r="CO339" s="359"/>
      <c r="CP339" s="359"/>
      <c r="CQ339" s="669"/>
      <c r="CR339" s="669"/>
      <c r="CS339" s="669"/>
      <c r="CT339" s="669"/>
      <c r="CU339" s="669"/>
      <c r="CV339" s="669"/>
      <c r="CW339" s="669"/>
      <c r="CX339" s="669"/>
      <c r="CY339" s="669"/>
      <c r="CZ339" s="669"/>
      <c r="DA339" s="669"/>
      <c r="DB339" s="669"/>
      <c r="DC339" s="669"/>
      <c r="DD339" s="669"/>
      <c r="DE339" s="669"/>
      <c r="DF339" s="669"/>
      <c r="DG339" s="669"/>
      <c r="DH339" s="669"/>
      <c r="DI339" s="669"/>
      <c r="DJ339" s="669"/>
      <c r="DK339" s="669"/>
      <c r="DL339" s="669"/>
      <c r="DM339" s="669"/>
      <c r="DN339" s="669"/>
      <c r="DO339" s="669"/>
      <c r="DP339" s="669"/>
      <c r="DQ339" s="669"/>
      <c r="DR339" s="669"/>
      <c r="DS339" s="669"/>
      <c r="DT339" s="669"/>
      <c r="DU339" s="669"/>
      <c r="DV339" s="669"/>
      <c r="DW339" s="669"/>
      <c r="DX339" s="669"/>
      <c r="DY339" s="669"/>
      <c r="DZ339" s="669"/>
      <c r="EA339" s="669"/>
      <c r="EB339" s="669"/>
      <c r="EC339" s="669"/>
      <c r="ED339" s="669"/>
      <c r="EE339" s="669"/>
      <c r="EF339" s="669"/>
      <c r="EG339" s="669"/>
      <c r="EH339" s="669"/>
      <c r="EI339" s="669"/>
      <c r="EJ339" s="669"/>
      <c r="EK339" s="669"/>
      <c r="EL339" s="669"/>
      <c r="EM339" s="669"/>
    </row>
    <row r="340" spans="42:143" ht="13" customHeight="1" x14ac:dyDescent="0.3">
      <c r="AP340" s="867"/>
      <c r="AR340" s="420"/>
      <c r="AY340" s="461"/>
      <c r="BK340" s="664"/>
      <c r="BL340" s="664"/>
      <c r="BM340" s="664"/>
      <c r="BN340" s="664"/>
      <c r="BO340" s="669"/>
      <c r="BP340" s="664"/>
      <c r="BQ340" s="664"/>
      <c r="BR340" s="673"/>
      <c r="BS340" s="359"/>
      <c r="BT340" s="669"/>
      <c r="BU340" s="359"/>
      <c r="BV340" s="664"/>
      <c r="BW340" s="359"/>
      <c r="BX340" s="669"/>
      <c r="BY340" s="674"/>
      <c r="BZ340" s="664"/>
      <c r="CA340" s="359"/>
      <c r="CB340" s="664"/>
      <c r="CC340" s="669"/>
      <c r="CD340" s="359"/>
      <c r="CE340" s="664"/>
      <c r="CF340" s="359"/>
      <c r="CG340" s="664"/>
      <c r="CH340" s="359"/>
      <c r="CI340" s="664"/>
      <c r="CJ340" s="359"/>
      <c r="CK340" s="664"/>
      <c r="CL340" s="669"/>
      <c r="CM340" s="669"/>
      <c r="CN340" s="359"/>
      <c r="CO340" s="359"/>
      <c r="CP340" s="359"/>
      <c r="CQ340" s="669"/>
      <c r="CR340" s="669"/>
      <c r="CS340" s="669"/>
      <c r="CT340" s="669"/>
      <c r="CU340" s="669"/>
      <c r="CV340" s="669"/>
      <c r="CW340" s="669"/>
      <c r="CX340" s="669"/>
      <c r="CY340" s="669"/>
      <c r="CZ340" s="669"/>
      <c r="DA340" s="669"/>
      <c r="DB340" s="669"/>
      <c r="DC340" s="669"/>
      <c r="DD340" s="669"/>
      <c r="DE340" s="669"/>
      <c r="DF340" s="669"/>
      <c r="DG340" s="669"/>
      <c r="DH340" s="669"/>
      <c r="DI340" s="669"/>
      <c r="DJ340" s="669"/>
      <c r="DK340" s="669"/>
      <c r="DL340" s="669"/>
      <c r="DM340" s="669"/>
      <c r="DN340" s="669"/>
      <c r="DO340" s="669"/>
      <c r="DP340" s="669"/>
      <c r="DQ340" s="669"/>
      <c r="DR340" s="669"/>
      <c r="DS340" s="669"/>
      <c r="DT340" s="669"/>
      <c r="DU340" s="669"/>
      <c r="DV340" s="669"/>
      <c r="DW340" s="669"/>
      <c r="DX340" s="669"/>
      <c r="DY340" s="669"/>
      <c r="DZ340" s="669"/>
      <c r="EA340" s="669"/>
      <c r="EB340" s="669"/>
      <c r="EC340" s="669"/>
      <c r="ED340" s="669"/>
      <c r="EE340" s="669"/>
      <c r="EF340" s="669"/>
      <c r="EG340" s="669"/>
      <c r="EH340" s="669"/>
      <c r="EI340" s="669"/>
      <c r="EJ340" s="669"/>
      <c r="EK340" s="669"/>
      <c r="EL340" s="669"/>
      <c r="EM340" s="669"/>
    </row>
    <row r="341" spans="42:143" ht="13" customHeight="1" x14ac:dyDescent="0.3">
      <c r="AP341" s="867"/>
      <c r="AR341" s="420"/>
      <c r="AY341" s="461"/>
      <c r="BK341" s="664"/>
      <c r="BL341" s="664"/>
      <c r="BM341" s="664"/>
      <c r="BN341" s="664"/>
      <c r="BO341" s="669"/>
      <c r="BP341" s="664"/>
      <c r="BQ341" s="664"/>
      <c r="BR341" s="673"/>
      <c r="BS341" s="359"/>
      <c r="BT341" s="669"/>
      <c r="BU341" s="359"/>
      <c r="BV341" s="664"/>
      <c r="BW341" s="359"/>
      <c r="BX341" s="669"/>
      <c r="BY341" s="674"/>
      <c r="BZ341" s="664"/>
      <c r="CA341" s="359"/>
      <c r="CB341" s="664"/>
      <c r="CC341" s="669"/>
      <c r="CD341" s="359"/>
      <c r="CE341" s="664"/>
      <c r="CF341" s="359"/>
      <c r="CG341" s="664"/>
      <c r="CH341" s="359"/>
      <c r="CI341" s="664"/>
      <c r="CJ341" s="359"/>
      <c r="CK341" s="664"/>
      <c r="CL341" s="669"/>
      <c r="CM341" s="669"/>
      <c r="CN341" s="359"/>
      <c r="CO341" s="359"/>
      <c r="CP341" s="359"/>
      <c r="CQ341" s="669"/>
      <c r="CR341" s="669"/>
      <c r="CS341" s="669"/>
      <c r="CT341" s="669"/>
      <c r="CU341" s="669"/>
      <c r="CV341" s="669"/>
      <c r="CW341" s="669"/>
      <c r="CX341" s="669"/>
      <c r="CY341" s="669"/>
      <c r="CZ341" s="669"/>
      <c r="DA341" s="669"/>
      <c r="DB341" s="669"/>
      <c r="DC341" s="669"/>
      <c r="DD341" s="669"/>
      <c r="DE341" s="669"/>
      <c r="DF341" s="669"/>
      <c r="DG341" s="669"/>
      <c r="DH341" s="669"/>
      <c r="DI341" s="669"/>
      <c r="DJ341" s="669"/>
      <c r="DK341" s="669"/>
      <c r="DL341" s="669"/>
      <c r="DM341" s="669"/>
      <c r="DN341" s="669"/>
      <c r="DO341" s="669"/>
      <c r="DP341" s="669"/>
      <c r="DQ341" s="669"/>
      <c r="DR341" s="669"/>
      <c r="DS341" s="669"/>
      <c r="DT341" s="669"/>
      <c r="DU341" s="669"/>
      <c r="DV341" s="669"/>
      <c r="DW341" s="669"/>
      <c r="DX341" s="669"/>
      <c r="DY341" s="669"/>
      <c r="DZ341" s="669"/>
      <c r="EA341" s="669"/>
      <c r="EB341" s="669"/>
      <c r="EC341" s="669"/>
      <c r="ED341" s="669"/>
      <c r="EE341" s="669"/>
      <c r="EF341" s="669"/>
      <c r="EG341" s="669"/>
      <c r="EH341" s="669"/>
      <c r="EI341" s="669"/>
      <c r="EJ341" s="669"/>
      <c r="EK341" s="669"/>
      <c r="EL341" s="669"/>
      <c r="EM341" s="669"/>
    </row>
    <row r="342" spans="42:143" ht="13" customHeight="1" x14ac:dyDescent="0.3">
      <c r="AP342" s="867"/>
      <c r="AR342" s="420"/>
      <c r="AY342" s="461"/>
      <c r="BK342" s="664"/>
      <c r="BL342" s="664"/>
      <c r="BM342" s="664"/>
      <c r="BN342" s="664"/>
      <c r="BO342" s="669"/>
      <c r="BP342" s="664"/>
      <c r="BQ342" s="664"/>
      <c r="BR342" s="673"/>
      <c r="BS342" s="359"/>
      <c r="BT342" s="669"/>
      <c r="BU342" s="359"/>
      <c r="BV342" s="664"/>
      <c r="BW342" s="359"/>
      <c r="BX342" s="669"/>
      <c r="BY342" s="674"/>
      <c r="BZ342" s="664"/>
      <c r="CA342" s="359"/>
      <c r="CB342" s="664"/>
      <c r="CC342" s="669"/>
      <c r="CD342" s="359"/>
      <c r="CE342" s="664"/>
      <c r="CF342" s="359"/>
      <c r="CG342" s="664"/>
      <c r="CH342" s="359"/>
      <c r="CI342" s="664"/>
      <c r="CJ342" s="359"/>
      <c r="CK342" s="664"/>
      <c r="CL342" s="669"/>
      <c r="CM342" s="669"/>
      <c r="CN342" s="359"/>
      <c r="CO342" s="359"/>
      <c r="CP342" s="359"/>
      <c r="CQ342" s="669"/>
      <c r="CR342" s="669"/>
      <c r="CS342" s="669"/>
      <c r="CT342" s="669"/>
      <c r="CU342" s="669"/>
      <c r="CV342" s="669"/>
      <c r="CW342" s="669"/>
      <c r="CX342" s="669"/>
      <c r="CY342" s="669"/>
      <c r="CZ342" s="669"/>
      <c r="DA342" s="669"/>
      <c r="DB342" s="669"/>
      <c r="DC342" s="669"/>
      <c r="DD342" s="669"/>
      <c r="DE342" s="669"/>
      <c r="DF342" s="669"/>
      <c r="DG342" s="669"/>
      <c r="DH342" s="669"/>
      <c r="DI342" s="669"/>
      <c r="DJ342" s="669"/>
      <c r="DK342" s="669"/>
      <c r="DL342" s="669"/>
      <c r="DM342" s="669"/>
      <c r="DN342" s="669"/>
      <c r="DO342" s="669"/>
      <c r="DP342" s="669"/>
      <c r="DQ342" s="669"/>
      <c r="DR342" s="669"/>
      <c r="DS342" s="669"/>
      <c r="DT342" s="669"/>
      <c r="DU342" s="669"/>
      <c r="DV342" s="669"/>
      <c r="DW342" s="669"/>
      <c r="DX342" s="669"/>
      <c r="DY342" s="669"/>
      <c r="DZ342" s="669"/>
      <c r="EA342" s="669"/>
      <c r="EB342" s="669"/>
      <c r="EC342" s="669"/>
      <c r="ED342" s="669"/>
      <c r="EE342" s="669"/>
      <c r="EF342" s="669"/>
      <c r="EG342" s="669"/>
      <c r="EH342" s="669"/>
      <c r="EI342" s="669"/>
      <c r="EJ342" s="669"/>
      <c r="EK342" s="669"/>
      <c r="EL342" s="669"/>
      <c r="EM342" s="669"/>
    </row>
    <row r="343" spans="42:143" ht="13" customHeight="1" x14ac:dyDescent="0.3">
      <c r="AP343" s="867"/>
      <c r="AR343" s="420"/>
      <c r="AY343" s="461"/>
      <c r="BK343" s="664"/>
      <c r="BL343" s="664"/>
      <c r="BM343" s="664"/>
      <c r="BN343" s="664"/>
      <c r="BO343" s="669"/>
      <c r="BP343" s="664"/>
      <c r="BQ343" s="664"/>
      <c r="BR343" s="673"/>
      <c r="BS343" s="359"/>
      <c r="BT343" s="669"/>
      <c r="BU343" s="359"/>
      <c r="BV343" s="664"/>
      <c r="BW343" s="359"/>
      <c r="BX343" s="669"/>
      <c r="BY343" s="674"/>
      <c r="BZ343" s="664"/>
      <c r="CA343" s="359"/>
      <c r="CB343" s="664"/>
      <c r="CC343" s="669"/>
      <c r="CD343" s="359"/>
      <c r="CE343" s="664"/>
      <c r="CF343" s="359"/>
      <c r="CG343" s="664"/>
      <c r="CH343" s="359"/>
      <c r="CI343" s="664"/>
      <c r="CJ343" s="359"/>
      <c r="CK343" s="664"/>
      <c r="CL343" s="669"/>
      <c r="CM343" s="669"/>
      <c r="CN343" s="359"/>
      <c r="CO343" s="359"/>
      <c r="CP343" s="359"/>
      <c r="CQ343" s="669"/>
      <c r="CR343" s="669"/>
      <c r="CS343" s="669"/>
      <c r="CT343" s="669"/>
      <c r="CU343" s="669"/>
      <c r="CV343" s="669"/>
      <c r="CW343" s="669"/>
      <c r="CX343" s="669"/>
      <c r="CY343" s="669"/>
      <c r="CZ343" s="669"/>
      <c r="DA343" s="669"/>
      <c r="DB343" s="669"/>
      <c r="DC343" s="669"/>
      <c r="DD343" s="669"/>
      <c r="DE343" s="669"/>
      <c r="DF343" s="669"/>
      <c r="DG343" s="669"/>
      <c r="DH343" s="669"/>
      <c r="DI343" s="669"/>
      <c r="DJ343" s="669"/>
      <c r="DK343" s="669"/>
      <c r="DL343" s="669"/>
      <c r="DM343" s="669"/>
      <c r="DN343" s="669"/>
      <c r="DO343" s="669"/>
      <c r="DP343" s="669"/>
      <c r="DQ343" s="669"/>
      <c r="DR343" s="669"/>
      <c r="DS343" s="669"/>
      <c r="DT343" s="669"/>
      <c r="DU343" s="669"/>
      <c r="DV343" s="669"/>
      <c r="DW343" s="669"/>
      <c r="DX343" s="669"/>
      <c r="DY343" s="669"/>
      <c r="DZ343" s="669"/>
      <c r="EA343" s="669"/>
      <c r="EB343" s="669"/>
      <c r="EC343" s="669"/>
      <c r="ED343" s="669"/>
      <c r="EE343" s="669"/>
      <c r="EF343" s="669"/>
      <c r="EG343" s="669"/>
      <c r="EH343" s="669"/>
      <c r="EI343" s="669"/>
      <c r="EJ343" s="669"/>
      <c r="EK343" s="669"/>
      <c r="EL343" s="669"/>
      <c r="EM343" s="669"/>
    </row>
    <row r="344" spans="42:143" ht="13" customHeight="1" x14ac:dyDescent="0.3">
      <c r="AP344" s="867"/>
      <c r="AR344" s="420"/>
      <c r="AY344" s="461"/>
      <c r="BK344" s="664"/>
      <c r="BL344" s="664"/>
      <c r="BM344" s="664"/>
      <c r="BN344" s="664"/>
      <c r="BO344" s="669"/>
      <c r="BP344" s="664"/>
      <c r="BQ344" s="664"/>
      <c r="BR344" s="673"/>
      <c r="BS344" s="359"/>
      <c r="BT344" s="669"/>
      <c r="BU344" s="359"/>
      <c r="BV344" s="664"/>
      <c r="BW344" s="359"/>
      <c r="BX344" s="669"/>
      <c r="BY344" s="674"/>
      <c r="BZ344" s="664"/>
      <c r="CA344" s="359"/>
      <c r="CB344" s="664"/>
      <c r="CC344" s="669"/>
      <c r="CD344" s="359"/>
      <c r="CE344" s="664"/>
      <c r="CF344" s="359"/>
      <c r="CG344" s="664"/>
      <c r="CH344" s="359"/>
      <c r="CI344" s="664"/>
      <c r="CJ344" s="359"/>
      <c r="CK344" s="664"/>
      <c r="CL344" s="669"/>
      <c r="CM344" s="669"/>
      <c r="CN344" s="359"/>
      <c r="CO344" s="359"/>
      <c r="CP344" s="359"/>
      <c r="CQ344" s="669"/>
      <c r="CR344" s="669"/>
      <c r="CS344" s="669"/>
      <c r="CT344" s="669"/>
      <c r="CU344" s="669"/>
      <c r="CV344" s="669"/>
      <c r="CW344" s="669"/>
      <c r="CX344" s="669"/>
      <c r="CY344" s="669"/>
      <c r="CZ344" s="669"/>
      <c r="DA344" s="669"/>
      <c r="DB344" s="669"/>
      <c r="DC344" s="669"/>
      <c r="DD344" s="669"/>
      <c r="DE344" s="669"/>
      <c r="DF344" s="669"/>
      <c r="DG344" s="669"/>
      <c r="DH344" s="669"/>
      <c r="DI344" s="669"/>
      <c r="DJ344" s="669"/>
      <c r="DK344" s="669"/>
      <c r="DL344" s="669"/>
      <c r="DM344" s="669"/>
      <c r="DN344" s="669"/>
      <c r="DO344" s="669"/>
      <c r="DP344" s="669"/>
      <c r="DQ344" s="669"/>
      <c r="DR344" s="669"/>
      <c r="DS344" s="669"/>
      <c r="DT344" s="669"/>
      <c r="DU344" s="669"/>
      <c r="DV344" s="669"/>
      <c r="DW344" s="669"/>
      <c r="DX344" s="669"/>
      <c r="DY344" s="669"/>
      <c r="DZ344" s="669"/>
      <c r="EA344" s="669"/>
      <c r="EB344" s="669"/>
      <c r="EC344" s="669"/>
      <c r="ED344" s="669"/>
      <c r="EE344" s="669"/>
      <c r="EF344" s="669"/>
      <c r="EG344" s="669"/>
      <c r="EH344" s="669"/>
      <c r="EI344" s="669"/>
      <c r="EJ344" s="669"/>
      <c r="EK344" s="669"/>
      <c r="EL344" s="669"/>
      <c r="EM344" s="669"/>
    </row>
    <row r="345" spans="42:143" ht="13" customHeight="1" x14ac:dyDescent="0.3">
      <c r="AP345" s="867"/>
      <c r="AR345" s="420"/>
      <c r="AY345" s="461"/>
      <c r="BK345" s="664"/>
      <c r="BL345" s="664"/>
      <c r="BM345" s="664"/>
      <c r="BN345" s="664"/>
      <c r="BO345" s="669"/>
      <c r="BP345" s="664"/>
      <c r="BQ345" s="664"/>
      <c r="BR345" s="673"/>
      <c r="BS345" s="359"/>
      <c r="BT345" s="669"/>
      <c r="BU345" s="359"/>
      <c r="BV345" s="664"/>
      <c r="BW345" s="359"/>
      <c r="BX345" s="669"/>
      <c r="BY345" s="674"/>
      <c r="BZ345" s="664"/>
      <c r="CA345" s="359"/>
      <c r="CB345" s="664"/>
      <c r="CC345" s="669"/>
      <c r="CD345" s="359"/>
      <c r="CE345" s="664"/>
      <c r="CF345" s="359"/>
      <c r="CG345" s="664"/>
      <c r="CH345" s="359"/>
      <c r="CI345" s="664"/>
      <c r="CJ345" s="359"/>
      <c r="CK345" s="664"/>
      <c r="CL345" s="669"/>
      <c r="CM345" s="669"/>
      <c r="CN345" s="359"/>
      <c r="CO345" s="359"/>
      <c r="CP345" s="359"/>
      <c r="CQ345" s="669"/>
      <c r="CR345" s="669"/>
      <c r="CS345" s="669"/>
      <c r="CT345" s="669"/>
      <c r="CU345" s="669"/>
      <c r="CV345" s="669"/>
      <c r="CW345" s="669"/>
      <c r="CX345" s="669"/>
      <c r="CY345" s="669"/>
      <c r="CZ345" s="669"/>
      <c r="DA345" s="669"/>
      <c r="DB345" s="669"/>
      <c r="DC345" s="669"/>
      <c r="DD345" s="669"/>
      <c r="DE345" s="669"/>
      <c r="DF345" s="669"/>
      <c r="DG345" s="669"/>
      <c r="DH345" s="669"/>
      <c r="DI345" s="669"/>
      <c r="DJ345" s="669"/>
      <c r="DK345" s="669"/>
      <c r="DL345" s="669"/>
      <c r="DM345" s="669"/>
      <c r="DN345" s="669"/>
      <c r="DO345" s="669"/>
      <c r="DP345" s="669"/>
      <c r="DQ345" s="669"/>
      <c r="DR345" s="669"/>
      <c r="DS345" s="669"/>
      <c r="DT345" s="669"/>
      <c r="DU345" s="669"/>
      <c r="DV345" s="669"/>
      <c r="DW345" s="669"/>
      <c r="DX345" s="669"/>
      <c r="DY345" s="669"/>
      <c r="DZ345" s="669"/>
      <c r="EA345" s="669"/>
      <c r="EB345" s="669"/>
      <c r="EC345" s="669"/>
      <c r="ED345" s="669"/>
      <c r="EE345" s="669"/>
      <c r="EF345" s="669"/>
      <c r="EG345" s="669"/>
      <c r="EH345" s="669"/>
      <c r="EI345" s="669"/>
      <c r="EJ345" s="669"/>
      <c r="EK345" s="669"/>
      <c r="EL345" s="669"/>
      <c r="EM345" s="669"/>
    </row>
    <row r="346" spans="42:143" ht="13" customHeight="1" x14ac:dyDescent="0.3">
      <c r="AP346" s="867"/>
      <c r="AR346" s="420"/>
      <c r="AY346" s="461"/>
      <c r="BK346" s="664"/>
      <c r="BL346" s="664"/>
      <c r="BM346" s="664"/>
      <c r="BN346" s="664"/>
      <c r="BO346" s="669"/>
      <c r="BP346" s="664"/>
      <c r="BQ346" s="664"/>
      <c r="BR346" s="673"/>
      <c r="BS346" s="359"/>
      <c r="BT346" s="669"/>
      <c r="BU346" s="359"/>
      <c r="BV346" s="664"/>
      <c r="BW346" s="359"/>
      <c r="BX346" s="669"/>
      <c r="BY346" s="674"/>
      <c r="BZ346" s="664"/>
      <c r="CA346" s="359"/>
      <c r="CB346" s="664"/>
      <c r="CC346" s="669"/>
      <c r="CD346" s="359"/>
      <c r="CE346" s="664"/>
      <c r="CF346" s="359"/>
      <c r="CG346" s="664"/>
      <c r="CH346" s="359"/>
      <c r="CI346" s="664"/>
      <c r="CJ346" s="359"/>
      <c r="CK346" s="664"/>
      <c r="CL346" s="669"/>
      <c r="CM346" s="669"/>
      <c r="CN346" s="359"/>
      <c r="CO346" s="359"/>
      <c r="CP346" s="359"/>
      <c r="CQ346" s="669"/>
      <c r="CR346" s="669"/>
      <c r="CS346" s="669"/>
      <c r="CT346" s="669"/>
      <c r="CU346" s="669"/>
      <c r="CV346" s="669"/>
      <c r="CW346" s="669"/>
      <c r="CX346" s="669"/>
      <c r="CY346" s="669"/>
      <c r="CZ346" s="669"/>
      <c r="DA346" s="669"/>
      <c r="DB346" s="669"/>
      <c r="DC346" s="669"/>
      <c r="DD346" s="669"/>
      <c r="DE346" s="669"/>
      <c r="DF346" s="669"/>
      <c r="DG346" s="669"/>
      <c r="DH346" s="669"/>
      <c r="DI346" s="669"/>
      <c r="DJ346" s="669"/>
      <c r="DK346" s="669"/>
      <c r="DL346" s="669"/>
      <c r="DM346" s="669"/>
      <c r="DN346" s="669"/>
      <c r="DO346" s="669"/>
      <c r="DP346" s="669"/>
      <c r="DQ346" s="669"/>
      <c r="DR346" s="669"/>
      <c r="DS346" s="669"/>
      <c r="DT346" s="669"/>
      <c r="DU346" s="669"/>
      <c r="DV346" s="669"/>
      <c r="DW346" s="669"/>
      <c r="DX346" s="669"/>
      <c r="DY346" s="669"/>
      <c r="DZ346" s="669"/>
      <c r="EA346" s="669"/>
      <c r="EB346" s="669"/>
      <c r="EC346" s="669"/>
      <c r="ED346" s="669"/>
      <c r="EE346" s="669"/>
      <c r="EF346" s="669"/>
      <c r="EG346" s="669"/>
      <c r="EH346" s="669"/>
      <c r="EI346" s="669"/>
      <c r="EJ346" s="669"/>
      <c r="EK346" s="669"/>
      <c r="EL346" s="669"/>
      <c r="EM346" s="669"/>
    </row>
    <row r="347" spans="42:143" ht="13" customHeight="1" x14ac:dyDescent="0.3">
      <c r="AP347" s="867"/>
      <c r="AR347" s="420"/>
      <c r="AY347" s="461"/>
      <c r="BK347" s="664"/>
      <c r="BL347" s="664"/>
      <c r="BM347" s="664"/>
      <c r="BN347" s="664"/>
      <c r="BO347" s="669"/>
      <c r="BP347" s="664"/>
      <c r="BQ347" s="664"/>
      <c r="BR347" s="673"/>
      <c r="BS347" s="359"/>
      <c r="BT347" s="669"/>
      <c r="BU347" s="359"/>
      <c r="BV347" s="664"/>
      <c r="BW347" s="359"/>
      <c r="BX347" s="669"/>
      <c r="BY347" s="674"/>
      <c r="BZ347" s="664"/>
      <c r="CA347" s="359"/>
      <c r="CB347" s="664"/>
      <c r="CC347" s="669"/>
      <c r="CD347" s="359"/>
      <c r="CE347" s="664"/>
      <c r="CF347" s="359"/>
      <c r="CG347" s="664"/>
      <c r="CH347" s="359"/>
      <c r="CI347" s="664"/>
      <c r="CJ347" s="359"/>
      <c r="CK347" s="664"/>
      <c r="CL347" s="669"/>
      <c r="CM347" s="669"/>
      <c r="CN347" s="359"/>
      <c r="CO347" s="359"/>
      <c r="CP347" s="359"/>
      <c r="CQ347" s="669"/>
      <c r="CR347" s="669"/>
      <c r="CS347" s="669"/>
      <c r="CT347" s="669"/>
      <c r="CU347" s="669"/>
      <c r="CV347" s="669"/>
      <c r="CW347" s="669"/>
      <c r="CX347" s="669"/>
      <c r="CY347" s="669"/>
      <c r="CZ347" s="669"/>
      <c r="DA347" s="669"/>
      <c r="DB347" s="669"/>
      <c r="DC347" s="669"/>
      <c r="DD347" s="669"/>
      <c r="DE347" s="669"/>
      <c r="DF347" s="669"/>
      <c r="DG347" s="669"/>
      <c r="DH347" s="669"/>
      <c r="DI347" s="669"/>
      <c r="DJ347" s="669"/>
      <c r="DK347" s="669"/>
      <c r="DL347" s="669"/>
      <c r="DM347" s="669"/>
      <c r="DN347" s="669"/>
      <c r="DO347" s="669"/>
      <c r="DP347" s="669"/>
      <c r="DQ347" s="669"/>
      <c r="DR347" s="669"/>
      <c r="DS347" s="669"/>
      <c r="DT347" s="669"/>
      <c r="DU347" s="669"/>
      <c r="DV347" s="669"/>
      <c r="DW347" s="669"/>
      <c r="DX347" s="669"/>
      <c r="DY347" s="669"/>
      <c r="DZ347" s="669"/>
      <c r="EA347" s="669"/>
      <c r="EB347" s="669"/>
      <c r="EC347" s="669"/>
      <c r="ED347" s="669"/>
      <c r="EE347" s="669"/>
      <c r="EF347" s="669"/>
      <c r="EG347" s="669"/>
      <c r="EH347" s="669"/>
      <c r="EI347" s="669"/>
      <c r="EJ347" s="669"/>
      <c r="EK347" s="669"/>
      <c r="EL347" s="669"/>
      <c r="EM347" s="669"/>
    </row>
    <row r="348" spans="42:143" ht="13" customHeight="1" x14ac:dyDescent="0.3">
      <c r="AP348" s="867"/>
      <c r="AR348" s="420"/>
      <c r="AY348" s="461"/>
      <c r="BK348" s="664"/>
      <c r="BL348" s="664"/>
      <c r="BM348" s="664"/>
      <c r="BN348" s="664"/>
      <c r="BO348" s="669"/>
      <c r="BP348" s="664"/>
      <c r="BQ348" s="664"/>
      <c r="BR348" s="673"/>
      <c r="BS348" s="359"/>
      <c r="BT348" s="669"/>
      <c r="BU348" s="359"/>
      <c r="BV348" s="664"/>
      <c r="BW348" s="359"/>
      <c r="BX348" s="669"/>
      <c r="BY348" s="674"/>
      <c r="BZ348" s="664"/>
      <c r="CA348" s="359"/>
      <c r="CB348" s="664"/>
      <c r="CC348" s="669"/>
      <c r="CD348" s="359"/>
      <c r="CE348" s="664"/>
      <c r="CF348" s="359"/>
      <c r="CG348" s="664"/>
      <c r="CH348" s="359"/>
      <c r="CI348" s="664"/>
      <c r="CJ348" s="359"/>
      <c r="CK348" s="664"/>
      <c r="CL348" s="669"/>
      <c r="CM348" s="669"/>
      <c r="CN348" s="359"/>
      <c r="CO348" s="359"/>
      <c r="CP348" s="359"/>
      <c r="CQ348" s="669"/>
      <c r="CR348" s="669"/>
      <c r="CS348" s="669"/>
      <c r="CT348" s="669"/>
      <c r="CU348" s="669"/>
      <c r="CV348" s="669"/>
      <c r="CW348" s="669"/>
      <c r="CX348" s="669"/>
      <c r="CY348" s="669"/>
      <c r="CZ348" s="669"/>
      <c r="DA348" s="669"/>
      <c r="DB348" s="669"/>
      <c r="DC348" s="669"/>
      <c r="DD348" s="669"/>
      <c r="DE348" s="669"/>
      <c r="DF348" s="669"/>
      <c r="DG348" s="669"/>
      <c r="DH348" s="669"/>
      <c r="DI348" s="669"/>
      <c r="DJ348" s="669"/>
      <c r="DK348" s="669"/>
      <c r="DL348" s="669"/>
      <c r="DM348" s="669"/>
      <c r="DN348" s="669"/>
      <c r="DO348" s="669"/>
      <c r="DP348" s="669"/>
      <c r="DQ348" s="669"/>
      <c r="DR348" s="669"/>
      <c r="DS348" s="669"/>
      <c r="DT348" s="669"/>
      <c r="DU348" s="669"/>
      <c r="DV348" s="669"/>
      <c r="DW348" s="669"/>
      <c r="DX348" s="669"/>
      <c r="DY348" s="669"/>
      <c r="DZ348" s="669"/>
      <c r="EA348" s="669"/>
      <c r="EB348" s="669"/>
      <c r="EC348" s="669"/>
      <c r="ED348" s="669"/>
      <c r="EE348" s="669"/>
      <c r="EF348" s="669"/>
      <c r="EG348" s="669"/>
      <c r="EH348" s="669"/>
      <c r="EI348" s="669"/>
      <c r="EJ348" s="669"/>
      <c r="EK348" s="669"/>
      <c r="EL348" s="669"/>
      <c r="EM348" s="669"/>
    </row>
    <row r="349" spans="42:143" ht="13" customHeight="1" x14ac:dyDescent="0.3">
      <c r="AR349" s="420"/>
      <c r="AY349" s="461"/>
      <c r="BK349" s="664"/>
      <c r="BL349" s="664"/>
      <c r="BM349" s="664"/>
      <c r="BN349" s="664"/>
      <c r="BO349" s="669"/>
      <c r="BP349" s="664"/>
      <c r="BQ349" s="664"/>
      <c r="BR349" s="673"/>
      <c r="BS349" s="359"/>
      <c r="BT349" s="669"/>
      <c r="BU349" s="359"/>
      <c r="BV349" s="664"/>
      <c r="BW349" s="359"/>
      <c r="BX349" s="669"/>
      <c r="BY349" s="674"/>
      <c r="BZ349" s="664"/>
      <c r="CA349" s="359"/>
      <c r="CB349" s="664"/>
      <c r="CC349" s="669"/>
      <c r="CD349" s="359"/>
      <c r="CE349" s="664"/>
      <c r="CF349" s="359"/>
      <c r="CG349" s="664"/>
      <c r="CH349" s="359"/>
      <c r="CI349" s="664"/>
      <c r="CJ349" s="359"/>
      <c r="CK349" s="664"/>
      <c r="CL349" s="669"/>
      <c r="CM349" s="669"/>
      <c r="CN349" s="359"/>
      <c r="CO349" s="359"/>
      <c r="CP349" s="359"/>
      <c r="CQ349" s="669"/>
      <c r="CR349" s="669"/>
      <c r="CS349" s="669"/>
      <c r="CT349" s="669"/>
      <c r="CU349" s="669"/>
      <c r="CV349" s="669"/>
      <c r="CW349" s="669"/>
      <c r="CX349" s="669"/>
      <c r="CY349" s="669"/>
      <c r="CZ349" s="669"/>
      <c r="DA349" s="669"/>
      <c r="DB349" s="669"/>
      <c r="DC349" s="669"/>
      <c r="DD349" s="669"/>
      <c r="DE349" s="669"/>
      <c r="DF349" s="669"/>
      <c r="DG349" s="669"/>
      <c r="DH349" s="669"/>
      <c r="DI349" s="669"/>
      <c r="DJ349" s="669"/>
      <c r="DK349" s="669"/>
      <c r="DL349" s="669"/>
      <c r="DM349" s="669"/>
      <c r="DN349" s="669"/>
      <c r="DO349" s="669"/>
      <c r="DP349" s="669"/>
      <c r="DQ349" s="669"/>
      <c r="DR349" s="669"/>
      <c r="DS349" s="669"/>
      <c r="DT349" s="669"/>
      <c r="DU349" s="669"/>
      <c r="DV349" s="669"/>
      <c r="DW349" s="669"/>
      <c r="DX349" s="669"/>
      <c r="DY349" s="669"/>
      <c r="DZ349" s="669"/>
      <c r="EA349" s="669"/>
      <c r="EB349" s="669"/>
      <c r="EC349" s="669"/>
      <c r="ED349" s="669"/>
      <c r="EE349" s="669"/>
      <c r="EF349" s="669"/>
      <c r="EG349" s="669"/>
      <c r="EH349" s="669"/>
      <c r="EI349" s="669"/>
      <c r="EJ349" s="669"/>
      <c r="EK349" s="669"/>
      <c r="EL349" s="669"/>
      <c r="EM349" s="669"/>
    </row>
    <row r="350" spans="42:143" ht="13" customHeight="1" x14ac:dyDescent="0.3">
      <c r="AR350" s="420"/>
      <c r="AY350" s="461"/>
      <c r="BK350" s="664"/>
      <c r="BL350" s="664"/>
      <c r="BM350" s="664"/>
      <c r="BN350" s="664"/>
      <c r="BO350" s="669"/>
      <c r="BP350" s="664"/>
      <c r="BQ350" s="664"/>
      <c r="BR350" s="673"/>
      <c r="BS350" s="359"/>
      <c r="BT350" s="669"/>
      <c r="BU350" s="359"/>
      <c r="BV350" s="664"/>
      <c r="BW350" s="359"/>
      <c r="BX350" s="669"/>
      <c r="BY350" s="674"/>
      <c r="BZ350" s="664"/>
      <c r="CA350" s="359"/>
      <c r="CB350" s="664"/>
      <c r="CC350" s="669"/>
      <c r="CD350" s="359"/>
      <c r="CE350" s="664"/>
      <c r="CF350" s="359"/>
      <c r="CG350" s="664"/>
      <c r="CH350" s="359"/>
      <c r="CI350" s="664"/>
      <c r="CJ350" s="359"/>
      <c r="CK350" s="664"/>
      <c r="CL350" s="669"/>
      <c r="CM350" s="669"/>
      <c r="CN350" s="359"/>
      <c r="CO350" s="359"/>
      <c r="CP350" s="359"/>
      <c r="CQ350" s="669"/>
      <c r="CR350" s="669"/>
      <c r="CS350" s="669"/>
      <c r="CT350" s="669"/>
      <c r="CU350" s="669"/>
      <c r="CV350" s="669"/>
      <c r="CW350" s="669"/>
      <c r="CX350" s="669"/>
      <c r="CY350" s="669"/>
      <c r="CZ350" s="669"/>
      <c r="DA350" s="669"/>
      <c r="DB350" s="669"/>
      <c r="DC350" s="669"/>
      <c r="DD350" s="669"/>
      <c r="DE350" s="669"/>
      <c r="DF350" s="669"/>
      <c r="DG350" s="669"/>
      <c r="DH350" s="669"/>
      <c r="DI350" s="669"/>
      <c r="DJ350" s="669"/>
      <c r="DK350" s="669"/>
      <c r="DL350" s="669"/>
      <c r="DM350" s="669"/>
      <c r="DN350" s="669"/>
      <c r="DO350" s="669"/>
      <c r="DP350" s="669"/>
      <c r="DQ350" s="669"/>
      <c r="DR350" s="669"/>
      <c r="DS350" s="669"/>
      <c r="DT350" s="669"/>
      <c r="DU350" s="669"/>
      <c r="DV350" s="669"/>
      <c r="DW350" s="669"/>
      <c r="DX350" s="669"/>
      <c r="DY350" s="669"/>
      <c r="DZ350" s="669"/>
      <c r="EA350" s="669"/>
      <c r="EB350" s="669"/>
      <c r="EC350" s="669"/>
      <c r="ED350" s="669"/>
      <c r="EE350" s="669"/>
      <c r="EF350" s="669"/>
      <c r="EG350" s="669"/>
      <c r="EH350" s="669"/>
      <c r="EI350" s="669"/>
      <c r="EJ350" s="669"/>
      <c r="EK350" s="669"/>
      <c r="EL350" s="669"/>
      <c r="EM350" s="669"/>
    </row>
    <row r="351" spans="42:143" ht="13" customHeight="1" x14ac:dyDescent="0.3">
      <c r="AR351" s="420"/>
      <c r="AY351" s="461"/>
      <c r="BK351" s="664"/>
      <c r="BL351" s="664"/>
      <c r="BM351" s="664"/>
      <c r="BN351" s="664"/>
      <c r="BO351" s="669"/>
      <c r="BP351" s="664"/>
      <c r="BQ351" s="664"/>
      <c r="BR351" s="673"/>
      <c r="BS351" s="359"/>
      <c r="BT351" s="669"/>
      <c r="BU351" s="359"/>
      <c r="BV351" s="664"/>
      <c r="BW351" s="359"/>
      <c r="BX351" s="669"/>
      <c r="BY351" s="674"/>
      <c r="BZ351" s="664"/>
      <c r="CA351" s="359"/>
      <c r="CB351" s="664"/>
      <c r="CC351" s="669"/>
      <c r="CD351" s="359"/>
      <c r="CE351" s="664"/>
      <c r="CF351" s="359"/>
      <c r="CG351" s="664"/>
      <c r="CH351" s="359"/>
      <c r="CI351" s="664"/>
      <c r="CJ351" s="359"/>
      <c r="CK351" s="664"/>
      <c r="CL351" s="669"/>
      <c r="CM351" s="669"/>
      <c r="CN351" s="359"/>
      <c r="CO351" s="359"/>
      <c r="CP351" s="359"/>
      <c r="CQ351" s="669"/>
      <c r="CR351" s="669"/>
      <c r="CS351" s="669"/>
      <c r="CT351" s="669"/>
      <c r="CU351" s="669"/>
      <c r="CV351" s="669"/>
      <c r="CW351" s="669"/>
      <c r="CX351" s="669"/>
      <c r="CY351" s="669"/>
      <c r="CZ351" s="669"/>
      <c r="DA351" s="669"/>
      <c r="DB351" s="669"/>
      <c r="DC351" s="669"/>
      <c r="DD351" s="669"/>
      <c r="DE351" s="669"/>
      <c r="DF351" s="669"/>
      <c r="DG351" s="669"/>
      <c r="DH351" s="669"/>
      <c r="DI351" s="669"/>
      <c r="DJ351" s="669"/>
      <c r="DK351" s="669"/>
      <c r="DL351" s="669"/>
      <c r="DM351" s="669"/>
      <c r="DN351" s="669"/>
      <c r="DO351" s="669"/>
      <c r="DP351" s="669"/>
      <c r="DQ351" s="669"/>
      <c r="DR351" s="669"/>
      <c r="DS351" s="669"/>
      <c r="DT351" s="669"/>
      <c r="DU351" s="669"/>
      <c r="DV351" s="669"/>
      <c r="DW351" s="669"/>
      <c r="DX351" s="669"/>
      <c r="DY351" s="669"/>
      <c r="DZ351" s="669"/>
      <c r="EA351" s="669"/>
      <c r="EB351" s="669"/>
      <c r="EC351" s="669"/>
      <c r="ED351" s="669"/>
      <c r="EE351" s="669"/>
      <c r="EF351" s="669"/>
      <c r="EG351" s="669"/>
      <c r="EH351" s="669"/>
      <c r="EI351" s="669"/>
      <c r="EJ351" s="669"/>
      <c r="EK351" s="669"/>
      <c r="EL351" s="669"/>
      <c r="EM351" s="669"/>
    </row>
    <row r="352" spans="42:143" ht="13" customHeight="1" x14ac:dyDescent="0.3">
      <c r="AR352" s="420"/>
      <c r="AY352" s="461"/>
      <c r="BK352" s="664"/>
      <c r="BL352" s="664"/>
      <c r="BM352" s="664"/>
      <c r="BN352" s="664"/>
      <c r="BO352" s="669"/>
      <c r="BP352" s="664"/>
      <c r="BQ352" s="664"/>
      <c r="BR352" s="673"/>
      <c r="BS352" s="359"/>
      <c r="BT352" s="669"/>
      <c r="BU352" s="359"/>
      <c r="BV352" s="664"/>
      <c r="BW352" s="359"/>
      <c r="BX352" s="669"/>
      <c r="BY352" s="674"/>
      <c r="BZ352" s="664"/>
      <c r="CA352" s="359"/>
      <c r="CB352" s="664"/>
      <c r="CC352" s="669"/>
      <c r="CD352" s="359"/>
      <c r="CE352" s="664"/>
      <c r="CF352" s="359"/>
      <c r="CG352" s="664"/>
      <c r="CH352" s="359"/>
      <c r="CI352" s="664"/>
      <c r="CJ352" s="359"/>
      <c r="CK352" s="664"/>
      <c r="CL352" s="669"/>
      <c r="CM352" s="669"/>
      <c r="CN352" s="359"/>
      <c r="CO352" s="359"/>
      <c r="CP352" s="359"/>
      <c r="CQ352" s="669"/>
      <c r="CR352" s="669"/>
      <c r="CS352" s="669"/>
      <c r="CT352" s="669"/>
      <c r="CU352" s="669"/>
      <c r="CV352" s="669"/>
      <c r="CW352" s="669"/>
      <c r="CX352" s="669"/>
      <c r="CY352" s="669"/>
      <c r="CZ352" s="669"/>
      <c r="DA352" s="669"/>
      <c r="DB352" s="669"/>
      <c r="DC352" s="669"/>
      <c r="DD352" s="669"/>
      <c r="DE352" s="669"/>
      <c r="DF352" s="669"/>
      <c r="DG352" s="669"/>
      <c r="DH352" s="669"/>
      <c r="DI352" s="669"/>
      <c r="DJ352" s="669"/>
      <c r="DK352" s="669"/>
      <c r="DL352" s="669"/>
      <c r="DM352" s="669"/>
      <c r="DN352" s="669"/>
      <c r="DO352" s="669"/>
      <c r="DP352" s="669"/>
      <c r="DQ352" s="669"/>
      <c r="DR352" s="669"/>
      <c r="DS352" s="669"/>
      <c r="DT352" s="669"/>
      <c r="DU352" s="669"/>
      <c r="DV352" s="669"/>
      <c r="DW352" s="669"/>
      <c r="DX352" s="669"/>
      <c r="DY352" s="669"/>
      <c r="DZ352" s="669"/>
      <c r="EA352" s="669"/>
      <c r="EB352" s="669"/>
      <c r="EC352" s="669"/>
      <c r="ED352" s="669"/>
      <c r="EE352" s="669"/>
      <c r="EF352" s="669"/>
      <c r="EG352" s="669"/>
      <c r="EH352" s="669"/>
      <c r="EI352" s="669"/>
      <c r="EJ352" s="669"/>
      <c r="EK352" s="669"/>
      <c r="EL352" s="669"/>
      <c r="EM352" s="669"/>
    </row>
    <row r="353" spans="44:143" ht="13" customHeight="1" x14ac:dyDescent="0.3">
      <c r="AR353" s="420"/>
      <c r="AY353" s="461"/>
      <c r="BK353" s="664"/>
      <c r="BL353" s="664"/>
      <c r="BM353" s="664"/>
      <c r="BN353" s="664"/>
      <c r="BO353" s="669"/>
      <c r="BP353" s="664"/>
      <c r="BQ353" s="664"/>
      <c r="BR353" s="673"/>
      <c r="BS353" s="359"/>
      <c r="BT353" s="669"/>
      <c r="BU353" s="359"/>
      <c r="BV353" s="664"/>
      <c r="BW353" s="359"/>
      <c r="BX353" s="669"/>
      <c r="BY353" s="674"/>
      <c r="BZ353" s="664"/>
      <c r="CA353" s="359"/>
      <c r="CB353" s="664"/>
      <c r="CC353" s="669"/>
      <c r="CD353" s="359"/>
      <c r="CE353" s="664"/>
      <c r="CF353" s="359"/>
      <c r="CG353" s="664"/>
      <c r="CH353" s="359"/>
      <c r="CI353" s="664"/>
      <c r="CJ353" s="359"/>
      <c r="CK353" s="664"/>
      <c r="CL353" s="669"/>
      <c r="CM353" s="669"/>
      <c r="CN353" s="359"/>
      <c r="CO353" s="359"/>
      <c r="CP353" s="359"/>
      <c r="CQ353" s="669"/>
      <c r="CR353" s="669"/>
      <c r="CS353" s="669"/>
      <c r="CT353" s="669"/>
      <c r="CU353" s="669"/>
      <c r="CV353" s="669"/>
      <c r="CW353" s="669"/>
      <c r="CX353" s="669"/>
      <c r="CY353" s="669"/>
      <c r="CZ353" s="669"/>
      <c r="DA353" s="669"/>
      <c r="DB353" s="669"/>
      <c r="DC353" s="669"/>
      <c r="DD353" s="669"/>
      <c r="DE353" s="669"/>
      <c r="DF353" s="669"/>
      <c r="DG353" s="669"/>
      <c r="DH353" s="669"/>
      <c r="DI353" s="669"/>
      <c r="DJ353" s="669"/>
      <c r="DK353" s="669"/>
      <c r="DL353" s="669"/>
      <c r="DM353" s="669"/>
      <c r="DN353" s="669"/>
      <c r="DO353" s="669"/>
      <c r="DP353" s="669"/>
      <c r="DQ353" s="669"/>
      <c r="DR353" s="669"/>
      <c r="DS353" s="669"/>
      <c r="DT353" s="669"/>
      <c r="DU353" s="669"/>
      <c r="DV353" s="669"/>
      <c r="DW353" s="669"/>
      <c r="DX353" s="669"/>
      <c r="DY353" s="669"/>
      <c r="DZ353" s="669"/>
      <c r="EA353" s="669"/>
      <c r="EB353" s="669"/>
      <c r="EC353" s="669"/>
      <c r="ED353" s="669"/>
      <c r="EE353" s="669"/>
      <c r="EF353" s="669"/>
      <c r="EG353" s="669"/>
      <c r="EH353" s="669"/>
      <c r="EI353" s="669"/>
      <c r="EJ353" s="669"/>
      <c r="EK353" s="669"/>
      <c r="EL353" s="669"/>
      <c r="EM353" s="669"/>
    </row>
    <row r="354" spans="44:143" ht="13" customHeight="1" x14ac:dyDescent="0.3">
      <c r="AR354" s="420"/>
      <c r="AY354" s="461"/>
      <c r="BK354" s="664"/>
      <c r="BL354" s="664"/>
      <c r="BM354" s="664"/>
      <c r="BN354" s="664"/>
      <c r="BO354" s="669"/>
      <c r="BP354" s="664"/>
      <c r="BQ354" s="664"/>
      <c r="BR354" s="673"/>
      <c r="BS354" s="359"/>
      <c r="BT354" s="669"/>
      <c r="BU354" s="359"/>
      <c r="BV354" s="664"/>
      <c r="BW354" s="359"/>
      <c r="BX354" s="669"/>
      <c r="BY354" s="674"/>
      <c r="BZ354" s="664"/>
      <c r="CA354" s="359"/>
      <c r="CB354" s="664"/>
      <c r="CC354" s="669"/>
      <c r="CD354" s="359"/>
      <c r="CE354" s="664"/>
      <c r="CF354" s="359"/>
      <c r="CG354" s="664"/>
      <c r="CH354" s="359"/>
      <c r="CI354" s="664"/>
      <c r="CJ354" s="359"/>
      <c r="CK354" s="664"/>
      <c r="CL354" s="669"/>
      <c r="CM354" s="669"/>
      <c r="CN354" s="359"/>
      <c r="CO354" s="359"/>
      <c r="CP354" s="359"/>
      <c r="CQ354" s="669"/>
      <c r="CR354" s="669"/>
      <c r="CS354" s="669"/>
      <c r="CT354" s="669"/>
      <c r="CU354" s="669"/>
      <c r="CV354" s="669"/>
      <c r="CW354" s="669"/>
      <c r="CX354" s="669"/>
      <c r="CY354" s="669"/>
      <c r="CZ354" s="669"/>
      <c r="DA354" s="669"/>
      <c r="DB354" s="669"/>
      <c r="DC354" s="669"/>
      <c r="DD354" s="669"/>
      <c r="DE354" s="669"/>
      <c r="DF354" s="669"/>
      <c r="DG354" s="669"/>
      <c r="DH354" s="669"/>
      <c r="DI354" s="669"/>
      <c r="DJ354" s="669"/>
      <c r="DK354" s="669"/>
      <c r="DL354" s="669"/>
      <c r="DM354" s="669"/>
      <c r="DN354" s="669"/>
      <c r="DO354" s="669"/>
      <c r="DP354" s="669"/>
      <c r="DQ354" s="669"/>
      <c r="DR354" s="669"/>
      <c r="DS354" s="669"/>
      <c r="DT354" s="669"/>
      <c r="DU354" s="669"/>
      <c r="DV354" s="669"/>
      <c r="DW354" s="669"/>
      <c r="DX354" s="669"/>
      <c r="DY354" s="669"/>
      <c r="DZ354" s="669"/>
      <c r="EA354" s="669"/>
      <c r="EB354" s="669"/>
      <c r="EC354" s="669"/>
      <c r="ED354" s="669"/>
      <c r="EE354" s="669"/>
      <c r="EF354" s="669"/>
      <c r="EG354" s="669"/>
      <c r="EH354" s="669"/>
      <c r="EI354" s="669"/>
      <c r="EJ354" s="669"/>
      <c r="EK354" s="669"/>
      <c r="EL354" s="669"/>
      <c r="EM354" s="669"/>
    </row>
    <row r="355" spans="44:143" ht="13" customHeight="1" x14ac:dyDescent="0.3">
      <c r="AR355" s="420"/>
      <c r="AY355" s="461"/>
      <c r="BK355" s="664"/>
      <c r="BL355" s="664"/>
      <c r="BM355" s="664"/>
      <c r="BN355" s="664"/>
      <c r="BO355" s="669"/>
      <c r="BP355" s="664"/>
      <c r="BQ355" s="664"/>
      <c r="BR355" s="673"/>
      <c r="BS355" s="359"/>
      <c r="BT355" s="669"/>
      <c r="BU355" s="359"/>
      <c r="BV355" s="664"/>
      <c r="BW355" s="359"/>
      <c r="BX355" s="669"/>
      <c r="BY355" s="674"/>
      <c r="BZ355" s="664"/>
      <c r="CA355" s="359"/>
      <c r="CB355" s="664"/>
      <c r="CC355" s="669"/>
      <c r="CD355" s="359"/>
      <c r="CE355" s="664"/>
      <c r="CF355" s="359"/>
      <c r="CG355" s="664"/>
      <c r="CH355" s="359"/>
      <c r="CI355" s="664"/>
      <c r="CJ355" s="359"/>
      <c r="CK355" s="664"/>
      <c r="CL355" s="669"/>
      <c r="CM355" s="669"/>
      <c r="CN355" s="359"/>
      <c r="CO355" s="359"/>
      <c r="CP355" s="359"/>
      <c r="CQ355" s="669"/>
      <c r="CR355" s="669"/>
      <c r="CS355" s="669"/>
      <c r="CT355" s="669"/>
      <c r="CU355" s="669"/>
      <c r="CV355" s="669"/>
      <c r="CW355" s="669"/>
      <c r="CX355" s="669"/>
      <c r="CY355" s="669"/>
      <c r="CZ355" s="669"/>
      <c r="DA355" s="669"/>
      <c r="DB355" s="669"/>
      <c r="DC355" s="669"/>
      <c r="DD355" s="669"/>
      <c r="DE355" s="669"/>
      <c r="DF355" s="669"/>
      <c r="DG355" s="669"/>
      <c r="DH355" s="669"/>
      <c r="DI355" s="669"/>
      <c r="DJ355" s="669"/>
      <c r="DK355" s="669"/>
      <c r="DL355" s="669"/>
      <c r="DM355" s="669"/>
      <c r="DN355" s="669"/>
      <c r="DO355" s="669"/>
      <c r="DP355" s="669"/>
      <c r="DQ355" s="669"/>
      <c r="DR355" s="669"/>
      <c r="DS355" s="669"/>
      <c r="DT355" s="669"/>
      <c r="DU355" s="669"/>
      <c r="DV355" s="669"/>
      <c r="DW355" s="669"/>
      <c r="DX355" s="669"/>
      <c r="DY355" s="669"/>
      <c r="DZ355" s="669"/>
      <c r="EA355" s="669"/>
      <c r="EB355" s="669"/>
      <c r="EC355" s="669"/>
      <c r="ED355" s="669"/>
      <c r="EE355" s="669"/>
      <c r="EF355" s="669"/>
      <c r="EG355" s="669"/>
      <c r="EH355" s="669"/>
      <c r="EI355" s="669"/>
      <c r="EJ355" s="669"/>
      <c r="EK355" s="669"/>
      <c r="EL355" s="669"/>
      <c r="EM355" s="669"/>
    </row>
    <row r="356" spans="44:143" ht="13" customHeight="1" x14ac:dyDescent="0.3">
      <c r="AR356" s="420"/>
      <c r="AY356" s="461"/>
      <c r="BK356" s="664"/>
      <c r="BL356" s="664"/>
      <c r="BM356" s="664"/>
      <c r="BN356" s="664"/>
      <c r="BO356" s="669"/>
      <c r="BP356" s="664"/>
      <c r="BQ356" s="664"/>
      <c r="BR356" s="673"/>
      <c r="BS356" s="359"/>
      <c r="BT356" s="669"/>
      <c r="BU356" s="359"/>
      <c r="BV356" s="664"/>
      <c r="BW356" s="359"/>
      <c r="BX356" s="669"/>
      <c r="BY356" s="674"/>
      <c r="BZ356" s="664"/>
      <c r="CA356" s="359"/>
      <c r="CB356" s="664"/>
      <c r="CC356" s="669"/>
      <c r="CD356" s="359"/>
      <c r="CE356" s="664"/>
      <c r="CF356" s="359"/>
      <c r="CG356" s="664"/>
      <c r="CH356" s="359"/>
      <c r="CI356" s="664"/>
      <c r="CJ356" s="359"/>
      <c r="CK356" s="664"/>
      <c r="CL356" s="669"/>
      <c r="CM356" s="669"/>
      <c r="CN356" s="359"/>
      <c r="CO356" s="359"/>
      <c r="CP356" s="359"/>
      <c r="CQ356" s="669"/>
      <c r="CR356" s="669"/>
      <c r="CS356" s="669"/>
      <c r="CT356" s="669"/>
      <c r="CU356" s="669"/>
      <c r="CV356" s="669"/>
      <c r="CW356" s="669"/>
      <c r="CX356" s="669"/>
      <c r="CY356" s="669"/>
      <c r="CZ356" s="669"/>
      <c r="DA356" s="669"/>
      <c r="DB356" s="669"/>
      <c r="DC356" s="669"/>
      <c r="DD356" s="669"/>
      <c r="DE356" s="669"/>
      <c r="DF356" s="669"/>
      <c r="DG356" s="669"/>
      <c r="DH356" s="669"/>
      <c r="DI356" s="669"/>
      <c r="DJ356" s="669"/>
      <c r="DK356" s="669"/>
      <c r="DL356" s="669"/>
      <c r="DM356" s="669"/>
      <c r="DN356" s="669"/>
      <c r="DO356" s="669"/>
      <c r="DP356" s="669"/>
      <c r="DQ356" s="669"/>
      <c r="DR356" s="669"/>
      <c r="DS356" s="669"/>
      <c r="DT356" s="669"/>
      <c r="DU356" s="669"/>
      <c r="DV356" s="669"/>
      <c r="DW356" s="669"/>
      <c r="DX356" s="669"/>
      <c r="DY356" s="669"/>
      <c r="DZ356" s="669"/>
      <c r="EA356" s="669"/>
      <c r="EB356" s="669"/>
      <c r="EC356" s="669"/>
      <c r="ED356" s="669"/>
      <c r="EE356" s="669"/>
      <c r="EF356" s="669"/>
      <c r="EG356" s="669"/>
      <c r="EH356" s="669"/>
      <c r="EI356" s="669"/>
      <c r="EJ356" s="669"/>
      <c r="EK356" s="669"/>
      <c r="EL356" s="669"/>
      <c r="EM356" s="669"/>
    </row>
    <row r="357" spans="44:143" ht="13" customHeight="1" x14ac:dyDescent="0.3">
      <c r="AR357" s="420"/>
      <c r="AY357" s="461"/>
      <c r="BK357" s="664"/>
      <c r="BL357" s="664"/>
      <c r="BM357" s="664"/>
      <c r="BN357" s="664"/>
      <c r="BO357" s="669"/>
      <c r="BP357" s="664"/>
      <c r="BQ357" s="664"/>
      <c r="BR357" s="673"/>
      <c r="BS357" s="359"/>
      <c r="BT357" s="669"/>
      <c r="BU357" s="359"/>
      <c r="BV357" s="664"/>
      <c r="BW357" s="359"/>
      <c r="BX357" s="669"/>
      <c r="BY357" s="674"/>
      <c r="BZ357" s="664"/>
      <c r="CA357" s="359"/>
      <c r="CB357" s="664"/>
      <c r="CC357" s="669"/>
      <c r="CD357" s="359"/>
      <c r="CE357" s="664"/>
      <c r="CF357" s="359"/>
      <c r="CG357" s="664"/>
      <c r="CH357" s="359"/>
      <c r="CI357" s="664"/>
      <c r="CJ357" s="359"/>
      <c r="CK357" s="664"/>
      <c r="CL357" s="669"/>
      <c r="CM357" s="669"/>
      <c r="CN357" s="359"/>
      <c r="CO357" s="359"/>
      <c r="CP357" s="359"/>
      <c r="CQ357" s="669"/>
      <c r="CR357" s="669"/>
      <c r="CS357" s="669"/>
      <c r="CT357" s="669"/>
      <c r="CU357" s="669"/>
      <c r="CV357" s="669"/>
      <c r="CW357" s="669"/>
      <c r="CX357" s="669"/>
      <c r="CY357" s="669"/>
      <c r="CZ357" s="669"/>
      <c r="DA357" s="669"/>
      <c r="DB357" s="669"/>
      <c r="DC357" s="669"/>
      <c r="DD357" s="669"/>
      <c r="DE357" s="669"/>
      <c r="DF357" s="669"/>
      <c r="DG357" s="669"/>
      <c r="DH357" s="669"/>
      <c r="DI357" s="669"/>
      <c r="DJ357" s="669"/>
      <c r="DK357" s="669"/>
      <c r="DL357" s="669"/>
      <c r="DM357" s="669"/>
      <c r="DN357" s="669"/>
      <c r="DO357" s="669"/>
      <c r="DP357" s="669"/>
      <c r="DQ357" s="669"/>
      <c r="DR357" s="669"/>
      <c r="DS357" s="669"/>
      <c r="DT357" s="669"/>
      <c r="DU357" s="669"/>
      <c r="DV357" s="669"/>
      <c r="DW357" s="669"/>
      <c r="DX357" s="669"/>
      <c r="DY357" s="669"/>
      <c r="DZ357" s="669"/>
      <c r="EA357" s="669"/>
      <c r="EB357" s="669"/>
      <c r="EC357" s="669"/>
      <c r="ED357" s="669"/>
      <c r="EE357" s="669"/>
      <c r="EF357" s="669"/>
      <c r="EG357" s="669"/>
      <c r="EH357" s="669"/>
      <c r="EI357" s="669"/>
      <c r="EJ357" s="669"/>
      <c r="EK357" s="669"/>
      <c r="EL357" s="669"/>
      <c r="EM357" s="669"/>
    </row>
    <row r="358" spans="44:143" ht="13" customHeight="1" x14ac:dyDescent="0.3">
      <c r="AR358" s="420"/>
      <c r="AY358" s="461"/>
      <c r="BK358" s="664"/>
      <c r="BL358" s="664"/>
      <c r="BM358" s="664"/>
      <c r="BN358" s="664"/>
      <c r="BO358" s="669"/>
      <c r="BP358" s="664"/>
      <c r="BQ358" s="664"/>
      <c r="BR358" s="673"/>
      <c r="BS358" s="359"/>
      <c r="BT358" s="669"/>
      <c r="BU358" s="359"/>
      <c r="BV358" s="664"/>
      <c r="BW358" s="359"/>
      <c r="BX358" s="669"/>
      <c r="BY358" s="674"/>
      <c r="BZ358" s="664"/>
      <c r="CA358" s="359"/>
      <c r="CB358" s="664"/>
      <c r="CC358" s="669"/>
      <c r="CD358" s="359"/>
      <c r="CE358" s="664"/>
      <c r="CF358" s="359"/>
      <c r="CG358" s="664"/>
      <c r="CH358" s="359"/>
      <c r="CI358" s="664"/>
      <c r="CJ358" s="359"/>
      <c r="CK358" s="664"/>
      <c r="CL358" s="669"/>
      <c r="CM358" s="669"/>
      <c r="CN358" s="359"/>
      <c r="CO358" s="359"/>
      <c r="CP358" s="359"/>
      <c r="CQ358" s="669"/>
      <c r="CR358" s="669"/>
      <c r="CS358" s="669"/>
      <c r="CT358" s="669"/>
      <c r="CU358" s="669"/>
      <c r="CV358" s="669"/>
      <c r="CW358" s="669"/>
      <c r="CX358" s="669"/>
      <c r="CY358" s="669"/>
      <c r="CZ358" s="669"/>
      <c r="DA358" s="669"/>
      <c r="DB358" s="669"/>
      <c r="DC358" s="669"/>
      <c r="DD358" s="669"/>
      <c r="DE358" s="669"/>
      <c r="DF358" s="669"/>
      <c r="DG358" s="669"/>
      <c r="DH358" s="669"/>
      <c r="DI358" s="669"/>
      <c r="DJ358" s="669"/>
      <c r="DK358" s="669"/>
      <c r="DL358" s="669"/>
      <c r="DM358" s="669"/>
      <c r="DN358" s="669"/>
      <c r="DO358" s="669"/>
      <c r="DP358" s="669"/>
      <c r="DQ358" s="669"/>
      <c r="DR358" s="669"/>
      <c r="DS358" s="669"/>
      <c r="DT358" s="669"/>
      <c r="DU358" s="669"/>
      <c r="DV358" s="669"/>
      <c r="DW358" s="669"/>
      <c r="DX358" s="669"/>
      <c r="DY358" s="669"/>
      <c r="DZ358" s="669"/>
      <c r="EA358" s="669"/>
      <c r="EB358" s="669"/>
      <c r="EC358" s="669"/>
      <c r="ED358" s="669"/>
      <c r="EE358" s="669"/>
      <c r="EF358" s="669"/>
      <c r="EG358" s="669"/>
      <c r="EH358" s="669"/>
      <c r="EI358" s="669"/>
      <c r="EJ358" s="669"/>
      <c r="EK358" s="669"/>
      <c r="EL358" s="669"/>
      <c r="EM358" s="669"/>
    </row>
    <row r="359" spans="44:143" ht="13" customHeight="1" x14ac:dyDescent="0.3">
      <c r="AR359" s="420"/>
      <c r="AY359" s="461"/>
      <c r="BK359" s="664"/>
      <c r="BL359" s="664"/>
      <c r="BM359" s="664"/>
      <c r="BN359" s="664"/>
      <c r="BO359" s="669"/>
      <c r="BP359" s="664"/>
      <c r="BQ359" s="664"/>
      <c r="BR359" s="673"/>
      <c r="BS359" s="359"/>
      <c r="BT359" s="669"/>
      <c r="BU359" s="359"/>
      <c r="BV359" s="664"/>
      <c r="BW359" s="359"/>
      <c r="BX359" s="669"/>
      <c r="BY359" s="674"/>
      <c r="BZ359" s="664"/>
      <c r="CA359" s="359"/>
      <c r="CB359" s="664"/>
      <c r="CC359" s="669"/>
      <c r="CD359" s="359"/>
      <c r="CE359" s="664"/>
      <c r="CF359" s="359"/>
      <c r="CG359" s="664"/>
      <c r="CH359" s="359"/>
      <c r="CI359" s="664"/>
      <c r="CJ359" s="359"/>
      <c r="CK359" s="664"/>
      <c r="CL359" s="669"/>
      <c r="CM359" s="669"/>
      <c r="CN359" s="359"/>
      <c r="CO359" s="359"/>
      <c r="CP359" s="359"/>
      <c r="CQ359" s="669"/>
      <c r="CR359" s="669"/>
      <c r="CS359" s="669"/>
      <c r="CT359" s="669"/>
      <c r="CU359" s="669"/>
      <c r="CV359" s="669"/>
      <c r="CW359" s="669"/>
      <c r="CX359" s="669"/>
      <c r="CY359" s="669"/>
      <c r="CZ359" s="669"/>
      <c r="DA359" s="669"/>
      <c r="DB359" s="669"/>
      <c r="DC359" s="669"/>
      <c r="DD359" s="669"/>
      <c r="DE359" s="669"/>
      <c r="DF359" s="669"/>
      <c r="DG359" s="669"/>
      <c r="DH359" s="669"/>
      <c r="DI359" s="669"/>
      <c r="DJ359" s="669"/>
      <c r="DK359" s="669"/>
      <c r="DL359" s="669"/>
      <c r="DM359" s="669"/>
      <c r="DN359" s="669"/>
      <c r="DO359" s="669"/>
      <c r="DP359" s="669"/>
      <c r="DQ359" s="669"/>
      <c r="DR359" s="669"/>
      <c r="DS359" s="669"/>
      <c r="DT359" s="669"/>
      <c r="DU359" s="669"/>
      <c r="DV359" s="669"/>
      <c r="DW359" s="669"/>
      <c r="DX359" s="669"/>
      <c r="DY359" s="669"/>
      <c r="DZ359" s="669"/>
      <c r="EA359" s="669"/>
      <c r="EB359" s="669"/>
      <c r="EC359" s="669"/>
      <c r="ED359" s="669"/>
      <c r="EE359" s="669"/>
      <c r="EF359" s="669"/>
      <c r="EG359" s="669"/>
      <c r="EH359" s="669"/>
      <c r="EI359" s="669"/>
      <c r="EJ359" s="669"/>
      <c r="EK359" s="669"/>
      <c r="EL359" s="669"/>
      <c r="EM359" s="669"/>
    </row>
    <row r="360" spans="44:143" ht="13" customHeight="1" x14ac:dyDescent="0.3">
      <c r="AR360" s="420"/>
      <c r="AY360" s="461"/>
      <c r="BK360" s="664"/>
      <c r="BL360" s="664"/>
      <c r="BM360" s="664"/>
      <c r="BN360" s="664"/>
      <c r="BO360" s="669"/>
      <c r="BP360" s="664"/>
      <c r="BQ360" s="664"/>
      <c r="BR360" s="673"/>
      <c r="BS360" s="359"/>
      <c r="BT360" s="669"/>
      <c r="BU360" s="359"/>
      <c r="BV360" s="664"/>
      <c r="BW360" s="359"/>
      <c r="BX360" s="669"/>
      <c r="BY360" s="674"/>
      <c r="BZ360" s="664"/>
      <c r="CA360" s="359"/>
      <c r="CB360" s="664"/>
      <c r="CC360" s="669"/>
      <c r="CD360" s="359"/>
      <c r="CE360" s="664"/>
      <c r="CF360" s="359"/>
      <c r="CG360" s="664"/>
      <c r="CH360" s="359"/>
      <c r="CI360" s="664"/>
      <c r="CJ360" s="359"/>
      <c r="CK360" s="664"/>
      <c r="CL360" s="669"/>
      <c r="CM360" s="669"/>
      <c r="CN360" s="359"/>
      <c r="CO360" s="359"/>
      <c r="CP360" s="359"/>
      <c r="CQ360" s="669"/>
      <c r="CR360" s="669"/>
      <c r="CS360" s="669"/>
      <c r="CT360" s="669"/>
      <c r="CU360" s="669"/>
      <c r="CV360" s="669"/>
      <c r="CW360" s="669"/>
      <c r="CX360" s="669"/>
      <c r="CY360" s="669"/>
      <c r="CZ360" s="669"/>
      <c r="DA360" s="669"/>
      <c r="DB360" s="669"/>
      <c r="DC360" s="669"/>
      <c r="DD360" s="669"/>
      <c r="DE360" s="669"/>
      <c r="DF360" s="669"/>
      <c r="DG360" s="669"/>
      <c r="DH360" s="669"/>
      <c r="DI360" s="669"/>
      <c r="DJ360" s="669"/>
      <c r="DK360" s="669"/>
      <c r="DL360" s="669"/>
      <c r="DM360" s="669"/>
      <c r="DN360" s="669"/>
      <c r="DO360" s="669"/>
      <c r="DP360" s="669"/>
      <c r="DQ360" s="669"/>
      <c r="DR360" s="669"/>
      <c r="DS360" s="669"/>
      <c r="DT360" s="669"/>
      <c r="DU360" s="669"/>
      <c r="DV360" s="669"/>
      <c r="DW360" s="669"/>
      <c r="DX360" s="669"/>
      <c r="DY360" s="669"/>
      <c r="DZ360" s="669"/>
      <c r="EA360" s="669"/>
      <c r="EB360" s="669"/>
      <c r="EC360" s="669"/>
      <c r="ED360" s="669"/>
      <c r="EE360" s="669"/>
      <c r="EF360" s="669"/>
      <c r="EG360" s="669"/>
      <c r="EH360" s="669"/>
      <c r="EI360" s="669"/>
      <c r="EJ360" s="669"/>
      <c r="EK360" s="669"/>
      <c r="EL360" s="669"/>
      <c r="EM360" s="669"/>
    </row>
    <row r="361" spans="44:143" ht="13" customHeight="1" x14ac:dyDescent="0.3">
      <c r="AR361" s="420"/>
      <c r="AY361" s="461"/>
      <c r="BK361" s="664"/>
      <c r="BL361" s="664"/>
      <c r="BM361" s="664"/>
      <c r="BN361" s="664"/>
      <c r="BO361" s="669"/>
      <c r="BP361" s="664"/>
      <c r="BQ361" s="664"/>
      <c r="BR361" s="673"/>
      <c r="BS361" s="359"/>
      <c r="BT361" s="669"/>
      <c r="BU361" s="359"/>
      <c r="BV361" s="664"/>
      <c r="BW361" s="359"/>
      <c r="BX361" s="669"/>
      <c r="BY361" s="674"/>
      <c r="BZ361" s="664"/>
      <c r="CA361" s="359"/>
      <c r="CB361" s="664"/>
      <c r="CC361" s="669"/>
      <c r="CD361" s="359"/>
      <c r="CE361" s="664"/>
      <c r="CF361" s="359"/>
      <c r="CG361" s="664"/>
      <c r="CH361" s="359"/>
      <c r="CI361" s="664"/>
      <c r="CJ361" s="359"/>
      <c r="CK361" s="664"/>
      <c r="CL361" s="669"/>
      <c r="CM361" s="669"/>
      <c r="CN361" s="359"/>
      <c r="CO361" s="359"/>
      <c r="CP361" s="359"/>
      <c r="CQ361" s="669"/>
      <c r="CR361" s="669"/>
      <c r="CS361" s="669"/>
      <c r="CT361" s="669"/>
      <c r="CU361" s="669"/>
      <c r="CV361" s="669"/>
      <c r="CW361" s="669"/>
      <c r="CX361" s="669"/>
      <c r="CY361" s="669"/>
      <c r="CZ361" s="669"/>
      <c r="DA361" s="669"/>
      <c r="DB361" s="669"/>
      <c r="DC361" s="669"/>
      <c r="DD361" s="669"/>
      <c r="DE361" s="669"/>
      <c r="DF361" s="669"/>
      <c r="DG361" s="669"/>
      <c r="DH361" s="669"/>
      <c r="DI361" s="669"/>
      <c r="DJ361" s="669"/>
      <c r="DK361" s="669"/>
      <c r="DL361" s="669"/>
      <c r="DM361" s="669"/>
      <c r="DN361" s="669"/>
      <c r="DO361" s="669"/>
      <c r="DP361" s="669"/>
      <c r="DQ361" s="669"/>
      <c r="DR361" s="669"/>
      <c r="DS361" s="669"/>
      <c r="DT361" s="669"/>
      <c r="DU361" s="669"/>
      <c r="DV361" s="669"/>
      <c r="DW361" s="669"/>
      <c r="DX361" s="669"/>
      <c r="DY361" s="669"/>
      <c r="DZ361" s="669"/>
      <c r="EA361" s="669"/>
      <c r="EB361" s="669"/>
      <c r="EC361" s="669"/>
      <c r="ED361" s="669"/>
      <c r="EE361" s="669"/>
      <c r="EF361" s="669"/>
      <c r="EG361" s="669"/>
      <c r="EH361" s="669"/>
      <c r="EI361" s="669"/>
      <c r="EJ361" s="669"/>
      <c r="EK361" s="669"/>
      <c r="EL361" s="669"/>
      <c r="EM361" s="669"/>
    </row>
    <row r="362" spans="44:143" ht="13" customHeight="1" x14ac:dyDescent="0.3">
      <c r="AR362" s="420"/>
      <c r="AY362" s="461"/>
      <c r="BK362" s="664"/>
      <c r="BL362" s="664"/>
      <c r="BM362" s="664"/>
      <c r="BN362" s="664"/>
      <c r="BO362" s="669"/>
      <c r="BP362" s="664"/>
      <c r="BQ362" s="664"/>
      <c r="BR362" s="673"/>
      <c r="BS362" s="359"/>
      <c r="BT362" s="669"/>
      <c r="BU362" s="359"/>
      <c r="BV362" s="664"/>
      <c r="BW362" s="359"/>
      <c r="BX362" s="669"/>
      <c r="BY362" s="674"/>
      <c r="BZ362" s="664"/>
      <c r="CA362" s="359"/>
      <c r="CB362" s="664"/>
      <c r="CC362" s="669"/>
      <c r="CD362" s="359"/>
      <c r="CE362" s="664"/>
      <c r="CF362" s="359"/>
      <c r="CG362" s="664"/>
      <c r="CH362" s="359"/>
      <c r="CI362" s="664"/>
      <c r="CJ362" s="359"/>
      <c r="CK362" s="664"/>
      <c r="CL362" s="669"/>
      <c r="CM362" s="669"/>
      <c r="CN362" s="359"/>
      <c r="CO362" s="359"/>
      <c r="CP362" s="359"/>
      <c r="CQ362" s="669"/>
      <c r="CR362" s="669"/>
      <c r="CS362" s="669"/>
      <c r="CT362" s="669"/>
      <c r="CU362" s="669"/>
      <c r="CV362" s="669"/>
      <c r="CW362" s="669"/>
      <c r="CX362" s="669"/>
      <c r="CY362" s="669"/>
      <c r="CZ362" s="669"/>
      <c r="DA362" s="669"/>
      <c r="DB362" s="669"/>
      <c r="DC362" s="669"/>
      <c r="DD362" s="669"/>
      <c r="DE362" s="669"/>
      <c r="DF362" s="669"/>
      <c r="DG362" s="669"/>
      <c r="DH362" s="669"/>
      <c r="DI362" s="669"/>
      <c r="DJ362" s="669"/>
      <c r="DK362" s="669"/>
      <c r="DL362" s="669"/>
      <c r="DM362" s="669"/>
      <c r="DN362" s="669"/>
      <c r="DO362" s="669"/>
      <c r="DP362" s="669"/>
      <c r="DQ362" s="669"/>
      <c r="DR362" s="669"/>
      <c r="DS362" s="669"/>
      <c r="DT362" s="669"/>
      <c r="DU362" s="669"/>
      <c r="DV362" s="669"/>
      <c r="DW362" s="669"/>
      <c r="DX362" s="669"/>
      <c r="DY362" s="669"/>
      <c r="DZ362" s="669"/>
      <c r="EA362" s="669"/>
      <c r="EB362" s="669"/>
      <c r="EC362" s="669"/>
      <c r="ED362" s="669"/>
      <c r="EE362" s="669"/>
      <c r="EF362" s="669"/>
      <c r="EG362" s="669"/>
      <c r="EH362" s="669"/>
      <c r="EI362" s="669"/>
      <c r="EJ362" s="669"/>
      <c r="EK362" s="669"/>
      <c r="EL362" s="669"/>
      <c r="EM362" s="669"/>
    </row>
    <row r="363" spans="44:143" ht="13" customHeight="1" x14ac:dyDescent="0.3">
      <c r="AR363" s="420"/>
      <c r="AY363" s="461"/>
      <c r="BK363" s="664"/>
      <c r="BL363" s="664"/>
      <c r="BM363" s="664"/>
      <c r="BN363" s="664"/>
      <c r="BO363" s="669"/>
      <c r="BP363" s="664"/>
      <c r="BQ363" s="664"/>
      <c r="BR363" s="673"/>
      <c r="BS363" s="359"/>
      <c r="BT363" s="669"/>
      <c r="BU363" s="359"/>
      <c r="BV363" s="664"/>
      <c r="BW363" s="359"/>
      <c r="BX363" s="669"/>
      <c r="BY363" s="674"/>
      <c r="BZ363" s="664"/>
      <c r="CA363" s="359"/>
      <c r="CB363" s="664"/>
      <c r="CC363" s="669"/>
      <c r="CD363" s="359"/>
      <c r="CE363" s="664"/>
      <c r="CF363" s="359"/>
      <c r="CG363" s="664"/>
      <c r="CH363" s="359"/>
      <c r="CI363" s="664"/>
      <c r="CJ363" s="359"/>
      <c r="CK363" s="664"/>
      <c r="CL363" s="669"/>
      <c r="CM363" s="669"/>
      <c r="CN363" s="359"/>
      <c r="CO363" s="359"/>
      <c r="CP363" s="359"/>
      <c r="CQ363" s="669"/>
      <c r="CR363" s="669"/>
      <c r="CS363" s="669"/>
      <c r="CT363" s="669"/>
      <c r="CU363" s="669"/>
      <c r="CV363" s="669"/>
      <c r="CW363" s="669"/>
      <c r="CX363" s="669"/>
      <c r="CY363" s="669"/>
      <c r="CZ363" s="669"/>
      <c r="DA363" s="669"/>
      <c r="DB363" s="669"/>
      <c r="DC363" s="669"/>
      <c r="DD363" s="669"/>
      <c r="DE363" s="669"/>
      <c r="DF363" s="669"/>
      <c r="DG363" s="669"/>
      <c r="DH363" s="669"/>
      <c r="DI363" s="669"/>
      <c r="DJ363" s="669"/>
      <c r="DK363" s="669"/>
      <c r="DL363" s="669"/>
      <c r="DM363" s="669"/>
      <c r="DN363" s="669"/>
      <c r="DO363" s="669"/>
      <c r="DP363" s="669"/>
      <c r="DQ363" s="669"/>
      <c r="DR363" s="669"/>
      <c r="DS363" s="669"/>
      <c r="DT363" s="669"/>
      <c r="DU363" s="669"/>
      <c r="DV363" s="669"/>
      <c r="DW363" s="669"/>
      <c r="DX363" s="669"/>
      <c r="DY363" s="669"/>
      <c r="DZ363" s="669"/>
      <c r="EA363" s="669"/>
      <c r="EB363" s="669"/>
      <c r="EC363" s="669"/>
      <c r="ED363" s="669"/>
      <c r="EE363" s="669"/>
      <c r="EF363" s="669"/>
      <c r="EG363" s="669"/>
      <c r="EH363" s="669"/>
      <c r="EI363" s="669"/>
      <c r="EJ363" s="669"/>
      <c r="EK363" s="669"/>
      <c r="EL363" s="669"/>
      <c r="EM363" s="669"/>
    </row>
    <row r="364" spans="44:143" ht="13" customHeight="1" x14ac:dyDescent="0.3">
      <c r="AR364" s="420"/>
      <c r="AY364" s="461"/>
      <c r="BK364" s="664"/>
      <c r="BL364" s="664"/>
      <c r="BM364" s="664"/>
      <c r="BN364" s="664"/>
      <c r="BO364" s="669"/>
      <c r="BP364" s="664"/>
      <c r="BQ364" s="664"/>
      <c r="BR364" s="673"/>
      <c r="BS364" s="359"/>
      <c r="BT364" s="669"/>
      <c r="BU364" s="359"/>
      <c r="BV364" s="664"/>
      <c r="BW364" s="359"/>
      <c r="BX364" s="669"/>
      <c r="BY364" s="674"/>
      <c r="BZ364" s="664"/>
      <c r="CA364" s="359"/>
      <c r="CB364" s="664"/>
      <c r="CC364" s="669"/>
      <c r="CD364" s="359"/>
      <c r="CE364" s="664"/>
      <c r="CF364" s="359"/>
      <c r="CG364" s="664"/>
      <c r="CH364" s="359"/>
      <c r="CI364" s="664"/>
      <c r="CJ364" s="359"/>
      <c r="CK364" s="664"/>
      <c r="CL364" s="669"/>
      <c r="CM364" s="669"/>
      <c r="CN364" s="359"/>
      <c r="CO364" s="359"/>
      <c r="CP364" s="359"/>
      <c r="CQ364" s="669"/>
      <c r="CR364" s="669"/>
      <c r="CS364" s="669"/>
      <c r="CT364" s="669"/>
      <c r="CU364" s="669"/>
      <c r="CV364" s="669"/>
      <c r="CW364" s="669"/>
      <c r="CX364" s="669"/>
      <c r="CY364" s="669"/>
      <c r="CZ364" s="669"/>
      <c r="DA364" s="669"/>
      <c r="DB364" s="669"/>
      <c r="DC364" s="669"/>
      <c r="DD364" s="669"/>
      <c r="DE364" s="669"/>
      <c r="DF364" s="669"/>
      <c r="DG364" s="669"/>
      <c r="DH364" s="669"/>
      <c r="DI364" s="669"/>
      <c r="DJ364" s="669"/>
      <c r="DK364" s="669"/>
      <c r="DL364" s="669"/>
      <c r="DM364" s="669"/>
      <c r="DN364" s="669"/>
      <c r="DO364" s="669"/>
      <c r="DP364" s="669"/>
      <c r="DQ364" s="669"/>
      <c r="DR364" s="669"/>
      <c r="DS364" s="669"/>
      <c r="DT364" s="669"/>
      <c r="DU364" s="669"/>
      <c r="DV364" s="669"/>
      <c r="DW364" s="669"/>
      <c r="DX364" s="669"/>
      <c r="DY364" s="669"/>
      <c r="DZ364" s="669"/>
      <c r="EA364" s="669"/>
      <c r="EB364" s="669"/>
      <c r="EC364" s="669"/>
      <c r="ED364" s="669"/>
      <c r="EE364" s="669"/>
      <c r="EF364" s="669"/>
      <c r="EG364" s="669"/>
      <c r="EH364" s="669"/>
      <c r="EI364" s="669"/>
      <c r="EJ364" s="669"/>
      <c r="EK364" s="669"/>
      <c r="EL364" s="669"/>
      <c r="EM364" s="669"/>
    </row>
    <row r="365" spans="44:143" ht="13" customHeight="1" x14ac:dyDescent="0.3">
      <c r="AR365" s="420"/>
      <c r="AY365" s="461"/>
      <c r="BK365" s="664"/>
      <c r="BL365" s="664"/>
      <c r="BM365" s="664"/>
      <c r="BN365" s="664"/>
      <c r="BO365" s="669"/>
      <c r="BP365" s="664"/>
      <c r="BQ365" s="664"/>
      <c r="BR365" s="673"/>
      <c r="BS365" s="359"/>
      <c r="BT365" s="669"/>
      <c r="BU365" s="359"/>
      <c r="BV365" s="664"/>
      <c r="BW365" s="359"/>
      <c r="BX365" s="669"/>
      <c r="BY365" s="674"/>
      <c r="BZ365" s="664"/>
      <c r="CA365" s="359"/>
      <c r="CB365" s="664"/>
      <c r="CC365" s="669"/>
      <c r="CD365" s="359"/>
      <c r="CE365" s="664"/>
      <c r="CF365" s="359"/>
      <c r="CG365" s="664"/>
      <c r="CH365" s="359"/>
      <c r="CI365" s="664"/>
      <c r="CJ365" s="359"/>
      <c r="CK365" s="664"/>
      <c r="CL365" s="669"/>
      <c r="CM365" s="669"/>
      <c r="CN365" s="359"/>
      <c r="CO365" s="359"/>
      <c r="CP365" s="359"/>
      <c r="CQ365" s="669"/>
      <c r="CR365" s="669"/>
      <c r="CS365" s="669"/>
      <c r="CT365" s="669"/>
      <c r="CU365" s="669"/>
      <c r="CV365" s="669"/>
      <c r="CW365" s="669"/>
      <c r="CX365" s="669"/>
      <c r="CY365" s="669"/>
      <c r="CZ365" s="669"/>
      <c r="DA365" s="669"/>
      <c r="DB365" s="669"/>
      <c r="DC365" s="669"/>
      <c r="DD365" s="669"/>
      <c r="DE365" s="669"/>
      <c r="DF365" s="669"/>
      <c r="DG365" s="669"/>
      <c r="DH365" s="669"/>
      <c r="DI365" s="669"/>
      <c r="DJ365" s="669"/>
      <c r="DK365" s="669"/>
      <c r="DL365" s="669"/>
      <c r="DM365" s="669"/>
      <c r="DN365" s="669"/>
      <c r="DO365" s="669"/>
      <c r="DP365" s="669"/>
      <c r="DQ365" s="669"/>
      <c r="DR365" s="669"/>
      <c r="DS365" s="669"/>
      <c r="DT365" s="669"/>
      <c r="DU365" s="669"/>
      <c r="DV365" s="669"/>
      <c r="DW365" s="669"/>
      <c r="DX365" s="669"/>
      <c r="DY365" s="669"/>
      <c r="DZ365" s="669"/>
      <c r="EA365" s="669"/>
      <c r="EB365" s="669"/>
      <c r="EC365" s="669"/>
      <c r="ED365" s="669"/>
      <c r="EE365" s="669"/>
      <c r="EF365" s="669"/>
      <c r="EG365" s="669"/>
      <c r="EH365" s="669"/>
      <c r="EI365" s="669"/>
      <c r="EJ365" s="669"/>
      <c r="EK365" s="669"/>
      <c r="EL365" s="669"/>
      <c r="EM365" s="669"/>
    </row>
    <row r="366" spans="44:143" ht="13" customHeight="1" x14ac:dyDescent="0.3">
      <c r="AR366" s="420"/>
      <c r="AY366" s="461"/>
      <c r="BK366" s="664"/>
      <c r="BL366" s="664"/>
      <c r="BM366" s="664"/>
      <c r="BN366" s="664"/>
      <c r="BO366" s="669"/>
      <c r="BP366" s="664"/>
      <c r="BQ366" s="664"/>
      <c r="BR366" s="673"/>
      <c r="BS366" s="359"/>
      <c r="BT366" s="669"/>
      <c r="BU366" s="359"/>
      <c r="BV366" s="664"/>
      <c r="BW366" s="359"/>
      <c r="BX366" s="669"/>
      <c r="BY366" s="674"/>
      <c r="BZ366" s="664"/>
      <c r="CA366" s="359"/>
      <c r="CB366" s="664"/>
      <c r="CC366" s="669"/>
      <c r="CD366" s="359"/>
      <c r="CE366" s="664"/>
      <c r="CF366" s="359"/>
      <c r="CG366" s="664"/>
      <c r="CH366" s="359"/>
      <c r="CI366" s="664"/>
      <c r="CJ366" s="359"/>
      <c r="CK366" s="664"/>
      <c r="CL366" s="669"/>
      <c r="CM366" s="669"/>
      <c r="CN366" s="359"/>
      <c r="CO366" s="359"/>
      <c r="CP366" s="359"/>
      <c r="CQ366" s="669"/>
      <c r="CR366" s="669"/>
      <c r="CS366" s="669"/>
      <c r="CT366" s="669"/>
      <c r="CU366" s="669"/>
      <c r="CV366" s="669"/>
      <c r="CW366" s="669"/>
      <c r="CX366" s="669"/>
      <c r="CY366" s="669"/>
      <c r="CZ366" s="669"/>
      <c r="DA366" s="669"/>
      <c r="DB366" s="669"/>
      <c r="DC366" s="669"/>
      <c r="DD366" s="669"/>
      <c r="DE366" s="669"/>
      <c r="DF366" s="669"/>
      <c r="DG366" s="669"/>
      <c r="DH366" s="669"/>
      <c r="DI366" s="669"/>
      <c r="DJ366" s="669"/>
      <c r="DK366" s="669"/>
      <c r="DL366" s="669"/>
      <c r="DM366" s="669"/>
      <c r="DN366" s="669"/>
      <c r="DO366" s="669"/>
      <c r="DP366" s="669"/>
      <c r="DQ366" s="669"/>
      <c r="DR366" s="669"/>
      <c r="DS366" s="669"/>
      <c r="DT366" s="669"/>
      <c r="DU366" s="669"/>
      <c r="DV366" s="669"/>
      <c r="DW366" s="669"/>
      <c r="DX366" s="669"/>
      <c r="DY366" s="669"/>
      <c r="DZ366" s="669"/>
      <c r="EA366" s="669"/>
      <c r="EB366" s="669"/>
      <c r="EC366" s="669"/>
      <c r="ED366" s="669"/>
      <c r="EE366" s="669"/>
      <c r="EF366" s="669"/>
      <c r="EG366" s="669"/>
      <c r="EH366" s="669"/>
      <c r="EI366" s="669"/>
      <c r="EJ366" s="669"/>
      <c r="EK366" s="669"/>
      <c r="EL366" s="669"/>
      <c r="EM366" s="669"/>
    </row>
    <row r="367" spans="44:143" ht="13" customHeight="1" x14ac:dyDescent="0.3">
      <c r="AR367" s="420"/>
      <c r="AY367" s="461"/>
      <c r="BK367" s="664"/>
      <c r="BL367" s="664"/>
      <c r="BM367" s="664"/>
      <c r="BN367" s="664"/>
      <c r="BO367" s="669"/>
      <c r="BP367" s="664"/>
      <c r="BQ367" s="664"/>
      <c r="BR367" s="673"/>
      <c r="BS367" s="359"/>
      <c r="BT367" s="669"/>
      <c r="BU367" s="359"/>
      <c r="BV367" s="664"/>
      <c r="BW367" s="359"/>
      <c r="BX367" s="669"/>
      <c r="BY367" s="674"/>
      <c r="BZ367" s="664"/>
      <c r="CA367" s="359"/>
      <c r="CB367" s="664"/>
      <c r="CC367" s="669"/>
      <c r="CD367" s="359"/>
      <c r="CE367" s="664"/>
      <c r="CF367" s="359"/>
      <c r="CG367" s="664"/>
      <c r="CH367" s="359"/>
      <c r="CI367" s="664"/>
      <c r="CJ367" s="359"/>
      <c r="CK367" s="664"/>
      <c r="CL367" s="669"/>
      <c r="CM367" s="669"/>
      <c r="CN367" s="359"/>
      <c r="CO367" s="359"/>
      <c r="CP367" s="359"/>
      <c r="CQ367" s="669"/>
      <c r="CR367" s="669"/>
      <c r="CS367" s="669"/>
      <c r="CT367" s="669"/>
      <c r="CU367" s="669"/>
      <c r="CV367" s="669"/>
      <c r="CW367" s="669"/>
      <c r="CX367" s="669"/>
      <c r="CY367" s="669"/>
      <c r="CZ367" s="669"/>
      <c r="DA367" s="669"/>
      <c r="DB367" s="669"/>
      <c r="DC367" s="669"/>
      <c r="DD367" s="669"/>
      <c r="DE367" s="669"/>
      <c r="DF367" s="669"/>
      <c r="DG367" s="669"/>
      <c r="DH367" s="669"/>
      <c r="DI367" s="669"/>
      <c r="DJ367" s="669"/>
      <c r="DK367" s="669"/>
      <c r="DL367" s="669"/>
      <c r="DM367" s="669"/>
      <c r="DN367" s="669"/>
      <c r="DO367" s="669"/>
      <c r="DP367" s="669"/>
      <c r="DQ367" s="669"/>
      <c r="DR367" s="669"/>
      <c r="DS367" s="669"/>
      <c r="DT367" s="669"/>
      <c r="DU367" s="669"/>
      <c r="DV367" s="669"/>
      <c r="DW367" s="669"/>
      <c r="DX367" s="669"/>
      <c r="DY367" s="669"/>
      <c r="DZ367" s="669"/>
      <c r="EA367" s="669"/>
      <c r="EB367" s="669"/>
      <c r="EC367" s="669"/>
      <c r="ED367" s="669"/>
      <c r="EE367" s="669"/>
      <c r="EF367" s="669"/>
      <c r="EG367" s="669"/>
      <c r="EH367" s="669"/>
      <c r="EI367" s="669"/>
      <c r="EJ367" s="669"/>
      <c r="EK367" s="669"/>
      <c r="EL367" s="669"/>
      <c r="EM367" s="669"/>
    </row>
    <row r="368" spans="44:143" ht="13" customHeight="1" x14ac:dyDescent="0.3">
      <c r="AR368" s="420"/>
      <c r="AY368" s="461"/>
      <c r="BK368" s="664"/>
      <c r="BL368" s="664"/>
      <c r="BM368" s="664"/>
      <c r="BN368" s="664"/>
      <c r="BO368" s="669"/>
      <c r="BP368" s="664"/>
      <c r="BQ368" s="664"/>
      <c r="BR368" s="673"/>
      <c r="BS368" s="359"/>
      <c r="BT368" s="669"/>
      <c r="BU368" s="359"/>
      <c r="BV368" s="664"/>
      <c r="BW368" s="359"/>
      <c r="BX368" s="669"/>
      <c r="BY368" s="674"/>
      <c r="BZ368" s="664"/>
      <c r="CA368" s="359"/>
      <c r="CB368" s="664"/>
      <c r="CC368" s="669"/>
      <c r="CD368" s="359"/>
      <c r="CE368" s="664"/>
      <c r="CF368" s="359"/>
      <c r="CG368" s="664"/>
      <c r="CH368" s="359"/>
      <c r="CI368" s="664"/>
      <c r="CJ368" s="359"/>
      <c r="CK368" s="664"/>
      <c r="CL368" s="669"/>
      <c r="CM368" s="669"/>
      <c r="CN368" s="359"/>
      <c r="CO368" s="359"/>
      <c r="CP368" s="359"/>
      <c r="CQ368" s="669"/>
      <c r="CR368" s="669"/>
      <c r="CS368" s="669"/>
      <c r="CT368" s="669"/>
      <c r="CU368" s="669"/>
      <c r="CV368" s="669"/>
      <c r="CW368" s="669"/>
      <c r="CX368" s="669"/>
      <c r="CY368" s="669"/>
      <c r="CZ368" s="669"/>
      <c r="DA368" s="669"/>
      <c r="DB368" s="669"/>
      <c r="DC368" s="669"/>
      <c r="DD368" s="669"/>
      <c r="DE368" s="669"/>
      <c r="DF368" s="669"/>
      <c r="DG368" s="669"/>
      <c r="DH368" s="669"/>
      <c r="DI368" s="669"/>
      <c r="DJ368" s="669"/>
      <c r="DK368" s="669"/>
      <c r="DL368" s="669"/>
      <c r="DM368" s="669"/>
      <c r="DN368" s="669"/>
      <c r="DO368" s="669"/>
      <c r="DP368" s="669"/>
      <c r="DQ368" s="669"/>
      <c r="DR368" s="669"/>
      <c r="DS368" s="669"/>
      <c r="DT368" s="669"/>
      <c r="DU368" s="669"/>
      <c r="DV368" s="669"/>
      <c r="DW368" s="669"/>
      <c r="DX368" s="669"/>
      <c r="DY368" s="669"/>
      <c r="DZ368" s="669"/>
      <c r="EA368" s="669"/>
      <c r="EB368" s="669"/>
      <c r="EC368" s="669"/>
      <c r="ED368" s="669"/>
      <c r="EE368" s="669"/>
      <c r="EF368" s="669"/>
      <c r="EG368" s="669"/>
      <c r="EH368" s="669"/>
      <c r="EI368" s="669"/>
      <c r="EJ368" s="669"/>
      <c r="EK368" s="669"/>
      <c r="EL368" s="669"/>
      <c r="EM368" s="669"/>
    </row>
    <row r="369" spans="44:143" ht="13" customHeight="1" x14ac:dyDescent="0.3">
      <c r="AR369" s="420"/>
      <c r="AY369" s="461"/>
      <c r="BK369" s="664"/>
      <c r="BL369" s="664"/>
      <c r="BM369" s="664"/>
      <c r="BN369" s="664"/>
      <c r="BO369" s="669"/>
      <c r="BP369" s="664"/>
      <c r="BQ369" s="664"/>
      <c r="BR369" s="673"/>
      <c r="BS369" s="359"/>
      <c r="BT369" s="669"/>
      <c r="BU369" s="359"/>
      <c r="BV369" s="664"/>
      <c r="BW369" s="359"/>
      <c r="BX369" s="669"/>
      <c r="BY369" s="674"/>
      <c r="BZ369" s="664"/>
      <c r="CA369" s="359"/>
      <c r="CB369" s="664"/>
      <c r="CC369" s="669"/>
      <c r="CD369" s="359"/>
      <c r="CE369" s="664"/>
      <c r="CF369" s="359"/>
      <c r="CG369" s="664"/>
      <c r="CH369" s="359"/>
      <c r="CI369" s="664"/>
      <c r="CJ369" s="359"/>
      <c r="CK369" s="664"/>
      <c r="CL369" s="669"/>
      <c r="CM369" s="669"/>
      <c r="CN369" s="359"/>
      <c r="CO369" s="359"/>
      <c r="CP369" s="359"/>
      <c r="CQ369" s="669"/>
      <c r="CR369" s="669"/>
      <c r="CS369" s="669"/>
      <c r="CT369" s="669"/>
      <c r="CU369" s="669"/>
      <c r="CV369" s="669"/>
      <c r="CW369" s="669"/>
      <c r="CX369" s="669"/>
      <c r="CY369" s="669"/>
      <c r="CZ369" s="669"/>
      <c r="DA369" s="669"/>
      <c r="DB369" s="669"/>
      <c r="DC369" s="669"/>
      <c r="DD369" s="669"/>
      <c r="DE369" s="669"/>
      <c r="DF369" s="669"/>
      <c r="DG369" s="669"/>
      <c r="DH369" s="669"/>
      <c r="DI369" s="669"/>
      <c r="DJ369" s="669"/>
      <c r="DK369" s="669"/>
      <c r="DL369" s="669"/>
      <c r="DM369" s="669"/>
      <c r="DN369" s="669"/>
      <c r="DO369" s="669"/>
      <c r="DP369" s="669"/>
      <c r="DQ369" s="669"/>
      <c r="DR369" s="669"/>
      <c r="DS369" s="669"/>
      <c r="DT369" s="669"/>
      <c r="DU369" s="669"/>
      <c r="DV369" s="669"/>
      <c r="DW369" s="669"/>
      <c r="DX369" s="669"/>
      <c r="DY369" s="669"/>
      <c r="DZ369" s="669"/>
      <c r="EA369" s="669"/>
      <c r="EB369" s="669"/>
      <c r="EC369" s="669"/>
      <c r="ED369" s="669"/>
      <c r="EE369" s="669"/>
      <c r="EF369" s="669"/>
      <c r="EG369" s="669"/>
      <c r="EH369" s="669"/>
      <c r="EI369" s="669"/>
      <c r="EJ369" s="669"/>
      <c r="EK369" s="669"/>
      <c r="EL369" s="669"/>
      <c r="EM369" s="669"/>
    </row>
    <row r="370" spans="44:143" ht="13" customHeight="1" x14ac:dyDescent="0.3">
      <c r="AR370" s="420"/>
      <c r="AY370" s="461"/>
      <c r="BK370" s="664"/>
      <c r="BL370" s="664"/>
      <c r="BM370" s="664"/>
      <c r="BN370" s="664"/>
      <c r="BO370" s="669"/>
      <c r="BP370" s="664"/>
      <c r="BQ370" s="664"/>
      <c r="BR370" s="673"/>
      <c r="BS370" s="359"/>
      <c r="BT370" s="669"/>
      <c r="BU370" s="359"/>
      <c r="BV370" s="664"/>
      <c r="BW370" s="359"/>
      <c r="BX370" s="669"/>
      <c r="BY370" s="674"/>
      <c r="BZ370" s="664"/>
      <c r="CA370" s="359"/>
      <c r="CB370" s="664"/>
      <c r="CC370" s="669"/>
      <c r="CD370" s="359"/>
      <c r="CE370" s="664"/>
      <c r="CF370" s="359"/>
      <c r="CG370" s="664"/>
      <c r="CH370" s="359"/>
      <c r="CI370" s="664"/>
      <c r="CJ370" s="359"/>
      <c r="CK370" s="664"/>
      <c r="CL370" s="669"/>
      <c r="CM370" s="669"/>
      <c r="CN370" s="359"/>
      <c r="CO370" s="359"/>
      <c r="CP370" s="359"/>
      <c r="CQ370" s="669"/>
      <c r="CR370" s="669"/>
      <c r="CS370" s="669"/>
      <c r="CT370" s="669"/>
      <c r="CU370" s="669"/>
      <c r="CV370" s="669"/>
      <c r="CW370" s="669"/>
      <c r="CX370" s="669"/>
      <c r="CY370" s="669"/>
      <c r="CZ370" s="669"/>
      <c r="DA370" s="669"/>
      <c r="DB370" s="669"/>
      <c r="DC370" s="669"/>
      <c r="DD370" s="669"/>
      <c r="DE370" s="669"/>
      <c r="DF370" s="669"/>
      <c r="DG370" s="669"/>
      <c r="DH370" s="669"/>
      <c r="DI370" s="669"/>
      <c r="DJ370" s="669"/>
      <c r="DK370" s="669"/>
      <c r="DL370" s="669"/>
      <c r="DM370" s="669"/>
      <c r="DN370" s="669"/>
      <c r="DO370" s="669"/>
      <c r="DP370" s="669"/>
      <c r="DQ370" s="669"/>
      <c r="DR370" s="669"/>
      <c r="DS370" s="669"/>
      <c r="DT370" s="669"/>
      <c r="DU370" s="669"/>
      <c r="DV370" s="669"/>
      <c r="DW370" s="669"/>
      <c r="DX370" s="669"/>
      <c r="DY370" s="669"/>
      <c r="DZ370" s="669"/>
      <c r="EA370" s="669"/>
      <c r="EB370" s="669"/>
      <c r="EC370" s="669"/>
      <c r="ED370" s="669"/>
      <c r="EE370" s="669"/>
      <c r="EF370" s="669"/>
      <c r="EG370" s="669"/>
      <c r="EH370" s="669"/>
      <c r="EI370" s="669"/>
      <c r="EJ370" s="669"/>
      <c r="EK370" s="669"/>
      <c r="EL370" s="669"/>
      <c r="EM370" s="669"/>
    </row>
    <row r="371" spans="44:143" ht="13" customHeight="1" x14ac:dyDescent="0.3">
      <c r="AR371" s="420"/>
      <c r="AY371" s="461"/>
      <c r="BK371" s="664"/>
      <c r="BL371" s="664"/>
      <c r="BM371" s="664"/>
      <c r="BN371" s="664"/>
      <c r="BO371" s="669"/>
      <c r="BP371" s="664"/>
      <c r="BQ371" s="664"/>
      <c r="BR371" s="673"/>
      <c r="BS371" s="359"/>
      <c r="BT371" s="669"/>
      <c r="BU371" s="359"/>
      <c r="BV371" s="664"/>
      <c r="BW371" s="359"/>
      <c r="BX371" s="669"/>
      <c r="BY371" s="674"/>
      <c r="BZ371" s="664"/>
      <c r="CA371" s="359"/>
      <c r="CB371" s="664"/>
      <c r="CC371" s="669"/>
      <c r="CD371" s="359"/>
      <c r="CE371" s="664"/>
      <c r="CF371" s="359"/>
      <c r="CG371" s="664"/>
      <c r="CH371" s="359"/>
      <c r="CI371" s="664"/>
      <c r="CJ371" s="359"/>
      <c r="CK371" s="664"/>
      <c r="CL371" s="669"/>
      <c r="CM371" s="669"/>
      <c r="CN371" s="359"/>
      <c r="CO371" s="359"/>
      <c r="CP371" s="359"/>
      <c r="CQ371" s="669"/>
      <c r="CR371" s="669"/>
      <c r="CS371" s="669"/>
      <c r="CT371" s="669"/>
      <c r="CU371" s="669"/>
      <c r="CV371" s="669"/>
      <c r="CW371" s="669"/>
      <c r="CX371" s="669"/>
      <c r="CY371" s="669"/>
      <c r="CZ371" s="669"/>
      <c r="DA371" s="669"/>
      <c r="DB371" s="669"/>
      <c r="DC371" s="669"/>
      <c r="DD371" s="669"/>
      <c r="DE371" s="669"/>
      <c r="DF371" s="669"/>
      <c r="DG371" s="669"/>
      <c r="DH371" s="669"/>
      <c r="DI371" s="669"/>
      <c r="DJ371" s="669"/>
      <c r="DK371" s="669"/>
      <c r="DL371" s="669"/>
      <c r="DM371" s="669"/>
      <c r="DN371" s="669"/>
      <c r="DO371" s="669"/>
      <c r="DP371" s="669"/>
      <c r="DQ371" s="669"/>
      <c r="DR371" s="669"/>
      <c r="DS371" s="669"/>
      <c r="DT371" s="669"/>
      <c r="DU371" s="669"/>
      <c r="DV371" s="669"/>
      <c r="DW371" s="669"/>
      <c r="DX371" s="669"/>
      <c r="DY371" s="669"/>
      <c r="DZ371" s="669"/>
      <c r="EA371" s="669"/>
      <c r="EB371" s="669"/>
      <c r="EC371" s="669"/>
      <c r="ED371" s="669"/>
      <c r="EE371" s="669"/>
      <c r="EF371" s="669"/>
      <c r="EG371" s="669"/>
      <c r="EH371" s="669"/>
      <c r="EI371" s="669"/>
      <c r="EJ371" s="669"/>
      <c r="EK371" s="669"/>
      <c r="EL371" s="669"/>
      <c r="EM371" s="669"/>
    </row>
    <row r="372" spans="44:143" ht="13" customHeight="1" x14ac:dyDescent="0.3">
      <c r="AR372" s="420"/>
      <c r="AY372" s="461"/>
      <c r="BK372" s="664"/>
      <c r="BL372" s="664"/>
      <c r="BM372" s="664"/>
      <c r="BN372" s="664"/>
      <c r="BO372" s="669"/>
      <c r="BP372" s="664"/>
      <c r="BQ372" s="664"/>
      <c r="BR372" s="673"/>
      <c r="BS372" s="359"/>
      <c r="BT372" s="669"/>
      <c r="BU372" s="359"/>
      <c r="BV372" s="664"/>
      <c r="BW372" s="359"/>
      <c r="BX372" s="669"/>
      <c r="BY372" s="674"/>
      <c r="BZ372" s="664"/>
      <c r="CA372" s="359"/>
      <c r="CB372" s="664"/>
      <c r="CC372" s="669"/>
      <c r="CD372" s="359"/>
      <c r="CE372" s="664"/>
      <c r="CF372" s="359"/>
      <c r="CG372" s="664"/>
      <c r="CH372" s="359"/>
      <c r="CI372" s="664"/>
      <c r="CJ372" s="359"/>
      <c r="CK372" s="664"/>
      <c r="CL372" s="669"/>
      <c r="CM372" s="669"/>
      <c r="CN372" s="359"/>
      <c r="CO372" s="359"/>
      <c r="CP372" s="359"/>
      <c r="CQ372" s="669"/>
      <c r="CR372" s="669"/>
      <c r="CS372" s="669"/>
      <c r="CT372" s="669"/>
      <c r="CU372" s="669"/>
      <c r="CV372" s="669"/>
      <c r="CW372" s="669"/>
      <c r="CX372" s="669"/>
      <c r="CY372" s="669"/>
      <c r="CZ372" s="669"/>
      <c r="DA372" s="669"/>
      <c r="DB372" s="669"/>
      <c r="DC372" s="669"/>
      <c r="DD372" s="669"/>
      <c r="DE372" s="669"/>
      <c r="DF372" s="669"/>
      <c r="DG372" s="669"/>
      <c r="DH372" s="669"/>
      <c r="DI372" s="669"/>
      <c r="DJ372" s="669"/>
      <c r="DK372" s="669"/>
      <c r="DL372" s="669"/>
      <c r="DM372" s="669"/>
      <c r="DN372" s="669"/>
      <c r="DO372" s="669"/>
      <c r="DP372" s="669"/>
      <c r="DQ372" s="669"/>
      <c r="DR372" s="669"/>
      <c r="DS372" s="669"/>
      <c r="DT372" s="669"/>
      <c r="DU372" s="669"/>
      <c r="DV372" s="669"/>
      <c r="DW372" s="669"/>
      <c r="DX372" s="669"/>
      <c r="DY372" s="669"/>
      <c r="DZ372" s="669"/>
      <c r="EA372" s="669"/>
      <c r="EB372" s="669"/>
      <c r="EC372" s="669"/>
      <c r="ED372" s="669"/>
      <c r="EE372" s="669"/>
      <c r="EF372" s="669"/>
      <c r="EG372" s="669"/>
      <c r="EH372" s="669"/>
      <c r="EI372" s="669"/>
      <c r="EJ372" s="669"/>
      <c r="EK372" s="669"/>
      <c r="EL372" s="669"/>
      <c r="EM372" s="669"/>
    </row>
    <row r="373" spans="44:143" ht="13" customHeight="1" x14ac:dyDescent="0.3">
      <c r="AR373" s="420"/>
      <c r="AY373" s="461"/>
      <c r="BK373" s="664"/>
      <c r="BL373" s="664"/>
      <c r="BM373" s="664"/>
      <c r="BN373" s="664"/>
      <c r="BO373" s="669"/>
      <c r="BP373" s="664"/>
      <c r="BQ373" s="664"/>
      <c r="BR373" s="673"/>
      <c r="BS373" s="359"/>
      <c r="BT373" s="669"/>
      <c r="BU373" s="359"/>
      <c r="BV373" s="664"/>
      <c r="BW373" s="359"/>
      <c r="BX373" s="669"/>
      <c r="BY373" s="674"/>
      <c r="BZ373" s="664"/>
      <c r="CA373" s="359"/>
      <c r="CB373" s="664"/>
      <c r="CC373" s="669"/>
      <c r="CD373" s="359"/>
      <c r="CE373" s="664"/>
      <c r="CF373" s="359"/>
      <c r="CG373" s="664"/>
      <c r="CH373" s="359"/>
      <c r="CI373" s="664"/>
      <c r="CJ373" s="359"/>
      <c r="CK373" s="664"/>
      <c r="CL373" s="669"/>
      <c r="CM373" s="669"/>
      <c r="CN373" s="359"/>
      <c r="CO373" s="359"/>
      <c r="CP373" s="359"/>
      <c r="CQ373" s="669"/>
      <c r="CR373" s="669"/>
      <c r="CS373" s="669"/>
      <c r="CT373" s="669"/>
      <c r="CU373" s="669"/>
      <c r="CV373" s="669"/>
      <c r="CW373" s="669"/>
      <c r="CX373" s="669"/>
      <c r="CY373" s="669"/>
      <c r="CZ373" s="669"/>
      <c r="DA373" s="669"/>
      <c r="DB373" s="669"/>
      <c r="DC373" s="669"/>
      <c r="DD373" s="669"/>
      <c r="DE373" s="669"/>
      <c r="DF373" s="669"/>
      <c r="DG373" s="669"/>
      <c r="DH373" s="669"/>
      <c r="DI373" s="669"/>
      <c r="DJ373" s="669"/>
      <c r="DK373" s="669"/>
      <c r="DL373" s="669"/>
      <c r="DM373" s="669"/>
      <c r="DN373" s="669"/>
      <c r="DO373" s="669"/>
      <c r="DP373" s="669"/>
      <c r="DQ373" s="669"/>
      <c r="DR373" s="669"/>
      <c r="DS373" s="669"/>
      <c r="DT373" s="669"/>
      <c r="DU373" s="669"/>
      <c r="DV373" s="669"/>
      <c r="DW373" s="669"/>
      <c r="DX373" s="669"/>
      <c r="DY373" s="669"/>
      <c r="DZ373" s="669"/>
      <c r="EA373" s="669"/>
      <c r="EB373" s="669"/>
      <c r="EC373" s="669"/>
      <c r="ED373" s="669"/>
      <c r="EE373" s="669"/>
      <c r="EF373" s="669"/>
      <c r="EG373" s="669"/>
      <c r="EH373" s="669"/>
      <c r="EI373" s="669"/>
      <c r="EJ373" s="669"/>
      <c r="EK373" s="669"/>
      <c r="EL373" s="669"/>
      <c r="EM373" s="669"/>
    </row>
    <row r="374" spans="44:143" ht="13" customHeight="1" x14ac:dyDescent="0.3">
      <c r="AR374" s="420"/>
      <c r="AY374" s="461"/>
      <c r="BK374" s="664"/>
      <c r="BL374" s="664"/>
      <c r="BM374" s="664"/>
      <c r="BN374" s="664"/>
      <c r="BO374" s="669"/>
      <c r="BP374" s="664"/>
      <c r="BQ374" s="664"/>
      <c r="BR374" s="673"/>
      <c r="BS374" s="359"/>
      <c r="BT374" s="669"/>
      <c r="BU374" s="359"/>
      <c r="BV374" s="664"/>
      <c r="BW374" s="359"/>
      <c r="BX374" s="669"/>
      <c r="BY374" s="674"/>
      <c r="BZ374" s="664"/>
      <c r="CA374" s="359"/>
      <c r="CB374" s="664"/>
      <c r="CC374" s="669"/>
      <c r="CD374" s="359"/>
      <c r="CE374" s="664"/>
      <c r="CF374" s="359"/>
      <c r="CG374" s="664"/>
      <c r="CH374" s="359"/>
      <c r="CI374" s="664"/>
      <c r="CJ374" s="359"/>
      <c r="CK374" s="664"/>
      <c r="CL374" s="669"/>
      <c r="CM374" s="669"/>
      <c r="CN374" s="359"/>
      <c r="CO374" s="359"/>
      <c r="CP374" s="359"/>
      <c r="CQ374" s="669"/>
      <c r="CR374" s="669"/>
      <c r="CS374" s="669"/>
      <c r="CT374" s="669"/>
      <c r="CU374" s="669"/>
      <c r="CV374" s="669"/>
      <c r="CW374" s="669"/>
      <c r="CX374" s="669"/>
      <c r="CY374" s="669"/>
      <c r="CZ374" s="669"/>
      <c r="DA374" s="669"/>
      <c r="DB374" s="669"/>
      <c r="DC374" s="669"/>
      <c r="DD374" s="669"/>
      <c r="DE374" s="669"/>
      <c r="DF374" s="669"/>
      <c r="DG374" s="669"/>
      <c r="DH374" s="669"/>
      <c r="DI374" s="669"/>
      <c r="DJ374" s="669"/>
      <c r="DK374" s="669"/>
      <c r="DL374" s="669"/>
      <c r="DM374" s="669"/>
      <c r="DN374" s="669"/>
      <c r="DO374" s="669"/>
      <c r="DP374" s="669"/>
      <c r="DQ374" s="669"/>
      <c r="DR374" s="669"/>
      <c r="DS374" s="669"/>
      <c r="DT374" s="669"/>
      <c r="DU374" s="669"/>
      <c r="DV374" s="669"/>
      <c r="DW374" s="669"/>
      <c r="DX374" s="669"/>
      <c r="DY374" s="669"/>
      <c r="DZ374" s="669"/>
      <c r="EA374" s="669"/>
      <c r="EB374" s="669"/>
      <c r="EC374" s="669"/>
      <c r="ED374" s="669"/>
      <c r="EE374" s="669"/>
      <c r="EF374" s="669"/>
      <c r="EG374" s="669"/>
      <c r="EH374" s="669"/>
      <c r="EI374" s="669"/>
      <c r="EJ374" s="669"/>
      <c r="EK374" s="669"/>
      <c r="EL374" s="669"/>
      <c r="EM374" s="669"/>
    </row>
    <row r="375" spans="44:143" ht="13" customHeight="1" x14ac:dyDescent="0.3">
      <c r="AR375" s="420"/>
      <c r="AY375" s="461"/>
      <c r="BK375" s="664"/>
      <c r="BL375" s="664"/>
      <c r="BM375" s="664"/>
      <c r="BN375" s="664"/>
      <c r="BO375" s="669"/>
      <c r="BP375" s="664"/>
      <c r="BQ375" s="664"/>
      <c r="BR375" s="673"/>
      <c r="BS375" s="359"/>
      <c r="BT375" s="669"/>
      <c r="BU375" s="359"/>
      <c r="BV375" s="664"/>
      <c r="BW375" s="359"/>
      <c r="BX375" s="669"/>
      <c r="BY375" s="674"/>
      <c r="BZ375" s="664"/>
      <c r="CA375" s="359"/>
      <c r="CB375" s="664"/>
      <c r="CC375" s="669"/>
      <c r="CD375" s="359"/>
      <c r="CE375" s="664"/>
      <c r="CF375" s="359"/>
      <c r="CG375" s="664"/>
      <c r="CH375" s="359"/>
      <c r="CI375" s="664"/>
      <c r="CJ375" s="359"/>
      <c r="CK375" s="664"/>
      <c r="CL375" s="669"/>
      <c r="CM375" s="669"/>
      <c r="CN375" s="359"/>
      <c r="CO375" s="359"/>
      <c r="CP375" s="359"/>
      <c r="CQ375" s="669"/>
      <c r="CR375" s="669"/>
      <c r="CS375" s="669"/>
      <c r="CT375" s="669"/>
      <c r="CU375" s="669"/>
      <c r="CV375" s="669"/>
      <c r="CW375" s="669"/>
      <c r="CX375" s="669"/>
      <c r="CY375" s="669"/>
      <c r="CZ375" s="669"/>
      <c r="DA375" s="669"/>
      <c r="DB375" s="669"/>
      <c r="DC375" s="669"/>
      <c r="DD375" s="669"/>
      <c r="DE375" s="669"/>
      <c r="DF375" s="669"/>
      <c r="DG375" s="669"/>
      <c r="DH375" s="669"/>
      <c r="DI375" s="669"/>
      <c r="DJ375" s="669"/>
      <c r="DK375" s="669"/>
      <c r="DL375" s="669"/>
      <c r="DM375" s="669"/>
      <c r="DN375" s="669"/>
      <c r="DO375" s="669"/>
      <c r="DP375" s="669"/>
      <c r="DQ375" s="669"/>
      <c r="DR375" s="669"/>
      <c r="DS375" s="669"/>
      <c r="DT375" s="669"/>
      <c r="DU375" s="669"/>
      <c r="DV375" s="669"/>
      <c r="DW375" s="669"/>
      <c r="DX375" s="669"/>
      <c r="DY375" s="669"/>
      <c r="DZ375" s="669"/>
      <c r="EA375" s="669"/>
      <c r="EB375" s="669"/>
      <c r="EC375" s="669"/>
      <c r="ED375" s="669"/>
      <c r="EE375" s="669"/>
      <c r="EF375" s="669"/>
      <c r="EG375" s="669"/>
      <c r="EH375" s="669"/>
      <c r="EI375" s="669"/>
      <c r="EJ375" s="669"/>
      <c r="EK375" s="669"/>
      <c r="EL375" s="669"/>
      <c r="EM375" s="669"/>
    </row>
    <row r="376" spans="44:143" ht="13" customHeight="1" x14ac:dyDescent="0.3">
      <c r="AR376" s="420"/>
      <c r="AY376" s="461"/>
      <c r="BK376" s="664"/>
      <c r="BL376" s="664"/>
      <c r="BM376" s="664"/>
      <c r="BN376" s="664"/>
      <c r="BO376" s="669"/>
      <c r="BP376" s="664"/>
      <c r="BQ376" s="664"/>
      <c r="BR376" s="673"/>
      <c r="BS376" s="359"/>
      <c r="BT376" s="669"/>
      <c r="BU376" s="359"/>
      <c r="BV376" s="664"/>
      <c r="BW376" s="359"/>
      <c r="BX376" s="669"/>
      <c r="BY376" s="674"/>
      <c r="BZ376" s="664"/>
      <c r="CA376" s="359"/>
      <c r="CB376" s="664"/>
      <c r="CC376" s="669"/>
      <c r="CD376" s="359"/>
      <c r="CE376" s="664"/>
      <c r="CF376" s="359"/>
      <c r="CG376" s="664"/>
      <c r="CH376" s="359"/>
      <c r="CI376" s="664"/>
      <c r="CJ376" s="359"/>
      <c r="CK376" s="664"/>
      <c r="CL376" s="669"/>
      <c r="CM376" s="669"/>
      <c r="CN376" s="359"/>
      <c r="CO376" s="359"/>
      <c r="CP376" s="359"/>
      <c r="CQ376" s="669"/>
      <c r="CR376" s="669"/>
      <c r="CS376" s="669"/>
      <c r="CT376" s="669"/>
      <c r="CU376" s="669"/>
      <c r="CV376" s="669"/>
      <c r="CW376" s="669"/>
      <c r="CX376" s="669"/>
      <c r="CY376" s="669"/>
      <c r="CZ376" s="669"/>
      <c r="DA376" s="669"/>
      <c r="DB376" s="669"/>
      <c r="DC376" s="669"/>
      <c r="DD376" s="669"/>
      <c r="DE376" s="669"/>
      <c r="DF376" s="669"/>
      <c r="DG376" s="669"/>
      <c r="DH376" s="669"/>
      <c r="DI376" s="669"/>
      <c r="DJ376" s="669"/>
      <c r="DK376" s="669"/>
      <c r="DL376" s="669"/>
      <c r="DM376" s="669"/>
      <c r="DN376" s="669"/>
      <c r="DO376" s="669"/>
      <c r="DP376" s="669"/>
      <c r="DQ376" s="669"/>
      <c r="DR376" s="669"/>
      <c r="DS376" s="669"/>
      <c r="DT376" s="669"/>
      <c r="DU376" s="669"/>
      <c r="DV376" s="669"/>
      <c r="DW376" s="669"/>
      <c r="DX376" s="669"/>
      <c r="DY376" s="669"/>
      <c r="DZ376" s="669"/>
      <c r="EA376" s="669"/>
      <c r="EB376" s="669"/>
      <c r="EC376" s="669"/>
      <c r="ED376" s="669"/>
      <c r="EE376" s="669"/>
      <c r="EF376" s="669"/>
      <c r="EG376" s="669"/>
      <c r="EH376" s="669"/>
      <c r="EI376" s="669"/>
      <c r="EJ376" s="669"/>
      <c r="EK376" s="669"/>
      <c r="EL376" s="669"/>
      <c r="EM376" s="669"/>
    </row>
    <row r="377" spans="44:143" ht="13" customHeight="1" x14ac:dyDescent="0.3">
      <c r="AR377" s="420"/>
      <c r="AY377" s="461"/>
      <c r="BK377" s="664"/>
      <c r="BL377" s="664"/>
      <c r="BM377" s="664"/>
      <c r="BN377" s="664"/>
      <c r="BO377" s="669"/>
      <c r="BP377" s="664"/>
      <c r="BQ377" s="664"/>
      <c r="BR377" s="673"/>
      <c r="BS377" s="359"/>
      <c r="BT377" s="669"/>
      <c r="BU377" s="359"/>
      <c r="BV377" s="664"/>
      <c r="BW377" s="359"/>
      <c r="BX377" s="669"/>
      <c r="BY377" s="674"/>
      <c r="BZ377" s="664"/>
      <c r="CA377" s="359"/>
      <c r="CB377" s="664"/>
      <c r="CC377" s="669"/>
      <c r="CD377" s="359"/>
      <c r="CE377" s="664"/>
      <c r="CF377" s="359"/>
      <c r="CG377" s="664"/>
      <c r="CH377" s="359"/>
      <c r="CI377" s="664"/>
      <c r="CJ377" s="359"/>
      <c r="CK377" s="664"/>
      <c r="CL377" s="669"/>
      <c r="CM377" s="669"/>
      <c r="CN377" s="359"/>
      <c r="CO377" s="359"/>
      <c r="CP377" s="359"/>
      <c r="CQ377" s="669"/>
      <c r="CR377" s="669"/>
      <c r="CS377" s="669"/>
      <c r="CT377" s="669"/>
      <c r="CU377" s="669"/>
      <c r="CV377" s="669"/>
      <c r="CW377" s="669"/>
      <c r="CX377" s="669"/>
      <c r="CY377" s="669"/>
      <c r="CZ377" s="669"/>
      <c r="DA377" s="669"/>
      <c r="DB377" s="669"/>
      <c r="DC377" s="669"/>
      <c r="DD377" s="669"/>
      <c r="DE377" s="669"/>
      <c r="DF377" s="669"/>
      <c r="DG377" s="669"/>
      <c r="DH377" s="669"/>
      <c r="DI377" s="669"/>
      <c r="DJ377" s="669"/>
      <c r="DK377" s="669"/>
      <c r="DL377" s="669"/>
      <c r="DM377" s="669"/>
      <c r="DN377" s="669"/>
      <c r="DO377" s="669"/>
      <c r="DP377" s="669"/>
      <c r="DQ377" s="669"/>
      <c r="DR377" s="669"/>
      <c r="DS377" s="669"/>
      <c r="DT377" s="669"/>
      <c r="DU377" s="669"/>
      <c r="DV377" s="669"/>
      <c r="DW377" s="669"/>
      <c r="DX377" s="669"/>
      <c r="DY377" s="669"/>
      <c r="DZ377" s="669"/>
      <c r="EA377" s="669"/>
      <c r="EB377" s="669"/>
      <c r="EC377" s="669"/>
      <c r="ED377" s="669"/>
      <c r="EE377" s="669"/>
      <c r="EF377" s="669"/>
      <c r="EG377" s="669"/>
      <c r="EH377" s="669"/>
      <c r="EI377" s="669"/>
      <c r="EJ377" s="669"/>
      <c r="EK377" s="669"/>
      <c r="EL377" s="669"/>
      <c r="EM377" s="669"/>
    </row>
    <row r="378" spans="44:143" ht="13" customHeight="1" x14ac:dyDescent="0.3">
      <c r="AR378" s="420"/>
      <c r="AY378" s="461"/>
      <c r="BK378" s="664"/>
      <c r="BL378" s="664"/>
      <c r="BM378" s="664"/>
      <c r="BN378" s="664"/>
      <c r="BO378" s="669"/>
      <c r="BP378" s="664"/>
      <c r="BQ378" s="664"/>
      <c r="BR378" s="673"/>
      <c r="BS378" s="359"/>
      <c r="BT378" s="669"/>
      <c r="BU378" s="359"/>
      <c r="BV378" s="664"/>
      <c r="BW378" s="359"/>
      <c r="BX378" s="669"/>
      <c r="BY378" s="674"/>
      <c r="BZ378" s="664"/>
      <c r="CA378" s="359"/>
      <c r="CB378" s="664"/>
      <c r="CC378" s="669"/>
      <c r="CD378" s="359"/>
      <c r="CE378" s="664"/>
      <c r="CF378" s="359"/>
      <c r="CG378" s="664"/>
      <c r="CH378" s="359"/>
      <c r="CI378" s="664"/>
      <c r="CJ378" s="359"/>
      <c r="CK378" s="664"/>
      <c r="CL378" s="669"/>
      <c r="CM378" s="669"/>
      <c r="CN378" s="359"/>
      <c r="CO378" s="359"/>
      <c r="CP378" s="359"/>
      <c r="CQ378" s="669"/>
      <c r="CR378" s="669"/>
      <c r="CS378" s="669"/>
      <c r="CT378" s="669"/>
      <c r="CU378" s="669"/>
      <c r="CV378" s="669"/>
      <c r="CW378" s="669"/>
      <c r="CX378" s="669"/>
      <c r="CY378" s="669"/>
      <c r="CZ378" s="669"/>
      <c r="DA378" s="669"/>
      <c r="DB378" s="669"/>
      <c r="DC378" s="669"/>
      <c r="DD378" s="669"/>
      <c r="DE378" s="669"/>
      <c r="DF378" s="669"/>
      <c r="DG378" s="669"/>
      <c r="DH378" s="669"/>
      <c r="DI378" s="669"/>
      <c r="DJ378" s="669"/>
      <c r="DK378" s="669"/>
      <c r="DL378" s="669"/>
      <c r="DM378" s="669"/>
      <c r="DN378" s="669"/>
      <c r="DO378" s="669"/>
      <c r="DP378" s="669"/>
      <c r="DQ378" s="669"/>
      <c r="DR378" s="669"/>
      <c r="DS378" s="669"/>
      <c r="DT378" s="669"/>
      <c r="DU378" s="669"/>
      <c r="DV378" s="669"/>
      <c r="DW378" s="669"/>
      <c r="DX378" s="669"/>
      <c r="DY378" s="669"/>
      <c r="DZ378" s="669"/>
      <c r="EA378" s="669"/>
      <c r="EB378" s="669"/>
      <c r="EC378" s="669"/>
      <c r="ED378" s="669"/>
      <c r="EE378" s="669"/>
      <c r="EF378" s="669"/>
      <c r="EG378" s="669"/>
      <c r="EH378" s="669"/>
      <c r="EI378" s="669"/>
      <c r="EJ378" s="669"/>
      <c r="EK378" s="669"/>
      <c r="EL378" s="669"/>
      <c r="EM378" s="669"/>
    </row>
    <row r="379" spans="44:143" ht="13" customHeight="1" x14ac:dyDescent="0.3">
      <c r="AR379" s="420"/>
      <c r="AY379" s="461"/>
      <c r="BK379" s="664"/>
      <c r="BL379" s="664"/>
      <c r="BM379" s="664"/>
      <c r="BN379" s="664"/>
      <c r="BO379" s="669"/>
      <c r="BP379" s="664"/>
      <c r="BQ379" s="664"/>
      <c r="BR379" s="673"/>
      <c r="BS379" s="359"/>
      <c r="BT379" s="669"/>
      <c r="BU379" s="359"/>
      <c r="BV379" s="664"/>
      <c r="BW379" s="359"/>
      <c r="BX379" s="669"/>
      <c r="BY379" s="674"/>
      <c r="BZ379" s="664"/>
      <c r="CA379" s="359"/>
      <c r="CB379" s="664"/>
      <c r="CC379" s="669"/>
      <c r="CD379" s="359"/>
      <c r="CE379" s="664"/>
      <c r="CF379" s="359"/>
      <c r="CG379" s="664"/>
      <c r="CH379" s="359"/>
      <c r="CI379" s="664"/>
      <c r="CJ379" s="359"/>
      <c r="CK379" s="664"/>
      <c r="CL379" s="669"/>
      <c r="CM379" s="669"/>
      <c r="CN379" s="359"/>
      <c r="CO379" s="359"/>
      <c r="CP379" s="359"/>
      <c r="CQ379" s="669"/>
      <c r="CR379" s="669"/>
      <c r="CS379" s="669"/>
      <c r="CT379" s="669"/>
      <c r="CU379" s="669"/>
      <c r="CV379" s="669"/>
      <c r="CW379" s="669"/>
      <c r="CX379" s="669"/>
      <c r="CY379" s="669"/>
      <c r="CZ379" s="669"/>
      <c r="DA379" s="669"/>
      <c r="DB379" s="669"/>
      <c r="DC379" s="669"/>
      <c r="DD379" s="669"/>
      <c r="DE379" s="669"/>
      <c r="DF379" s="669"/>
      <c r="DG379" s="669"/>
      <c r="DH379" s="669"/>
      <c r="DI379" s="669"/>
      <c r="DJ379" s="669"/>
      <c r="DK379" s="669"/>
      <c r="DL379" s="669"/>
      <c r="DM379" s="669"/>
      <c r="DN379" s="669"/>
      <c r="DO379" s="669"/>
      <c r="DP379" s="669"/>
      <c r="DQ379" s="669"/>
      <c r="DR379" s="669"/>
      <c r="DS379" s="669"/>
      <c r="DT379" s="669"/>
      <c r="DU379" s="669"/>
      <c r="DV379" s="669"/>
      <c r="DW379" s="669"/>
      <c r="DX379" s="669"/>
      <c r="DY379" s="669"/>
      <c r="DZ379" s="669"/>
      <c r="EA379" s="669"/>
      <c r="EB379" s="669"/>
      <c r="EC379" s="669"/>
      <c r="ED379" s="669"/>
      <c r="EE379" s="669"/>
      <c r="EF379" s="669"/>
      <c r="EG379" s="669"/>
      <c r="EH379" s="669"/>
      <c r="EI379" s="669"/>
      <c r="EJ379" s="669"/>
      <c r="EK379" s="669"/>
      <c r="EL379" s="669"/>
      <c r="EM379" s="669"/>
    </row>
    <row r="380" spans="44:143" ht="13" customHeight="1" x14ac:dyDescent="0.3">
      <c r="AR380" s="420"/>
      <c r="AY380" s="461"/>
      <c r="BK380" s="664"/>
      <c r="BL380" s="664"/>
      <c r="BM380" s="664"/>
      <c r="BN380" s="664"/>
      <c r="BO380" s="669"/>
      <c r="BP380" s="664"/>
      <c r="BQ380" s="664"/>
      <c r="BR380" s="673"/>
      <c r="BS380" s="359"/>
      <c r="BT380" s="669"/>
      <c r="BU380" s="359"/>
      <c r="BV380" s="664"/>
      <c r="BW380" s="359"/>
      <c r="BX380" s="669"/>
      <c r="BY380" s="674"/>
      <c r="BZ380" s="664"/>
      <c r="CA380" s="359"/>
      <c r="CB380" s="664"/>
      <c r="CC380" s="669"/>
      <c r="CD380" s="359"/>
      <c r="CE380" s="664"/>
      <c r="CF380" s="359"/>
      <c r="CG380" s="664"/>
      <c r="CH380" s="359"/>
      <c r="CI380" s="664"/>
      <c r="CJ380" s="359"/>
      <c r="CK380" s="664"/>
      <c r="CL380" s="669"/>
      <c r="CM380" s="669"/>
      <c r="CN380" s="359"/>
      <c r="CO380" s="359"/>
      <c r="CP380" s="359"/>
      <c r="CQ380" s="669"/>
      <c r="CR380" s="669"/>
      <c r="CS380" s="669"/>
      <c r="CT380" s="669"/>
      <c r="CU380" s="669"/>
      <c r="CV380" s="669"/>
      <c r="CW380" s="669"/>
      <c r="CX380" s="669"/>
      <c r="CY380" s="669"/>
      <c r="CZ380" s="669"/>
      <c r="DA380" s="669"/>
      <c r="DB380" s="669"/>
      <c r="DC380" s="669"/>
      <c r="DD380" s="669"/>
      <c r="DE380" s="669"/>
      <c r="DF380" s="669"/>
      <c r="DG380" s="669"/>
      <c r="DH380" s="669"/>
      <c r="DI380" s="669"/>
      <c r="DJ380" s="669"/>
      <c r="DK380" s="669"/>
      <c r="DL380" s="669"/>
      <c r="DM380" s="669"/>
      <c r="DN380" s="669"/>
      <c r="DO380" s="669"/>
      <c r="DP380" s="669"/>
      <c r="DQ380" s="669"/>
      <c r="DR380" s="669"/>
      <c r="DS380" s="669"/>
      <c r="DT380" s="669"/>
      <c r="DU380" s="669"/>
      <c r="DV380" s="669"/>
      <c r="DW380" s="669"/>
      <c r="DX380" s="669"/>
      <c r="DY380" s="669"/>
      <c r="DZ380" s="669"/>
      <c r="EA380" s="669"/>
      <c r="EB380" s="669"/>
      <c r="EC380" s="669"/>
      <c r="ED380" s="669"/>
      <c r="EE380" s="669"/>
      <c r="EF380" s="669"/>
      <c r="EG380" s="669"/>
      <c r="EH380" s="669"/>
      <c r="EI380" s="669"/>
      <c r="EJ380" s="669"/>
      <c r="EK380" s="669"/>
      <c r="EL380" s="669"/>
      <c r="EM380" s="669"/>
    </row>
    <row r="381" spans="44:143" ht="13" customHeight="1" x14ac:dyDescent="0.3">
      <c r="AR381" s="420"/>
      <c r="AY381" s="461"/>
      <c r="BK381" s="664"/>
      <c r="BL381" s="664"/>
      <c r="BM381" s="664"/>
      <c r="BN381" s="664"/>
      <c r="BO381" s="669"/>
      <c r="BP381" s="664"/>
      <c r="BQ381" s="664"/>
      <c r="BR381" s="673"/>
      <c r="BS381" s="359"/>
      <c r="BT381" s="669"/>
      <c r="BU381" s="359"/>
      <c r="BV381" s="664"/>
      <c r="BW381" s="359"/>
      <c r="BX381" s="669"/>
      <c r="BY381" s="674"/>
      <c r="BZ381" s="664"/>
      <c r="CA381" s="359"/>
      <c r="CB381" s="664"/>
      <c r="CC381" s="669"/>
      <c r="CD381" s="359"/>
      <c r="CE381" s="664"/>
      <c r="CF381" s="359"/>
      <c r="CG381" s="664"/>
      <c r="CH381" s="359"/>
      <c r="CI381" s="664"/>
      <c r="CJ381" s="359"/>
      <c r="CK381" s="664"/>
      <c r="CL381" s="669"/>
      <c r="CM381" s="669"/>
      <c r="CN381" s="359"/>
      <c r="CO381" s="359"/>
      <c r="CP381" s="359"/>
      <c r="CQ381" s="669"/>
      <c r="CR381" s="669"/>
      <c r="CS381" s="669"/>
      <c r="CT381" s="669"/>
      <c r="CU381" s="669"/>
      <c r="CV381" s="669"/>
      <c r="CW381" s="669"/>
      <c r="CX381" s="669"/>
      <c r="CY381" s="669"/>
      <c r="CZ381" s="669"/>
      <c r="DA381" s="669"/>
      <c r="DB381" s="669"/>
      <c r="DC381" s="669"/>
      <c r="DD381" s="669"/>
      <c r="DE381" s="669"/>
      <c r="DF381" s="669"/>
      <c r="DG381" s="669"/>
      <c r="DH381" s="669"/>
      <c r="DI381" s="669"/>
      <c r="DJ381" s="669"/>
      <c r="DK381" s="669"/>
      <c r="DL381" s="669"/>
      <c r="DM381" s="669"/>
      <c r="DN381" s="669"/>
      <c r="DO381" s="669"/>
      <c r="DP381" s="669"/>
      <c r="DQ381" s="669"/>
      <c r="DR381" s="669"/>
      <c r="DS381" s="669"/>
      <c r="DT381" s="669"/>
      <c r="DU381" s="669"/>
      <c r="DV381" s="669"/>
      <c r="DW381" s="669"/>
      <c r="DX381" s="669"/>
      <c r="DY381" s="669"/>
      <c r="DZ381" s="669"/>
      <c r="EA381" s="669"/>
      <c r="EB381" s="669"/>
      <c r="EC381" s="669"/>
      <c r="ED381" s="669"/>
      <c r="EE381" s="669"/>
      <c r="EF381" s="669"/>
      <c r="EG381" s="669"/>
      <c r="EH381" s="669"/>
      <c r="EI381" s="669"/>
      <c r="EJ381" s="669"/>
      <c r="EK381" s="669"/>
      <c r="EL381" s="669"/>
      <c r="EM381" s="669"/>
    </row>
    <row r="382" spans="44:143" ht="13" customHeight="1" x14ac:dyDescent="0.3">
      <c r="AR382" s="420"/>
      <c r="AY382" s="461"/>
      <c r="BK382" s="664"/>
      <c r="BL382" s="664"/>
      <c r="BM382" s="664"/>
      <c r="BN382" s="664"/>
      <c r="BO382" s="669"/>
      <c r="BP382" s="664"/>
      <c r="BQ382" s="664"/>
      <c r="BR382" s="673"/>
      <c r="BS382" s="359"/>
      <c r="BT382" s="669"/>
      <c r="BU382" s="359"/>
      <c r="BV382" s="664"/>
      <c r="BW382" s="359"/>
      <c r="BX382" s="669"/>
      <c r="BY382" s="674"/>
      <c r="BZ382" s="664"/>
      <c r="CA382" s="359"/>
      <c r="CB382" s="664"/>
      <c r="CC382" s="669"/>
      <c r="CD382" s="359"/>
      <c r="CE382" s="664"/>
      <c r="CF382" s="359"/>
      <c r="CG382" s="664"/>
      <c r="CH382" s="359"/>
      <c r="CI382" s="664"/>
      <c r="CJ382" s="359"/>
      <c r="CK382" s="664"/>
      <c r="CL382" s="669"/>
      <c r="CM382" s="669"/>
      <c r="CN382" s="359"/>
      <c r="CO382" s="359"/>
      <c r="CP382" s="359"/>
      <c r="CQ382" s="669"/>
      <c r="CR382" s="669"/>
      <c r="CS382" s="669"/>
      <c r="CT382" s="669"/>
      <c r="CU382" s="669"/>
      <c r="CV382" s="669"/>
      <c r="CW382" s="669"/>
      <c r="CX382" s="669"/>
      <c r="CY382" s="669"/>
      <c r="CZ382" s="669"/>
      <c r="DA382" s="669"/>
      <c r="DB382" s="669"/>
      <c r="DC382" s="669"/>
      <c r="DD382" s="669"/>
      <c r="DE382" s="669"/>
      <c r="DF382" s="669"/>
      <c r="DG382" s="669"/>
      <c r="DH382" s="669"/>
      <c r="DI382" s="669"/>
      <c r="DJ382" s="669"/>
      <c r="DK382" s="669"/>
      <c r="DL382" s="669"/>
      <c r="DM382" s="669"/>
      <c r="DN382" s="669"/>
      <c r="DO382" s="669"/>
      <c r="DP382" s="669"/>
      <c r="DQ382" s="669"/>
      <c r="DR382" s="669"/>
      <c r="DS382" s="669"/>
      <c r="DT382" s="669"/>
      <c r="DU382" s="669"/>
      <c r="DV382" s="669"/>
      <c r="DW382" s="669"/>
      <c r="DX382" s="669"/>
      <c r="DY382" s="669"/>
      <c r="DZ382" s="669"/>
      <c r="EA382" s="669"/>
      <c r="EB382" s="669"/>
      <c r="EC382" s="669"/>
      <c r="ED382" s="669"/>
      <c r="EE382" s="669"/>
      <c r="EF382" s="669"/>
      <c r="EG382" s="669"/>
      <c r="EH382" s="669"/>
      <c r="EI382" s="669"/>
      <c r="EJ382" s="669"/>
      <c r="EK382" s="669"/>
      <c r="EL382" s="669"/>
      <c r="EM382" s="669"/>
    </row>
    <row r="383" spans="44:143" ht="13" customHeight="1" x14ac:dyDescent="0.3">
      <c r="AR383" s="420"/>
      <c r="AY383" s="461"/>
      <c r="BK383" s="664"/>
      <c r="BL383" s="664"/>
      <c r="BM383" s="664"/>
      <c r="BN383" s="664"/>
      <c r="BO383" s="669"/>
      <c r="BP383" s="664"/>
      <c r="BQ383" s="664"/>
      <c r="BR383" s="673"/>
      <c r="BS383" s="359"/>
      <c r="BT383" s="669"/>
      <c r="BU383" s="359"/>
      <c r="BV383" s="664"/>
      <c r="BW383" s="359"/>
      <c r="BX383" s="669"/>
      <c r="BY383" s="674"/>
      <c r="BZ383" s="664"/>
      <c r="CA383" s="359"/>
      <c r="CB383" s="664"/>
      <c r="CC383" s="669"/>
      <c r="CD383" s="359"/>
      <c r="CE383" s="664"/>
      <c r="CF383" s="359"/>
      <c r="CG383" s="664"/>
      <c r="CH383" s="359"/>
      <c r="CI383" s="664"/>
      <c r="CJ383" s="359"/>
      <c r="CK383" s="664"/>
      <c r="CL383" s="669"/>
      <c r="CM383" s="669"/>
      <c r="CN383" s="359"/>
      <c r="CO383" s="359"/>
      <c r="CP383" s="359"/>
      <c r="CQ383" s="669"/>
      <c r="CR383" s="669"/>
      <c r="CS383" s="669"/>
      <c r="CT383" s="669"/>
      <c r="CU383" s="669"/>
      <c r="CV383" s="669"/>
      <c r="CW383" s="669"/>
      <c r="CX383" s="669"/>
      <c r="CY383" s="669"/>
      <c r="CZ383" s="669"/>
      <c r="DA383" s="669"/>
      <c r="DB383" s="669"/>
      <c r="DC383" s="669"/>
      <c r="DD383" s="669"/>
      <c r="DE383" s="669"/>
      <c r="DF383" s="669"/>
      <c r="DG383" s="669"/>
      <c r="DH383" s="669"/>
      <c r="DI383" s="669"/>
      <c r="DJ383" s="669"/>
      <c r="DK383" s="669"/>
      <c r="DL383" s="669"/>
      <c r="DM383" s="669"/>
      <c r="DN383" s="669"/>
      <c r="DO383" s="669"/>
      <c r="DP383" s="669"/>
      <c r="DQ383" s="669"/>
      <c r="DR383" s="669"/>
      <c r="DS383" s="669"/>
      <c r="DT383" s="669"/>
      <c r="DU383" s="669"/>
      <c r="DV383" s="669"/>
      <c r="DW383" s="669"/>
      <c r="DX383" s="669"/>
      <c r="DY383" s="669"/>
      <c r="DZ383" s="669"/>
      <c r="EA383" s="669"/>
      <c r="EB383" s="669"/>
      <c r="EC383" s="669"/>
      <c r="ED383" s="669"/>
      <c r="EE383" s="669"/>
      <c r="EF383" s="669"/>
      <c r="EG383" s="669"/>
      <c r="EH383" s="669"/>
      <c r="EI383" s="669"/>
      <c r="EJ383" s="669"/>
      <c r="EK383" s="669"/>
      <c r="EL383" s="669"/>
      <c r="EM383" s="669"/>
    </row>
    <row r="384" spans="44:143" ht="13" customHeight="1" x14ac:dyDescent="0.3">
      <c r="AR384" s="420"/>
      <c r="AY384" s="461"/>
      <c r="BK384" s="664"/>
      <c r="BL384" s="664"/>
      <c r="BM384" s="664"/>
      <c r="BN384" s="664"/>
      <c r="BO384" s="669"/>
      <c r="BP384" s="664"/>
      <c r="BQ384" s="664"/>
      <c r="BR384" s="673"/>
      <c r="BS384" s="359"/>
      <c r="BT384" s="669"/>
      <c r="BU384" s="359"/>
      <c r="BV384" s="664"/>
      <c r="BW384" s="359"/>
      <c r="BX384" s="669"/>
      <c r="BY384" s="674"/>
      <c r="BZ384" s="664"/>
      <c r="CA384" s="359"/>
      <c r="CB384" s="664"/>
      <c r="CC384" s="669"/>
      <c r="CD384" s="359"/>
      <c r="CE384" s="664"/>
      <c r="CF384" s="359"/>
      <c r="CG384" s="664"/>
      <c r="CH384" s="359"/>
      <c r="CI384" s="664"/>
      <c r="CJ384" s="359"/>
      <c r="CK384" s="664"/>
      <c r="CL384" s="669"/>
      <c r="CM384" s="669"/>
      <c r="CN384" s="359"/>
      <c r="CO384" s="359"/>
      <c r="CP384" s="359"/>
      <c r="CQ384" s="669"/>
      <c r="CR384" s="669"/>
      <c r="CS384" s="669"/>
      <c r="CT384" s="669"/>
      <c r="CU384" s="669"/>
      <c r="CV384" s="669"/>
      <c r="CW384" s="669"/>
      <c r="CX384" s="669"/>
      <c r="CY384" s="669"/>
      <c r="CZ384" s="669"/>
      <c r="DA384" s="669"/>
      <c r="DB384" s="669"/>
      <c r="DC384" s="669"/>
      <c r="DD384" s="669"/>
      <c r="DE384" s="669"/>
      <c r="DF384" s="669"/>
      <c r="DG384" s="669"/>
      <c r="DH384" s="669"/>
      <c r="DI384" s="669"/>
      <c r="DJ384" s="669"/>
      <c r="DK384" s="669"/>
      <c r="DL384" s="669"/>
      <c r="DM384" s="669"/>
      <c r="DN384" s="669"/>
      <c r="DO384" s="669"/>
      <c r="DP384" s="669"/>
      <c r="DQ384" s="669"/>
      <c r="DR384" s="669"/>
      <c r="DS384" s="669"/>
      <c r="DT384" s="669"/>
      <c r="DU384" s="669"/>
      <c r="DV384" s="669"/>
      <c r="DW384" s="669"/>
      <c r="DX384" s="669"/>
      <c r="DY384" s="669"/>
      <c r="DZ384" s="669"/>
      <c r="EA384" s="669"/>
      <c r="EB384" s="669"/>
      <c r="EC384" s="669"/>
      <c r="ED384" s="669"/>
      <c r="EE384" s="669"/>
      <c r="EF384" s="669"/>
      <c r="EG384" s="669"/>
      <c r="EH384" s="669"/>
      <c r="EI384" s="669"/>
      <c r="EJ384" s="669"/>
      <c r="EK384" s="669"/>
      <c r="EL384" s="669"/>
      <c r="EM384" s="669"/>
    </row>
    <row r="385" spans="44:143" ht="13" customHeight="1" x14ac:dyDescent="0.3">
      <c r="AR385" s="420"/>
      <c r="AY385" s="461"/>
      <c r="BK385" s="664"/>
      <c r="BL385" s="664"/>
      <c r="BM385" s="664"/>
      <c r="BN385" s="664"/>
      <c r="BO385" s="669"/>
      <c r="BP385" s="664"/>
      <c r="BQ385" s="664"/>
      <c r="BR385" s="673"/>
      <c r="BS385" s="359"/>
      <c r="BT385" s="669"/>
      <c r="BU385" s="359"/>
      <c r="BV385" s="664"/>
      <c r="BW385" s="359"/>
      <c r="BX385" s="669"/>
      <c r="BY385" s="674"/>
      <c r="BZ385" s="664"/>
      <c r="CA385" s="359"/>
      <c r="CB385" s="664"/>
      <c r="CC385" s="669"/>
      <c r="CD385" s="359"/>
      <c r="CE385" s="664"/>
      <c r="CF385" s="359"/>
      <c r="CG385" s="664"/>
      <c r="CH385" s="359"/>
      <c r="CI385" s="664"/>
      <c r="CJ385" s="359"/>
      <c r="CK385" s="664"/>
      <c r="CL385" s="669"/>
      <c r="CM385" s="669"/>
      <c r="CN385" s="359"/>
      <c r="CO385" s="359"/>
      <c r="CP385" s="359"/>
      <c r="CQ385" s="669"/>
      <c r="CR385" s="669"/>
      <c r="CS385" s="669"/>
      <c r="CT385" s="669"/>
      <c r="CU385" s="669"/>
      <c r="CV385" s="669"/>
      <c r="CW385" s="669"/>
      <c r="CX385" s="669"/>
      <c r="CY385" s="669"/>
      <c r="CZ385" s="669"/>
      <c r="DA385" s="669"/>
      <c r="DB385" s="669"/>
      <c r="DC385" s="669"/>
      <c r="DD385" s="669"/>
      <c r="DE385" s="669"/>
      <c r="DF385" s="669"/>
      <c r="DG385" s="669"/>
      <c r="DH385" s="669"/>
      <c r="DI385" s="669"/>
      <c r="DJ385" s="669"/>
      <c r="DK385" s="669"/>
      <c r="DL385" s="669"/>
      <c r="DM385" s="669"/>
      <c r="DN385" s="669"/>
      <c r="DO385" s="669"/>
      <c r="DP385" s="669"/>
      <c r="DQ385" s="669"/>
      <c r="DR385" s="669"/>
      <c r="DS385" s="669"/>
      <c r="DT385" s="669"/>
      <c r="DU385" s="669"/>
      <c r="DV385" s="669"/>
      <c r="DW385" s="669"/>
      <c r="DX385" s="669"/>
      <c r="DY385" s="669"/>
      <c r="DZ385" s="669"/>
      <c r="EA385" s="669"/>
      <c r="EB385" s="669"/>
      <c r="EC385" s="669"/>
      <c r="ED385" s="669"/>
      <c r="EE385" s="669"/>
      <c r="EF385" s="669"/>
      <c r="EG385" s="669"/>
      <c r="EH385" s="669"/>
      <c r="EI385" s="669"/>
      <c r="EJ385" s="669"/>
      <c r="EK385" s="669"/>
      <c r="EL385" s="669"/>
      <c r="EM385" s="669"/>
    </row>
    <row r="386" spans="44:143" ht="13" customHeight="1" x14ac:dyDescent="0.3">
      <c r="AR386" s="420"/>
      <c r="AY386" s="461"/>
      <c r="BK386" s="664"/>
      <c r="BL386" s="664"/>
      <c r="BM386" s="664"/>
      <c r="BN386" s="664"/>
      <c r="BO386" s="669"/>
      <c r="BP386" s="664"/>
      <c r="BQ386" s="664"/>
      <c r="BR386" s="673"/>
      <c r="BS386" s="359"/>
      <c r="BT386" s="669"/>
      <c r="BU386" s="359"/>
      <c r="BV386" s="664"/>
      <c r="BW386" s="359"/>
      <c r="BX386" s="669"/>
      <c r="BY386" s="674"/>
      <c r="BZ386" s="664"/>
      <c r="CA386" s="359"/>
      <c r="CB386" s="664"/>
      <c r="CC386" s="669"/>
      <c r="CD386" s="359"/>
      <c r="CE386" s="664"/>
      <c r="CF386" s="359"/>
      <c r="CG386" s="664"/>
      <c r="CH386" s="359"/>
      <c r="CI386" s="664"/>
      <c r="CJ386" s="359"/>
      <c r="CK386" s="664"/>
      <c r="CL386" s="669"/>
      <c r="CM386" s="669"/>
      <c r="CN386" s="359"/>
      <c r="CO386" s="359"/>
      <c r="CP386" s="359"/>
      <c r="CQ386" s="669"/>
      <c r="CR386" s="669"/>
      <c r="CS386" s="669"/>
      <c r="CT386" s="669"/>
      <c r="CU386" s="669"/>
      <c r="CV386" s="669"/>
      <c r="CW386" s="669"/>
      <c r="CX386" s="669"/>
      <c r="CY386" s="669"/>
      <c r="CZ386" s="669"/>
      <c r="DA386" s="669"/>
      <c r="DB386" s="669"/>
      <c r="DC386" s="669"/>
      <c r="DD386" s="669"/>
      <c r="DE386" s="669"/>
      <c r="DF386" s="669"/>
      <c r="DG386" s="669"/>
      <c r="DH386" s="669"/>
      <c r="DI386" s="669"/>
      <c r="DJ386" s="669"/>
      <c r="DK386" s="669"/>
      <c r="DL386" s="669"/>
      <c r="DM386" s="669"/>
      <c r="DN386" s="669"/>
      <c r="DO386" s="669"/>
      <c r="DP386" s="669"/>
      <c r="DQ386" s="669"/>
      <c r="DR386" s="669"/>
      <c r="DS386" s="669"/>
      <c r="DT386" s="669"/>
      <c r="DU386" s="669"/>
      <c r="DV386" s="669"/>
      <c r="DW386" s="669"/>
      <c r="DX386" s="669"/>
      <c r="DY386" s="669"/>
      <c r="DZ386" s="669"/>
      <c r="EA386" s="669"/>
      <c r="EB386" s="669"/>
      <c r="EC386" s="669"/>
      <c r="ED386" s="669"/>
      <c r="EE386" s="669"/>
      <c r="EF386" s="669"/>
      <c r="EG386" s="669"/>
      <c r="EH386" s="669"/>
      <c r="EI386" s="669"/>
      <c r="EJ386" s="669"/>
      <c r="EK386" s="669"/>
      <c r="EL386" s="669"/>
      <c r="EM386" s="669"/>
    </row>
    <row r="387" spans="44:143" ht="13" customHeight="1" x14ac:dyDescent="0.3">
      <c r="AR387" s="420"/>
      <c r="AY387" s="461"/>
      <c r="BK387" s="664"/>
      <c r="BL387" s="664"/>
      <c r="BM387" s="664"/>
      <c r="BN387" s="664"/>
      <c r="BO387" s="669"/>
      <c r="BP387" s="664"/>
      <c r="BQ387" s="664"/>
      <c r="BR387" s="673"/>
      <c r="BS387" s="359"/>
      <c r="BT387" s="669"/>
      <c r="BU387" s="359"/>
      <c r="BV387" s="664"/>
      <c r="BW387" s="359"/>
      <c r="BX387" s="669"/>
      <c r="BY387" s="674"/>
      <c r="BZ387" s="664"/>
      <c r="CA387" s="359"/>
      <c r="CB387" s="664"/>
      <c r="CC387" s="669"/>
      <c r="CD387" s="359"/>
      <c r="CE387" s="664"/>
      <c r="CF387" s="359"/>
      <c r="CG387" s="664"/>
      <c r="CH387" s="359"/>
      <c r="CI387" s="664"/>
      <c r="CJ387" s="359"/>
      <c r="CK387" s="664"/>
      <c r="CL387" s="669"/>
      <c r="CM387" s="669"/>
      <c r="CN387" s="359"/>
      <c r="CO387" s="359"/>
      <c r="CP387" s="359"/>
      <c r="CQ387" s="669"/>
      <c r="CR387" s="669"/>
      <c r="CS387" s="669"/>
      <c r="CT387" s="669"/>
      <c r="CU387" s="669"/>
      <c r="CV387" s="669"/>
      <c r="CW387" s="669"/>
      <c r="CX387" s="669"/>
      <c r="CY387" s="669"/>
      <c r="CZ387" s="669"/>
      <c r="DA387" s="669"/>
      <c r="DB387" s="669"/>
      <c r="DC387" s="669"/>
      <c r="DD387" s="669"/>
      <c r="DE387" s="669"/>
      <c r="DF387" s="669"/>
      <c r="DG387" s="669"/>
      <c r="DH387" s="669"/>
      <c r="DI387" s="669"/>
      <c r="DJ387" s="669"/>
      <c r="DK387" s="669"/>
      <c r="DL387" s="669"/>
      <c r="DM387" s="669"/>
      <c r="DN387" s="669"/>
      <c r="DO387" s="669"/>
      <c r="DP387" s="669"/>
      <c r="DQ387" s="669"/>
      <c r="DR387" s="669"/>
      <c r="DS387" s="669"/>
      <c r="DT387" s="669"/>
      <c r="DU387" s="669"/>
      <c r="DV387" s="669"/>
      <c r="DW387" s="669"/>
      <c r="DX387" s="669"/>
      <c r="DY387" s="669"/>
      <c r="DZ387" s="669"/>
      <c r="EA387" s="669"/>
      <c r="EB387" s="669"/>
      <c r="EC387" s="669"/>
      <c r="ED387" s="669"/>
      <c r="EE387" s="669"/>
      <c r="EF387" s="669"/>
      <c r="EG387" s="669"/>
      <c r="EH387" s="669"/>
      <c r="EI387" s="669"/>
      <c r="EJ387" s="669"/>
      <c r="EK387" s="669"/>
      <c r="EL387" s="669"/>
      <c r="EM387" s="669"/>
    </row>
    <row r="388" spans="44:143" ht="13" customHeight="1" x14ac:dyDescent="0.3">
      <c r="AR388" s="420"/>
      <c r="AY388" s="461"/>
      <c r="BK388" s="664"/>
      <c r="BL388" s="664"/>
      <c r="BM388" s="664"/>
      <c r="BN388" s="664"/>
      <c r="BO388" s="669"/>
      <c r="BP388" s="664"/>
      <c r="BQ388" s="664"/>
      <c r="BR388" s="673"/>
      <c r="BS388" s="359"/>
      <c r="BT388" s="669"/>
      <c r="BU388" s="359"/>
      <c r="BV388" s="664"/>
      <c r="BW388" s="359"/>
      <c r="BX388" s="669"/>
      <c r="BY388" s="674"/>
      <c r="BZ388" s="664"/>
      <c r="CA388" s="359"/>
      <c r="CB388" s="664"/>
      <c r="CC388" s="669"/>
      <c r="CD388" s="359"/>
      <c r="CE388" s="664"/>
      <c r="CF388" s="359"/>
      <c r="CG388" s="664"/>
      <c r="CH388" s="359"/>
      <c r="CI388" s="664"/>
      <c r="CJ388" s="359"/>
      <c r="CK388" s="664"/>
      <c r="CL388" s="669"/>
      <c r="CM388" s="669"/>
      <c r="CN388" s="359"/>
      <c r="CO388" s="359"/>
      <c r="CP388" s="359"/>
      <c r="CQ388" s="669"/>
      <c r="CR388" s="669"/>
      <c r="CS388" s="669"/>
      <c r="CT388" s="669"/>
      <c r="CU388" s="669"/>
      <c r="CV388" s="669"/>
      <c r="CW388" s="669"/>
      <c r="CX388" s="669"/>
      <c r="CY388" s="669"/>
      <c r="CZ388" s="669"/>
      <c r="DA388" s="669"/>
      <c r="DB388" s="669"/>
      <c r="DC388" s="669"/>
      <c r="DD388" s="669"/>
      <c r="DE388" s="669"/>
      <c r="DF388" s="669"/>
      <c r="DG388" s="669"/>
      <c r="DH388" s="669"/>
      <c r="DI388" s="669"/>
      <c r="DJ388" s="669"/>
      <c r="DK388" s="669"/>
      <c r="DL388" s="669"/>
      <c r="DM388" s="669"/>
      <c r="DN388" s="669"/>
      <c r="DO388" s="669"/>
      <c r="DP388" s="669"/>
      <c r="DQ388" s="669"/>
      <c r="DR388" s="669"/>
      <c r="DS388" s="669"/>
      <c r="DT388" s="669"/>
      <c r="DU388" s="669"/>
      <c r="DV388" s="669"/>
      <c r="DW388" s="669"/>
      <c r="DX388" s="669"/>
      <c r="DY388" s="669"/>
      <c r="DZ388" s="669"/>
      <c r="EA388" s="669"/>
      <c r="EB388" s="669"/>
      <c r="EC388" s="669"/>
      <c r="ED388" s="669"/>
      <c r="EE388" s="669"/>
      <c r="EF388" s="669"/>
      <c r="EG388" s="669"/>
      <c r="EH388" s="669"/>
      <c r="EI388" s="669"/>
      <c r="EJ388" s="669"/>
      <c r="EK388" s="669"/>
      <c r="EL388" s="669"/>
      <c r="EM388" s="669"/>
    </row>
    <row r="389" spans="44:143" ht="13" customHeight="1" x14ac:dyDescent="0.3">
      <c r="AR389" s="420"/>
      <c r="AY389" s="461"/>
      <c r="BK389" s="664"/>
      <c r="BL389" s="664"/>
      <c r="BM389" s="664"/>
      <c r="BN389" s="664"/>
      <c r="BO389" s="669"/>
      <c r="BP389" s="664"/>
      <c r="BQ389" s="664"/>
      <c r="BR389" s="673"/>
      <c r="BS389" s="359"/>
      <c r="BT389" s="669"/>
      <c r="BU389" s="359"/>
      <c r="BV389" s="664"/>
      <c r="BW389" s="359"/>
      <c r="BX389" s="669"/>
      <c r="BY389" s="674"/>
      <c r="BZ389" s="664"/>
      <c r="CA389" s="359"/>
      <c r="CB389" s="664"/>
      <c r="CC389" s="669"/>
      <c r="CD389" s="359"/>
      <c r="CE389" s="664"/>
      <c r="CF389" s="359"/>
      <c r="CG389" s="664"/>
      <c r="CH389" s="359"/>
      <c r="CI389" s="664"/>
      <c r="CJ389" s="359"/>
      <c r="CK389" s="664"/>
      <c r="CL389" s="669"/>
      <c r="CM389" s="669"/>
      <c r="CN389" s="359"/>
      <c r="CO389" s="359"/>
      <c r="CP389" s="359"/>
      <c r="CQ389" s="669"/>
      <c r="CR389" s="669"/>
      <c r="CS389" s="669"/>
      <c r="CT389" s="669"/>
      <c r="CU389" s="669"/>
      <c r="CV389" s="669"/>
      <c r="CW389" s="669"/>
      <c r="CX389" s="669"/>
      <c r="CY389" s="669"/>
      <c r="CZ389" s="669"/>
      <c r="DA389" s="669"/>
      <c r="DB389" s="669"/>
      <c r="DC389" s="669"/>
      <c r="DD389" s="669"/>
      <c r="DE389" s="669"/>
      <c r="DF389" s="669"/>
      <c r="DG389" s="669"/>
      <c r="DH389" s="669"/>
      <c r="DI389" s="669"/>
      <c r="DJ389" s="669"/>
      <c r="DK389" s="669"/>
      <c r="DL389" s="669"/>
      <c r="DM389" s="669"/>
      <c r="DN389" s="669"/>
      <c r="DO389" s="669"/>
      <c r="DP389" s="669"/>
      <c r="DQ389" s="669"/>
      <c r="DR389" s="669"/>
      <c r="DS389" s="669"/>
      <c r="DT389" s="669"/>
      <c r="DU389" s="669"/>
      <c r="DV389" s="669"/>
      <c r="DW389" s="669"/>
      <c r="DX389" s="669"/>
      <c r="DY389" s="669"/>
      <c r="DZ389" s="669"/>
      <c r="EA389" s="669"/>
      <c r="EB389" s="669"/>
      <c r="EC389" s="669"/>
      <c r="ED389" s="669"/>
      <c r="EE389" s="669"/>
      <c r="EF389" s="669"/>
      <c r="EG389" s="669"/>
      <c r="EH389" s="669"/>
      <c r="EI389" s="669"/>
      <c r="EJ389" s="669"/>
      <c r="EK389" s="669"/>
      <c r="EL389" s="669"/>
      <c r="EM389" s="669"/>
    </row>
    <row r="390" spans="44:143" ht="13" customHeight="1" x14ac:dyDescent="0.3">
      <c r="AR390" s="592"/>
      <c r="AY390" s="461"/>
      <c r="BK390" s="664"/>
      <c r="BL390" s="664"/>
      <c r="BM390" s="664"/>
      <c r="BN390" s="664"/>
      <c r="BO390" s="669"/>
      <c r="BP390" s="664"/>
      <c r="BQ390" s="664"/>
      <c r="BR390" s="673"/>
      <c r="BS390" s="359"/>
      <c r="BT390" s="669"/>
      <c r="BU390" s="359"/>
      <c r="BV390" s="664"/>
      <c r="BW390" s="359"/>
      <c r="BX390" s="669"/>
      <c r="BY390" s="674"/>
      <c r="BZ390" s="664"/>
      <c r="CA390" s="359"/>
      <c r="CB390" s="664"/>
      <c r="CC390" s="669"/>
      <c r="CD390" s="359"/>
      <c r="CE390" s="664"/>
      <c r="CF390" s="359"/>
      <c r="CG390" s="664"/>
      <c r="CH390" s="359"/>
      <c r="CI390" s="664"/>
      <c r="CJ390" s="359"/>
      <c r="CK390" s="664"/>
      <c r="CL390" s="669"/>
      <c r="CM390" s="669"/>
      <c r="CN390" s="359"/>
      <c r="CO390" s="359"/>
      <c r="CP390" s="359"/>
      <c r="CQ390" s="669"/>
      <c r="CR390" s="669"/>
      <c r="CS390" s="669"/>
      <c r="CT390" s="669"/>
      <c r="CU390" s="669"/>
      <c r="CV390" s="669"/>
      <c r="CW390" s="669"/>
      <c r="CX390" s="669"/>
      <c r="CY390" s="669"/>
      <c r="CZ390" s="669"/>
      <c r="DA390" s="669"/>
      <c r="DB390" s="669"/>
      <c r="DC390" s="669"/>
      <c r="DD390" s="669"/>
      <c r="DE390" s="669"/>
      <c r="DF390" s="669"/>
      <c r="DG390" s="669"/>
      <c r="DH390" s="669"/>
      <c r="DI390" s="669"/>
      <c r="DJ390" s="669"/>
      <c r="DK390" s="669"/>
      <c r="DL390" s="669"/>
      <c r="DM390" s="669"/>
      <c r="DN390" s="669"/>
      <c r="DO390" s="669"/>
      <c r="DP390" s="669"/>
      <c r="DQ390" s="669"/>
      <c r="DR390" s="669"/>
      <c r="DS390" s="669"/>
      <c r="DT390" s="669"/>
      <c r="DU390" s="669"/>
      <c r="DV390" s="669"/>
      <c r="DW390" s="669"/>
      <c r="DX390" s="669"/>
      <c r="DY390" s="669"/>
      <c r="DZ390" s="669"/>
      <c r="EA390" s="669"/>
      <c r="EB390" s="669"/>
      <c r="EC390" s="669"/>
      <c r="ED390" s="669"/>
      <c r="EE390" s="669"/>
      <c r="EF390" s="669"/>
      <c r="EG390" s="669"/>
      <c r="EH390" s="669"/>
      <c r="EI390" s="669"/>
      <c r="EJ390" s="669"/>
      <c r="EK390" s="669"/>
      <c r="EL390" s="669"/>
      <c r="EM390" s="669"/>
    </row>
    <row r="391" spans="44:143" ht="13" customHeight="1" x14ac:dyDescent="0.3">
      <c r="AR391" s="592"/>
      <c r="AY391" s="461"/>
      <c r="BK391" s="664"/>
      <c r="BL391" s="664"/>
      <c r="BM391" s="664"/>
      <c r="BN391" s="664"/>
      <c r="BO391" s="669"/>
      <c r="BP391" s="664"/>
      <c r="BQ391" s="664"/>
      <c r="BR391" s="673"/>
      <c r="BS391" s="359"/>
      <c r="BT391" s="669"/>
      <c r="BU391" s="359"/>
      <c r="BV391" s="664"/>
      <c r="BW391" s="359"/>
      <c r="BX391" s="669"/>
      <c r="BY391" s="674"/>
      <c r="BZ391" s="664"/>
      <c r="CA391" s="359"/>
      <c r="CB391" s="664"/>
      <c r="CC391" s="669"/>
      <c r="CD391" s="359"/>
      <c r="CE391" s="664"/>
      <c r="CF391" s="359"/>
      <c r="CG391" s="664"/>
      <c r="CH391" s="359"/>
      <c r="CI391" s="664"/>
      <c r="CJ391" s="359"/>
      <c r="CK391" s="664"/>
      <c r="CL391" s="669"/>
      <c r="CM391" s="669"/>
      <c r="CN391" s="359"/>
      <c r="CO391" s="359"/>
      <c r="CP391" s="359"/>
      <c r="CQ391" s="669"/>
      <c r="CR391" s="669"/>
      <c r="CS391" s="669"/>
      <c r="CT391" s="669"/>
      <c r="CU391" s="669"/>
      <c r="CV391" s="669"/>
      <c r="CW391" s="669"/>
      <c r="CX391" s="669"/>
      <c r="CY391" s="669"/>
      <c r="CZ391" s="669"/>
      <c r="DA391" s="669"/>
      <c r="DB391" s="669"/>
      <c r="DC391" s="669"/>
      <c r="DD391" s="669"/>
      <c r="DE391" s="669"/>
      <c r="DF391" s="669"/>
      <c r="DG391" s="669"/>
      <c r="DH391" s="669"/>
      <c r="DI391" s="669"/>
      <c r="DJ391" s="669"/>
      <c r="DK391" s="669"/>
      <c r="DL391" s="669"/>
      <c r="DM391" s="669"/>
      <c r="DN391" s="669"/>
      <c r="DO391" s="669"/>
      <c r="DP391" s="669"/>
      <c r="DQ391" s="669"/>
      <c r="DR391" s="669"/>
      <c r="DS391" s="669"/>
      <c r="DT391" s="669"/>
      <c r="DU391" s="669"/>
      <c r="DV391" s="669"/>
      <c r="DW391" s="669"/>
      <c r="DX391" s="669"/>
      <c r="DY391" s="669"/>
      <c r="DZ391" s="669"/>
      <c r="EA391" s="669"/>
      <c r="EB391" s="669"/>
      <c r="EC391" s="669"/>
      <c r="ED391" s="669"/>
      <c r="EE391" s="669"/>
      <c r="EF391" s="669"/>
      <c r="EG391" s="669"/>
      <c r="EH391" s="669"/>
      <c r="EI391" s="669"/>
      <c r="EJ391" s="669"/>
      <c r="EK391" s="669"/>
      <c r="EL391" s="669"/>
      <c r="EM391" s="669"/>
    </row>
    <row r="392" spans="44:143" ht="13" customHeight="1" x14ac:dyDescent="0.3">
      <c r="AR392" s="592"/>
      <c r="AY392" s="461"/>
      <c r="BK392" s="664"/>
      <c r="BL392" s="664"/>
      <c r="BM392" s="664"/>
      <c r="BN392" s="664"/>
      <c r="BO392" s="669"/>
      <c r="BP392" s="664"/>
      <c r="BQ392" s="664"/>
      <c r="BR392" s="673"/>
      <c r="BS392" s="359"/>
      <c r="BT392" s="669"/>
      <c r="BU392" s="359"/>
      <c r="BV392" s="664"/>
      <c r="BW392" s="359"/>
      <c r="BX392" s="669"/>
      <c r="BY392" s="674"/>
      <c r="BZ392" s="664"/>
      <c r="CA392" s="359"/>
      <c r="CB392" s="664"/>
      <c r="CC392" s="669"/>
      <c r="CD392" s="359"/>
      <c r="CE392" s="664"/>
      <c r="CF392" s="359"/>
      <c r="CG392" s="664"/>
      <c r="CH392" s="359"/>
      <c r="CI392" s="664"/>
      <c r="CJ392" s="359"/>
      <c r="CK392" s="664"/>
      <c r="CL392" s="669"/>
      <c r="CM392" s="669"/>
      <c r="CN392" s="359"/>
      <c r="CO392" s="359"/>
      <c r="CP392" s="359"/>
      <c r="CQ392" s="669"/>
      <c r="CR392" s="669"/>
      <c r="CS392" s="669"/>
      <c r="CT392" s="669"/>
      <c r="CU392" s="669"/>
      <c r="CV392" s="669"/>
      <c r="CW392" s="669"/>
      <c r="CX392" s="669"/>
      <c r="CY392" s="669"/>
      <c r="CZ392" s="669"/>
      <c r="DA392" s="669"/>
      <c r="DB392" s="669"/>
      <c r="DC392" s="669"/>
      <c r="DD392" s="669"/>
      <c r="DE392" s="669"/>
      <c r="DF392" s="669"/>
      <c r="DG392" s="669"/>
      <c r="DH392" s="669"/>
      <c r="DI392" s="669"/>
      <c r="DJ392" s="669"/>
      <c r="DK392" s="669"/>
      <c r="DL392" s="669"/>
      <c r="DM392" s="669"/>
      <c r="DN392" s="669"/>
      <c r="DO392" s="669"/>
      <c r="DP392" s="669"/>
      <c r="DQ392" s="669"/>
      <c r="DR392" s="669"/>
      <c r="DS392" s="669"/>
      <c r="DT392" s="669"/>
      <c r="DU392" s="669"/>
      <c r="DV392" s="669"/>
      <c r="DW392" s="669"/>
      <c r="DX392" s="669"/>
      <c r="DY392" s="669"/>
      <c r="DZ392" s="669"/>
      <c r="EA392" s="669"/>
      <c r="EB392" s="669"/>
      <c r="EC392" s="669"/>
      <c r="ED392" s="669"/>
      <c r="EE392" s="669"/>
      <c r="EF392" s="669"/>
      <c r="EG392" s="669"/>
      <c r="EH392" s="669"/>
      <c r="EI392" s="669"/>
      <c r="EJ392" s="669"/>
      <c r="EK392" s="669"/>
      <c r="EL392" s="669"/>
      <c r="EM392" s="669"/>
    </row>
    <row r="393" spans="44:143" ht="13" customHeight="1" x14ac:dyDescent="0.3">
      <c r="AR393" s="592"/>
      <c r="AY393" s="461"/>
      <c r="BK393" s="664"/>
      <c r="BL393" s="664"/>
      <c r="BM393" s="664"/>
      <c r="BN393" s="664"/>
      <c r="BO393" s="669"/>
      <c r="BP393" s="664"/>
      <c r="BQ393" s="664"/>
      <c r="BR393" s="673"/>
      <c r="BS393" s="359"/>
      <c r="BT393" s="669"/>
      <c r="BU393" s="359"/>
      <c r="BV393" s="664"/>
      <c r="BW393" s="359"/>
      <c r="BX393" s="669"/>
      <c r="BY393" s="674"/>
      <c r="BZ393" s="664"/>
      <c r="CA393" s="359"/>
      <c r="CB393" s="664"/>
      <c r="CC393" s="669"/>
      <c r="CD393" s="359"/>
      <c r="CE393" s="664"/>
      <c r="CF393" s="359"/>
      <c r="CG393" s="664"/>
      <c r="CH393" s="359"/>
      <c r="CI393" s="664"/>
      <c r="CJ393" s="359"/>
      <c r="CK393" s="664"/>
      <c r="CL393" s="669"/>
      <c r="CM393" s="669"/>
      <c r="CN393" s="359"/>
      <c r="CO393" s="359"/>
      <c r="CP393" s="359"/>
      <c r="CQ393" s="669"/>
      <c r="CR393" s="669"/>
      <c r="CS393" s="669"/>
      <c r="CT393" s="669"/>
      <c r="CU393" s="669"/>
      <c r="CV393" s="669"/>
      <c r="CW393" s="669"/>
      <c r="CX393" s="669"/>
      <c r="CY393" s="669"/>
      <c r="CZ393" s="669"/>
      <c r="DA393" s="669"/>
      <c r="DB393" s="669"/>
      <c r="DC393" s="669"/>
      <c r="DD393" s="669"/>
      <c r="DE393" s="669"/>
      <c r="DF393" s="669"/>
      <c r="DG393" s="669"/>
      <c r="DH393" s="669"/>
      <c r="DI393" s="669"/>
      <c r="DJ393" s="669"/>
      <c r="DK393" s="669"/>
      <c r="DL393" s="669"/>
      <c r="DM393" s="669"/>
      <c r="DN393" s="669"/>
      <c r="DO393" s="669"/>
      <c r="DP393" s="669"/>
      <c r="DQ393" s="669"/>
      <c r="DR393" s="669"/>
      <c r="DS393" s="669"/>
      <c r="DT393" s="669"/>
      <c r="DU393" s="669"/>
      <c r="DV393" s="669"/>
      <c r="DW393" s="669"/>
      <c r="DX393" s="669"/>
      <c r="DY393" s="669"/>
      <c r="DZ393" s="669"/>
      <c r="EA393" s="669"/>
      <c r="EB393" s="669"/>
      <c r="EC393" s="669"/>
      <c r="ED393" s="669"/>
      <c r="EE393" s="669"/>
      <c r="EF393" s="669"/>
      <c r="EG393" s="669"/>
      <c r="EH393" s="669"/>
      <c r="EI393" s="669"/>
      <c r="EJ393" s="669"/>
      <c r="EK393" s="669"/>
      <c r="EL393" s="669"/>
      <c r="EM393" s="669"/>
    </row>
    <row r="394" spans="44:143" ht="13" customHeight="1" x14ac:dyDescent="0.3">
      <c r="AR394" s="592"/>
      <c r="AY394" s="461"/>
      <c r="BK394" s="664"/>
      <c r="BL394" s="664"/>
      <c r="BM394" s="664"/>
      <c r="BN394" s="664"/>
      <c r="BO394" s="669"/>
      <c r="BP394" s="664"/>
      <c r="BQ394" s="664"/>
      <c r="BR394" s="673"/>
      <c r="BS394" s="359"/>
      <c r="BT394" s="669"/>
      <c r="BU394" s="359"/>
      <c r="BV394" s="664"/>
      <c r="BW394" s="359"/>
      <c r="BX394" s="669"/>
      <c r="BY394" s="674"/>
      <c r="BZ394" s="664"/>
      <c r="CA394" s="359"/>
      <c r="CB394" s="664"/>
      <c r="CC394" s="669"/>
      <c r="CD394" s="359"/>
      <c r="CE394" s="664"/>
      <c r="CF394" s="359"/>
      <c r="CG394" s="664"/>
      <c r="CH394" s="359"/>
      <c r="CI394" s="664"/>
      <c r="CJ394" s="359"/>
      <c r="CK394" s="664"/>
      <c r="CL394" s="669"/>
      <c r="CM394" s="669"/>
      <c r="CN394" s="359"/>
      <c r="CO394" s="359"/>
      <c r="CP394" s="359"/>
      <c r="CQ394" s="669"/>
      <c r="CR394" s="669"/>
      <c r="CS394" s="669"/>
      <c r="CT394" s="669"/>
      <c r="CU394" s="669"/>
      <c r="CV394" s="669"/>
      <c r="CW394" s="669"/>
      <c r="CX394" s="669"/>
      <c r="CY394" s="669"/>
      <c r="CZ394" s="669"/>
      <c r="DA394" s="669"/>
      <c r="DB394" s="669"/>
      <c r="DC394" s="669"/>
      <c r="DD394" s="669"/>
      <c r="DE394" s="669"/>
      <c r="DF394" s="669"/>
      <c r="DG394" s="669"/>
      <c r="DH394" s="669"/>
      <c r="DI394" s="669"/>
      <c r="DJ394" s="669"/>
      <c r="DK394" s="669"/>
      <c r="DL394" s="669"/>
      <c r="DM394" s="669"/>
      <c r="DN394" s="669"/>
      <c r="DO394" s="669"/>
      <c r="DP394" s="669"/>
      <c r="DQ394" s="669"/>
      <c r="DR394" s="669"/>
      <c r="DS394" s="669"/>
      <c r="DT394" s="669"/>
      <c r="DU394" s="669"/>
      <c r="DV394" s="669"/>
      <c r="DW394" s="669"/>
      <c r="DX394" s="669"/>
      <c r="DY394" s="669"/>
      <c r="DZ394" s="669"/>
      <c r="EA394" s="669"/>
      <c r="EB394" s="669"/>
      <c r="EC394" s="669"/>
      <c r="ED394" s="669"/>
      <c r="EE394" s="669"/>
      <c r="EF394" s="669"/>
      <c r="EG394" s="669"/>
      <c r="EH394" s="669"/>
      <c r="EI394" s="669"/>
      <c r="EJ394" s="669"/>
      <c r="EK394" s="669"/>
      <c r="EL394" s="669"/>
      <c r="EM394" s="669"/>
    </row>
    <row r="395" spans="44:143" ht="13" customHeight="1" x14ac:dyDescent="0.3">
      <c r="AR395" s="592"/>
      <c r="AY395" s="461"/>
      <c r="BK395" s="664"/>
      <c r="BL395" s="664"/>
      <c r="BM395" s="664"/>
      <c r="BN395" s="664"/>
      <c r="BO395" s="669"/>
      <c r="BP395" s="664"/>
      <c r="BQ395" s="664"/>
      <c r="BR395" s="673"/>
      <c r="BS395" s="359"/>
      <c r="BT395" s="669"/>
      <c r="BU395" s="359"/>
      <c r="BV395" s="664"/>
      <c r="BW395" s="359"/>
      <c r="BX395" s="669"/>
      <c r="BY395" s="674"/>
      <c r="BZ395" s="664"/>
      <c r="CA395" s="359"/>
      <c r="CB395" s="664"/>
      <c r="CC395" s="669"/>
      <c r="CD395" s="359"/>
      <c r="CE395" s="664"/>
      <c r="CF395" s="359"/>
      <c r="CG395" s="664"/>
      <c r="CH395" s="359"/>
      <c r="CI395" s="664"/>
      <c r="CJ395" s="359"/>
      <c r="CK395" s="664"/>
      <c r="CL395" s="669"/>
      <c r="CM395" s="669"/>
      <c r="CN395" s="359"/>
      <c r="CO395" s="359"/>
      <c r="CP395" s="359"/>
      <c r="CQ395" s="669"/>
      <c r="CR395" s="669"/>
      <c r="CS395" s="669"/>
      <c r="CT395" s="669"/>
      <c r="CU395" s="669"/>
      <c r="CV395" s="669"/>
      <c r="CW395" s="669"/>
      <c r="CX395" s="669"/>
      <c r="CY395" s="669"/>
      <c r="CZ395" s="669"/>
      <c r="DA395" s="669"/>
      <c r="DB395" s="669"/>
      <c r="DC395" s="669"/>
      <c r="DD395" s="669"/>
      <c r="DE395" s="669"/>
      <c r="DF395" s="669"/>
      <c r="DG395" s="669"/>
      <c r="DH395" s="669"/>
      <c r="DI395" s="669"/>
      <c r="DJ395" s="669"/>
      <c r="DK395" s="669"/>
      <c r="DL395" s="669"/>
      <c r="DM395" s="669"/>
      <c r="DN395" s="669"/>
      <c r="DO395" s="669"/>
      <c r="DP395" s="669"/>
      <c r="DQ395" s="669"/>
      <c r="DR395" s="669"/>
      <c r="DS395" s="669"/>
      <c r="DT395" s="669"/>
      <c r="DU395" s="669"/>
      <c r="DV395" s="669"/>
      <c r="DW395" s="669"/>
      <c r="DX395" s="669"/>
      <c r="DY395" s="669"/>
      <c r="DZ395" s="669"/>
      <c r="EA395" s="669"/>
      <c r="EB395" s="669"/>
      <c r="EC395" s="669"/>
      <c r="ED395" s="669"/>
      <c r="EE395" s="669"/>
      <c r="EF395" s="669"/>
      <c r="EG395" s="669"/>
      <c r="EH395" s="669"/>
      <c r="EI395" s="669"/>
      <c r="EJ395" s="669"/>
      <c r="EK395" s="669"/>
      <c r="EL395" s="669"/>
      <c r="EM395" s="669"/>
    </row>
    <row r="396" spans="44:143" ht="13" customHeight="1" x14ac:dyDescent="0.3">
      <c r="AR396" s="592"/>
      <c r="AY396" s="461"/>
      <c r="BK396" s="664"/>
      <c r="BL396" s="664"/>
      <c r="BM396" s="664"/>
      <c r="BN396" s="664"/>
      <c r="BO396" s="669"/>
      <c r="BP396" s="664"/>
      <c r="BQ396" s="664"/>
      <c r="BR396" s="673"/>
      <c r="BS396" s="359"/>
      <c r="BT396" s="669"/>
      <c r="BU396" s="359"/>
      <c r="BV396" s="664"/>
      <c r="BW396" s="359"/>
      <c r="BX396" s="669"/>
      <c r="BY396" s="674"/>
      <c r="BZ396" s="664"/>
      <c r="CA396" s="359"/>
      <c r="CB396" s="664"/>
      <c r="CC396" s="669"/>
      <c r="CD396" s="359"/>
      <c r="CE396" s="664"/>
      <c r="CF396" s="359"/>
      <c r="CG396" s="664"/>
      <c r="CH396" s="359"/>
      <c r="CI396" s="664"/>
      <c r="CJ396" s="359"/>
      <c r="CK396" s="664"/>
      <c r="CL396" s="669"/>
      <c r="CM396" s="669"/>
      <c r="CN396" s="359"/>
      <c r="CO396" s="359"/>
      <c r="CP396" s="359"/>
      <c r="CQ396" s="669"/>
      <c r="CR396" s="669"/>
      <c r="CS396" s="669"/>
      <c r="CT396" s="669"/>
      <c r="CU396" s="669"/>
      <c r="CV396" s="669"/>
      <c r="CW396" s="669"/>
      <c r="CX396" s="669"/>
      <c r="CY396" s="669"/>
      <c r="CZ396" s="669"/>
      <c r="DA396" s="669"/>
      <c r="DB396" s="669"/>
      <c r="DC396" s="669"/>
      <c r="DD396" s="669"/>
      <c r="DE396" s="669"/>
      <c r="DF396" s="669"/>
      <c r="DG396" s="669"/>
      <c r="DH396" s="669"/>
      <c r="DI396" s="669"/>
      <c r="DJ396" s="669"/>
      <c r="DK396" s="669"/>
      <c r="DL396" s="669"/>
      <c r="DM396" s="669"/>
      <c r="DN396" s="669"/>
      <c r="DO396" s="669"/>
      <c r="DP396" s="669"/>
      <c r="DQ396" s="669"/>
      <c r="DR396" s="669"/>
      <c r="DS396" s="669"/>
      <c r="DT396" s="669"/>
      <c r="DU396" s="669"/>
      <c r="DV396" s="669"/>
      <c r="DW396" s="669"/>
      <c r="DX396" s="669"/>
      <c r="DY396" s="669"/>
      <c r="DZ396" s="669"/>
      <c r="EA396" s="669"/>
      <c r="EB396" s="669"/>
      <c r="EC396" s="669"/>
      <c r="ED396" s="669"/>
      <c r="EE396" s="669"/>
      <c r="EF396" s="669"/>
      <c r="EG396" s="669"/>
      <c r="EH396" s="669"/>
      <c r="EI396" s="669"/>
      <c r="EJ396" s="669"/>
      <c r="EK396" s="669"/>
      <c r="EL396" s="669"/>
      <c r="EM396" s="669"/>
    </row>
    <row r="397" spans="44:143" ht="13" customHeight="1" x14ac:dyDescent="0.3">
      <c r="AR397" s="592"/>
      <c r="AY397" s="461"/>
      <c r="BK397" s="664"/>
      <c r="BL397" s="664"/>
      <c r="BM397" s="664"/>
      <c r="BN397" s="664"/>
      <c r="BO397" s="669"/>
      <c r="BP397" s="664"/>
      <c r="BQ397" s="664"/>
      <c r="BR397" s="673"/>
      <c r="BS397" s="359"/>
      <c r="BT397" s="669"/>
      <c r="BU397" s="359"/>
      <c r="BV397" s="664"/>
      <c r="BW397" s="359"/>
      <c r="BX397" s="669"/>
      <c r="BY397" s="674"/>
      <c r="BZ397" s="664"/>
      <c r="CA397" s="359"/>
      <c r="CB397" s="664"/>
      <c r="CC397" s="669"/>
      <c r="CD397" s="359"/>
      <c r="CE397" s="664"/>
      <c r="CF397" s="359"/>
      <c r="CG397" s="664"/>
      <c r="CH397" s="359"/>
      <c r="CI397" s="664"/>
      <c r="CJ397" s="359"/>
      <c r="CK397" s="664"/>
      <c r="CL397" s="669"/>
      <c r="CM397" s="669"/>
      <c r="CN397" s="359"/>
      <c r="CO397" s="359"/>
      <c r="CP397" s="359"/>
      <c r="CQ397" s="669"/>
      <c r="CR397" s="669"/>
      <c r="CS397" s="669"/>
      <c r="CT397" s="669"/>
      <c r="CU397" s="669"/>
      <c r="CV397" s="669"/>
      <c r="CW397" s="669"/>
      <c r="CX397" s="669"/>
      <c r="CY397" s="669"/>
      <c r="CZ397" s="669"/>
      <c r="DA397" s="669"/>
      <c r="DB397" s="669"/>
      <c r="DC397" s="669"/>
      <c r="DD397" s="669"/>
      <c r="DE397" s="669"/>
      <c r="DF397" s="669"/>
      <c r="DG397" s="669"/>
      <c r="DH397" s="669"/>
      <c r="DI397" s="669"/>
      <c r="DJ397" s="669"/>
      <c r="DK397" s="669"/>
      <c r="DL397" s="669"/>
      <c r="DM397" s="669"/>
      <c r="DN397" s="669"/>
      <c r="DO397" s="669"/>
      <c r="DP397" s="669"/>
      <c r="DQ397" s="669"/>
      <c r="DR397" s="669"/>
      <c r="DS397" s="669"/>
      <c r="DT397" s="669"/>
      <c r="DU397" s="669"/>
      <c r="DV397" s="669"/>
      <c r="DW397" s="669"/>
      <c r="DX397" s="669"/>
      <c r="DY397" s="669"/>
      <c r="DZ397" s="669"/>
      <c r="EA397" s="669"/>
      <c r="EB397" s="669"/>
      <c r="EC397" s="669"/>
      <c r="ED397" s="669"/>
      <c r="EE397" s="669"/>
      <c r="EF397" s="669"/>
      <c r="EG397" s="669"/>
      <c r="EH397" s="669"/>
      <c r="EI397" s="669"/>
      <c r="EJ397" s="669"/>
      <c r="EK397" s="669"/>
      <c r="EL397" s="669"/>
      <c r="EM397" s="669"/>
    </row>
    <row r="398" spans="44:143" ht="13" customHeight="1" x14ac:dyDescent="0.3">
      <c r="AR398" s="592"/>
      <c r="AY398" s="461"/>
      <c r="BK398" s="664"/>
      <c r="BL398" s="664"/>
      <c r="BM398" s="664"/>
      <c r="BN398" s="664"/>
      <c r="BO398" s="669"/>
      <c r="BP398" s="664"/>
      <c r="BQ398" s="664"/>
      <c r="BR398" s="673"/>
      <c r="BS398" s="359"/>
      <c r="BT398" s="669"/>
      <c r="BU398" s="359"/>
      <c r="BV398" s="664"/>
      <c r="BW398" s="359"/>
      <c r="BX398" s="669"/>
      <c r="BY398" s="674"/>
      <c r="BZ398" s="664"/>
      <c r="CA398" s="359"/>
      <c r="CB398" s="664"/>
      <c r="CC398" s="669"/>
      <c r="CD398" s="359"/>
      <c r="CE398" s="664"/>
      <c r="CF398" s="359"/>
      <c r="CG398" s="664"/>
      <c r="CH398" s="359"/>
      <c r="CI398" s="664"/>
      <c r="CJ398" s="359"/>
      <c r="CK398" s="664"/>
      <c r="CL398" s="669"/>
      <c r="CM398" s="669"/>
      <c r="CN398" s="359"/>
      <c r="CO398" s="359"/>
      <c r="CP398" s="359"/>
      <c r="CQ398" s="669"/>
      <c r="CR398" s="669"/>
      <c r="CS398" s="669"/>
      <c r="CT398" s="669"/>
      <c r="CU398" s="669"/>
      <c r="CV398" s="669"/>
      <c r="CW398" s="669"/>
      <c r="CX398" s="669"/>
      <c r="CY398" s="669"/>
      <c r="CZ398" s="669"/>
      <c r="DA398" s="669"/>
      <c r="DB398" s="669"/>
      <c r="DC398" s="669"/>
      <c r="DD398" s="669"/>
      <c r="DE398" s="669"/>
      <c r="DF398" s="669"/>
      <c r="DG398" s="669"/>
      <c r="DH398" s="669"/>
      <c r="DI398" s="669"/>
      <c r="DJ398" s="669"/>
      <c r="DK398" s="669"/>
      <c r="DL398" s="669"/>
      <c r="DM398" s="669"/>
      <c r="DN398" s="669"/>
      <c r="DO398" s="669"/>
      <c r="DP398" s="669"/>
      <c r="DQ398" s="669"/>
      <c r="DR398" s="669"/>
      <c r="DS398" s="669"/>
      <c r="DT398" s="669"/>
      <c r="DU398" s="669"/>
      <c r="DV398" s="669"/>
      <c r="DW398" s="669"/>
      <c r="DX398" s="669"/>
      <c r="DY398" s="669"/>
      <c r="DZ398" s="669"/>
      <c r="EA398" s="669"/>
      <c r="EB398" s="669"/>
      <c r="EC398" s="669"/>
      <c r="ED398" s="669"/>
      <c r="EE398" s="669"/>
      <c r="EF398" s="669"/>
      <c r="EG398" s="669"/>
      <c r="EH398" s="669"/>
      <c r="EI398" s="669"/>
      <c r="EJ398" s="669"/>
      <c r="EK398" s="669"/>
      <c r="EL398" s="669"/>
      <c r="EM398" s="669"/>
    </row>
    <row r="399" spans="44:143" ht="13" customHeight="1" x14ac:dyDescent="0.3">
      <c r="AR399" s="592"/>
      <c r="BK399" s="664"/>
      <c r="BL399" s="664"/>
      <c r="BM399" s="664"/>
      <c r="BN399" s="664"/>
      <c r="BO399" s="669"/>
      <c r="BP399" s="664"/>
      <c r="BQ399" s="664"/>
      <c r="BR399" s="673"/>
      <c r="BS399" s="359"/>
      <c r="BT399" s="669"/>
      <c r="BU399" s="359"/>
      <c r="BV399" s="664"/>
      <c r="BW399" s="359"/>
      <c r="BX399" s="669"/>
      <c r="BY399" s="674"/>
      <c r="BZ399" s="664"/>
      <c r="CA399" s="359"/>
      <c r="CB399" s="664"/>
      <c r="CC399" s="669"/>
      <c r="CD399" s="359"/>
      <c r="CE399" s="664"/>
      <c r="CF399" s="359"/>
      <c r="CG399" s="664"/>
      <c r="CH399" s="359"/>
      <c r="CI399" s="664"/>
      <c r="CJ399" s="359"/>
      <c r="CK399" s="664"/>
      <c r="CL399" s="669"/>
      <c r="CM399" s="669"/>
      <c r="CN399" s="359"/>
      <c r="CO399" s="359"/>
      <c r="CP399" s="359"/>
      <c r="CQ399" s="669"/>
      <c r="CR399" s="669"/>
      <c r="CS399" s="669"/>
      <c r="CT399" s="669"/>
      <c r="CU399" s="669"/>
      <c r="CV399" s="669"/>
      <c r="CW399" s="669"/>
      <c r="CX399" s="669"/>
      <c r="CY399" s="669"/>
      <c r="CZ399" s="669"/>
      <c r="DA399" s="669"/>
      <c r="DB399" s="669"/>
      <c r="DC399" s="669"/>
      <c r="DD399" s="669"/>
      <c r="DE399" s="669"/>
      <c r="DF399" s="669"/>
      <c r="DG399" s="669"/>
      <c r="DH399" s="669"/>
      <c r="DI399" s="669"/>
      <c r="DJ399" s="669"/>
      <c r="DK399" s="669"/>
      <c r="DL399" s="669"/>
      <c r="DM399" s="669"/>
      <c r="DN399" s="669"/>
      <c r="DO399" s="669"/>
      <c r="DP399" s="669"/>
      <c r="DQ399" s="669"/>
      <c r="DR399" s="669"/>
      <c r="DS399" s="669"/>
      <c r="DT399" s="669"/>
      <c r="DU399" s="669"/>
      <c r="DV399" s="669"/>
      <c r="DW399" s="669"/>
      <c r="DX399" s="669"/>
      <c r="DY399" s="669"/>
      <c r="DZ399" s="669"/>
      <c r="EA399" s="669"/>
      <c r="EB399" s="669"/>
      <c r="EC399" s="669"/>
      <c r="ED399" s="669"/>
      <c r="EE399" s="669"/>
      <c r="EF399" s="669"/>
      <c r="EG399" s="669"/>
      <c r="EH399" s="669"/>
      <c r="EI399" s="669"/>
      <c r="EJ399" s="669"/>
      <c r="EK399" s="669"/>
      <c r="EL399" s="669"/>
      <c r="EM399" s="669"/>
    </row>
    <row r="400" spans="44:143" ht="13" customHeight="1" x14ac:dyDescent="0.3">
      <c r="AR400" s="592"/>
      <c r="BK400" s="664"/>
      <c r="BL400" s="664"/>
      <c r="BM400" s="664"/>
      <c r="BN400" s="664"/>
      <c r="BO400" s="669"/>
      <c r="BP400" s="664"/>
      <c r="BQ400" s="664"/>
      <c r="BR400" s="673"/>
      <c r="BS400" s="359"/>
      <c r="BT400" s="669"/>
      <c r="BU400" s="359"/>
      <c r="BV400" s="664"/>
      <c r="BW400" s="359"/>
      <c r="BX400" s="669"/>
      <c r="BY400" s="674"/>
      <c r="BZ400" s="664"/>
      <c r="CA400" s="359"/>
      <c r="CB400" s="664"/>
      <c r="CC400" s="669"/>
      <c r="CD400" s="359"/>
      <c r="CE400" s="664"/>
      <c r="CF400" s="359"/>
      <c r="CG400" s="664"/>
      <c r="CH400" s="359"/>
      <c r="CI400" s="664"/>
      <c r="CJ400" s="359"/>
      <c r="CK400" s="664"/>
      <c r="CL400" s="669"/>
      <c r="CM400" s="669"/>
      <c r="CN400" s="359"/>
      <c r="CO400" s="359"/>
      <c r="CP400" s="359"/>
      <c r="CQ400" s="669"/>
      <c r="CR400" s="669"/>
      <c r="CS400" s="669"/>
      <c r="CT400" s="669"/>
      <c r="CU400" s="669"/>
      <c r="CV400" s="669"/>
      <c r="CW400" s="669"/>
      <c r="CX400" s="669"/>
      <c r="CY400" s="669"/>
      <c r="CZ400" s="669"/>
      <c r="DA400" s="669"/>
      <c r="DB400" s="669"/>
      <c r="DC400" s="669"/>
      <c r="DD400" s="669"/>
      <c r="DE400" s="669"/>
      <c r="DF400" s="669"/>
      <c r="DG400" s="669"/>
      <c r="DH400" s="669"/>
      <c r="DI400" s="669"/>
      <c r="DJ400" s="669"/>
      <c r="DK400" s="669"/>
      <c r="DL400" s="669"/>
      <c r="DM400" s="669"/>
      <c r="DN400" s="669"/>
      <c r="DO400" s="669"/>
      <c r="DP400" s="669"/>
      <c r="DQ400" s="669"/>
      <c r="DR400" s="669"/>
      <c r="DS400" s="669"/>
      <c r="DT400" s="669"/>
      <c r="DU400" s="669"/>
      <c r="DV400" s="669"/>
      <c r="DW400" s="669"/>
      <c r="DX400" s="669"/>
      <c r="DY400" s="669"/>
      <c r="DZ400" s="669"/>
      <c r="EA400" s="669"/>
      <c r="EB400" s="669"/>
      <c r="EC400" s="669"/>
      <c r="ED400" s="669"/>
      <c r="EE400" s="669"/>
      <c r="EF400" s="669"/>
      <c r="EG400" s="669"/>
      <c r="EH400" s="669"/>
      <c r="EI400" s="669"/>
      <c r="EJ400" s="669"/>
      <c r="EK400" s="669"/>
      <c r="EL400" s="669"/>
      <c r="EM400" s="669"/>
    </row>
    <row r="401" spans="44:143" ht="13" customHeight="1" x14ac:dyDescent="0.3">
      <c r="AR401" s="592"/>
      <c r="BK401" s="664"/>
      <c r="BL401" s="664"/>
      <c r="BM401" s="664"/>
      <c r="BN401" s="664"/>
      <c r="BO401" s="669"/>
      <c r="BP401" s="664"/>
      <c r="BQ401" s="664"/>
      <c r="BR401" s="673"/>
      <c r="BS401" s="359"/>
      <c r="BT401" s="669"/>
      <c r="BU401" s="359"/>
      <c r="BV401" s="664"/>
      <c r="BW401" s="359"/>
      <c r="BX401" s="669"/>
      <c r="BY401" s="674"/>
      <c r="BZ401" s="664"/>
      <c r="CA401" s="359"/>
      <c r="CB401" s="664"/>
      <c r="CC401" s="669"/>
      <c r="CD401" s="359"/>
      <c r="CE401" s="664"/>
      <c r="CF401" s="359"/>
      <c r="CG401" s="664"/>
      <c r="CH401" s="359"/>
      <c r="CI401" s="664"/>
      <c r="CJ401" s="359"/>
      <c r="CK401" s="664"/>
      <c r="CL401" s="669"/>
      <c r="CM401" s="669"/>
      <c r="CN401" s="359"/>
      <c r="CO401" s="359"/>
      <c r="CP401" s="359"/>
      <c r="CQ401" s="669"/>
      <c r="CR401" s="669"/>
      <c r="CS401" s="669"/>
      <c r="CT401" s="669"/>
      <c r="CU401" s="669"/>
      <c r="CV401" s="669"/>
      <c r="CW401" s="669"/>
      <c r="CX401" s="669"/>
      <c r="CY401" s="669"/>
      <c r="CZ401" s="669"/>
      <c r="DA401" s="669"/>
      <c r="DB401" s="669"/>
      <c r="DC401" s="669"/>
      <c r="DD401" s="669"/>
      <c r="DE401" s="669"/>
      <c r="DF401" s="669"/>
      <c r="DG401" s="669"/>
      <c r="DH401" s="669"/>
      <c r="DI401" s="669"/>
      <c r="DJ401" s="669"/>
      <c r="DK401" s="669"/>
      <c r="DL401" s="669"/>
      <c r="DM401" s="669"/>
      <c r="DN401" s="669"/>
      <c r="DO401" s="669"/>
      <c r="DP401" s="669"/>
      <c r="DQ401" s="669"/>
      <c r="DR401" s="669"/>
      <c r="DS401" s="669"/>
      <c r="DT401" s="669"/>
      <c r="DU401" s="669"/>
      <c r="DV401" s="669"/>
      <c r="DW401" s="669"/>
      <c r="DX401" s="669"/>
      <c r="DY401" s="669"/>
      <c r="DZ401" s="669"/>
      <c r="EA401" s="669"/>
      <c r="EB401" s="669"/>
      <c r="EC401" s="669"/>
      <c r="ED401" s="669"/>
      <c r="EE401" s="669"/>
      <c r="EF401" s="669"/>
      <c r="EG401" s="669"/>
      <c r="EH401" s="669"/>
      <c r="EI401" s="669"/>
      <c r="EJ401" s="669"/>
      <c r="EK401" s="669"/>
      <c r="EL401" s="669"/>
      <c r="EM401" s="669"/>
    </row>
    <row r="402" spans="44:143" ht="13" customHeight="1" x14ac:dyDescent="0.3">
      <c r="AR402" s="592"/>
      <c r="BK402" s="664"/>
      <c r="BL402" s="664"/>
      <c r="BM402" s="664"/>
      <c r="BN402" s="664"/>
      <c r="BO402" s="669"/>
      <c r="BP402" s="664"/>
      <c r="BQ402" s="664"/>
      <c r="BR402" s="673"/>
      <c r="BS402" s="359"/>
      <c r="BT402" s="669"/>
      <c r="BU402" s="359"/>
      <c r="BV402" s="664"/>
      <c r="BW402" s="359"/>
      <c r="BX402" s="669"/>
      <c r="BY402" s="674"/>
      <c r="BZ402" s="664"/>
      <c r="CA402" s="359"/>
      <c r="CB402" s="664"/>
      <c r="CC402" s="669"/>
      <c r="CD402" s="359"/>
      <c r="CE402" s="664"/>
      <c r="CF402" s="359"/>
      <c r="CG402" s="664"/>
      <c r="CH402" s="359"/>
      <c r="CI402" s="664"/>
      <c r="CJ402" s="359"/>
      <c r="CK402" s="664"/>
      <c r="CL402" s="669"/>
      <c r="CM402" s="669"/>
      <c r="CN402" s="359"/>
      <c r="CO402" s="359"/>
      <c r="CP402" s="359"/>
      <c r="CQ402" s="669"/>
      <c r="CR402" s="669"/>
      <c r="CS402" s="669"/>
      <c r="CT402" s="669"/>
      <c r="CU402" s="669"/>
      <c r="CV402" s="669"/>
      <c r="CW402" s="669"/>
      <c r="CX402" s="669"/>
      <c r="CY402" s="669"/>
      <c r="CZ402" s="669"/>
      <c r="DA402" s="669"/>
      <c r="DB402" s="669"/>
      <c r="DC402" s="669"/>
      <c r="DD402" s="669"/>
      <c r="DE402" s="669"/>
      <c r="DF402" s="669"/>
      <c r="DG402" s="669"/>
      <c r="DH402" s="669"/>
      <c r="DI402" s="669"/>
      <c r="DJ402" s="669"/>
      <c r="DK402" s="669"/>
      <c r="DL402" s="669"/>
      <c r="DM402" s="669"/>
      <c r="DN402" s="669"/>
      <c r="DO402" s="669"/>
      <c r="DP402" s="669"/>
      <c r="DQ402" s="669"/>
      <c r="DR402" s="669"/>
      <c r="DS402" s="669"/>
      <c r="DT402" s="669"/>
      <c r="DU402" s="669"/>
      <c r="DV402" s="669"/>
      <c r="DW402" s="669"/>
      <c r="DX402" s="669"/>
      <c r="DY402" s="669"/>
      <c r="DZ402" s="669"/>
      <c r="EA402" s="669"/>
      <c r="EB402" s="669"/>
      <c r="EC402" s="669"/>
      <c r="ED402" s="669"/>
      <c r="EE402" s="669"/>
      <c r="EF402" s="669"/>
      <c r="EG402" s="669"/>
      <c r="EH402" s="669"/>
      <c r="EI402" s="669"/>
      <c r="EJ402" s="669"/>
      <c r="EK402" s="669"/>
      <c r="EL402" s="669"/>
      <c r="EM402" s="669"/>
    </row>
    <row r="403" spans="44:143" ht="13" customHeight="1" x14ac:dyDescent="0.3">
      <c r="AR403" s="592"/>
      <c r="BK403" s="664"/>
      <c r="BL403" s="664"/>
      <c r="BM403" s="664"/>
      <c r="BN403" s="664"/>
      <c r="BO403" s="669"/>
      <c r="BP403" s="664"/>
      <c r="BQ403" s="664"/>
      <c r="BR403" s="673"/>
      <c r="BS403" s="359"/>
      <c r="BT403" s="669"/>
      <c r="BU403" s="359"/>
      <c r="BV403" s="664"/>
      <c r="BW403" s="359"/>
      <c r="BX403" s="669"/>
      <c r="BY403" s="674"/>
      <c r="BZ403" s="664"/>
      <c r="CA403" s="359"/>
      <c r="CB403" s="664"/>
      <c r="CC403" s="669"/>
      <c r="CD403" s="359"/>
      <c r="CE403" s="664"/>
      <c r="CF403" s="359"/>
      <c r="CG403" s="664"/>
      <c r="CH403" s="359"/>
      <c r="CI403" s="664"/>
      <c r="CJ403" s="359"/>
      <c r="CK403" s="664"/>
      <c r="CL403" s="669"/>
      <c r="CM403" s="669"/>
      <c r="CN403" s="359"/>
      <c r="CO403" s="359"/>
      <c r="CP403" s="359"/>
      <c r="CQ403" s="669"/>
      <c r="CR403" s="669"/>
      <c r="CS403" s="669"/>
      <c r="CT403" s="669"/>
      <c r="CU403" s="669"/>
      <c r="CV403" s="669"/>
      <c r="CW403" s="669"/>
      <c r="CX403" s="669"/>
      <c r="CY403" s="669"/>
      <c r="CZ403" s="669"/>
      <c r="DA403" s="669"/>
      <c r="DB403" s="669"/>
      <c r="DC403" s="669"/>
      <c r="DD403" s="669"/>
      <c r="DE403" s="669"/>
      <c r="DF403" s="669"/>
      <c r="DG403" s="669"/>
      <c r="DH403" s="669"/>
      <c r="DI403" s="669"/>
      <c r="DJ403" s="669"/>
      <c r="DK403" s="669"/>
      <c r="DL403" s="669"/>
      <c r="DM403" s="669"/>
      <c r="DN403" s="669"/>
      <c r="DO403" s="669"/>
      <c r="DP403" s="669"/>
      <c r="DQ403" s="669"/>
      <c r="DR403" s="669"/>
      <c r="DS403" s="669"/>
      <c r="DT403" s="669"/>
      <c r="DU403" s="669"/>
      <c r="DV403" s="669"/>
      <c r="DW403" s="669"/>
      <c r="DX403" s="669"/>
      <c r="DY403" s="669"/>
      <c r="DZ403" s="669"/>
      <c r="EA403" s="669"/>
      <c r="EB403" s="669"/>
      <c r="EC403" s="669"/>
      <c r="ED403" s="669"/>
      <c r="EE403" s="669"/>
      <c r="EF403" s="669"/>
      <c r="EG403" s="669"/>
      <c r="EH403" s="669"/>
      <c r="EI403" s="669"/>
      <c r="EJ403" s="669"/>
      <c r="EK403" s="669"/>
      <c r="EL403" s="669"/>
      <c r="EM403" s="669"/>
    </row>
    <row r="404" spans="44:143" ht="13" customHeight="1" x14ac:dyDescent="0.3">
      <c r="AR404" s="592"/>
      <c r="BK404" s="664"/>
      <c r="BL404" s="664"/>
      <c r="BM404" s="664"/>
      <c r="BN404" s="664"/>
      <c r="BO404" s="669"/>
      <c r="BP404" s="664"/>
      <c r="BQ404" s="664"/>
      <c r="BR404" s="673"/>
      <c r="BS404" s="359"/>
      <c r="BT404" s="669"/>
      <c r="BU404" s="359"/>
      <c r="BV404" s="664"/>
      <c r="BW404" s="359"/>
      <c r="BX404" s="669"/>
      <c r="BY404" s="674"/>
      <c r="BZ404" s="664"/>
      <c r="CA404" s="359"/>
      <c r="CB404" s="664"/>
      <c r="CC404" s="669"/>
      <c r="CD404" s="359"/>
      <c r="CE404" s="664"/>
      <c r="CF404" s="359"/>
      <c r="CG404" s="664"/>
      <c r="CH404" s="359"/>
      <c r="CI404" s="664"/>
      <c r="CJ404" s="359"/>
      <c r="CK404" s="664"/>
      <c r="CL404" s="669"/>
      <c r="CM404" s="669"/>
      <c r="CN404" s="359"/>
      <c r="CO404" s="359"/>
      <c r="CP404" s="359"/>
      <c r="CQ404" s="669"/>
      <c r="CR404" s="669"/>
      <c r="CS404" s="669"/>
      <c r="CT404" s="669"/>
      <c r="CU404" s="669"/>
      <c r="CV404" s="669"/>
      <c r="CW404" s="669"/>
      <c r="CX404" s="669"/>
      <c r="CY404" s="669"/>
      <c r="CZ404" s="669"/>
      <c r="DA404" s="669"/>
      <c r="DB404" s="669"/>
      <c r="DC404" s="669"/>
      <c r="DD404" s="669"/>
      <c r="DE404" s="669"/>
      <c r="DF404" s="669"/>
      <c r="DG404" s="669"/>
      <c r="DH404" s="669"/>
      <c r="DI404" s="669"/>
      <c r="DJ404" s="669"/>
      <c r="DK404" s="669"/>
      <c r="DL404" s="669"/>
      <c r="DM404" s="669"/>
      <c r="DN404" s="669"/>
      <c r="DO404" s="669"/>
      <c r="DP404" s="669"/>
      <c r="DQ404" s="669"/>
      <c r="DR404" s="669"/>
      <c r="DS404" s="669"/>
      <c r="DT404" s="669"/>
      <c r="DU404" s="669"/>
      <c r="DV404" s="669"/>
      <c r="DW404" s="669"/>
      <c r="DX404" s="669"/>
      <c r="DY404" s="669"/>
      <c r="DZ404" s="669"/>
      <c r="EA404" s="669"/>
      <c r="EB404" s="669"/>
      <c r="EC404" s="669"/>
      <c r="ED404" s="669"/>
      <c r="EE404" s="669"/>
      <c r="EF404" s="669"/>
      <c r="EG404" s="669"/>
      <c r="EH404" s="669"/>
      <c r="EI404" s="669"/>
      <c r="EJ404" s="669"/>
      <c r="EK404" s="669"/>
      <c r="EL404" s="669"/>
      <c r="EM404" s="669"/>
    </row>
    <row r="405" spans="44:143" ht="13" customHeight="1" x14ac:dyDescent="0.3">
      <c r="AR405" s="592"/>
      <c r="BK405" s="664"/>
      <c r="BL405" s="664"/>
      <c r="BM405" s="664"/>
      <c r="BN405" s="664"/>
      <c r="BO405" s="669"/>
      <c r="BP405" s="664"/>
      <c r="BQ405" s="664"/>
      <c r="BR405" s="673"/>
      <c r="BS405" s="359"/>
      <c r="BT405" s="669"/>
      <c r="BU405" s="359"/>
      <c r="BV405" s="664"/>
      <c r="BW405" s="359"/>
      <c r="BX405" s="669"/>
      <c r="BY405" s="674"/>
      <c r="BZ405" s="664"/>
      <c r="CA405" s="359"/>
      <c r="CB405" s="664"/>
      <c r="CC405" s="669"/>
      <c r="CD405" s="359"/>
      <c r="CE405" s="664"/>
      <c r="CF405" s="359"/>
      <c r="CG405" s="664"/>
      <c r="CH405" s="359"/>
      <c r="CI405" s="664"/>
      <c r="CJ405" s="359"/>
      <c r="CK405" s="664"/>
      <c r="CL405" s="669"/>
      <c r="CM405" s="669"/>
      <c r="CN405" s="359"/>
      <c r="CO405" s="359"/>
      <c r="CP405" s="359"/>
      <c r="CQ405" s="669"/>
      <c r="CR405" s="669"/>
      <c r="CS405" s="669"/>
      <c r="CT405" s="669"/>
      <c r="CU405" s="669"/>
      <c r="CV405" s="669"/>
      <c r="CW405" s="669"/>
      <c r="CX405" s="669"/>
      <c r="CY405" s="669"/>
      <c r="CZ405" s="669"/>
      <c r="DA405" s="669"/>
      <c r="DB405" s="669"/>
      <c r="DC405" s="669"/>
      <c r="DD405" s="669"/>
      <c r="DE405" s="669"/>
      <c r="DF405" s="669"/>
      <c r="DG405" s="669"/>
      <c r="DH405" s="669"/>
      <c r="DI405" s="669"/>
      <c r="DJ405" s="669"/>
      <c r="DK405" s="669"/>
      <c r="DL405" s="669"/>
      <c r="DM405" s="669"/>
      <c r="DN405" s="669"/>
      <c r="DO405" s="669"/>
      <c r="DP405" s="669"/>
      <c r="DQ405" s="669"/>
      <c r="DR405" s="669"/>
      <c r="DS405" s="669"/>
      <c r="DT405" s="669"/>
      <c r="DU405" s="669"/>
      <c r="DV405" s="669"/>
      <c r="DW405" s="669"/>
      <c r="DX405" s="669"/>
      <c r="DY405" s="669"/>
      <c r="DZ405" s="669"/>
      <c r="EA405" s="669"/>
      <c r="EB405" s="669"/>
      <c r="EC405" s="669"/>
      <c r="ED405" s="669"/>
      <c r="EE405" s="669"/>
      <c r="EF405" s="669"/>
      <c r="EG405" s="669"/>
      <c r="EH405" s="669"/>
      <c r="EI405" s="669"/>
      <c r="EJ405" s="669"/>
      <c r="EK405" s="669"/>
      <c r="EL405" s="669"/>
      <c r="EM405" s="669"/>
    </row>
    <row r="406" spans="44:143" ht="13" customHeight="1" x14ac:dyDescent="0.3">
      <c r="AR406" s="592"/>
      <c r="BK406" s="664"/>
      <c r="BL406" s="664"/>
      <c r="BM406" s="664"/>
      <c r="BN406" s="664"/>
      <c r="BO406" s="669"/>
      <c r="BP406" s="664"/>
      <c r="BQ406" s="664"/>
      <c r="BR406" s="673"/>
      <c r="BS406" s="359"/>
      <c r="BT406" s="669"/>
      <c r="BU406" s="359"/>
      <c r="BV406" s="664"/>
      <c r="BW406" s="359"/>
      <c r="BX406" s="669"/>
      <c r="BY406" s="674"/>
      <c r="BZ406" s="664"/>
      <c r="CA406" s="359"/>
      <c r="CB406" s="664"/>
      <c r="CC406" s="669"/>
      <c r="CD406" s="359"/>
      <c r="CE406" s="664"/>
      <c r="CF406" s="359"/>
      <c r="CG406" s="664"/>
      <c r="CH406" s="359"/>
      <c r="CI406" s="664"/>
      <c r="CJ406" s="359"/>
      <c r="CK406" s="664"/>
      <c r="CL406" s="669"/>
      <c r="CM406" s="669"/>
      <c r="CN406" s="359"/>
      <c r="CO406" s="359"/>
      <c r="CP406" s="359"/>
      <c r="CQ406" s="669"/>
      <c r="CR406" s="669"/>
      <c r="CS406" s="669"/>
      <c r="CT406" s="669"/>
      <c r="CU406" s="669"/>
      <c r="CV406" s="669"/>
      <c r="CW406" s="669"/>
      <c r="CX406" s="669"/>
      <c r="CY406" s="669"/>
      <c r="CZ406" s="669"/>
      <c r="DA406" s="669"/>
      <c r="DB406" s="669"/>
      <c r="DC406" s="669"/>
      <c r="DD406" s="669"/>
      <c r="DE406" s="669"/>
      <c r="DF406" s="669"/>
      <c r="DG406" s="669"/>
      <c r="DH406" s="669"/>
      <c r="DI406" s="669"/>
      <c r="DJ406" s="669"/>
      <c r="DK406" s="669"/>
      <c r="DL406" s="669"/>
      <c r="DM406" s="669"/>
      <c r="DN406" s="669"/>
      <c r="DO406" s="669"/>
      <c r="DP406" s="669"/>
      <c r="DQ406" s="669"/>
      <c r="DR406" s="669"/>
      <c r="DS406" s="669"/>
      <c r="DT406" s="669"/>
      <c r="DU406" s="669"/>
      <c r="DV406" s="669"/>
      <c r="DW406" s="669"/>
      <c r="DX406" s="669"/>
      <c r="DY406" s="669"/>
      <c r="DZ406" s="669"/>
      <c r="EA406" s="669"/>
      <c r="EB406" s="669"/>
      <c r="EC406" s="669"/>
      <c r="ED406" s="669"/>
      <c r="EE406" s="669"/>
      <c r="EF406" s="669"/>
      <c r="EG406" s="669"/>
      <c r="EH406" s="669"/>
      <c r="EI406" s="669"/>
      <c r="EJ406" s="669"/>
      <c r="EK406" s="669"/>
      <c r="EL406" s="669"/>
      <c r="EM406" s="669"/>
    </row>
    <row r="407" spans="44:143" ht="13" customHeight="1" x14ac:dyDescent="0.3">
      <c r="AR407" s="592"/>
      <c r="BK407" s="664"/>
      <c r="BL407" s="664"/>
      <c r="BM407" s="664"/>
      <c r="BN407" s="664"/>
      <c r="BO407" s="669"/>
      <c r="BP407" s="664"/>
      <c r="BQ407" s="664"/>
      <c r="BR407" s="673"/>
      <c r="BS407" s="359"/>
      <c r="BT407" s="669"/>
      <c r="BU407" s="359"/>
      <c r="BV407" s="664"/>
      <c r="BW407" s="359"/>
      <c r="BX407" s="669"/>
      <c r="BY407" s="674"/>
      <c r="BZ407" s="664"/>
      <c r="CA407" s="359"/>
      <c r="CB407" s="664"/>
      <c r="CC407" s="669"/>
      <c r="CD407" s="359"/>
      <c r="CE407" s="664"/>
      <c r="CF407" s="359"/>
      <c r="CG407" s="664"/>
      <c r="CH407" s="359"/>
      <c r="CI407" s="664"/>
      <c r="CJ407" s="359"/>
      <c r="CK407" s="664"/>
      <c r="CL407" s="669"/>
      <c r="CM407" s="669"/>
      <c r="CN407" s="359"/>
      <c r="CO407" s="359"/>
      <c r="CP407" s="359"/>
      <c r="CQ407" s="669"/>
      <c r="CR407" s="669"/>
      <c r="CS407" s="669"/>
      <c r="CT407" s="669"/>
      <c r="CU407" s="669"/>
      <c r="CV407" s="669"/>
      <c r="CW407" s="669"/>
      <c r="CX407" s="669"/>
      <c r="CY407" s="669"/>
      <c r="CZ407" s="669"/>
      <c r="DA407" s="669"/>
      <c r="DB407" s="669"/>
      <c r="DC407" s="669"/>
      <c r="DD407" s="669"/>
      <c r="DE407" s="669"/>
      <c r="DF407" s="669"/>
      <c r="DG407" s="669"/>
      <c r="DH407" s="669"/>
      <c r="DI407" s="669"/>
      <c r="DJ407" s="669"/>
      <c r="DK407" s="669"/>
      <c r="DL407" s="669"/>
      <c r="DM407" s="669"/>
      <c r="DN407" s="669"/>
      <c r="DO407" s="669"/>
      <c r="DP407" s="669"/>
      <c r="DQ407" s="669"/>
      <c r="DR407" s="669"/>
      <c r="DS407" s="669"/>
      <c r="DT407" s="669"/>
      <c r="DU407" s="669"/>
      <c r="DV407" s="669"/>
      <c r="DW407" s="669"/>
      <c r="DX407" s="669"/>
      <c r="DY407" s="669"/>
      <c r="DZ407" s="669"/>
      <c r="EA407" s="669"/>
      <c r="EB407" s="669"/>
      <c r="EC407" s="669"/>
      <c r="ED407" s="669"/>
      <c r="EE407" s="669"/>
      <c r="EF407" s="669"/>
      <c r="EG407" s="669"/>
      <c r="EH407" s="669"/>
      <c r="EI407" s="669"/>
      <c r="EJ407" s="669"/>
      <c r="EK407" s="669"/>
      <c r="EL407" s="669"/>
      <c r="EM407" s="669"/>
    </row>
    <row r="408" spans="44:143" ht="13" customHeight="1" x14ac:dyDescent="0.3">
      <c r="AR408" s="592"/>
      <c r="BK408" s="664"/>
      <c r="BL408" s="664"/>
      <c r="BM408" s="664"/>
      <c r="BN408" s="664"/>
      <c r="BO408" s="669"/>
      <c r="BP408" s="664"/>
      <c r="BQ408" s="664"/>
      <c r="BR408" s="673"/>
      <c r="BS408" s="359"/>
      <c r="BT408" s="669"/>
      <c r="BU408" s="359"/>
      <c r="BV408" s="664"/>
      <c r="BW408" s="359"/>
      <c r="BX408" s="669"/>
      <c r="BY408" s="674"/>
      <c r="BZ408" s="664"/>
      <c r="CA408" s="359"/>
      <c r="CB408" s="664"/>
      <c r="CC408" s="669"/>
      <c r="CD408" s="359"/>
      <c r="CE408" s="664"/>
      <c r="CF408" s="359"/>
      <c r="CG408" s="664"/>
      <c r="CH408" s="359"/>
      <c r="CI408" s="664"/>
      <c r="CJ408" s="359"/>
      <c r="CK408" s="664"/>
      <c r="CL408" s="669"/>
      <c r="CM408" s="669"/>
      <c r="CN408" s="359"/>
      <c r="CO408" s="359"/>
      <c r="CP408" s="359"/>
      <c r="CQ408" s="669"/>
      <c r="CR408" s="669"/>
      <c r="CS408" s="669"/>
      <c r="CT408" s="669"/>
      <c r="CU408" s="669"/>
      <c r="CV408" s="669"/>
      <c r="CW408" s="669"/>
      <c r="CX408" s="669"/>
      <c r="CY408" s="669"/>
      <c r="CZ408" s="669"/>
      <c r="DA408" s="669"/>
      <c r="DB408" s="669"/>
      <c r="DC408" s="669"/>
      <c r="DD408" s="669"/>
      <c r="DE408" s="669"/>
      <c r="DF408" s="669"/>
      <c r="DG408" s="669"/>
      <c r="DH408" s="669"/>
      <c r="DI408" s="669"/>
      <c r="DJ408" s="669"/>
      <c r="DK408" s="669"/>
      <c r="DL408" s="669"/>
      <c r="DM408" s="669"/>
      <c r="DN408" s="669"/>
      <c r="DO408" s="669"/>
      <c r="DP408" s="669"/>
      <c r="DQ408" s="669"/>
      <c r="DR408" s="669"/>
      <c r="DS408" s="669"/>
      <c r="DT408" s="669"/>
      <c r="DU408" s="669"/>
      <c r="DV408" s="669"/>
      <c r="DW408" s="669"/>
      <c r="DX408" s="669"/>
      <c r="DY408" s="669"/>
      <c r="DZ408" s="669"/>
      <c r="EA408" s="669"/>
      <c r="EB408" s="669"/>
      <c r="EC408" s="669"/>
      <c r="ED408" s="669"/>
      <c r="EE408" s="669"/>
      <c r="EF408" s="669"/>
      <c r="EG408" s="669"/>
      <c r="EH408" s="669"/>
      <c r="EI408" s="669"/>
      <c r="EJ408" s="669"/>
      <c r="EK408" s="669"/>
      <c r="EL408" s="669"/>
      <c r="EM408" s="669"/>
    </row>
    <row r="409" spans="44:143" ht="13" customHeight="1" x14ac:dyDescent="0.3">
      <c r="AR409" s="592"/>
      <c r="BK409" s="664"/>
      <c r="BL409" s="664"/>
      <c r="BM409" s="664"/>
      <c r="BN409" s="664"/>
      <c r="BO409" s="669"/>
      <c r="BP409" s="664"/>
      <c r="BQ409" s="664"/>
      <c r="BR409" s="673"/>
      <c r="BS409" s="359"/>
      <c r="BT409" s="669"/>
      <c r="BU409" s="359"/>
      <c r="BV409" s="664"/>
      <c r="BW409" s="359"/>
      <c r="BX409" s="669"/>
      <c r="BY409" s="674"/>
      <c r="BZ409" s="664"/>
      <c r="CA409" s="359"/>
      <c r="CB409" s="664"/>
      <c r="CC409" s="669"/>
      <c r="CD409" s="359"/>
      <c r="CE409" s="664"/>
      <c r="CF409" s="359"/>
      <c r="CG409" s="664"/>
      <c r="CH409" s="359"/>
      <c r="CI409" s="664"/>
      <c r="CJ409" s="359"/>
      <c r="CK409" s="664"/>
      <c r="CL409" s="669"/>
      <c r="CM409" s="669"/>
      <c r="CN409" s="359"/>
      <c r="CO409" s="359"/>
      <c r="CP409" s="359"/>
      <c r="CQ409" s="669"/>
      <c r="CR409" s="669"/>
      <c r="CS409" s="669"/>
      <c r="CT409" s="669"/>
      <c r="CU409" s="669"/>
      <c r="CV409" s="669"/>
      <c r="CW409" s="669"/>
      <c r="CX409" s="669"/>
      <c r="CY409" s="669"/>
      <c r="CZ409" s="669"/>
      <c r="DA409" s="669"/>
      <c r="DB409" s="669"/>
      <c r="DC409" s="669"/>
      <c r="DD409" s="669"/>
      <c r="DE409" s="669"/>
      <c r="DF409" s="669"/>
      <c r="DG409" s="669"/>
      <c r="DH409" s="669"/>
      <c r="DI409" s="669"/>
      <c r="DJ409" s="669"/>
      <c r="DK409" s="669"/>
      <c r="DL409" s="669"/>
      <c r="DM409" s="669"/>
      <c r="DN409" s="669"/>
      <c r="DO409" s="669"/>
      <c r="DP409" s="669"/>
      <c r="DQ409" s="669"/>
      <c r="DR409" s="669"/>
      <c r="DS409" s="669"/>
      <c r="DT409" s="669"/>
      <c r="DU409" s="669"/>
      <c r="DV409" s="669"/>
      <c r="DW409" s="669"/>
      <c r="DX409" s="669"/>
      <c r="DY409" s="669"/>
      <c r="DZ409" s="669"/>
      <c r="EA409" s="669"/>
      <c r="EB409" s="669"/>
      <c r="EC409" s="669"/>
      <c r="ED409" s="669"/>
      <c r="EE409" s="669"/>
      <c r="EF409" s="669"/>
      <c r="EG409" s="669"/>
      <c r="EH409" s="669"/>
      <c r="EI409" s="669"/>
      <c r="EJ409" s="669"/>
      <c r="EK409" s="669"/>
      <c r="EL409" s="669"/>
      <c r="EM409" s="669"/>
    </row>
    <row r="410" spans="44:143" ht="13" customHeight="1" x14ac:dyDescent="0.3">
      <c r="AR410" s="592"/>
      <c r="BK410" s="664"/>
      <c r="BL410" s="664"/>
      <c r="BM410" s="664"/>
      <c r="BN410" s="664"/>
      <c r="BO410" s="669"/>
      <c r="BP410" s="664"/>
      <c r="BQ410" s="664"/>
      <c r="BR410" s="673"/>
      <c r="BS410" s="359"/>
      <c r="BT410" s="669"/>
      <c r="BU410" s="359"/>
      <c r="BV410" s="664"/>
      <c r="BW410" s="359"/>
      <c r="BX410" s="669"/>
      <c r="BY410" s="674"/>
      <c r="BZ410" s="664"/>
      <c r="CA410" s="359"/>
      <c r="CB410" s="664"/>
      <c r="CC410" s="669"/>
      <c r="CD410" s="359"/>
      <c r="CE410" s="664"/>
      <c r="CF410" s="359"/>
      <c r="CG410" s="664"/>
      <c r="CH410" s="359"/>
      <c r="CI410" s="664"/>
      <c r="CJ410" s="359"/>
      <c r="CK410" s="664"/>
      <c r="CL410" s="669"/>
      <c r="CM410" s="669"/>
      <c r="CN410" s="359"/>
      <c r="CO410" s="359"/>
      <c r="CP410" s="359"/>
      <c r="CQ410" s="669"/>
      <c r="CR410" s="669"/>
      <c r="CS410" s="669"/>
      <c r="CT410" s="669"/>
      <c r="CU410" s="669"/>
      <c r="CV410" s="669"/>
      <c r="CW410" s="669"/>
      <c r="CX410" s="669"/>
      <c r="CY410" s="669"/>
      <c r="CZ410" s="669"/>
      <c r="DA410" s="669"/>
      <c r="DB410" s="669"/>
      <c r="DC410" s="669"/>
      <c r="DD410" s="669"/>
      <c r="DE410" s="669"/>
      <c r="DF410" s="669"/>
      <c r="DG410" s="669"/>
      <c r="DH410" s="669"/>
      <c r="DI410" s="669"/>
      <c r="DJ410" s="669"/>
      <c r="DK410" s="669"/>
      <c r="DL410" s="669"/>
      <c r="DM410" s="669"/>
      <c r="DN410" s="669"/>
      <c r="DO410" s="669"/>
      <c r="DP410" s="669"/>
      <c r="DQ410" s="669"/>
      <c r="DR410" s="669"/>
      <c r="DS410" s="669"/>
      <c r="DT410" s="669"/>
      <c r="DU410" s="669"/>
      <c r="DV410" s="669"/>
      <c r="DW410" s="669"/>
      <c r="DX410" s="669"/>
      <c r="DY410" s="669"/>
      <c r="DZ410" s="669"/>
      <c r="EA410" s="669"/>
      <c r="EB410" s="669"/>
      <c r="EC410" s="669"/>
      <c r="ED410" s="669"/>
      <c r="EE410" s="669"/>
      <c r="EF410" s="669"/>
      <c r="EG410" s="669"/>
      <c r="EH410" s="669"/>
      <c r="EI410" s="669"/>
      <c r="EJ410" s="669"/>
      <c r="EK410" s="669"/>
      <c r="EL410" s="669"/>
      <c r="EM410" s="669"/>
    </row>
    <row r="411" spans="44:143" ht="13" customHeight="1" x14ac:dyDescent="0.3">
      <c r="AR411" s="592"/>
      <c r="BK411" s="664"/>
      <c r="BL411" s="664"/>
      <c r="BM411" s="664"/>
      <c r="BN411" s="664"/>
      <c r="BO411" s="669"/>
      <c r="BP411" s="664"/>
      <c r="BQ411" s="664"/>
      <c r="BR411" s="673"/>
      <c r="BS411" s="359"/>
      <c r="BT411" s="669"/>
      <c r="BU411" s="359"/>
      <c r="BV411" s="664"/>
      <c r="BW411" s="359"/>
      <c r="BX411" s="669"/>
      <c r="BY411" s="674"/>
      <c r="BZ411" s="664"/>
      <c r="CA411" s="359"/>
      <c r="CB411" s="664"/>
      <c r="CC411" s="669"/>
      <c r="CD411" s="359"/>
      <c r="CE411" s="664"/>
      <c r="CF411" s="359"/>
      <c r="CG411" s="664"/>
      <c r="CH411" s="359"/>
      <c r="CI411" s="664"/>
      <c r="CJ411" s="359"/>
      <c r="CK411" s="664"/>
      <c r="CL411" s="669"/>
      <c r="CM411" s="669"/>
      <c r="CN411" s="359"/>
      <c r="CO411" s="359"/>
      <c r="CP411" s="359"/>
      <c r="CQ411" s="669"/>
      <c r="CR411" s="669"/>
      <c r="CS411" s="669"/>
      <c r="CT411" s="669"/>
      <c r="CU411" s="669"/>
      <c r="CV411" s="669"/>
      <c r="CW411" s="669"/>
      <c r="CX411" s="669"/>
      <c r="CY411" s="669"/>
      <c r="CZ411" s="669"/>
      <c r="DA411" s="669"/>
      <c r="DB411" s="669"/>
      <c r="DC411" s="669"/>
      <c r="DD411" s="669"/>
      <c r="DE411" s="669"/>
      <c r="DF411" s="669"/>
      <c r="DG411" s="669"/>
      <c r="DH411" s="669"/>
      <c r="DI411" s="669"/>
      <c r="DJ411" s="669"/>
      <c r="DK411" s="669"/>
      <c r="DL411" s="669"/>
      <c r="DM411" s="669"/>
      <c r="DN411" s="669"/>
      <c r="DO411" s="669"/>
      <c r="DP411" s="669"/>
      <c r="DQ411" s="669"/>
      <c r="DR411" s="669"/>
      <c r="DS411" s="669"/>
      <c r="DT411" s="669"/>
      <c r="DU411" s="669"/>
      <c r="DV411" s="669"/>
      <c r="DW411" s="669"/>
      <c r="DX411" s="669"/>
      <c r="DY411" s="669"/>
      <c r="DZ411" s="669"/>
      <c r="EA411" s="669"/>
      <c r="EB411" s="669"/>
      <c r="EC411" s="669"/>
      <c r="ED411" s="669"/>
      <c r="EE411" s="669"/>
      <c r="EF411" s="669"/>
      <c r="EG411" s="669"/>
      <c r="EH411" s="669"/>
      <c r="EI411" s="669"/>
      <c r="EJ411" s="669"/>
      <c r="EK411" s="669"/>
      <c r="EL411" s="669"/>
      <c r="EM411" s="669"/>
    </row>
    <row r="412" spans="44:143" ht="13" customHeight="1" x14ac:dyDescent="0.3">
      <c r="AR412" s="592"/>
      <c r="BK412" s="664"/>
      <c r="BL412" s="664"/>
      <c r="BM412" s="664"/>
      <c r="BN412" s="664"/>
      <c r="BO412" s="669"/>
      <c r="BP412" s="664"/>
      <c r="BQ412" s="664"/>
      <c r="BR412" s="673"/>
      <c r="BS412" s="359"/>
      <c r="BT412" s="669"/>
      <c r="BU412" s="359"/>
      <c r="BV412" s="664"/>
      <c r="BW412" s="359"/>
      <c r="BX412" s="669"/>
      <c r="BY412" s="674"/>
      <c r="BZ412" s="664"/>
      <c r="CA412" s="359"/>
      <c r="CB412" s="664"/>
      <c r="CC412" s="669"/>
      <c r="CD412" s="359"/>
      <c r="CE412" s="664"/>
      <c r="CF412" s="359"/>
      <c r="CG412" s="664"/>
      <c r="CH412" s="359"/>
      <c r="CI412" s="664"/>
      <c r="CJ412" s="359"/>
      <c r="CK412" s="664"/>
      <c r="CL412" s="669"/>
      <c r="CM412" s="669"/>
      <c r="CN412" s="359"/>
      <c r="CO412" s="359"/>
      <c r="CP412" s="359"/>
      <c r="CQ412" s="669"/>
      <c r="CR412" s="669"/>
      <c r="CS412" s="669"/>
      <c r="CT412" s="669"/>
      <c r="CU412" s="669"/>
      <c r="CV412" s="669"/>
      <c r="CW412" s="669"/>
      <c r="CX412" s="669"/>
      <c r="CY412" s="669"/>
      <c r="CZ412" s="669"/>
      <c r="DA412" s="669"/>
      <c r="DB412" s="669"/>
      <c r="DC412" s="669"/>
      <c r="DD412" s="669"/>
      <c r="DE412" s="669"/>
      <c r="DF412" s="669"/>
      <c r="DG412" s="669"/>
      <c r="DH412" s="669"/>
      <c r="DI412" s="669"/>
      <c r="DJ412" s="669"/>
      <c r="DK412" s="669"/>
      <c r="DL412" s="669"/>
      <c r="DM412" s="669"/>
      <c r="DN412" s="669"/>
      <c r="DO412" s="669"/>
      <c r="DP412" s="669"/>
      <c r="DQ412" s="669"/>
      <c r="DR412" s="669"/>
      <c r="DS412" s="669"/>
      <c r="DT412" s="669"/>
      <c r="DU412" s="669"/>
      <c r="DV412" s="669"/>
      <c r="DW412" s="669"/>
      <c r="DX412" s="669"/>
      <c r="DY412" s="669"/>
      <c r="DZ412" s="669"/>
      <c r="EA412" s="669"/>
      <c r="EB412" s="669"/>
      <c r="EC412" s="669"/>
      <c r="ED412" s="669"/>
      <c r="EE412" s="669"/>
      <c r="EF412" s="669"/>
      <c r="EG412" s="669"/>
      <c r="EH412" s="669"/>
      <c r="EI412" s="669"/>
      <c r="EJ412" s="669"/>
      <c r="EK412" s="669"/>
      <c r="EL412" s="669"/>
      <c r="EM412" s="669"/>
    </row>
    <row r="413" spans="44:143" ht="13" customHeight="1" x14ac:dyDescent="0.3">
      <c r="AR413" s="592"/>
      <c r="BK413" s="664"/>
      <c r="BL413" s="664"/>
      <c r="BM413" s="664"/>
      <c r="BN413" s="664"/>
      <c r="BO413" s="669"/>
      <c r="BP413" s="664"/>
      <c r="BQ413" s="664"/>
      <c r="BR413" s="673"/>
      <c r="BS413" s="359"/>
      <c r="BT413" s="669"/>
      <c r="BU413" s="359"/>
      <c r="BV413" s="664"/>
      <c r="BW413" s="359"/>
      <c r="BX413" s="669"/>
      <c r="BY413" s="674"/>
      <c r="BZ413" s="664"/>
      <c r="CA413" s="359"/>
      <c r="CB413" s="664"/>
      <c r="CC413" s="669"/>
      <c r="CD413" s="359"/>
      <c r="CE413" s="664"/>
      <c r="CF413" s="359"/>
      <c r="CG413" s="664"/>
      <c r="CH413" s="359"/>
      <c r="CI413" s="664"/>
      <c r="CJ413" s="359"/>
      <c r="CK413" s="664"/>
      <c r="CL413" s="669"/>
      <c r="CM413" s="669"/>
      <c r="CN413" s="359"/>
      <c r="CO413" s="359"/>
      <c r="CP413" s="359"/>
      <c r="CQ413" s="669"/>
      <c r="CR413" s="669"/>
      <c r="CS413" s="669"/>
      <c r="CT413" s="669"/>
      <c r="CU413" s="669"/>
      <c r="CV413" s="669"/>
      <c r="CW413" s="669"/>
      <c r="CX413" s="669"/>
      <c r="CY413" s="669"/>
      <c r="CZ413" s="669"/>
      <c r="DA413" s="669"/>
      <c r="DB413" s="669"/>
      <c r="DC413" s="669"/>
      <c r="DD413" s="669"/>
      <c r="DE413" s="669"/>
      <c r="DF413" s="669"/>
      <c r="DG413" s="669"/>
      <c r="DH413" s="669"/>
      <c r="DI413" s="669"/>
      <c r="DJ413" s="669"/>
      <c r="DK413" s="669"/>
      <c r="DL413" s="669"/>
      <c r="DM413" s="669"/>
      <c r="DN413" s="669"/>
      <c r="DO413" s="669"/>
      <c r="DP413" s="669"/>
      <c r="DQ413" s="669"/>
      <c r="DR413" s="669"/>
      <c r="DS413" s="669"/>
      <c r="DT413" s="669"/>
      <c r="DU413" s="669"/>
      <c r="DV413" s="669"/>
      <c r="DW413" s="669"/>
      <c r="DX413" s="669"/>
      <c r="DY413" s="669"/>
      <c r="DZ413" s="669"/>
      <c r="EA413" s="669"/>
      <c r="EB413" s="669"/>
      <c r="EC413" s="669"/>
      <c r="ED413" s="669"/>
      <c r="EE413" s="669"/>
      <c r="EF413" s="669"/>
      <c r="EG413" s="669"/>
      <c r="EH413" s="669"/>
      <c r="EI413" s="669"/>
      <c r="EJ413" s="669"/>
      <c r="EK413" s="669"/>
      <c r="EL413" s="669"/>
      <c r="EM413" s="669"/>
    </row>
    <row r="414" spans="44:143" ht="13" customHeight="1" x14ac:dyDescent="0.3">
      <c r="AR414" s="592"/>
      <c r="BK414" s="664"/>
      <c r="BL414" s="664"/>
      <c r="BM414" s="664"/>
      <c r="BN414" s="664"/>
      <c r="BO414" s="669"/>
      <c r="BP414" s="664"/>
      <c r="BQ414" s="664"/>
      <c r="BR414" s="673"/>
      <c r="BS414" s="359"/>
      <c r="BT414" s="669"/>
      <c r="BU414" s="359"/>
      <c r="BV414" s="664"/>
      <c r="BW414" s="359"/>
      <c r="BX414" s="669"/>
      <c r="BY414" s="674"/>
      <c r="BZ414" s="664"/>
      <c r="CA414" s="359"/>
      <c r="CB414" s="664"/>
      <c r="CC414" s="669"/>
      <c r="CD414" s="359"/>
      <c r="CE414" s="664"/>
      <c r="CF414" s="359"/>
      <c r="CG414" s="664"/>
      <c r="CH414" s="359"/>
      <c r="CI414" s="664"/>
      <c r="CJ414" s="359"/>
      <c r="CK414" s="664"/>
      <c r="CL414" s="669"/>
      <c r="CM414" s="669"/>
      <c r="CN414" s="359"/>
      <c r="CO414" s="359"/>
      <c r="CP414" s="359"/>
      <c r="CQ414" s="669"/>
      <c r="CR414" s="669"/>
      <c r="CS414" s="669"/>
      <c r="CT414" s="669"/>
      <c r="CU414" s="669"/>
      <c r="CV414" s="669"/>
      <c r="CW414" s="669"/>
      <c r="CX414" s="669"/>
      <c r="CY414" s="669"/>
      <c r="CZ414" s="669"/>
      <c r="DA414" s="669"/>
      <c r="DB414" s="669"/>
      <c r="DC414" s="669"/>
      <c r="DD414" s="669"/>
      <c r="DE414" s="669"/>
      <c r="DF414" s="669"/>
      <c r="DG414" s="669"/>
      <c r="DH414" s="669"/>
      <c r="DI414" s="669"/>
      <c r="DJ414" s="669"/>
      <c r="DK414" s="669"/>
      <c r="DL414" s="669"/>
      <c r="DM414" s="669"/>
      <c r="DN414" s="669"/>
      <c r="DO414" s="669"/>
      <c r="DP414" s="669"/>
      <c r="DQ414" s="669"/>
      <c r="DR414" s="669"/>
      <c r="DS414" s="669"/>
      <c r="DT414" s="669"/>
      <c r="DU414" s="669"/>
      <c r="DV414" s="669"/>
      <c r="DW414" s="669"/>
      <c r="DX414" s="669"/>
      <c r="DY414" s="669"/>
      <c r="DZ414" s="669"/>
      <c r="EA414" s="669"/>
      <c r="EB414" s="669"/>
      <c r="EC414" s="669"/>
      <c r="ED414" s="669"/>
      <c r="EE414" s="669"/>
      <c r="EF414" s="669"/>
      <c r="EG414" s="669"/>
      <c r="EH414" s="669"/>
      <c r="EI414" s="669"/>
      <c r="EJ414" s="669"/>
      <c r="EK414" s="669"/>
      <c r="EL414" s="669"/>
      <c r="EM414" s="669"/>
    </row>
    <row r="415" spans="44:143" ht="13" customHeight="1" x14ac:dyDescent="0.3">
      <c r="AR415" s="592"/>
      <c r="BK415" s="664"/>
      <c r="BL415" s="664"/>
      <c r="BM415" s="664"/>
      <c r="BN415" s="664"/>
      <c r="BO415" s="669"/>
      <c r="BP415" s="664"/>
      <c r="BQ415" s="664"/>
      <c r="BR415" s="673"/>
      <c r="BS415" s="359"/>
      <c r="BT415" s="669"/>
      <c r="BU415" s="359"/>
      <c r="BV415" s="664"/>
      <c r="BW415" s="359"/>
      <c r="BX415" s="669"/>
      <c r="BY415" s="674"/>
      <c r="BZ415" s="664"/>
      <c r="CA415" s="359"/>
      <c r="CB415" s="664"/>
      <c r="CC415" s="669"/>
      <c r="CD415" s="359"/>
      <c r="CE415" s="664"/>
      <c r="CF415" s="359"/>
      <c r="CG415" s="664"/>
      <c r="CH415" s="359"/>
      <c r="CI415" s="664"/>
      <c r="CJ415" s="359"/>
      <c r="CK415" s="664"/>
      <c r="CL415" s="669"/>
      <c r="CM415" s="669"/>
      <c r="CN415" s="359"/>
      <c r="CO415" s="359"/>
      <c r="CP415" s="359"/>
      <c r="CQ415" s="669"/>
      <c r="CR415" s="669"/>
      <c r="CS415" s="669"/>
      <c r="CT415" s="669"/>
      <c r="CU415" s="669"/>
      <c r="CV415" s="669"/>
      <c r="CW415" s="669"/>
      <c r="CX415" s="669"/>
      <c r="CY415" s="669"/>
      <c r="CZ415" s="669"/>
      <c r="DA415" s="669"/>
      <c r="DB415" s="669"/>
      <c r="DC415" s="669"/>
      <c r="DD415" s="669"/>
      <c r="DE415" s="669"/>
      <c r="DF415" s="669"/>
      <c r="DG415" s="669"/>
      <c r="DH415" s="669"/>
      <c r="DI415" s="669"/>
      <c r="DJ415" s="669"/>
      <c r="DK415" s="669"/>
      <c r="DL415" s="669"/>
      <c r="DM415" s="669"/>
      <c r="DN415" s="669"/>
      <c r="DO415" s="669"/>
      <c r="DP415" s="669"/>
      <c r="DQ415" s="669"/>
      <c r="DR415" s="669"/>
      <c r="DS415" s="669"/>
      <c r="DT415" s="669"/>
      <c r="DU415" s="669"/>
      <c r="DV415" s="669"/>
      <c r="DW415" s="669"/>
      <c r="DX415" s="669"/>
      <c r="DY415" s="669"/>
      <c r="DZ415" s="669"/>
      <c r="EA415" s="669"/>
      <c r="EB415" s="669"/>
      <c r="EC415" s="669"/>
      <c r="ED415" s="669"/>
      <c r="EE415" s="669"/>
      <c r="EF415" s="669"/>
      <c r="EG415" s="669"/>
      <c r="EH415" s="669"/>
      <c r="EI415" s="669"/>
      <c r="EJ415" s="669"/>
      <c r="EK415" s="669"/>
      <c r="EL415" s="669"/>
      <c r="EM415" s="669"/>
    </row>
    <row r="416" spans="44:143" ht="13" customHeight="1" x14ac:dyDescent="0.3">
      <c r="AR416" s="592"/>
      <c r="BK416" s="664"/>
      <c r="BL416" s="664"/>
      <c r="BM416" s="664"/>
      <c r="BN416" s="664"/>
      <c r="BO416" s="669"/>
      <c r="BP416" s="664"/>
      <c r="BQ416" s="664"/>
      <c r="BR416" s="673"/>
      <c r="BS416" s="359"/>
      <c r="BT416" s="669"/>
      <c r="BU416" s="359"/>
      <c r="BV416" s="664"/>
      <c r="BW416" s="359"/>
      <c r="BX416" s="669"/>
      <c r="BY416" s="674"/>
      <c r="BZ416" s="664"/>
      <c r="CA416" s="359"/>
      <c r="CB416" s="664"/>
      <c r="CC416" s="669"/>
      <c r="CD416" s="359"/>
      <c r="CE416" s="664"/>
      <c r="CF416" s="359"/>
      <c r="CG416" s="664"/>
      <c r="CH416" s="359"/>
      <c r="CI416" s="664"/>
      <c r="CJ416" s="359"/>
      <c r="CK416" s="664"/>
      <c r="CL416" s="669"/>
      <c r="CM416" s="669"/>
      <c r="CN416" s="359"/>
      <c r="CO416" s="359"/>
      <c r="CP416" s="359"/>
      <c r="CQ416" s="669"/>
      <c r="CR416" s="669"/>
      <c r="CS416" s="669"/>
      <c r="CT416" s="669"/>
      <c r="CU416" s="669"/>
      <c r="CV416" s="669"/>
      <c r="CW416" s="669"/>
      <c r="CX416" s="669"/>
      <c r="CY416" s="669"/>
      <c r="CZ416" s="669"/>
      <c r="DA416" s="669"/>
      <c r="DB416" s="669"/>
      <c r="DC416" s="669"/>
      <c r="DD416" s="669"/>
      <c r="DE416" s="669"/>
      <c r="DF416" s="669"/>
      <c r="DG416" s="669"/>
      <c r="DH416" s="669"/>
      <c r="DI416" s="669"/>
      <c r="DJ416" s="669"/>
      <c r="DK416" s="669"/>
      <c r="DL416" s="669"/>
      <c r="DM416" s="669"/>
      <c r="DN416" s="669"/>
      <c r="DO416" s="669"/>
      <c r="DP416" s="669"/>
      <c r="DQ416" s="669"/>
      <c r="DR416" s="669"/>
      <c r="DS416" s="669"/>
      <c r="DT416" s="669"/>
      <c r="DU416" s="669"/>
      <c r="DV416" s="669"/>
      <c r="DW416" s="669"/>
      <c r="DX416" s="669"/>
      <c r="DY416" s="669"/>
      <c r="DZ416" s="669"/>
      <c r="EA416" s="669"/>
      <c r="EB416" s="669"/>
      <c r="EC416" s="669"/>
      <c r="ED416" s="669"/>
      <c r="EE416" s="669"/>
      <c r="EF416" s="669"/>
      <c r="EG416" s="669"/>
      <c r="EH416" s="669"/>
      <c r="EI416" s="669"/>
      <c r="EJ416" s="669"/>
      <c r="EK416" s="669"/>
      <c r="EL416" s="669"/>
      <c r="EM416" s="669"/>
    </row>
    <row r="417" spans="44:143" ht="13" customHeight="1" x14ac:dyDescent="0.3">
      <c r="AR417" s="592"/>
      <c r="BK417" s="664"/>
      <c r="BL417" s="664"/>
      <c r="BM417" s="664"/>
      <c r="BN417" s="664"/>
      <c r="BO417" s="669"/>
      <c r="BP417" s="664"/>
      <c r="BQ417" s="664"/>
      <c r="BR417" s="673"/>
      <c r="BS417" s="359"/>
      <c r="BT417" s="669"/>
      <c r="BU417" s="359"/>
      <c r="BV417" s="664"/>
      <c r="BW417" s="359"/>
      <c r="BX417" s="669"/>
      <c r="BY417" s="674"/>
      <c r="BZ417" s="664"/>
      <c r="CA417" s="359"/>
      <c r="CB417" s="664"/>
      <c r="CC417" s="669"/>
      <c r="CD417" s="359"/>
      <c r="CE417" s="664"/>
      <c r="CF417" s="359"/>
      <c r="CG417" s="664"/>
      <c r="CH417" s="359"/>
      <c r="CI417" s="664"/>
      <c r="CJ417" s="359"/>
      <c r="CK417" s="664"/>
      <c r="CL417" s="669"/>
      <c r="CM417" s="669"/>
      <c r="CN417" s="359"/>
      <c r="CO417" s="359"/>
      <c r="CP417" s="359"/>
      <c r="CQ417" s="669"/>
      <c r="CR417" s="669"/>
      <c r="CS417" s="669"/>
      <c r="CT417" s="669"/>
      <c r="CU417" s="669"/>
      <c r="CV417" s="669"/>
      <c r="CW417" s="669"/>
      <c r="CX417" s="669"/>
      <c r="CY417" s="669"/>
      <c r="CZ417" s="669"/>
      <c r="DA417" s="669"/>
      <c r="DB417" s="669"/>
      <c r="DC417" s="669"/>
      <c r="DD417" s="669"/>
      <c r="DE417" s="669"/>
      <c r="DF417" s="669"/>
      <c r="DG417" s="669"/>
      <c r="DH417" s="669"/>
      <c r="DI417" s="669"/>
      <c r="DJ417" s="669"/>
      <c r="DK417" s="669"/>
      <c r="DL417" s="669"/>
      <c r="DM417" s="669"/>
      <c r="DN417" s="669"/>
      <c r="DO417" s="669"/>
      <c r="DP417" s="669"/>
      <c r="DQ417" s="669"/>
      <c r="DR417" s="669"/>
      <c r="DS417" s="669"/>
      <c r="DT417" s="669"/>
      <c r="DU417" s="669"/>
      <c r="DV417" s="669"/>
      <c r="DW417" s="669"/>
      <c r="DX417" s="669"/>
      <c r="DY417" s="669"/>
      <c r="DZ417" s="669"/>
      <c r="EA417" s="669"/>
      <c r="EB417" s="669"/>
      <c r="EC417" s="669"/>
      <c r="ED417" s="669"/>
      <c r="EE417" s="669"/>
      <c r="EF417" s="669"/>
      <c r="EG417" s="669"/>
      <c r="EH417" s="669"/>
      <c r="EI417" s="669"/>
      <c r="EJ417" s="669"/>
      <c r="EK417" s="669"/>
      <c r="EL417" s="669"/>
      <c r="EM417" s="669"/>
    </row>
    <row r="418" spans="44:143" ht="13" customHeight="1" x14ac:dyDescent="0.3">
      <c r="AR418" s="592"/>
      <c r="BK418" s="664"/>
      <c r="BL418" s="664"/>
      <c r="BM418" s="664"/>
      <c r="BN418" s="664"/>
      <c r="BO418" s="669"/>
      <c r="BP418" s="664"/>
      <c r="BQ418" s="664"/>
      <c r="BR418" s="673"/>
      <c r="BS418" s="359"/>
      <c r="BT418" s="669"/>
      <c r="BU418" s="359"/>
      <c r="BV418" s="664"/>
      <c r="BW418" s="359"/>
      <c r="BX418" s="669"/>
      <c r="BY418" s="674"/>
      <c r="BZ418" s="664"/>
      <c r="CA418" s="359"/>
      <c r="CB418" s="664"/>
      <c r="CC418" s="669"/>
      <c r="CD418" s="359"/>
      <c r="CE418" s="664"/>
      <c r="CF418" s="359"/>
      <c r="CG418" s="664"/>
      <c r="CH418" s="359"/>
      <c r="CI418" s="664"/>
      <c r="CJ418" s="359"/>
      <c r="CK418" s="664"/>
      <c r="CL418" s="669"/>
      <c r="CM418" s="669"/>
      <c r="CN418" s="359"/>
      <c r="CO418" s="359"/>
      <c r="CP418" s="359"/>
      <c r="CQ418" s="669"/>
      <c r="CR418" s="669"/>
      <c r="CS418" s="669"/>
      <c r="CT418" s="669"/>
      <c r="CU418" s="669"/>
      <c r="CV418" s="669"/>
      <c r="CW418" s="669"/>
      <c r="CX418" s="669"/>
      <c r="CY418" s="669"/>
      <c r="CZ418" s="669"/>
      <c r="DA418" s="669"/>
      <c r="DB418" s="669"/>
      <c r="DC418" s="669"/>
      <c r="DD418" s="669"/>
      <c r="DE418" s="669"/>
      <c r="DF418" s="669"/>
      <c r="DG418" s="669"/>
      <c r="DH418" s="669"/>
      <c r="DI418" s="669"/>
      <c r="DJ418" s="669"/>
      <c r="DK418" s="669"/>
      <c r="DL418" s="669"/>
      <c r="DM418" s="669"/>
      <c r="DN418" s="669"/>
      <c r="DO418" s="669"/>
      <c r="DP418" s="669"/>
      <c r="DQ418" s="669"/>
      <c r="DR418" s="669"/>
      <c r="DS418" s="669"/>
      <c r="DT418" s="669"/>
      <c r="DU418" s="669"/>
      <c r="DV418" s="669"/>
      <c r="DW418" s="669"/>
      <c r="DX418" s="669"/>
      <c r="DY418" s="669"/>
      <c r="DZ418" s="669"/>
      <c r="EA418" s="669"/>
      <c r="EB418" s="669"/>
      <c r="EC418" s="669"/>
      <c r="ED418" s="669"/>
      <c r="EE418" s="669"/>
      <c r="EF418" s="669"/>
      <c r="EG418" s="669"/>
      <c r="EH418" s="669"/>
      <c r="EI418" s="669"/>
      <c r="EJ418" s="669"/>
      <c r="EK418" s="669"/>
      <c r="EL418" s="669"/>
      <c r="EM418" s="669"/>
    </row>
    <row r="419" spans="44:143" ht="13" customHeight="1" x14ac:dyDescent="0.3">
      <c r="AR419" s="592"/>
      <c r="BK419" s="664"/>
      <c r="BL419" s="664"/>
      <c r="BM419" s="664"/>
      <c r="BN419" s="664"/>
      <c r="BO419" s="669"/>
      <c r="BP419" s="664"/>
      <c r="BQ419" s="664"/>
      <c r="BR419" s="673"/>
      <c r="BS419" s="359"/>
      <c r="BT419" s="669"/>
      <c r="BU419" s="359"/>
      <c r="BV419" s="664"/>
      <c r="BW419" s="359"/>
      <c r="BX419" s="669"/>
      <c r="BY419" s="674"/>
      <c r="BZ419" s="664"/>
      <c r="CA419" s="359"/>
      <c r="CB419" s="664"/>
      <c r="CC419" s="669"/>
      <c r="CD419" s="359"/>
      <c r="CE419" s="664"/>
      <c r="CF419" s="359"/>
      <c r="CG419" s="664"/>
      <c r="CH419" s="359"/>
      <c r="CI419" s="664"/>
      <c r="CJ419" s="359"/>
      <c r="CK419" s="664"/>
      <c r="CL419" s="669"/>
      <c r="CM419" s="669"/>
      <c r="CN419" s="359"/>
      <c r="CO419" s="359"/>
      <c r="CP419" s="359"/>
      <c r="CQ419" s="669"/>
      <c r="CR419" s="669"/>
      <c r="CS419" s="669"/>
      <c r="CT419" s="669"/>
      <c r="CU419" s="669"/>
      <c r="CV419" s="669"/>
      <c r="CW419" s="669"/>
      <c r="CX419" s="669"/>
      <c r="CY419" s="669"/>
      <c r="CZ419" s="669"/>
      <c r="DA419" s="669"/>
      <c r="DB419" s="669"/>
      <c r="DC419" s="669"/>
      <c r="DD419" s="669"/>
      <c r="DE419" s="669"/>
      <c r="DF419" s="669"/>
      <c r="DG419" s="669"/>
      <c r="DH419" s="669"/>
      <c r="DI419" s="669"/>
      <c r="DJ419" s="669"/>
      <c r="DK419" s="669"/>
      <c r="DL419" s="669"/>
      <c r="DM419" s="669"/>
      <c r="DN419" s="669"/>
      <c r="DO419" s="669"/>
      <c r="DP419" s="669"/>
      <c r="DQ419" s="669"/>
      <c r="DR419" s="669"/>
      <c r="DS419" s="669"/>
      <c r="DT419" s="669"/>
      <c r="DU419" s="669"/>
      <c r="DV419" s="669"/>
      <c r="DW419" s="669"/>
      <c r="DX419" s="669"/>
      <c r="DY419" s="669"/>
      <c r="DZ419" s="669"/>
      <c r="EA419" s="669"/>
      <c r="EB419" s="669"/>
      <c r="EC419" s="669"/>
      <c r="ED419" s="669"/>
      <c r="EE419" s="669"/>
      <c r="EF419" s="669"/>
      <c r="EG419" s="669"/>
      <c r="EH419" s="669"/>
      <c r="EI419" s="669"/>
      <c r="EJ419" s="669"/>
      <c r="EK419" s="669"/>
      <c r="EL419" s="669"/>
      <c r="EM419" s="669"/>
    </row>
    <row r="420" spans="44:143" ht="13" customHeight="1" x14ac:dyDescent="0.3">
      <c r="AR420" s="592"/>
      <c r="BK420" s="664"/>
      <c r="BL420" s="664"/>
      <c r="BM420" s="664"/>
      <c r="BN420" s="664"/>
      <c r="BO420" s="669"/>
      <c r="BP420" s="664"/>
      <c r="BQ420" s="664"/>
      <c r="BR420" s="673"/>
      <c r="BS420" s="359"/>
      <c r="BT420" s="669"/>
      <c r="BU420" s="359"/>
      <c r="BV420" s="664"/>
      <c r="BW420" s="359"/>
      <c r="BX420" s="669"/>
      <c r="BY420" s="674"/>
      <c r="BZ420" s="664"/>
      <c r="CA420" s="359"/>
      <c r="CB420" s="664"/>
      <c r="CC420" s="669"/>
      <c r="CD420" s="359"/>
      <c r="CE420" s="664"/>
      <c r="CF420" s="359"/>
      <c r="CG420" s="664"/>
      <c r="CH420" s="359"/>
      <c r="CI420" s="664"/>
      <c r="CJ420" s="359"/>
      <c r="CK420" s="664"/>
      <c r="CL420" s="669"/>
      <c r="CM420" s="669"/>
      <c r="CN420" s="359"/>
      <c r="CO420" s="359"/>
      <c r="CP420" s="359"/>
      <c r="CQ420" s="669"/>
      <c r="CR420" s="669"/>
      <c r="CS420" s="669"/>
      <c r="CT420" s="669"/>
      <c r="CU420" s="669"/>
      <c r="CV420" s="669"/>
      <c r="CW420" s="669"/>
      <c r="CX420" s="669"/>
      <c r="CY420" s="669"/>
      <c r="CZ420" s="669"/>
      <c r="DA420" s="669"/>
      <c r="DB420" s="669"/>
      <c r="DC420" s="669"/>
      <c r="DD420" s="669"/>
      <c r="DE420" s="669"/>
      <c r="DF420" s="669"/>
      <c r="DG420" s="669"/>
      <c r="DH420" s="669"/>
      <c r="DI420" s="669"/>
      <c r="DJ420" s="669"/>
      <c r="DK420" s="669"/>
      <c r="DL420" s="669"/>
      <c r="DM420" s="669"/>
      <c r="DN420" s="669"/>
      <c r="DO420" s="669"/>
      <c r="DP420" s="669"/>
      <c r="DQ420" s="669"/>
      <c r="DR420" s="669"/>
      <c r="DS420" s="669"/>
      <c r="DT420" s="669"/>
      <c r="DU420" s="669"/>
      <c r="DV420" s="669"/>
      <c r="DW420" s="669"/>
      <c r="DX420" s="669"/>
      <c r="DY420" s="669"/>
      <c r="DZ420" s="669"/>
      <c r="EA420" s="669"/>
      <c r="EB420" s="669"/>
      <c r="EC420" s="669"/>
      <c r="ED420" s="669"/>
      <c r="EE420" s="669"/>
      <c r="EF420" s="669"/>
      <c r="EG420" s="669"/>
      <c r="EH420" s="669"/>
      <c r="EI420" s="669"/>
      <c r="EJ420" s="669"/>
      <c r="EK420" s="669"/>
      <c r="EL420" s="669"/>
      <c r="EM420" s="669"/>
    </row>
    <row r="421" spans="44:143" ht="13" customHeight="1" x14ac:dyDescent="0.3">
      <c r="AR421" s="592"/>
      <c r="BK421" s="664"/>
      <c r="BL421" s="664"/>
      <c r="BM421" s="664"/>
      <c r="BN421" s="664"/>
      <c r="BO421" s="669"/>
      <c r="BP421" s="664"/>
      <c r="BQ421" s="664"/>
      <c r="BR421" s="673"/>
      <c r="BS421" s="359"/>
      <c r="BT421" s="669"/>
      <c r="BU421" s="359"/>
      <c r="BV421" s="664"/>
      <c r="BW421" s="359"/>
      <c r="BX421" s="669"/>
      <c r="BY421" s="674"/>
      <c r="BZ421" s="664"/>
      <c r="CA421" s="359"/>
      <c r="CB421" s="664"/>
      <c r="CC421" s="669"/>
      <c r="CD421" s="359"/>
      <c r="CE421" s="664"/>
      <c r="CF421" s="359"/>
      <c r="CG421" s="664"/>
      <c r="CH421" s="359"/>
      <c r="CI421" s="664"/>
      <c r="CJ421" s="359"/>
      <c r="CK421" s="664"/>
      <c r="CL421" s="669"/>
      <c r="CM421" s="669"/>
      <c r="CN421" s="359"/>
      <c r="CO421" s="359"/>
      <c r="CP421" s="359"/>
      <c r="CQ421" s="669"/>
      <c r="CR421" s="669"/>
      <c r="CS421" s="669"/>
      <c r="CT421" s="669"/>
      <c r="CU421" s="669"/>
      <c r="CV421" s="669"/>
      <c r="CW421" s="669"/>
      <c r="CX421" s="669"/>
      <c r="CY421" s="669"/>
      <c r="CZ421" s="669"/>
      <c r="DA421" s="669"/>
      <c r="DB421" s="669"/>
      <c r="DC421" s="669"/>
      <c r="DD421" s="669"/>
      <c r="DE421" s="669"/>
      <c r="DF421" s="669"/>
      <c r="DG421" s="669"/>
      <c r="DH421" s="669"/>
      <c r="DI421" s="669"/>
      <c r="DJ421" s="669"/>
      <c r="DK421" s="669"/>
      <c r="DL421" s="669"/>
      <c r="DM421" s="669"/>
      <c r="DN421" s="669"/>
      <c r="DO421" s="669"/>
      <c r="DP421" s="669"/>
      <c r="DQ421" s="669"/>
      <c r="DR421" s="669"/>
      <c r="DS421" s="669"/>
      <c r="DT421" s="669"/>
      <c r="DU421" s="669"/>
      <c r="DV421" s="669"/>
      <c r="DW421" s="669"/>
      <c r="DX421" s="669"/>
      <c r="DY421" s="669"/>
      <c r="DZ421" s="669"/>
      <c r="EA421" s="669"/>
      <c r="EB421" s="669"/>
      <c r="EC421" s="669"/>
      <c r="ED421" s="669"/>
      <c r="EE421" s="669"/>
      <c r="EF421" s="669"/>
      <c r="EG421" s="669"/>
      <c r="EH421" s="669"/>
      <c r="EI421" s="669"/>
      <c r="EJ421" s="669"/>
      <c r="EK421" s="669"/>
      <c r="EL421" s="669"/>
      <c r="EM421" s="669"/>
    </row>
    <row r="422" spans="44:143" ht="13" customHeight="1" x14ac:dyDescent="0.3">
      <c r="AR422" s="592"/>
      <c r="BK422" s="664"/>
      <c r="BL422" s="664"/>
      <c r="BM422" s="664"/>
      <c r="BN422" s="664"/>
      <c r="BO422" s="669"/>
      <c r="BP422" s="664"/>
      <c r="BQ422" s="664"/>
      <c r="BR422" s="673"/>
      <c r="BS422" s="359"/>
      <c r="BT422" s="669"/>
      <c r="BU422" s="359"/>
      <c r="BV422" s="664"/>
      <c r="BW422" s="359"/>
      <c r="BX422" s="669"/>
      <c r="BY422" s="674"/>
      <c r="BZ422" s="664"/>
      <c r="CA422" s="359"/>
      <c r="CB422" s="664"/>
      <c r="CC422" s="669"/>
      <c r="CD422" s="359"/>
      <c r="CE422" s="664"/>
      <c r="CF422" s="359"/>
      <c r="CG422" s="664"/>
      <c r="CH422" s="359"/>
      <c r="CI422" s="664"/>
      <c r="CJ422" s="359"/>
      <c r="CK422" s="664"/>
      <c r="CL422" s="669"/>
      <c r="CM422" s="669"/>
      <c r="CN422" s="359"/>
      <c r="CO422" s="359"/>
      <c r="CP422" s="359"/>
      <c r="CQ422" s="669"/>
      <c r="CR422" s="669"/>
      <c r="CS422" s="669"/>
      <c r="CT422" s="669"/>
      <c r="CU422" s="669"/>
      <c r="CV422" s="669"/>
      <c r="CW422" s="669"/>
      <c r="CX422" s="669"/>
      <c r="CY422" s="669"/>
      <c r="CZ422" s="669"/>
      <c r="DA422" s="669"/>
      <c r="DB422" s="669"/>
      <c r="DC422" s="669"/>
      <c r="DD422" s="669"/>
      <c r="DE422" s="669"/>
      <c r="DF422" s="669"/>
      <c r="DG422" s="669"/>
      <c r="DH422" s="669"/>
      <c r="DI422" s="669"/>
      <c r="DJ422" s="669"/>
      <c r="DK422" s="669"/>
      <c r="DL422" s="669"/>
      <c r="DM422" s="669"/>
      <c r="DN422" s="669"/>
      <c r="DO422" s="669"/>
      <c r="DP422" s="669"/>
      <c r="DQ422" s="669"/>
      <c r="DR422" s="669"/>
      <c r="DS422" s="669"/>
      <c r="DT422" s="669"/>
      <c r="DU422" s="669"/>
      <c r="DV422" s="669"/>
      <c r="DW422" s="669"/>
      <c r="DX422" s="669"/>
      <c r="DY422" s="669"/>
      <c r="DZ422" s="669"/>
      <c r="EA422" s="669"/>
      <c r="EB422" s="669"/>
      <c r="EC422" s="669"/>
      <c r="ED422" s="669"/>
      <c r="EE422" s="669"/>
      <c r="EF422" s="669"/>
      <c r="EG422" s="669"/>
      <c r="EH422" s="669"/>
      <c r="EI422" s="669"/>
      <c r="EJ422" s="669"/>
      <c r="EK422" s="669"/>
      <c r="EL422" s="669"/>
      <c r="EM422" s="669"/>
    </row>
    <row r="423" spans="44:143" ht="13" customHeight="1" x14ac:dyDescent="0.3">
      <c r="AR423" s="592"/>
      <c r="BK423" s="664"/>
      <c r="BL423" s="664"/>
      <c r="BM423" s="664"/>
      <c r="BN423" s="664"/>
      <c r="BO423" s="669"/>
      <c r="BP423" s="664"/>
      <c r="BQ423" s="664"/>
      <c r="BR423" s="673"/>
      <c r="BS423" s="359"/>
      <c r="BT423" s="669"/>
      <c r="BU423" s="359"/>
      <c r="BV423" s="664"/>
      <c r="BW423" s="359"/>
      <c r="BX423" s="669"/>
      <c r="BY423" s="674"/>
      <c r="BZ423" s="664"/>
      <c r="CA423" s="359"/>
      <c r="CB423" s="664"/>
      <c r="CC423" s="669"/>
      <c r="CD423" s="359"/>
      <c r="CE423" s="664"/>
      <c r="CF423" s="359"/>
      <c r="CG423" s="664"/>
      <c r="CH423" s="359"/>
      <c r="CI423" s="664"/>
      <c r="CJ423" s="359"/>
      <c r="CK423" s="664"/>
      <c r="CL423" s="669"/>
      <c r="CM423" s="669"/>
      <c r="CN423" s="359"/>
      <c r="CO423" s="359"/>
      <c r="CP423" s="359"/>
      <c r="CQ423" s="669"/>
      <c r="CR423" s="669"/>
      <c r="CS423" s="669"/>
      <c r="CT423" s="669"/>
      <c r="CU423" s="669"/>
      <c r="CV423" s="669"/>
      <c r="CW423" s="669"/>
      <c r="CX423" s="669"/>
      <c r="CY423" s="669"/>
      <c r="CZ423" s="669"/>
      <c r="DA423" s="669"/>
      <c r="DB423" s="669"/>
      <c r="DC423" s="669"/>
      <c r="DD423" s="669"/>
      <c r="DE423" s="669"/>
      <c r="DF423" s="669"/>
      <c r="DG423" s="669"/>
      <c r="DH423" s="669"/>
      <c r="DI423" s="669"/>
      <c r="DJ423" s="669"/>
      <c r="DK423" s="669"/>
      <c r="DL423" s="669"/>
      <c r="DM423" s="669"/>
      <c r="DN423" s="669"/>
      <c r="DO423" s="669"/>
      <c r="DP423" s="669"/>
      <c r="DQ423" s="669"/>
      <c r="DR423" s="669"/>
      <c r="DS423" s="669"/>
      <c r="DT423" s="669"/>
      <c r="DU423" s="669"/>
      <c r="DV423" s="669"/>
      <c r="DW423" s="669"/>
      <c r="DX423" s="669"/>
      <c r="DY423" s="669"/>
      <c r="DZ423" s="669"/>
      <c r="EA423" s="669"/>
      <c r="EB423" s="669"/>
      <c r="EC423" s="669"/>
      <c r="ED423" s="669"/>
      <c r="EE423" s="669"/>
      <c r="EF423" s="669"/>
      <c r="EG423" s="669"/>
      <c r="EH423" s="669"/>
      <c r="EI423" s="669"/>
      <c r="EJ423" s="669"/>
      <c r="EK423" s="669"/>
      <c r="EL423" s="669"/>
      <c r="EM423" s="669"/>
    </row>
    <row r="424" spans="44:143" ht="13" customHeight="1" x14ac:dyDescent="0.3">
      <c r="AR424" s="592"/>
      <c r="BK424" s="664"/>
      <c r="BL424" s="664"/>
      <c r="BM424" s="664"/>
      <c r="BN424" s="664"/>
      <c r="BO424" s="669"/>
      <c r="BP424" s="664"/>
      <c r="BQ424" s="664"/>
      <c r="BR424" s="673"/>
      <c r="BS424" s="359"/>
      <c r="BT424" s="669"/>
      <c r="BU424" s="359"/>
      <c r="BV424" s="664"/>
      <c r="BW424" s="359"/>
      <c r="BX424" s="669"/>
      <c r="BY424" s="674"/>
      <c r="BZ424" s="664"/>
      <c r="CA424" s="359"/>
      <c r="CB424" s="664"/>
      <c r="CC424" s="669"/>
      <c r="CD424" s="359"/>
      <c r="CE424" s="664"/>
      <c r="CF424" s="359"/>
      <c r="CG424" s="664"/>
      <c r="CH424" s="359"/>
      <c r="CI424" s="664"/>
      <c r="CJ424" s="359"/>
      <c r="CK424" s="664"/>
      <c r="CL424" s="669"/>
      <c r="CM424" s="669"/>
      <c r="CN424" s="359"/>
      <c r="CO424" s="359"/>
      <c r="CP424" s="359"/>
      <c r="CQ424" s="669"/>
      <c r="CR424" s="669"/>
      <c r="CS424" s="669"/>
      <c r="CT424" s="669"/>
      <c r="CU424" s="669"/>
      <c r="CV424" s="669"/>
      <c r="CW424" s="669"/>
      <c r="CX424" s="669"/>
      <c r="CY424" s="669"/>
      <c r="CZ424" s="669"/>
      <c r="DA424" s="669"/>
      <c r="DB424" s="669"/>
      <c r="DC424" s="669"/>
      <c r="DD424" s="669"/>
      <c r="DE424" s="669"/>
      <c r="DF424" s="669"/>
      <c r="DG424" s="669"/>
      <c r="DH424" s="669"/>
      <c r="DI424" s="669"/>
      <c r="DJ424" s="669"/>
      <c r="DK424" s="669"/>
      <c r="DL424" s="669"/>
      <c r="DM424" s="669"/>
      <c r="DN424" s="669"/>
      <c r="DO424" s="669"/>
      <c r="DP424" s="669"/>
      <c r="DQ424" s="669"/>
      <c r="DR424" s="669"/>
      <c r="DS424" s="669"/>
      <c r="DT424" s="669"/>
      <c r="DU424" s="669"/>
      <c r="DV424" s="669"/>
      <c r="DW424" s="669"/>
      <c r="DX424" s="669"/>
      <c r="DY424" s="669"/>
      <c r="DZ424" s="669"/>
      <c r="EA424" s="669"/>
      <c r="EB424" s="669"/>
      <c r="EC424" s="669"/>
      <c r="ED424" s="669"/>
      <c r="EE424" s="669"/>
      <c r="EF424" s="669"/>
      <c r="EG424" s="669"/>
      <c r="EH424" s="669"/>
      <c r="EI424" s="669"/>
      <c r="EJ424" s="669"/>
      <c r="EK424" s="669"/>
      <c r="EL424" s="669"/>
      <c r="EM424" s="669"/>
    </row>
    <row r="425" spans="44:143" ht="13" customHeight="1" x14ac:dyDescent="0.3">
      <c r="AR425" s="592"/>
      <c r="BK425" s="664"/>
      <c r="BL425" s="664"/>
      <c r="BM425" s="664"/>
      <c r="BN425" s="664"/>
      <c r="BO425" s="669"/>
      <c r="BP425" s="664"/>
      <c r="BQ425" s="664"/>
      <c r="BR425" s="673"/>
      <c r="BS425" s="359"/>
      <c r="BT425" s="669"/>
      <c r="BU425" s="359"/>
      <c r="BV425" s="664"/>
      <c r="BW425" s="359"/>
      <c r="BX425" s="669"/>
      <c r="BY425" s="674"/>
      <c r="BZ425" s="664"/>
      <c r="CA425" s="359"/>
      <c r="CB425" s="664"/>
      <c r="CC425" s="669"/>
      <c r="CD425" s="359"/>
      <c r="CE425" s="664"/>
      <c r="CF425" s="359"/>
      <c r="CG425" s="664"/>
      <c r="CH425" s="359"/>
      <c r="CI425" s="664"/>
      <c r="CJ425" s="359"/>
      <c r="CK425" s="664"/>
      <c r="CL425" s="669"/>
      <c r="CM425" s="669"/>
      <c r="CN425" s="359"/>
      <c r="CO425" s="359"/>
      <c r="CP425" s="359"/>
      <c r="CQ425" s="669"/>
      <c r="CR425" s="669"/>
      <c r="CS425" s="669"/>
      <c r="CT425" s="669"/>
      <c r="CU425" s="669"/>
      <c r="CV425" s="669"/>
      <c r="CW425" s="669"/>
      <c r="CX425" s="669"/>
      <c r="CY425" s="669"/>
      <c r="CZ425" s="669"/>
      <c r="DA425" s="669"/>
      <c r="DB425" s="669"/>
      <c r="DC425" s="669"/>
      <c r="DD425" s="669"/>
      <c r="DE425" s="669"/>
      <c r="DF425" s="669"/>
      <c r="DG425" s="669"/>
      <c r="DH425" s="669"/>
      <c r="DI425" s="669"/>
      <c r="DJ425" s="669"/>
      <c r="DK425" s="669"/>
      <c r="DL425" s="669"/>
      <c r="DM425" s="669"/>
      <c r="DN425" s="669"/>
      <c r="DO425" s="669"/>
      <c r="DP425" s="669"/>
      <c r="DQ425" s="669"/>
      <c r="DR425" s="669"/>
      <c r="DS425" s="669"/>
      <c r="DT425" s="669"/>
      <c r="DU425" s="669"/>
      <c r="DV425" s="669"/>
      <c r="DW425" s="669"/>
      <c r="DX425" s="669"/>
      <c r="DY425" s="669"/>
      <c r="DZ425" s="669"/>
      <c r="EA425" s="669"/>
      <c r="EB425" s="669"/>
      <c r="EC425" s="669"/>
      <c r="ED425" s="669"/>
      <c r="EE425" s="669"/>
      <c r="EF425" s="669"/>
      <c r="EG425" s="669"/>
      <c r="EH425" s="669"/>
      <c r="EI425" s="669"/>
      <c r="EJ425" s="669"/>
      <c r="EK425" s="669"/>
      <c r="EL425" s="669"/>
      <c r="EM425" s="669"/>
    </row>
    <row r="426" spans="44:143" ht="13" customHeight="1" x14ac:dyDescent="0.3">
      <c r="AR426" s="592"/>
      <c r="BK426" s="664"/>
      <c r="BL426" s="664"/>
      <c r="BM426" s="664"/>
      <c r="BN426" s="664"/>
      <c r="BO426" s="669"/>
      <c r="BP426" s="664"/>
      <c r="BQ426" s="664"/>
      <c r="BR426" s="673"/>
      <c r="BS426" s="359"/>
      <c r="BT426" s="669"/>
      <c r="BU426" s="359"/>
      <c r="BV426" s="664"/>
      <c r="BW426" s="359"/>
      <c r="BX426" s="669"/>
      <c r="BY426" s="674"/>
      <c r="BZ426" s="664"/>
      <c r="CA426" s="359"/>
      <c r="CB426" s="664"/>
      <c r="CC426" s="669"/>
      <c r="CD426" s="359"/>
      <c r="CE426" s="664"/>
      <c r="CF426" s="359"/>
      <c r="CG426" s="664"/>
      <c r="CH426" s="359"/>
      <c r="CI426" s="664"/>
      <c r="CJ426" s="359"/>
      <c r="CK426" s="664"/>
      <c r="CL426" s="669"/>
      <c r="CM426" s="669"/>
      <c r="CN426" s="359"/>
      <c r="CO426" s="359"/>
      <c r="CP426" s="359"/>
      <c r="CQ426" s="669"/>
      <c r="CR426" s="669"/>
      <c r="CS426" s="669"/>
      <c r="CT426" s="669"/>
      <c r="CU426" s="669"/>
      <c r="CV426" s="669"/>
      <c r="CW426" s="669"/>
      <c r="CX426" s="669"/>
      <c r="CY426" s="669"/>
      <c r="CZ426" s="669"/>
      <c r="DA426" s="669"/>
      <c r="DB426" s="669"/>
      <c r="DC426" s="669"/>
      <c r="DD426" s="669"/>
      <c r="DE426" s="669"/>
      <c r="DF426" s="669"/>
      <c r="DG426" s="669"/>
      <c r="DH426" s="669"/>
      <c r="DI426" s="669"/>
      <c r="DJ426" s="669"/>
      <c r="DK426" s="669"/>
      <c r="DL426" s="669"/>
      <c r="DM426" s="669"/>
      <c r="DN426" s="669"/>
      <c r="DO426" s="669"/>
      <c r="DP426" s="669"/>
      <c r="DQ426" s="669"/>
      <c r="DR426" s="669"/>
      <c r="DS426" s="669"/>
      <c r="DT426" s="669"/>
      <c r="DU426" s="669"/>
      <c r="DV426" s="669"/>
      <c r="DW426" s="669"/>
      <c r="DX426" s="669"/>
      <c r="DY426" s="669"/>
      <c r="DZ426" s="669"/>
      <c r="EA426" s="669"/>
      <c r="EB426" s="669"/>
      <c r="EC426" s="669"/>
      <c r="ED426" s="669"/>
      <c r="EE426" s="669"/>
      <c r="EF426" s="669"/>
      <c r="EG426" s="669"/>
      <c r="EH426" s="669"/>
      <c r="EI426" s="669"/>
      <c r="EJ426" s="669"/>
      <c r="EK426" s="669"/>
      <c r="EL426" s="669"/>
      <c r="EM426" s="669"/>
    </row>
    <row r="427" spans="44:143" ht="13" customHeight="1" x14ac:dyDescent="0.3">
      <c r="AR427" s="592"/>
      <c r="BK427" s="664"/>
      <c r="BL427" s="664"/>
      <c r="BM427" s="664"/>
      <c r="BN427" s="664"/>
      <c r="BO427" s="669"/>
      <c r="BP427" s="664"/>
      <c r="BQ427" s="664"/>
      <c r="BR427" s="673"/>
      <c r="BS427" s="359"/>
      <c r="BT427" s="669"/>
      <c r="BU427" s="359"/>
      <c r="BV427" s="664"/>
      <c r="BW427" s="359"/>
      <c r="BX427" s="669"/>
      <c r="BY427" s="674"/>
      <c r="BZ427" s="664"/>
      <c r="CA427" s="359"/>
      <c r="CB427" s="664"/>
      <c r="CC427" s="669"/>
      <c r="CD427" s="359"/>
      <c r="CE427" s="664"/>
      <c r="CF427" s="359"/>
      <c r="CG427" s="664"/>
      <c r="CH427" s="359"/>
      <c r="CI427" s="664"/>
      <c r="CJ427" s="359"/>
      <c r="CK427" s="664"/>
      <c r="CL427" s="669"/>
      <c r="CM427" s="669"/>
      <c r="CN427" s="359"/>
      <c r="CO427" s="359"/>
      <c r="CP427" s="359"/>
      <c r="CQ427" s="669"/>
      <c r="CR427" s="669"/>
      <c r="CS427" s="669"/>
      <c r="CT427" s="669"/>
      <c r="CU427" s="669"/>
      <c r="CV427" s="669"/>
      <c r="CW427" s="669"/>
      <c r="CX427" s="669"/>
      <c r="CY427" s="669"/>
      <c r="CZ427" s="669"/>
      <c r="DA427" s="669"/>
      <c r="DB427" s="669"/>
      <c r="DC427" s="669"/>
      <c r="DD427" s="669"/>
      <c r="DE427" s="669"/>
      <c r="DF427" s="669"/>
      <c r="DG427" s="669"/>
      <c r="DH427" s="669"/>
      <c r="DI427" s="669"/>
      <c r="DJ427" s="669"/>
      <c r="DK427" s="669"/>
      <c r="DL427" s="669"/>
      <c r="DM427" s="669"/>
      <c r="DN427" s="669"/>
      <c r="DO427" s="669"/>
      <c r="DP427" s="669"/>
      <c r="DQ427" s="669"/>
      <c r="DR427" s="669"/>
      <c r="DS427" s="669"/>
      <c r="DT427" s="669"/>
      <c r="DU427" s="669"/>
      <c r="DV427" s="669"/>
      <c r="DW427" s="669"/>
      <c r="DX427" s="669"/>
      <c r="DY427" s="669"/>
      <c r="DZ427" s="669"/>
      <c r="EA427" s="669"/>
      <c r="EB427" s="669"/>
      <c r="EC427" s="669"/>
      <c r="ED427" s="669"/>
      <c r="EE427" s="669"/>
      <c r="EF427" s="669"/>
      <c r="EG427" s="669"/>
      <c r="EH427" s="669"/>
      <c r="EI427" s="669"/>
      <c r="EJ427" s="669"/>
      <c r="EK427" s="669"/>
      <c r="EL427" s="669"/>
      <c r="EM427" s="669"/>
    </row>
    <row r="428" spans="44:143" ht="13" customHeight="1" x14ac:dyDescent="0.3">
      <c r="AR428" s="592"/>
      <c r="BK428" s="664"/>
      <c r="BL428" s="664"/>
      <c r="BM428" s="664"/>
      <c r="BN428" s="664"/>
      <c r="BO428" s="669"/>
      <c r="BP428" s="664"/>
      <c r="BQ428" s="664"/>
      <c r="BR428" s="673"/>
      <c r="BS428" s="359"/>
      <c r="BT428" s="669"/>
      <c r="BU428" s="359"/>
      <c r="BV428" s="664"/>
      <c r="BW428" s="359"/>
      <c r="BX428" s="669"/>
      <c r="BY428" s="674"/>
      <c r="BZ428" s="664"/>
      <c r="CA428" s="359"/>
      <c r="CB428" s="664"/>
      <c r="CC428" s="669"/>
      <c r="CD428" s="359"/>
      <c r="CE428" s="664"/>
      <c r="CF428" s="359"/>
      <c r="CG428" s="664"/>
      <c r="CH428" s="359"/>
      <c r="CI428" s="664"/>
      <c r="CJ428" s="359"/>
      <c r="CK428" s="664"/>
      <c r="CL428" s="669"/>
      <c r="CM428" s="669"/>
      <c r="CN428" s="359"/>
      <c r="CO428" s="359"/>
      <c r="CP428" s="359"/>
      <c r="CQ428" s="669"/>
      <c r="CR428" s="669"/>
      <c r="CS428" s="669"/>
      <c r="CT428" s="669"/>
      <c r="CU428" s="669"/>
      <c r="CV428" s="669"/>
      <c r="CW428" s="669"/>
      <c r="CX428" s="669"/>
      <c r="CY428" s="669"/>
      <c r="CZ428" s="669"/>
      <c r="DA428" s="669"/>
      <c r="DB428" s="669"/>
      <c r="DC428" s="669"/>
      <c r="DD428" s="669"/>
      <c r="DE428" s="669"/>
      <c r="DF428" s="669"/>
      <c r="DG428" s="669"/>
      <c r="DH428" s="669"/>
      <c r="DI428" s="669"/>
      <c r="DJ428" s="669"/>
      <c r="DK428" s="669"/>
      <c r="DL428" s="669"/>
      <c r="DM428" s="669"/>
      <c r="DN428" s="669"/>
      <c r="DO428" s="669"/>
      <c r="DP428" s="669"/>
      <c r="DQ428" s="669"/>
      <c r="DR428" s="669"/>
      <c r="DS428" s="669"/>
      <c r="DT428" s="669"/>
      <c r="DU428" s="669"/>
      <c r="DV428" s="669"/>
      <c r="DW428" s="669"/>
      <c r="DX428" s="669"/>
      <c r="DY428" s="669"/>
      <c r="DZ428" s="669"/>
      <c r="EA428" s="669"/>
      <c r="EB428" s="669"/>
      <c r="EC428" s="669"/>
      <c r="ED428" s="669"/>
      <c r="EE428" s="669"/>
      <c r="EF428" s="669"/>
      <c r="EG428" s="669"/>
      <c r="EH428" s="669"/>
      <c r="EI428" s="669"/>
      <c r="EJ428" s="669"/>
      <c r="EK428" s="669"/>
      <c r="EL428" s="669"/>
      <c r="EM428" s="669"/>
    </row>
    <row r="429" spans="44:143" ht="13" customHeight="1" x14ac:dyDescent="0.3">
      <c r="AR429" s="592"/>
      <c r="BK429" s="664"/>
      <c r="BL429" s="664"/>
      <c r="BM429" s="664"/>
      <c r="BN429" s="664"/>
      <c r="BO429" s="669"/>
      <c r="BP429" s="664"/>
      <c r="BQ429" s="664"/>
      <c r="BR429" s="673"/>
      <c r="BS429" s="359"/>
      <c r="BT429" s="669"/>
      <c r="BU429" s="359"/>
      <c r="BV429" s="664"/>
      <c r="BW429" s="359"/>
      <c r="BX429" s="669"/>
      <c r="BY429" s="674"/>
      <c r="BZ429" s="664"/>
      <c r="CA429" s="359"/>
      <c r="CB429" s="664"/>
      <c r="CC429" s="669"/>
      <c r="CD429" s="359"/>
      <c r="CE429" s="664"/>
      <c r="CF429" s="359"/>
      <c r="CG429" s="664"/>
      <c r="CH429" s="359"/>
      <c r="CI429" s="664"/>
      <c r="CJ429" s="359"/>
      <c r="CK429" s="664"/>
      <c r="CL429" s="669"/>
      <c r="CM429" s="669"/>
      <c r="CN429" s="359"/>
      <c r="CO429" s="359"/>
      <c r="CP429" s="359"/>
      <c r="CQ429" s="669"/>
      <c r="CR429" s="669"/>
      <c r="CS429" s="669"/>
      <c r="CT429" s="669"/>
      <c r="CU429" s="669"/>
      <c r="CV429" s="669"/>
      <c r="CW429" s="669"/>
      <c r="CX429" s="669"/>
      <c r="CY429" s="669"/>
      <c r="CZ429" s="669"/>
      <c r="DA429" s="669"/>
      <c r="DB429" s="669"/>
      <c r="DC429" s="669"/>
      <c r="DD429" s="669"/>
      <c r="DE429" s="669"/>
      <c r="DF429" s="669"/>
      <c r="DG429" s="669"/>
      <c r="DH429" s="669"/>
      <c r="DI429" s="669"/>
      <c r="DJ429" s="669"/>
      <c r="DK429" s="669"/>
      <c r="DL429" s="669"/>
      <c r="DM429" s="669"/>
      <c r="DN429" s="669"/>
      <c r="DO429" s="669"/>
      <c r="DP429" s="669"/>
      <c r="DQ429" s="669"/>
      <c r="DR429" s="669"/>
      <c r="DS429" s="669"/>
      <c r="DT429" s="669"/>
      <c r="DU429" s="669"/>
      <c r="DV429" s="669"/>
      <c r="DW429" s="669"/>
      <c r="DX429" s="669"/>
      <c r="DY429" s="669"/>
      <c r="DZ429" s="669"/>
      <c r="EA429" s="669"/>
      <c r="EB429" s="669"/>
      <c r="EC429" s="669"/>
      <c r="ED429" s="669"/>
      <c r="EE429" s="669"/>
      <c r="EF429" s="669"/>
      <c r="EG429" s="669"/>
      <c r="EH429" s="669"/>
      <c r="EI429" s="669"/>
      <c r="EJ429" s="669"/>
      <c r="EK429" s="669"/>
      <c r="EL429" s="669"/>
      <c r="EM429" s="669"/>
    </row>
    <row r="430" spans="44:143" ht="13" customHeight="1" x14ac:dyDescent="0.3">
      <c r="AR430" s="592"/>
      <c r="BK430" s="664"/>
      <c r="BL430" s="664"/>
      <c r="BM430" s="664"/>
      <c r="BN430" s="664"/>
      <c r="BO430" s="669"/>
      <c r="BP430" s="664"/>
      <c r="BQ430" s="664"/>
      <c r="BR430" s="673"/>
      <c r="BS430" s="359"/>
      <c r="BT430" s="669"/>
      <c r="BU430" s="359"/>
      <c r="BV430" s="664"/>
      <c r="BW430" s="359"/>
      <c r="BX430" s="669"/>
      <c r="BY430" s="674"/>
      <c r="BZ430" s="664"/>
      <c r="CA430" s="359"/>
      <c r="CB430" s="664"/>
      <c r="CC430" s="669"/>
      <c r="CD430" s="359"/>
      <c r="CE430" s="664"/>
      <c r="CF430" s="359"/>
      <c r="CG430" s="664"/>
      <c r="CH430" s="359"/>
      <c r="CI430" s="664"/>
      <c r="CJ430" s="359"/>
      <c r="CK430" s="664"/>
      <c r="CL430" s="669"/>
      <c r="CM430" s="669"/>
      <c r="CN430" s="359"/>
      <c r="CO430" s="359"/>
      <c r="CP430" s="359"/>
      <c r="CQ430" s="669"/>
      <c r="CR430" s="669"/>
      <c r="CS430" s="669"/>
      <c r="CT430" s="669"/>
      <c r="CU430" s="669"/>
      <c r="CV430" s="669"/>
      <c r="CW430" s="669"/>
      <c r="CX430" s="669"/>
      <c r="CY430" s="669"/>
      <c r="CZ430" s="669"/>
      <c r="DA430" s="669"/>
      <c r="DB430" s="669"/>
      <c r="DC430" s="669"/>
      <c r="DD430" s="669"/>
      <c r="DE430" s="669"/>
      <c r="DF430" s="669"/>
      <c r="DG430" s="669"/>
      <c r="DH430" s="669"/>
      <c r="DI430" s="669"/>
      <c r="DJ430" s="669"/>
      <c r="DK430" s="669"/>
      <c r="DL430" s="669"/>
      <c r="DM430" s="669"/>
      <c r="DN430" s="669"/>
      <c r="DO430" s="669"/>
      <c r="DP430" s="669"/>
      <c r="DQ430" s="669"/>
      <c r="DR430" s="669"/>
      <c r="DS430" s="669"/>
      <c r="DT430" s="669"/>
      <c r="DU430" s="669"/>
      <c r="DV430" s="669"/>
      <c r="DW430" s="669"/>
      <c r="DX430" s="669"/>
      <c r="DY430" s="669"/>
      <c r="DZ430" s="669"/>
      <c r="EA430" s="669"/>
      <c r="EB430" s="669"/>
      <c r="EC430" s="669"/>
      <c r="ED430" s="669"/>
      <c r="EE430" s="669"/>
      <c r="EF430" s="669"/>
      <c r="EG430" s="669"/>
      <c r="EH430" s="669"/>
      <c r="EI430" s="669"/>
      <c r="EJ430" s="669"/>
      <c r="EK430" s="669"/>
      <c r="EL430" s="669"/>
      <c r="EM430" s="669"/>
    </row>
    <row r="431" spans="44:143" ht="13" customHeight="1" x14ac:dyDescent="0.3">
      <c r="AR431" s="592"/>
      <c r="BK431" s="664"/>
      <c r="BL431" s="664"/>
      <c r="BM431" s="664"/>
      <c r="BN431" s="664"/>
      <c r="BO431" s="669"/>
      <c r="BP431" s="664"/>
      <c r="BQ431" s="664"/>
      <c r="BR431" s="673"/>
      <c r="BS431" s="359"/>
      <c r="BT431" s="669"/>
      <c r="BU431" s="359"/>
      <c r="BV431" s="664"/>
      <c r="BW431" s="359"/>
      <c r="BX431" s="669"/>
      <c r="BY431" s="674"/>
      <c r="BZ431" s="664"/>
      <c r="CA431" s="359"/>
      <c r="CB431" s="664"/>
      <c r="CC431" s="669"/>
      <c r="CD431" s="359"/>
      <c r="CE431" s="664"/>
      <c r="CF431" s="359"/>
      <c r="CG431" s="664"/>
      <c r="CH431" s="359"/>
      <c r="CI431" s="664"/>
      <c r="CJ431" s="359"/>
      <c r="CK431" s="664"/>
      <c r="CL431" s="669"/>
      <c r="CM431" s="669"/>
      <c r="CN431" s="359"/>
      <c r="CO431" s="359"/>
      <c r="CP431" s="359"/>
      <c r="CQ431" s="669"/>
      <c r="CR431" s="669"/>
      <c r="CS431" s="669"/>
      <c r="CT431" s="669"/>
      <c r="CU431" s="669"/>
      <c r="CV431" s="669"/>
      <c r="CW431" s="669"/>
      <c r="CX431" s="669"/>
      <c r="CY431" s="669"/>
      <c r="CZ431" s="669"/>
      <c r="DA431" s="669"/>
      <c r="DB431" s="669"/>
      <c r="DC431" s="669"/>
      <c r="DD431" s="669"/>
      <c r="DE431" s="669"/>
      <c r="DF431" s="669"/>
      <c r="DG431" s="669"/>
      <c r="DH431" s="669"/>
      <c r="DI431" s="669"/>
      <c r="DJ431" s="669"/>
      <c r="DK431" s="669"/>
      <c r="DL431" s="669"/>
      <c r="DM431" s="669"/>
      <c r="DN431" s="669"/>
      <c r="DO431" s="669"/>
      <c r="DP431" s="669"/>
      <c r="DQ431" s="669"/>
      <c r="DR431" s="669"/>
      <c r="DS431" s="669"/>
      <c r="DT431" s="669"/>
      <c r="DU431" s="669"/>
      <c r="DV431" s="669"/>
      <c r="DW431" s="669"/>
      <c r="DX431" s="669"/>
      <c r="DY431" s="669"/>
      <c r="DZ431" s="669"/>
      <c r="EA431" s="669"/>
      <c r="EB431" s="669"/>
      <c r="EC431" s="669"/>
      <c r="ED431" s="669"/>
      <c r="EE431" s="669"/>
      <c r="EF431" s="669"/>
      <c r="EG431" s="669"/>
      <c r="EH431" s="669"/>
      <c r="EI431" s="669"/>
      <c r="EJ431" s="669"/>
      <c r="EK431" s="669"/>
      <c r="EL431" s="669"/>
      <c r="EM431" s="669"/>
    </row>
    <row r="432" spans="44:143" ht="13" customHeight="1" x14ac:dyDescent="0.3">
      <c r="AR432" s="592"/>
      <c r="BK432" s="664"/>
      <c r="BL432" s="664"/>
      <c r="BM432" s="664"/>
      <c r="BN432" s="664"/>
      <c r="BO432" s="669"/>
      <c r="BP432" s="664"/>
      <c r="BQ432" s="664"/>
      <c r="BR432" s="673"/>
      <c r="BS432" s="359"/>
      <c r="BT432" s="669"/>
      <c r="BU432" s="359"/>
      <c r="BV432" s="664"/>
      <c r="BW432" s="359"/>
      <c r="BX432" s="669"/>
      <c r="BY432" s="674"/>
      <c r="BZ432" s="664"/>
      <c r="CA432" s="359"/>
      <c r="CB432" s="664"/>
      <c r="CC432" s="669"/>
      <c r="CD432" s="359"/>
      <c r="CE432" s="664"/>
      <c r="CF432" s="359"/>
      <c r="CG432" s="664"/>
      <c r="CH432" s="359"/>
      <c r="CI432" s="664"/>
      <c r="CJ432" s="359"/>
      <c r="CK432" s="664"/>
      <c r="CL432" s="669"/>
      <c r="CM432" s="669"/>
      <c r="CN432" s="359"/>
      <c r="CO432" s="359"/>
      <c r="CP432" s="359"/>
      <c r="CQ432" s="669"/>
      <c r="CR432" s="669"/>
      <c r="CS432" s="669"/>
      <c r="CT432" s="669"/>
      <c r="CU432" s="669"/>
      <c r="CV432" s="669"/>
      <c r="CW432" s="669"/>
      <c r="CX432" s="669"/>
      <c r="CY432" s="669"/>
      <c r="CZ432" s="669"/>
      <c r="DA432" s="669"/>
      <c r="DB432" s="669"/>
      <c r="DC432" s="669"/>
      <c r="DD432" s="669"/>
      <c r="DE432" s="669"/>
      <c r="DF432" s="669"/>
      <c r="DG432" s="669"/>
      <c r="DH432" s="669"/>
      <c r="DI432" s="669"/>
      <c r="DJ432" s="669"/>
      <c r="DK432" s="669"/>
      <c r="DL432" s="669"/>
      <c r="DM432" s="669"/>
      <c r="DN432" s="669"/>
      <c r="DO432" s="669"/>
      <c r="DP432" s="669"/>
      <c r="DQ432" s="669"/>
      <c r="DR432" s="669"/>
      <c r="DS432" s="669"/>
      <c r="DT432" s="669"/>
      <c r="DU432" s="669"/>
      <c r="DV432" s="669"/>
      <c r="DW432" s="669"/>
      <c r="DX432" s="669"/>
      <c r="DY432" s="669"/>
      <c r="DZ432" s="669"/>
      <c r="EA432" s="669"/>
      <c r="EB432" s="669"/>
      <c r="EC432" s="669"/>
      <c r="ED432" s="669"/>
      <c r="EE432" s="669"/>
      <c r="EF432" s="669"/>
      <c r="EG432" s="669"/>
      <c r="EH432" s="669"/>
      <c r="EI432" s="669"/>
      <c r="EJ432" s="669"/>
      <c r="EK432" s="669"/>
      <c r="EL432" s="669"/>
      <c r="EM432" s="669"/>
    </row>
    <row r="433" spans="44:143" ht="13" customHeight="1" x14ac:dyDescent="0.3">
      <c r="AR433" s="592"/>
      <c r="BK433" s="664"/>
      <c r="BL433" s="664"/>
      <c r="BM433" s="664"/>
      <c r="BN433" s="664"/>
      <c r="BO433" s="669"/>
      <c r="BP433" s="664"/>
      <c r="BQ433" s="664"/>
      <c r="BR433" s="673"/>
      <c r="BS433" s="359"/>
      <c r="BT433" s="669"/>
      <c r="BU433" s="359"/>
      <c r="BV433" s="664"/>
      <c r="BW433" s="359"/>
      <c r="BX433" s="669"/>
      <c r="BY433" s="674"/>
      <c r="BZ433" s="664"/>
      <c r="CA433" s="359"/>
      <c r="CB433" s="664"/>
      <c r="CC433" s="669"/>
      <c r="CD433" s="359"/>
      <c r="CE433" s="664"/>
      <c r="CF433" s="359"/>
      <c r="CG433" s="664"/>
      <c r="CH433" s="359"/>
      <c r="CI433" s="664"/>
      <c r="CJ433" s="359"/>
      <c r="CK433" s="664"/>
      <c r="CL433" s="669"/>
      <c r="CM433" s="669"/>
      <c r="CN433" s="359"/>
      <c r="CO433" s="359"/>
      <c r="CP433" s="359"/>
      <c r="CQ433" s="669"/>
      <c r="CR433" s="669"/>
      <c r="CS433" s="669"/>
      <c r="CT433" s="669"/>
      <c r="CU433" s="669"/>
      <c r="CV433" s="669"/>
      <c r="CW433" s="669"/>
      <c r="CX433" s="669"/>
      <c r="CY433" s="669"/>
      <c r="CZ433" s="669"/>
      <c r="DA433" s="669"/>
      <c r="DB433" s="669"/>
      <c r="DC433" s="669"/>
      <c r="DD433" s="669"/>
      <c r="DE433" s="669"/>
      <c r="DF433" s="669"/>
      <c r="DG433" s="669"/>
      <c r="DH433" s="669"/>
      <c r="DI433" s="669"/>
      <c r="DJ433" s="669"/>
      <c r="DK433" s="669"/>
      <c r="DL433" s="669"/>
      <c r="DM433" s="669"/>
      <c r="DN433" s="669"/>
      <c r="DO433" s="669"/>
      <c r="DP433" s="669"/>
      <c r="DQ433" s="669"/>
      <c r="DR433" s="669"/>
      <c r="DS433" s="669"/>
      <c r="DT433" s="669"/>
      <c r="DU433" s="669"/>
      <c r="DV433" s="669"/>
      <c r="DW433" s="669"/>
      <c r="DX433" s="669"/>
      <c r="DY433" s="669"/>
      <c r="DZ433" s="669"/>
      <c r="EA433" s="669"/>
      <c r="EB433" s="669"/>
      <c r="EC433" s="669"/>
      <c r="ED433" s="669"/>
      <c r="EE433" s="669"/>
      <c r="EF433" s="669"/>
      <c r="EG433" s="669"/>
      <c r="EH433" s="669"/>
      <c r="EI433" s="669"/>
      <c r="EJ433" s="669"/>
      <c r="EK433" s="669"/>
      <c r="EL433" s="669"/>
      <c r="EM433" s="669"/>
    </row>
    <row r="434" spans="44:143" ht="13" customHeight="1" x14ac:dyDescent="0.3">
      <c r="AR434" s="592"/>
      <c r="BK434" s="664"/>
      <c r="BL434" s="664"/>
      <c r="BM434" s="664"/>
      <c r="BN434" s="664"/>
      <c r="BO434" s="669"/>
      <c r="BP434" s="664"/>
      <c r="BQ434" s="664"/>
      <c r="BR434" s="673"/>
      <c r="BS434" s="359"/>
      <c r="BT434" s="669"/>
      <c r="BU434" s="359"/>
      <c r="BV434" s="664"/>
      <c r="BW434" s="359"/>
      <c r="BX434" s="669"/>
      <c r="BY434" s="674"/>
      <c r="BZ434" s="664"/>
      <c r="CA434" s="359"/>
      <c r="CB434" s="664"/>
      <c r="CC434" s="669"/>
      <c r="CD434" s="359"/>
      <c r="CE434" s="664"/>
      <c r="CF434" s="359"/>
      <c r="CG434" s="664"/>
      <c r="CH434" s="359"/>
      <c r="CI434" s="664"/>
      <c r="CJ434" s="359"/>
      <c r="CK434" s="664"/>
      <c r="CL434" s="669"/>
      <c r="CM434" s="669"/>
      <c r="CN434" s="359"/>
      <c r="CO434" s="359"/>
      <c r="CP434" s="359"/>
      <c r="CQ434" s="669"/>
      <c r="CR434" s="669"/>
      <c r="CS434" s="669"/>
      <c r="CT434" s="669"/>
      <c r="CU434" s="669"/>
      <c r="CV434" s="669"/>
      <c r="CW434" s="669"/>
      <c r="CX434" s="669"/>
      <c r="CY434" s="669"/>
      <c r="CZ434" s="669"/>
      <c r="DA434" s="669"/>
      <c r="DB434" s="669"/>
      <c r="DC434" s="669"/>
      <c r="DD434" s="669"/>
      <c r="DE434" s="669"/>
      <c r="DF434" s="669"/>
      <c r="DG434" s="669"/>
      <c r="DH434" s="669"/>
      <c r="DI434" s="669"/>
      <c r="DJ434" s="669"/>
      <c r="DK434" s="669"/>
      <c r="DL434" s="669"/>
      <c r="DM434" s="669"/>
      <c r="DN434" s="669"/>
      <c r="DO434" s="669"/>
      <c r="DP434" s="669"/>
      <c r="DQ434" s="669"/>
      <c r="DR434" s="669"/>
      <c r="DS434" s="669"/>
      <c r="DT434" s="669"/>
      <c r="DU434" s="669"/>
      <c r="DV434" s="669"/>
      <c r="DW434" s="669"/>
      <c r="DX434" s="669"/>
      <c r="DY434" s="669"/>
      <c r="DZ434" s="669"/>
      <c r="EA434" s="669"/>
      <c r="EB434" s="669"/>
      <c r="EC434" s="669"/>
      <c r="ED434" s="669"/>
      <c r="EE434" s="669"/>
      <c r="EF434" s="669"/>
      <c r="EG434" s="669"/>
      <c r="EH434" s="669"/>
      <c r="EI434" s="669"/>
      <c r="EJ434" s="669"/>
      <c r="EK434" s="669"/>
      <c r="EL434" s="669"/>
      <c r="EM434" s="669"/>
    </row>
    <row r="435" spans="44:143" ht="13" customHeight="1" x14ac:dyDescent="0.3">
      <c r="AR435" s="592"/>
      <c r="BK435" s="664"/>
      <c r="BL435" s="664"/>
      <c r="BM435" s="664"/>
      <c r="BN435" s="664"/>
      <c r="BO435" s="669"/>
      <c r="BP435" s="664"/>
      <c r="BQ435" s="664"/>
      <c r="BR435" s="673"/>
      <c r="BS435" s="359"/>
      <c r="BT435" s="669"/>
      <c r="BU435" s="359"/>
      <c r="BV435" s="664"/>
      <c r="BW435" s="359"/>
      <c r="BX435" s="669"/>
      <c r="BY435" s="674"/>
      <c r="BZ435" s="664"/>
      <c r="CA435" s="359"/>
      <c r="CB435" s="664"/>
      <c r="CC435" s="669"/>
      <c r="CD435" s="359"/>
      <c r="CE435" s="664"/>
      <c r="CF435" s="359"/>
      <c r="CG435" s="664"/>
      <c r="CH435" s="359"/>
      <c r="CI435" s="664"/>
      <c r="CJ435" s="359"/>
      <c r="CK435" s="664"/>
      <c r="CL435" s="669"/>
      <c r="CM435" s="669"/>
      <c r="CN435" s="359"/>
      <c r="CO435" s="359"/>
      <c r="CP435" s="359"/>
      <c r="CQ435" s="669"/>
      <c r="CR435" s="669"/>
      <c r="CS435" s="669"/>
      <c r="CT435" s="669"/>
      <c r="CU435" s="669"/>
      <c r="CV435" s="669"/>
      <c r="CW435" s="669"/>
      <c r="CX435" s="669"/>
      <c r="CY435" s="669"/>
      <c r="CZ435" s="669"/>
      <c r="DA435" s="669"/>
      <c r="DB435" s="669"/>
      <c r="DC435" s="669"/>
      <c r="DD435" s="669"/>
      <c r="DE435" s="669"/>
      <c r="DF435" s="669"/>
      <c r="DG435" s="669"/>
      <c r="DH435" s="669"/>
      <c r="DI435" s="669"/>
      <c r="DJ435" s="669"/>
      <c r="DK435" s="669"/>
      <c r="DL435" s="669"/>
      <c r="DM435" s="669"/>
      <c r="DN435" s="669"/>
      <c r="DO435" s="669"/>
      <c r="DP435" s="669"/>
      <c r="DQ435" s="669"/>
      <c r="DR435" s="669"/>
      <c r="DS435" s="669"/>
      <c r="DT435" s="669"/>
      <c r="DU435" s="669"/>
      <c r="DV435" s="669"/>
      <c r="DW435" s="669"/>
      <c r="DX435" s="669"/>
      <c r="DY435" s="669"/>
      <c r="DZ435" s="669"/>
      <c r="EA435" s="669"/>
      <c r="EB435" s="669"/>
      <c r="EC435" s="669"/>
      <c r="ED435" s="669"/>
      <c r="EE435" s="669"/>
      <c r="EF435" s="669"/>
      <c r="EG435" s="669"/>
      <c r="EH435" s="669"/>
      <c r="EI435" s="669"/>
      <c r="EJ435" s="669"/>
      <c r="EK435" s="669"/>
      <c r="EL435" s="669"/>
      <c r="EM435" s="669"/>
    </row>
    <row r="436" spans="44:143" ht="13" customHeight="1" x14ac:dyDescent="0.3">
      <c r="AR436" s="592"/>
      <c r="BK436" s="664"/>
      <c r="BL436" s="664"/>
      <c r="BM436" s="664"/>
      <c r="BN436" s="664"/>
      <c r="BO436" s="669"/>
      <c r="BP436" s="664"/>
      <c r="BQ436" s="664"/>
      <c r="BR436" s="673"/>
      <c r="BS436" s="359"/>
      <c r="BT436" s="669"/>
      <c r="BU436" s="359"/>
      <c r="BV436" s="664"/>
      <c r="BW436" s="359"/>
      <c r="BX436" s="669"/>
      <c r="BY436" s="674"/>
      <c r="BZ436" s="664"/>
      <c r="CA436" s="359"/>
      <c r="CB436" s="664"/>
      <c r="CC436" s="669"/>
      <c r="CD436" s="359"/>
      <c r="CE436" s="664"/>
      <c r="CF436" s="359"/>
      <c r="CG436" s="664"/>
      <c r="CH436" s="359"/>
      <c r="CI436" s="664"/>
      <c r="CJ436" s="359"/>
      <c r="CK436" s="664"/>
      <c r="CL436" s="669"/>
      <c r="CM436" s="669"/>
      <c r="CN436" s="359"/>
      <c r="CO436" s="359"/>
      <c r="CP436" s="359"/>
      <c r="CQ436" s="669"/>
      <c r="CR436" s="669"/>
      <c r="CS436" s="669"/>
      <c r="CT436" s="669"/>
      <c r="CU436" s="669"/>
      <c r="CV436" s="669"/>
      <c r="CW436" s="669"/>
      <c r="CX436" s="669"/>
      <c r="CY436" s="669"/>
      <c r="CZ436" s="669"/>
      <c r="DA436" s="669"/>
      <c r="DB436" s="669"/>
      <c r="DC436" s="669"/>
      <c r="DD436" s="669"/>
      <c r="DE436" s="669"/>
      <c r="DF436" s="669"/>
      <c r="DG436" s="669"/>
      <c r="DH436" s="669"/>
      <c r="DI436" s="669"/>
      <c r="DJ436" s="669"/>
      <c r="DK436" s="669"/>
      <c r="DL436" s="669"/>
      <c r="DM436" s="669"/>
      <c r="DN436" s="669"/>
      <c r="DO436" s="669"/>
      <c r="DP436" s="669"/>
      <c r="DQ436" s="669"/>
      <c r="DR436" s="669"/>
      <c r="DS436" s="669"/>
      <c r="DT436" s="669"/>
      <c r="DU436" s="669"/>
      <c r="DV436" s="669"/>
      <c r="DW436" s="669"/>
      <c r="DX436" s="669"/>
      <c r="DY436" s="669"/>
      <c r="DZ436" s="669"/>
      <c r="EA436" s="669"/>
      <c r="EB436" s="669"/>
      <c r="EC436" s="669"/>
      <c r="ED436" s="669"/>
      <c r="EE436" s="669"/>
      <c r="EF436" s="669"/>
      <c r="EG436" s="669"/>
      <c r="EH436" s="669"/>
      <c r="EI436" s="669"/>
      <c r="EJ436" s="669"/>
      <c r="EK436" s="669"/>
      <c r="EL436" s="669"/>
      <c r="EM436" s="669"/>
    </row>
    <row r="437" spans="44:143" ht="13" customHeight="1" x14ac:dyDescent="0.3">
      <c r="AR437" s="592"/>
      <c r="BK437" s="664"/>
      <c r="BL437" s="664"/>
      <c r="BM437" s="664"/>
      <c r="BN437" s="664"/>
      <c r="BO437" s="669"/>
      <c r="BP437" s="664"/>
      <c r="BQ437" s="664"/>
      <c r="BR437" s="673"/>
      <c r="BS437" s="359"/>
      <c r="BT437" s="669"/>
      <c r="BU437" s="359"/>
      <c r="BV437" s="664"/>
      <c r="BW437" s="359"/>
      <c r="BX437" s="669"/>
      <c r="BY437" s="674"/>
      <c r="BZ437" s="664"/>
      <c r="CA437" s="359"/>
      <c r="CB437" s="664"/>
      <c r="CC437" s="669"/>
      <c r="CD437" s="359"/>
      <c r="CE437" s="664"/>
      <c r="CF437" s="359"/>
      <c r="CG437" s="664"/>
      <c r="CH437" s="359"/>
      <c r="CI437" s="664"/>
      <c r="CJ437" s="359"/>
      <c r="CK437" s="664"/>
      <c r="CL437" s="669"/>
      <c r="CM437" s="669"/>
      <c r="CN437" s="359"/>
      <c r="CO437" s="359"/>
      <c r="CP437" s="359"/>
      <c r="CQ437" s="669"/>
      <c r="CR437" s="669"/>
      <c r="CS437" s="669"/>
      <c r="CT437" s="669"/>
      <c r="CU437" s="669"/>
      <c r="CV437" s="669"/>
      <c r="CW437" s="669"/>
      <c r="CX437" s="669"/>
      <c r="CY437" s="669"/>
      <c r="CZ437" s="669"/>
      <c r="DA437" s="669"/>
      <c r="DB437" s="669"/>
      <c r="DC437" s="669"/>
      <c r="DD437" s="669"/>
      <c r="DE437" s="669"/>
      <c r="DF437" s="669"/>
      <c r="DG437" s="669"/>
      <c r="DH437" s="669"/>
      <c r="DI437" s="669"/>
      <c r="DJ437" s="669"/>
      <c r="DK437" s="669"/>
      <c r="DL437" s="669"/>
      <c r="DM437" s="669"/>
      <c r="DN437" s="669"/>
      <c r="DO437" s="669"/>
      <c r="DP437" s="669"/>
      <c r="DQ437" s="669"/>
      <c r="DR437" s="669"/>
      <c r="DS437" s="669"/>
      <c r="DT437" s="669"/>
      <c r="DU437" s="669"/>
      <c r="DV437" s="669"/>
      <c r="DW437" s="669"/>
      <c r="DX437" s="669"/>
      <c r="DY437" s="669"/>
      <c r="DZ437" s="669"/>
      <c r="EA437" s="669"/>
      <c r="EB437" s="669"/>
      <c r="EC437" s="669"/>
      <c r="ED437" s="669"/>
      <c r="EE437" s="669"/>
      <c r="EF437" s="669"/>
      <c r="EG437" s="669"/>
      <c r="EH437" s="669"/>
      <c r="EI437" s="669"/>
      <c r="EJ437" s="669"/>
      <c r="EK437" s="669"/>
      <c r="EL437" s="669"/>
      <c r="EM437" s="669"/>
    </row>
    <row r="438" spans="44:143" ht="13" customHeight="1" x14ac:dyDescent="0.3">
      <c r="AR438" s="592"/>
      <c r="BK438" s="664"/>
      <c r="BL438" s="664"/>
      <c r="BM438" s="664"/>
      <c r="BN438" s="664"/>
      <c r="BO438" s="669"/>
      <c r="BP438" s="664"/>
      <c r="BQ438" s="664"/>
      <c r="BR438" s="673"/>
      <c r="BS438" s="359"/>
      <c r="BT438" s="669"/>
      <c r="BU438" s="359"/>
      <c r="BV438" s="664"/>
      <c r="BW438" s="359"/>
      <c r="BX438" s="669"/>
      <c r="BY438" s="674"/>
      <c r="BZ438" s="664"/>
      <c r="CA438" s="359"/>
      <c r="CB438" s="664"/>
      <c r="CC438" s="669"/>
      <c r="CD438" s="359"/>
      <c r="CE438" s="664"/>
      <c r="CF438" s="359"/>
      <c r="CG438" s="664"/>
      <c r="CH438" s="359"/>
      <c r="CI438" s="664"/>
      <c r="CJ438" s="359"/>
      <c r="CK438" s="664"/>
      <c r="CL438" s="669"/>
      <c r="CM438" s="669"/>
      <c r="CN438" s="359"/>
      <c r="CO438" s="359"/>
      <c r="CP438" s="359"/>
      <c r="CQ438" s="669"/>
      <c r="CR438" s="669"/>
      <c r="CS438" s="669"/>
      <c r="CT438" s="669"/>
      <c r="CU438" s="669"/>
      <c r="CV438" s="669"/>
      <c r="CW438" s="669"/>
      <c r="CX438" s="669"/>
      <c r="CY438" s="669"/>
      <c r="CZ438" s="669"/>
      <c r="DA438" s="669"/>
      <c r="DB438" s="669"/>
      <c r="DC438" s="669"/>
      <c r="DD438" s="669"/>
      <c r="DE438" s="669"/>
      <c r="DF438" s="669"/>
      <c r="DG438" s="669"/>
      <c r="DH438" s="669"/>
      <c r="DI438" s="669"/>
      <c r="DJ438" s="669"/>
      <c r="DK438" s="669"/>
      <c r="DL438" s="669"/>
      <c r="DM438" s="669"/>
      <c r="DN438" s="669"/>
      <c r="DO438" s="669"/>
      <c r="DP438" s="669"/>
      <c r="DQ438" s="669"/>
      <c r="DR438" s="669"/>
      <c r="DS438" s="669"/>
      <c r="DT438" s="669"/>
      <c r="DU438" s="669"/>
      <c r="DV438" s="669"/>
      <c r="DW438" s="669"/>
      <c r="DX438" s="669"/>
      <c r="DY438" s="669"/>
      <c r="DZ438" s="669"/>
      <c r="EA438" s="669"/>
      <c r="EB438" s="669"/>
      <c r="EC438" s="669"/>
      <c r="ED438" s="669"/>
      <c r="EE438" s="669"/>
      <c r="EF438" s="669"/>
      <c r="EG438" s="669"/>
      <c r="EH438" s="669"/>
      <c r="EI438" s="669"/>
      <c r="EJ438" s="669"/>
      <c r="EK438" s="669"/>
      <c r="EL438" s="669"/>
      <c r="EM438" s="669"/>
    </row>
    <row r="439" spans="44:143" ht="13" customHeight="1" x14ac:dyDescent="0.3">
      <c r="AR439" s="592"/>
      <c r="BK439" s="664"/>
      <c r="BL439" s="664"/>
      <c r="BM439" s="664"/>
      <c r="BN439" s="664"/>
      <c r="BO439" s="669"/>
      <c r="BP439" s="664"/>
      <c r="BQ439" s="664"/>
      <c r="BR439" s="673"/>
      <c r="BS439" s="359"/>
      <c r="BT439" s="669"/>
      <c r="BU439" s="359"/>
      <c r="BV439" s="664"/>
      <c r="BW439" s="359"/>
      <c r="BX439" s="669"/>
      <c r="BY439" s="674"/>
      <c r="BZ439" s="664"/>
      <c r="CA439" s="359"/>
      <c r="CB439" s="664"/>
      <c r="CC439" s="669"/>
      <c r="CD439" s="359"/>
      <c r="CE439" s="664"/>
      <c r="CF439" s="359"/>
      <c r="CG439" s="664"/>
      <c r="CH439" s="359"/>
      <c r="CI439" s="664"/>
      <c r="CJ439" s="359"/>
      <c r="CK439" s="664"/>
      <c r="CL439" s="669"/>
      <c r="CM439" s="669"/>
      <c r="CN439" s="359"/>
      <c r="CO439" s="359"/>
      <c r="CP439" s="359"/>
      <c r="CQ439" s="669"/>
      <c r="CR439" s="669"/>
      <c r="CS439" s="669"/>
      <c r="CT439" s="669"/>
      <c r="CU439" s="669"/>
      <c r="CV439" s="669"/>
      <c r="CW439" s="669"/>
      <c r="CX439" s="669"/>
      <c r="CY439" s="669"/>
      <c r="CZ439" s="669"/>
      <c r="DA439" s="669"/>
      <c r="DB439" s="669"/>
      <c r="DC439" s="669"/>
      <c r="DD439" s="669"/>
      <c r="DE439" s="669"/>
      <c r="DF439" s="669"/>
      <c r="DG439" s="669"/>
      <c r="DH439" s="669"/>
      <c r="DI439" s="669"/>
      <c r="DJ439" s="669"/>
      <c r="DK439" s="669"/>
      <c r="DL439" s="669"/>
      <c r="DM439" s="669"/>
      <c r="DN439" s="669"/>
      <c r="DO439" s="669"/>
      <c r="DP439" s="669"/>
      <c r="DQ439" s="669"/>
      <c r="DR439" s="669"/>
      <c r="DS439" s="669"/>
      <c r="DT439" s="669"/>
      <c r="DU439" s="669"/>
      <c r="DV439" s="669"/>
      <c r="DW439" s="669"/>
      <c r="DX439" s="669"/>
      <c r="DY439" s="669"/>
      <c r="DZ439" s="669"/>
      <c r="EA439" s="669"/>
      <c r="EB439" s="669"/>
      <c r="EC439" s="669"/>
      <c r="ED439" s="669"/>
      <c r="EE439" s="669"/>
      <c r="EF439" s="669"/>
      <c r="EG439" s="669"/>
      <c r="EH439" s="669"/>
      <c r="EI439" s="669"/>
      <c r="EJ439" s="669"/>
      <c r="EK439" s="669"/>
      <c r="EL439" s="669"/>
      <c r="EM439" s="669"/>
    </row>
    <row r="440" spans="44:143" ht="13" customHeight="1" x14ac:dyDescent="0.3">
      <c r="AR440" s="592"/>
      <c r="BK440" s="664"/>
      <c r="BL440" s="664"/>
      <c r="BM440" s="664"/>
      <c r="BN440" s="664"/>
      <c r="BO440" s="669"/>
      <c r="BP440" s="664"/>
      <c r="BQ440" s="664"/>
      <c r="BR440" s="673"/>
      <c r="BS440" s="359"/>
      <c r="BT440" s="669"/>
      <c r="BU440" s="359"/>
      <c r="BV440" s="664"/>
      <c r="BW440" s="359"/>
      <c r="BX440" s="669"/>
      <c r="BY440" s="674"/>
      <c r="BZ440" s="664"/>
      <c r="CA440" s="359"/>
      <c r="CB440" s="664"/>
      <c r="CC440" s="669"/>
      <c r="CD440" s="359"/>
      <c r="CE440" s="664"/>
      <c r="CF440" s="359"/>
      <c r="CG440" s="664"/>
      <c r="CH440" s="359"/>
      <c r="CI440" s="664"/>
      <c r="CJ440" s="359"/>
      <c r="CK440" s="664"/>
      <c r="CL440" s="669"/>
      <c r="CM440" s="669"/>
      <c r="CN440" s="359"/>
      <c r="CO440" s="359"/>
      <c r="CP440" s="359"/>
      <c r="CQ440" s="669"/>
      <c r="CR440" s="669"/>
      <c r="CS440" s="669"/>
      <c r="CT440" s="669"/>
      <c r="CU440" s="669"/>
      <c r="CV440" s="669"/>
      <c r="CW440" s="669"/>
      <c r="CX440" s="669"/>
      <c r="CY440" s="669"/>
      <c r="CZ440" s="669"/>
      <c r="DA440" s="669"/>
      <c r="DB440" s="669"/>
      <c r="DC440" s="669"/>
      <c r="DD440" s="669"/>
      <c r="DE440" s="669"/>
      <c r="DF440" s="669"/>
      <c r="DG440" s="669"/>
      <c r="DH440" s="669"/>
      <c r="DI440" s="669"/>
      <c r="DJ440" s="669"/>
      <c r="DK440" s="669"/>
      <c r="DL440" s="669"/>
      <c r="DM440" s="669"/>
      <c r="DN440" s="669"/>
      <c r="DO440" s="669"/>
      <c r="DP440" s="669"/>
      <c r="DQ440" s="669"/>
      <c r="DR440" s="669"/>
      <c r="DS440" s="669"/>
      <c r="DT440" s="669"/>
      <c r="DU440" s="669"/>
      <c r="DV440" s="669"/>
      <c r="DW440" s="669"/>
      <c r="DX440" s="669"/>
      <c r="DY440" s="669"/>
      <c r="DZ440" s="669"/>
      <c r="EA440" s="669"/>
      <c r="EB440" s="669"/>
      <c r="EC440" s="669"/>
      <c r="ED440" s="669"/>
      <c r="EE440" s="669"/>
      <c r="EF440" s="669"/>
      <c r="EG440" s="669"/>
      <c r="EH440" s="669"/>
      <c r="EI440" s="669"/>
      <c r="EJ440" s="669"/>
      <c r="EK440" s="669"/>
      <c r="EL440" s="669"/>
      <c r="EM440" s="669"/>
    </row>
    <row r="441" spans="44:143" ht="13" customHeight="1" x14ac:dyDescent="0.3">
      <c r="AR441" s="592"/>
      <c r="BK441" s="664"/>
      <c r="BL441" s="664"/>
      <c r="BM441" s="664"/>
      <c r="BN441" s="664"/>
      <c r="BO441" s="669"/>
      <c r="BP441" s="664"/>
      <c r="BQ441" s="664"/>
      <c r="BR441" s="673"/>
      <c r="BS441" s="359"/>
      <c r="BT441" s="669"/>
      <c r="BU441" s="359"/>
      <c r="BV441" s="664"/>
      <c r="BW441" s="359"/>
      <c r="BX441" s="669"/>
      <c r="BY441" s="674"/>
      <c r="BZ441" s="664"/>
      <c r="CA441" s="359"/>
      <c r="CB441" s="664"/>
      <c r="CC441" s="669"/>
      <c r="CD441" s="359"/>
      <c r="CE441" s="664"/>
      <c r="CF441" s="359"/>
      <c r="CG441" s="664"/>
      <c r="CH441" s="359"/>
      <c r="CI441" s="664"/>
      <c r="CJ441" s="359"/>
      <c r="CK441" s="664"/>
      <c r="CL441" s="669"/>
      <c r="CM441" s="669"/>
      <c r="CN441" s="359"/>
      <c r="CO441" s="359"/>
      <c r="CP441" s="359"/>
      <c r="CQ441" s="669"/>
      <c r="CR441" s="669"/>
      <c r="CS441" s="669"/>
      <c r="CT441" s="669"/>
      <c r="CU441" s="669"/>
      <c r="CV441" s="669"/>
      <c r="CW441" s="669"/>
      <c r="CX441" s="669"/>
      <c r="CY441" s="669"/>
      <c r="CZ441" s="669"/>
      <c r="DA441" s="669"/>
      <c r="DB441" s="669"/>
      <c r="DC441" s="669"/>
      <c r="DD441" s="669"/>
      <c r="DE441" s="669"/>
      <c r="DF441" s="669"/>
      <c r="DG441" s="669"/>
      <c r="DH441" s="669"/>
      <c r="DI441" s="669"/>
      <c r="DJ441" s="669"/>
      <c r="DK441" s="669"/>
      <c r="DL441" s="669"/>
      <c r="DM441" s="669"/>
      <c r="DN441" s="669"/>
      <c r="DO441" s="669"/>
      <c r="DP441" s="669"/>
      <c r="DQ441" s="669"/>
      <c r="DR441" s="669"/>
      <c r="DS441" s="669"/>
      <c r="DT441" s="669"/>
      <c r="DU441" s="669"/>
      <c r="DV441" s="669"/>
      <c r="DW441" s="669"/>
      <c r="DX441" s="669"/>
      <c r="DY441" s="669"/>
      <c r="DZ441" s="669"/>
      <c r="EA441" s="669"/>
      <c r="EB441" s="669"/>
      <c r="EC441" s="669"/>
      <c r="ED441" s="669"/>
      <c r="EE441" s="669"/>
      <c r="EF441" s="669"/>
      <c r="EG441" s="669"/>
      <c r="EH441" s="669"/>
      <c r="EI441" s="669"/>
      <c r="EJ441" s="669"/>
      <c r="EK441" s="669"/>
      <c r="EL441" s="669"/>
      <c r="EM441" s="669"/>
    </row>
    <row r="442" spans="44:143" ht="13" customHeight="1" x14ac:dyDescent="0.3">
      <c r="AR442" s="592"/>
      <c r="BK442" s="664"/>
      <c r="BL442" s="664"/>
      <c r="BM442" s="664"/>
      <c r="BN442" s="664"/>
      <c r="BO442" s="669"/>
      <c r="BP442" s="664"/>
      <c r="BQ442" s="664"/>
      <c r="BR442" s="673"/>
      <c r="BS442" s="359"/>
      <c r="BT442" s="669"/>
      <c r="BU442" s="359"/>
      <c r="BV442" s="664"/>
      <c r="BW442" s="359"/>
      <c r="BX442" s="669"/>
      <c r="BY442" s="674"/>
      <c r="BZ442" s="664"/>
      <c r="CA442" s="359"/>
      <c r="CB442" s="664"/>
      <c r="CC442" s="669"/>
      <c r="CD442" s="359"/>
      <c r="CE442" s="664"/>
      <c r="CF442" s="359"/>
      <c r="CG442" s="664"/>
      <c r="CH442" s="359"/>
      <c r="CI442" s="664"/>
      <c r="CJ442" s="359"/>
      <c r="CK442" s="664"/>
      <c r="CL442" s="669"/>
      <c r="CM442" s="669"/>
      <c r="CN442" s="359"/>
      <c r="CO442" s="359"/>
      <c r="CP442" s="359"/>
      <c r="CQ442" s="669"/>
      <c r="CR442" s="669"/>
      <c r="CS442" s="669"/>
      <c r="CT442" s="669"/>
      <c r="CU442" s="669"/>
      <c r="CV442" s="669"/>
      <c r="CW442" s="669"/>
      <c r="CX442" s="669"/>
      <c r="CY442" s="669"/>
      <c r="CZ442" s="669"/>
      <c r="DA442" s="669"/>
      <c r="DB442" s="669"/>
      <c r="DC442" s="669"/>
      <c r="DD442" s="669"/>
      <c r="DE442" s="669"/>
      <c r="DF442" s="669"/>
      <c r="DG442" s="669"/>
      <c r="DH442" s="669"/>
      <c r="DI442" s="669"/>
      <c r="DJ442" s="669"/>
      <c r="DK442" s="669"/>
      <c r="DL442" s="669"/>
      <c r="DM442" s="669"/>
      <c r="DN442" s="669"/>
      <c r="DO442" s="669"/>
      <c r="DP442" s="669"/>
      <c r="DQ442" s="669"/>
      <c r="DR442" s="669"/>
      <c r="DS442" s="669"/>
      <c r="DT442" s="669"/>
      <c r="DU442" s="669"/>
      <c r="DV442" s="669"/>
      <c r="DW442" s="669"/>
      <c r="DX442" s="669"/>
      <c r="DY442" s="669"/>
      <c r="DZ442" s="669"/>
      <c r="EA442" s="669"/>
      <c r="EB442" s="669"/>
      <c r="EC442" s="669"/>
      <c r="ED442" s="669"/>
      <c r="EE442" s="669"/>
      <c r="EF442" s="669"/>
      <c r="EG442" s="669"/>
      <c r="EH442" s="669"/>
      <c r="EI442" s="669"/>
      <c r="EJ442" s="669"/>
      <c r="EK442" s="669"/>
      <c r="EL442" s="669"/>
      <c r="EM442" s="669"/>
    </row>
    <row r="443" spans="44:143" ht="13" customHeight="1" x14ac:dyDescent="0.3">
      <c r="AR443" s="592"/>
      <c r="BK443" s="664"/>
      <c r="BL443" s="664"/>
      <c r="BM443" s="664"/>
      <c r="BN443" s="664"/>
      <c r="BO443" s="669"/>
      <c r="BP443" s="664"/>
      <c r="BQ443" s="664"/>
      <c r="BR443" s="673"/>
      <c r="BS443" s="359"/>
      <c r="BT443" s="669"/>
      <c r="BU443" s="359"/>
      <c r="BV443" s="664"/>
      <c r="BW443" s="359"/>
      <c r="BX443" s="669"/>
      <c r="BY443" s="674"/>
      <c r="BZ443" s="664"/>
      <c r="CA443" s="359"/>
      <c r="CB443" s="664"/>
      <c r="CC443" s="669"/>
      <c r="CD443" s="359"/>
      <c r="CE443" s="664"/>
      <c r="CF443" s="359"/>
      <c r="CG443" s="664"/>
      <c r="CH443" s="359"/>
      <c r="CI443" s="664"/>
      <c r="CJ443" s="359"/>
      <c r="CK443" s="664"/>
      <c r="CL443" s="669"/>
      <c r="CM443" s="669"/>
      <c r="CN443" s="359"/>
      <c r="CO443" s="359"/>
      <c r="CP443" s="359"/>
      <c r="CQ443" s="669"/>
      <c r="CR443" s="669"/>
      <c r="CS443" s="669"/>
      <c r="CT443" s="669"/>
      <c r="CU443" s="669"/>
      <c r="CV443" s="669"/>
      <c r="CW443" s="669"/>
      <c r="CX443" s="669"/>
      <c r="CY443" s="669"/>
      <c r="CZ443" s="669"/>
      <c r="DA443" s="669"/>
      <c r="DB443" s="669"/>
      <c r="DC443" s="669"/>
      <c r="DD443" s="669"/>
      <c r="DE443" s="669"/>
      <c r="DF443" s="669"/>
      <c r="DG443" s="669"/>
      <c r="DH443" s="669"/>
      <c r="DI443" s="669"/>
      <c r="DJ443" s="669"/>
      <c r="DK443" s="669"/>
      <c r="DL443" s="669"/>
      <c r="DM443" s="669"/>
      <c r="DN443" s="669"/>
      <c r="DO443" s="669"/>
      <c r="DP443" s="669"/>
      <c r="DQ443" s="669"/>
      <c r="DR443" s="669"/>
      <c r="DS443" s="669"/>
      <c r="DT443" s="669"/>
      <c r="DU443" s="669"/>
      <c r="DV443" s="669"/>
      <c r="DW443" s="669"/>
      <c r="DX443" s="669"/>
      <c r="DY443" s="669"/>
      <c r="DZ443" s="669"/>
      <c r="EA443" s="669"/>
      <c r="EB443" s="669"/>
      <c r="EC443" s="669"/>
      <c r="ED443" s="669"/>
      <c r="EE443" s="669"/>
      <c r="EF443" s="669"/>
      <c r="EG443" s="669"/>
      <c r="EH443" s="669"/>
      <c r="EI443" s="669"/>
      <c r="EJ443" s="669"/>
      <c r="EK443" s="669"/>
      <c r="EL443" s="669"/>
      <c r="EM443" s="669"/>
    </row>
    <row r="444" spans="44:143" ht="13" customHeight="1" x14ac:dyDescent="0.3">
      <c r="AR444" s="592"/>
      <c r="BK444" s="664"/>
      <c r="BL444" s="664"/>
      <c r="BM444" s="664"/>
      <c r="BN444" s="664"/>
      <c r="BO444" s="669"/>
      <c r="BP444" s="664"/>
      <c r="BQ444" s="664"/>
      <c r="BR444" s="673"/>
      <c r="BS444" s="359"/>
      <c r="BT444" s="669"/>
      <c r="BU444" s="359"/>
      <c r="BV444" s="664"/>
      <c r="BW444" s="359"/>
      <c r="BX444" s="669"/>
      <c r="BY444" s="674"/>
      <c r="BZ444" s="664"/>
      <c r="CA444" s="359"/>
      <c r="CB444" s="664"/>
      <c r="CC444" s="669"/>
      <c r="CD444" s="359"/>
      <c r="CE444" s="664"/>
      <c r="CF444" s="359"/>
      <c r="CG444" s="664"/>
      <c r="CH444" s="359"/>
      <c r="CI444" s="664"/>
      <c r="CJ444" s="359"/>
      <c r="CK444" s="664"/>
      <c r="CL444" s="669"/>
      <c r="CM444" s="669"/>
      <c r="CN444" s="359"/>
      <c r="CO444" s="359"/>
      <c r="CP444" s="359"/>
      <c r="CQ444" s="669"/>
      <c r="CR444" s="669"/>
      <c r="CS444" s="669"/>
      <c r="CT444" s="669"/>
      <c r="CU444" s="669"/>
      <c r="CV444" s="669"/>
      <c r="CW444" s="669"/>
      <c r="CX444" s="669"/>
      <c r="CY444" s="669"/>
      <c r="CZ444" s="669"/>
      <c r="DA444" s="669"/>
      <c r="DB444" s="669"/>
      <c r="DC444" s="669"/>
      <c r="DD444" s="669"/>
      <c r="DE444" s="669"/>
      <c r="DF444" s="669"/>
      <c r="DG444" s="669"/>
      <c r="DH444" s="669"/>
      <c r="DI444" s="669"/>
      <c r="DJ444" s="669"/>
      <c r="DK444" s="669"/>
      <c r="DL444" s="669"/>
      <c r="DM444" s="669"/>
      <c r="DN444" s="669"/>
      <c r="DO444" s="669"/>
      <c r="DP444" s="669"/>
      <c r="DQ444" s="669"/>
      <c r="DR444" s="669"/>
      <c r="DS444" s="669"/>
      <c r="DT444" s="669"/>
      <c r="DU444" s="669"/>
      <c r="DV444" s="669"/>
      <c r="DW444" s="669"/>
      <c r="DX444" s="669"/>
      <c r="DY444" s="669"/>
      <c r="DZ444" s="669"/>
      <c r="EA444" s="669"/>
      <c r="EB444" s="669"/>
      <c r="EC444" s="669"/>
      <c r="ED444" s="669"/>
      <c r="EE444" s="669"/>
      <c r="EF444" s="669"/>
      <c r="EG444" s="669"/>
      <c r="EH444" s="669"/>
      <c r="EI444" s="669"/>
      <c r="EJ444" s="669"/>
      <c r="EK444" s="669"/>
      <c r="EL444" s="669"/>
      <c r="EM444" s="669"/>
    </row>
    <row r="445" spans="44:143" ht="13" customHeight="1" x14ac:dyDescent="0.3">
      <c r="AR445" s="592"/>
      <c r="BK445" s="664"/>
      <c r="BL445" s="664"/>
      <c r="BM445" s="664"/>
      <c r="BN445" s="664"/>
      <c r="BO445" s="669"/>
      <c r="BP445" s="664"/>
      <c r="BQ445" s="664"/>
      <c r="BR445" s="673"/>
      <c r="BS445" s="359"/>
      <c r="BT445" s="669"/>
      <c r="BU445" s="359"/>
      <c r="BV445" s="664"/>
      <c r="BW445" s="359"/>
      <c r="BX445" s="669"/>
      <c r="BY445" s="674"/>
      <c r="BZ445" s="664"/>
      <c r="CA445" s="359"/>
      <c r="CB445" s="664"/>
      <c r="CC445" s="669"/>
      <c r="CD445" s="359"/>
      <c r="CE445" s="664"/>
      <c r="CF445" s="359"/>
      <c r="CG445" s="664"/>
      <c r="CH445" s="359"/>
      <c r="CI445" s="664"/>
      <c r="CJ445" s="359"/>
      <c r="CK445" s="664"/>
      <c r="CL445" s="669"/>
      <c r="CM445" s="669"/>
      <c r="CN445" s="359"/>
      <c r="CO445" s="359"/>
      <c r="CP445" s="359"/>
      <c r="CQ445" s="669"/>
      <c r="CR445" s="669"/>
      <c r="CS445" s="669"/>
      <c r="CT445" s="669"/>
      <c r="CU445" s="669"/>
      <c r="CV445" s="669"/>
      <c r="CW445" s="669"/>
      <c r="CX445" s="669"/>
      <c r="CY445" s="669"/>
      <c r="CZ445" s="669"/>
      <c r="DA445" s="669"/>
      <c r="DB445" s="669"/>
      <c r="DC445" s="669"/>
      <c r="DD445" s="669"/>
      <c r="DE445" s="669"/>
      <c r="DF445" s="669"/>
      <c r="DG445" s="669"/>
      <c r="DH445" s="669"/>
      <c r="DI445" s="669"/>
      <c r="DJ445" s="669"/>
      <c r="DK445" s="669"/>
      <c r="DL445" s="669"/>
      <c r="DM445" s="669"/>
      <c r="DN445" s="669"/>
      <c r="DO445" s="669"/>
      <c r="DP445" s="669"/>
      <c r="DQ445" s="669"/>
      <c r="DR445" s="669"/>
      <c r="DS445" s="669"/>
      <c r="DT445" s="669"/>
      <c r="DU445" s="669"/>
      <c r="DV445" s="669"/>
      <c r="DW445" s="669"/>
      <c r="DX445" s="669"/>
      <c r="DY445" s="669"/>
      <c r="DZ445" s="669"/>
      <c r="EA445" s="669"/>
      <c r="EB445" s="669"/>
      <c r="EC445" s="669"/>
      <c r="ED445" s="669"/>
      <c r="EE445" s="669"/>
      <c r="EF445" s="669"/>
      <c r="EG445" s="669"/>
      <c r="EH445" s="669"/>
      <c r="EI445" s="669"/>
      <c r="EJ445" s="669"/>
      <c r="EK445" s="669"/>
      <c r="EL445" s="669"/>
      <c r="EM445" s="669"/>
    </row>
    <row r="446" spans="44:143" ht="13" customHeight="1" x14ac:dyDescent="0.3">
      <c r="AR446" s="592"/>
      <c r="BK446" s="664"/>
      <c r="BL446" s="664"/>
      <c r="BM446" s="664"/>
      <c r="BN446" s="664"/>
      <c r="BO446" s="669"/>
      <c r="BP446" s="664"/>
      <c r="BQ446" s="664"/>
      <c r="BR446" s="673"/>
      <c r="BS446" s="359"/>
      <c r="BT446" s="669"/>
      <c r="BU446" s="359"/>
      <c r="BV446" s="664"/>
      <c r="BW446" s="359"/>
      <c r="BX446" s="669"/>
      <c r="BY446" s="674"/>
      <c r="BZ446" s="664"/>
      <c r="CA446" s="359"/>
      <c r="CB446" s="664"/>
      <c r="CC446" s="669"/>
      <c r="CD446" s="359"/>
      <c r="CE446" s="664"/>
      <c r="CF446" s="359"/>
      <c r="CG446" s="664"/>
      <c r="CH446" s="359"/>
      <c r="CI446" s="664"/>
      <c r="CJ446" s="359"/>
      <c r="CK446" s="664"/>
      <c r="CL446" s="669"/>
      <c r="CM446" s="669"/>
      <c r="CN446" s="359"/>
      <c r="CO446" s="359"/>
      <c r="CP446" s="359"/>
      <c r="CQ446" s="669"/>
      <c r="CR446" s="669"/>
      <c r="CS446" s="669"/>
      <c r="CT446" s="669"/>
      <c r="CU446" s="669"/>
      <c r="CV446" s="669"/>
      <c r="CW446" s="669"/>
      <c r="CX446" s="669"/>
      <c r="CY446" s="669"/>
      <c r="CZ446" s="669"/>
      <c r="DA446" s="669"/>
      <c r="DB446" s="669"/>
      <c r="DC446" s="669"/>
      <c r="DD446" s="669"/>
      <c r="DE446" s="669"/>
      <c r="DF446" s="669"/>
      <c r="DG446" s="669"/>
      <c r="DH446" s="669"/>
      <c r="DI446" s="669"/>
      <c r="DJ446" s="669"/>
      <c r="DK446" s="669"/>
      <c r="DL446" s="669"/>
      <c r="DM446" s="669"/>
      <c r="DN446" s="669"/>
      <c r="DO446" s="669"/>
      <c r="DP446" s="669"/>
      <c r="DQ446" s="669"/>
      <c r="DR446" s="669"/>
      <c r="DS446" s="669"/>
      <c r="DT446" s="669"/>
      <c r="DU446" s="669"/>
      <c r="DV446" s="669"/>
      <c r="DW446" s="669"/>
      <c r="DX446" s="669"/>
      <c r="DY446" s="669"/>
      <c r="DZ446" s="669"/>
      <c r="EA446" s="669"/>
      <c r="EB446" s="669"/>
      <c r="EC446" s="669"/>
      <c r="ED446" s="669"/>
      <c r="EE446" s="669"/>
      <c r="EF446" s="669"/>
      <c r="EG446" s="669"/>
      <c r="EH446" s="669"/>
      <c r="EI446" s="669"/>
      <c r="EJ446" s="669"/>
      <c r="EK446" s="669"/>
      <c r="EL446" s="669"/>
      <c r="EM446" s="669"/>
    </row>
    <row r="447" spans="44:143" ht="13" customHeight="1" x14ac:dyDescent="0.3">
      <c r="AR447" s="592"/>
      <c r="BK447" s="664"/>
      <c r="BL447" s="664"/>
      <c r="BM447" s="664"/>
      <c r="BN447" s="664"/>
      <c r="BO447" s="669"/>
      <c r="BP447" s="664"/>
      <c r="BQ447" s="664"/>
      <c r="BR447" s="673"/>
      <c r="BS447" s="359"/>
      <c r="BT447" s="669"/>
      <c r="BU447" s="359"/>
      <c r="BV447" s="664"/>
      <c r="BW447" s="359"/>
      <c r="BX447" s="669"/>
      <c r="BY447" s="674"/>
      <c r="BZ447" s="664"/>
      <c r="CA447" s="359"/>
      <c r="CB447" s="664"/>
      <c r="CC447" s="669"/>
      <c r="CD447" s="359"/>
      <c r="CE447" s="664"/>
      <c r="CF447" s="359"/>
      <c r="CG447" s="664"/>
      <c r="CH447" s="359"/>
      <c r="CI447" s="664"/>
      <c r="CJ447" s="359"/>
      <c r="CK447" s="664"/>
      <c r="CL447" s="669"/>
      <c r="CM447" s="669"/>
      <c r="CN447" s="359"/>
      <c r="CO447" s="359"/>
      <c r="CP447" s="359"/>
      <c r="CQ447" s="669"/>
      <c r="CR447" s="669"/>
      <c r="CS447" s="669"/>
      <c r="CT447" s="669"/>
      <c r="CU447" s="669"/>
      <c r="CV447" s="669"/>
      <c r="CW447" s="669"/>
      <c r="CX447" s="669"/>
      <c r="CY447" s="669"/>
      <c r="CZ447" s="669"/>
      <c r="DA447" s="669"/>
      <c r="DB447" s="669"/>
      <c r="DC447" s="669"/>
      <c r="DD447" s="669"/>
      <c r="DE447" s="669"/>
      <c r="DF447" s="669"/>
      <c r="DG447" s="669"/>
      <c r="DH447" s="669"/>
      <c r="DI447" s="669"/>
      <c r="DJ447" s="669"/>
      <c r="DK447" s="669"/>
      <c r="DL447" s="669"/>
      <c r="DM447" s="669"/>
      <c r="DN447" s="669"/>
      <c r="DO447" s="669"/>
      <c r="DP447" s="669"/>
      <c r="DQ447" s="669"/>
      <c r="DR447" s="669"/>
      <c r="DS447" s="669"/>
      <c r="DT447" s="669"/>
      <c r="DU447" s="669"/>
      <c r="DV447" s="669"/>
      <c r="DW447" s="669"/>
      <c r="DX447" s="669"/>
      <c r="DY447" s="669"/>
      <c r="DZ447" s="669"/>
      <c r="EA447" s="669"/>
      <c r="EB447" s="669"/>
      <c r="EC447" s="669"/>
      <c r="ED447" s="669"/>
      <c r="EE447" s="669"/>
      <c r="EF447" s="669"/>
      <c r="EG447" s="669"/>
      <c r="EH447" s="669"/>
      <c r="EI447" s="669"/>
      <c r="EJ447" s="669"/>
      <c r="EK447" s="669"/>
      <c r="EL447" s="669"/>
      <c r="EM447" s="669"/>
    </row>
    <row r="448" spans="44:143" ht="13" customHeight="1" x14ac:dyDescent="0.3">
      <c r="AR448" s="592"/>
      <c r="BK448" s="664"/>
      <c r="BL448" s="664"/>
      <c r="BM448" s="664"/>
      <c r="BN448" s="664"/>
      <c r="BO448" s="669"/>
      <c r="BP448" s="664"/>
      <c r="BQ448" s="664"/>
      <c r="BR448" s="673"/>
      <c r="BS448" s="359"/>
      <c r="BT448" s="669"/>
      <c r="BU448" s="359"/>
      <c r="BV448" s="664"/>
      <c r="BW448" s="359"/>
      <c r="BX448" s="669"/>
      <c r="BY448" s="674"/>
      <c r="BZ448" s="664"/>
      <c r="CA448" s="359"/>
      <c r="CB448" s="664"/>
      <c r="CC448" s="669"/>
      <c r="CD448" s="359"/>
      <c r="CE448" s="664"/>
      <c r="CF448" s="359"/>
      <c r="CG448" s="664"/>
      <c r="CH448" s="359"/>
      <c r="CI448" s="664"/>
      <c r="CJ448" s="359"/>
      <c r="CK448" s="664"/>
      <c r="CL448" s="669"/>
      <c r="CM448" s="669"/>
      <c r="CN448" s="359"/>
      <c r="CO448" s="359"/>
      <c r="CP448" s="359"/>
      <c r="CQ448" s="669"/>
      <c r="CR448" s="669"/>
      <c r="CS448" s="669"/>
      <c r="CT448" s="669"/>
      <c r="CU448" s="669"/>
      <c r="CV448" s="669"/>
      <c r="CW448" s="669"/>
      <c r="CX448" s="669"/>
      <c r="CY448" s="669"/>
      <c r="CZ448" s="669"/>
      <c r="DA448" s="669"/>
      <c r="DB448" s="669"/>
      <c r="DC448" s="669"/>
      <c r="DD448" s="669"/>
      <c r="DE448" s="669"/>
      <c r="DF448" s="669"/>
      <c r="DG448" s="669"/>
      <c r="DH448" s="669"/>
      <c r="DI448" s="669"/>
      <c r="DJ448" s="669"/>
      <c r="DK448" s="669"/>
      <c r="DL448" s="669"/>
      <c r="DM448" s="669"/>
      <c r="DN448" s="669"/>
      <c r="DO448" s="669"/>
      <c r="DP448" s="669"/>
      <c r="DQ448" s="669"/>
      <c r="DR448" s="669"/>
      <c r="DS448" s="669"/>
      <c r="DT448" s="669"/>
      <c r="DU448" s="669"/>
      <c r="DV448" s="669"/>
      <c r="DW448" s="669"/>
      <c r="DX448" s="669"/>
      <c r="DY448" s="669"/>
      <c r="DZ448" s="669"/>
      <c r="EA448" s="669"/>
      <c r="EB448" s="669"/>
      <c r="EC448" s="669"/>
      <c r="ED448" s="669"/>
      <c r="EE448" s="669"/>
      <c r="EF448" s="669"/>
      <c r="EG448" s="669"/>
      <c r="EH448" s="669"/>
      <c r="EI448" s="669"/>
      <c r="EJ448" s="669"/>
      <c r="EK448" s="669"/>
      <c r="EL448" s="669"/>
      <c r="EM448" s="669"/>
    </row>
    <row r="449" spans="44:143" ht="13" customHeight="1" x14ac:dyDescent="0.3">
      <c r="AR449" s="592"/>
      <c r="BK449" s="664"/>
      <c r="BL449" s="664"/>
      <c r="BM449" s="664"/>
      <c r="BN449" s="664"/>
      <c r="BO449" s="669"/>
      <c r="BP449" s="664"/>
      <c r="BQ449" s="664"/>
      <c r="BR449" s="673"/>
      <c r="BS449" s="359"/>
      <c r="BT449" s="669"/>
      <c r="BU449" s="359"/>
      <c r="BV449" s="664"/>
      <c r="BW449" s="359"/>
      <c r="BX449" s="669"/>
      <c r="BY449" s="674"/>
      <c r="BZ449" s="664"/>
      <c r="CA449" s="359"/>
      <c r="CB449" s="664"/>
      <c r="CC449" s="669"/>
      <c r="CD449" s="359"/>
      <c r="CE449" s="664"/>
      <c r="CF449" s="359"/>
      <c r="CG449" s="664"/>
      <c r="CH449" s="359"/>
      <c r="CI449" s="664"/>
      <c r="CJ449" s="359"/>
      <c r="CK449" s="664"/>
      <c r="CL449" s="669"/>
      <c r="CM449" s="669"/>
      <c r="CN449" s="359"/>
      <c r="CO449" s="359"/>
      <c r="CP449" s="359"/>
      <c r="CQ449" s="669"/>
      <c r="CR449" s="669"/>
      <c r="CS449" s="669"/>
      <c r="CT449" s="669"/>
      <c r="CU449" s="669"/>
      <c r="CV449" s="669"/>
      <c r="CW449" s="669"/>
      <c r="CX449" s="669"/>
      <c r="CY449" s="669"/>
      <c r="CZ449" s="669"/>
      <c r="DA449" s="669"/>
      <c r="DB449" s="669"/>
      <c r="DC449" s="669"/>
      <c r="DD449" s="669"/>
      <c r="DE449" s="669"/>
      <c r="DF449" s="669"/>
      <c r="DG449" s="669"/>
      <c r="DH449" s="669"/>
      <c r="DI449" s="669"/>
      <c r="DJ449" s="669"/>
      <c r="DK449" s="669"/>
      <c r="DL449" s="669"/>
      <c r="DM449" s="669"/>
      <c r="DN449" s="669"/>
      <c r="DO449" s="669"/>
      <c r="DP449" s="669"/>
      <c r="DQ449" s="669"/>
      <c r="DR449" s="669"/>
      <c r="DS449" s="669"/>
      <c r="DT449" s="669"/>
      <c r="DU449" s="669"/>
      <c r="DV449" s="669"/>
      <c r="DW449" s="669"/>
      <c r="DX449" s="669"/>
      <c r="DY449" s="669"/>
      <c r="DZ449" s="669"/>
      <c r="EA449" s="669"/>
      <c r="EB449" s="669"/>
      <c r="EC449" s="669"/>
      <c r="ED449" s="669"/>
      <c r="EE449" s="669"/>
      <c r="EF449" s="669"/>
      <c r="EG449" s="669"/>
      <c r="EH449" s="669"/>
      <c r="EI449" s="669"/>
      <c r="EJ449" s="669"/>
      <c r="EK449" s="669"/>
      <c r="EL449" s="669"/>
      <c r="EM449" s="669"/>
    </row>
    <row r="450" spans="44:143" ht="13" customHeight="1" x14ac:dyDescent="0.3">
      <c r="AR450" s="592"/>
      <c r="BK450" s="664"/>
      <c r="BL450" s="664"/>
      <c r="BM450" s="664"/>
      <c r="BN450" s="664"/>
      <c r="BO450" s="669"/>
      <c r="BP450" s="664"/>
      <c r="BQ450" s="664"/>
      <c r="BR450" s="673"/>
      <c r="BS450" s="359"/>
      <c r="BT450" s="669"/>
      <c r="BU450" s="359"/>
      <c r="BV450" s="664"/>
      <c r="BW450" s="359"/>
      <c r="BX450" s="669"/>
      <c r="BY450" s="674"/>
      <c r="BZ450" s="664"/>
      <c r="CA450" s="359"/>
      <c r="CB450" s="664"/>
      <c r="CC450" s="669"/>
      <c r="CD450" s="359"/>
      <c r="CE450" s="664"/>
      <c r="CF450" s="359"/>
      <c r="CG450" s="664"/>
      <c r="CH450" s="359"/>
      <c r="CI450" s="664"/>
      <c r="CJ450" s="359"/>
      <c r="CK450" s="664"/>
      <c r="CL450" s="669"/>
      <c r="CM450" s="669"/>
      <c r="CN450" s="359"/>
      <c r="CO450" s="359"/>
      <c r="CP450" s="359"/>
      <c r="CQ450" s="669"/>
      <c r="CR450" s="669"/>
      <c r="CS450" s="669"/>
      <c r="CT450" s="669"/>
      <c r="CU450" s="669"/>
      <c r="CV450" s="669"/>
      <c r="CW450" s="669"/>
      <c r="CX450" s="669"/>
      <c r="CY450" s="669"/>
      <c r="CZ450" s="669"/>
      <c r="DA450" s="669"/>
      <c r="DB450" s="669"/>
      <c r="DC450" s="669"/>
      <c r="DD450" s="669"/>
      <c r="DE450" s="669"/>
      <c r="DF450" s="669"/>
      <c r="DG450" s="669"/>
      <c r="DH450" s="669"/>
      <c r="DI450" s="669"/>
      <c r="DJ450" s="669"/>
      <c r="DK450" s="669"/>
      <c r="DL450" s="669"/>
      <c r="DM450" s="669"/>
      <c r="DN450" s="669"/>
      <c r="DO450" s="669"/>
      <c r="DP450" s="669"/>
      <c r="DQ450" s="669"/>
      <c r="DR450" s="669"/>
      <c r="DS450" s="669"/>
      <c r="DT450" s="669"/>
      <c r="DU450" s="669"/>
      <c r="DV450" s="669"/>
      <c r="DW450" s="669"/>
      <c r="DX450" s="669"/>
      <c r="DY450" s="669"/>
      <c r="DZ450" s="669"/>
      <c r="EA450" s="669"/>
      <c r="EB450" s="669"/>
      <c r="EC450" s="669"/>
      <c r="ED450" s="669"/>
      <c r="EE450" s="669"/>
      <c r="EF450" s="669"/>
      <c r="EG450" s="669"/>
      <c r="EH450" s="669"/>
      <c r="EI450" s="669"/>
      <c r="EJ450" s="669"/>
      <c r="EK450" s="669"/>
      <c r="EL450" s="669"/>
      <c r="EM450" s="669"/>
    </row>
    <row r="451" spans="44:143" ht="13" customHeight="1" x14ac:dyDescent="0.3">
      <c r="AR451" s="592"/>
      <c r="BK451" s="664"/>
      <c r="BL451" s="664"/>
      <c r="BM451" s="664"/>
      <c r="BN451" s="664"/>
      <c r="BO451" s="669"/>
      <c r="BP451" s="664"/>
      <c r="BQ451" s="664"/>
      <c r="BR451" s="673"/>
      <c r="BS451" s="359"/>
      <c r="BT451" s="669"/>
      <c r="BU451" s="359"/>
      <c r="BV451" s="664"/>
      <c r="BW451" s="359"/>
      <c r="BX451" s="669"/>
      <c r="BY451" s="674"/>
      <c r="BZ451" s="664"/>
      <c r="CA451" s="359"/>
      <c r="CB451" s="664"/>
      <c r="CC451" s="669"/>
      <c r="CD451" s="359"/>
      <c r="CE451" s="664"/>
      <c r="CF451" s="359"/>
      <c r="CG451" s="664"/>
      <c r="CH451" s="359"/>
      <c r="CI451" s="664"/>
      <c r="CJ451" s="359"/>
      <c r="CK451" s="664"/>
      <c r="CL451" s="669"/>
      <c r="CM451" s="669"/>
      <c r="CN451" s="359"/>
      <c r="CO451" s="359"/>
      <c r="CP451" s="359"/>
      <c r="CQ451" s="669"/>
      <c r="CR451" s="669"/>
      <c r="CS451" s="669"/>
      <c r="CT451" s="669"/>
      <c r="CU451" s="669"/>
      <c r="CV451" s="669"/>
      <c r="CW451" s="669"/>
      <c r="CX451" s="669"/>
      <c r="CY451" s="669"/>
      <c r="CZ451" s="669"/>
      <c r="DA451" s="669"/>
      <c r="DB451" s="669"/>
      <c r="DC451" s="669"/>
      <c r="DD451" s="669"/>
      <c r="DE451" s="669"/>
      <c r="DF451" s="669"/>
      <c r="DG451" s="669"/>
      <c r="DH451" s="669"/>
      <c r="DI451" s="669"/>
      <c r="DJ451" s="669"/>
      <c r="DK451" s="669"/>
      <c r="DL451" s="669"/>
      <c r="DM451" s="669"/>
      <c r="DN451" s="669"/>
      <c r="DO451" s="669"/>
      <c r="DP451" s="669"/>
      <c r="DQ451" s="669"/>
      <c r="DR451" s="669"/>
      <c r="DS451" s="669"/>
      <c r="DT451" s="669"/>
      <c r="DU451" s="669"/>
      <c r="DV451" s="669"/>
      <c r="DW451" s="669"/>
      <c r="DX451" s="669"/>
      <c r="DY451" s="669"/>
      <c r="DZ451" s="669"/>
      <c r="EA451" s="669"/>
      <c r="EB451" s="669"/>
      <c r="EC451" s="669"/>
      <c r="ED451" s="669"/>
      <c r="EE451" s="669"/>
      <c r="EF451" s="669"/>
      <c r="EG451" s="669"/>
      <c r="EH451" s="669"/>
      <c r="EI451" s="669"/>
      <c r="EJ451" s="669"/>
      <c r="EK451" s="669"/>
      <c r="EL451" s="669"/>
      <c r="EM451" s="669"/>
    </row>
    <row r="452" spans="44:143" ht="13" customHeight="1" x14ac:dyDescent="0.3">
      <c r="AR452" s="592"/>
      <c r="BK452" s="664"/>
      <c r="BL452" s="664"/>
      <c r="BM452" s="664"/>
      <c r="BN452" s="664"/>
      <c r="BO452" s="669"/>
      <c r="BP452" s="664"/>
      <c r="BQ452" s="664"/>
      <c r="BR452" s="673"/>
      <c r="BS452" s="359"/>
      <c r="BT452" s="669"/>
      <c r="BU452" s="359"/>
      <c r="BV452" s="664"/>
      <c r="BW452" s="359"/>
      <c r="BX452" s="669"/>
      <c r="BY452" s="674"/>
      <c r="BZ452" s="664"/>
      <c r="CA452" s="359"/>
      <c r="CB452" s="664"/>
      <c r="CC452" s="669"/>
      <c r="CD452" s="359"/>
      <c r="CE452" s="664"/>
      <c r="CF452" s="359"/>
      <c r="CG452" s="664"/>
      <c r="CH452" s="359"/>
      <c r="CI452" s="664"/>
      <c r="CJ452" s="359"/>
      <c r="CK452" s="664"/>
      <c r="CL452" s="669"/>
      <c r="CM452" s="669"/>
      <c r="CN452" s="359"/>
      <c r="CO452" s="359"/>
      <c r="CP452" s="359"/>
      <c r="CQ452" s="669"/>
      <c r="CR452" s="669"/>
      <c r="CS452" s="669"/>
      <c r="CT452" s="669"/>
      <c r="CU452" s="669"/>
      <c r="CV452" s="669"/>
      <c r="CW452" s="669"/>
      <c r="CX452" s="669"/>
      <c r="CY452" s="669"/>
      <c r="CZ452" s="669"/>
      <c r="DA452" s="669"/>
      <c r="DB452" s="669"/>
      <c r="DC452" s="669"/>
      <c r="DD452" s="669"/>
      <c r="DE452" s="669"/>
      <c r="DF452" s="669"/>
      <c r="DG452" s="669"/>
      <c r="DH452" s="669"/>
      <c r="DI452" s="669"/>
      <c r="DJ452" s="669"/>
      <c r="DK452" s="669"/>
      <c r="DL452" s="669"/>
      <c r="DM452" s="669"/>
      <c r="DN452" s="669"/>
      <c r="DO452" s="669"/>
      <c r="DP452" s="669"/>
      <c r="DQ452" s="669"/>
      <c r="DR452" s="669"/>
      <c r="DS452" s="669"/>
      <c r="DT452" s="669"/>
      <c r="DU452" s="669"/>
      <c r="DV452" s="669"/>
      <c r="DW452" s="669"/>
      <c r="DX452" s="669"/>
      <c r="DY452" s="669"/>
      <c r="DZ452" s="669"/>
      <c r="EA452" s="669"/>
      <c r="EB452" s="669"/>
      <c r="EC452" s="669"/>
      <c r="ED452" s="669"/>
      <c r="EE452" s="669"/>
      <c r="EF452" s="669"/>
      <c r="EG452" s="669"/>
      <c r="EH452" s="669"/>
      <c r="EI452" s="669"/>
      <c r="EJ452" s="669"/>
      <c r="EK452" s="669"/>
      <c r="EL452" s="669"/>
      <c r="EM452" s="669"/>
    </row>
    <row r="453" spans="44:143" ht="13" customHeight="1" x14ac:dyDescent="0.3">
      <c r="AR453" s="592"/>
      <c r="BK453" s="664"/>
      <c r="BL453" s="664"/>
      <c r="BM453" s="664"/>
      <c r="BN453" s="664"/>
      <c r="BO453" s="669"/>
      <c r="BP453" s="664"/>
      <c r="BQ453" s="664"/>
      <c r="BR453" s="673"/>
      <c r="BS453" s="359"/>
      <c r="BT453" s="669"/>
      <c r="BU453" s="359"/>
      <c r="BV453" s="664"/>
      <c r="BW453" s="359"/>
      <c r="BX453" s="669"/>
      <c r="BY453" s="674"/>
      <c r="BZ453" s="664"/>
      <c r="CA453" s="359"/>
      <c r="CB453" s="664"/>
      <c r="CC453" s="669"/>
      <c r="CD453" s="359"/>
      <c r="CE453" s="664"/>
      <c r="CF453" s="359"/>
      <c r="CG453" s="664"/>
      <c r="CH453" s="359"/>
      <c r="CI453" s="664"/>
      <c r="CJ453" s="359"/>
      <c r="CK453" s="664"/>
      <c r="CL453" s="669"/>
      <c r="CM453" s="669"/>
      <c r="CN453" s="359"/>
      <c r="CO453" s="359"/>
      <c r="CP453" s="359"/>
      <c r="CQ453" s="669"/>
      <c r="CR453" s="669"/>
      <c r="CS453" s="669"/>
      <c r="CT453" s="669"/>
      <c r="CU453" s="669"/>
      <c r="CV453" s="669"/>
      <c r="CW453" s="669"/>
      <c r="CX453" s="669"/>
      <c r="CY453" s="669"/>
      <c r="CZ453" s="669"/>
      <c r="DA453" s="669"/>
      <c r="DB453" s="669"/>
      <c r="DC453" s="669"/>
      <c r="DD453" s="669"/>
      <c r="DE453" s="669"/>
      <c r="DF453" s="669"/>
      <c r="DG453" s="669"/>
      <c r="DH453" s="669"/>
      <c r="DI453" s="669"/>
      <c r="DJ453" s="669"/>
      <c r="DK453" s="669"/>
      <c r="DL453" s="669"/>
      <c r="DM453" s="669"/>
      <c r="DN453" s="669"/>
      <c r="DO453" s="669"/>
      <c r="DP453" s="669"/>
      <c r="DQ453" s="669"/>
      <c r="DR453" s="669"/>
      <c r="DS453" s="669"/>
      <c r="DT453" s="669"/>
      <c r="DU453" s="669"/>
      <c r="DV453" s="669"/>
      <c r="DW453" s="669"/>
      <c r="DX453" s="669"/>
      <c r="DY453" s="669"/>
      <c r="DZ453" s="669"/>
      <c r="EA453" s="669"/>
      <c r="EB453" s="669"/>
      <c r="EC453" s="669"/>
      <c r="ED453" s="669"/>
      <c r="EE453" s="669"/>
      <c r="EF453" s="669"/>
      <c r="EG453" s="669"/>
      <c r="EH453" s="669"/>
      <c r="EI453" s="669"/>
      <c r="EJ453" s="669"/>
      <c r="EK453" s="669"/>
      <c r="EL453" s="669"/>
      <c r="EM453" s="669"/>
    </row>
    <row r="454" spans="44:143" ht="13" customHeight="1" x14ac:dyDescent="0.3">
      <c r="AR454" s="592"/>
      <c r="BK454" s="664"/>
      <c r="BL454" s="664"/>
      <c r="BM454" s="664"/>
      <c r="BN454" s="664"/>
      <c r="BO454" s="669"/>
      <c r="BP454" s="664"/>
      <c r="BQ454" s="664"/>
      <c r="BR454" s="673"/>
      <c r="BS454" s="359"/>
      <c r="BT454" s="669"/>
      <c r="BU454" s="359"/>
      <c r="BV454" s="664"/>
      <c r="BW454" s="359"/>
      <c r="BX454" s="669"/>
      <c r="BY454" s="674"/>
      <c r="BZ454" s="664"/>
      <c r="CA454" s="359"/>
      <c r="CB454" s="664"/>
      <c r="CC454" s="669"/>
      <c r="CD454" s="359"/>
      <c r="CE454" s="664"/>
      <c r="CF454" s="359"/>
      <c r="CG454" s="664"/>
      <c r="CH454" s="359"/>
      <c r="CI454" s="664"/>
      <c r="CJ454" s="359"/>
      <c r="CK454" s="664"/>
      <c r="CL454" s="669"/>
      <c r="CM454" s="669"/>
      <c r="CN454" s="359"/>
      <c r="CO454" s="359"/>
      <c r="CP454" s="359"/>
      <c r="CQ454" s="669"/>
      <c r="CR454" s="669"/>
      <c r="CS454" s="669"/>
      <c r="CT454" s="669"/>
      <c r="CU454" s="669"/>
      <c r="CV454" s="669"/>
      <c r="CW454" s="669"/>
      <c r="CX454" s="669"/>
      <c r="CY454" s="669"/>
      <c r="CZ454" s="669"/>
      <c r="DA454" s="669"/>
      <c r="DB454" s="669"/>
      <c r="DC454" s="669"/>
      <c r="DD454" s="669"/>
      <c r="DE454" s="669"/>
      <c r="DF454" s="669"/>
      <c r="DG454" s="669"/>
      <c r="DH454" s="669"/>
      <c r="DI454" s="669"/>
      <c r="DJ454" s="669"/>
      <c r="DK454" s="669"/>
      <c r="DL454" s="669"/>
      <c r="DM454" s="669"/>
      <c r="DN454" s="669"/>
      <c r="DO454" s="669"/>
      <c r="DP454" s="669"/>
      <c r="DQ454" s="669"/>
      <c r="DR454" s="669"/>
      <c r="DS454" s="669"/>
      <c r="DT454" s="669"/>
      <c r="DU454" s="669"/>
      <c r="DV454" s="669"/>
      <c r="DW454" s="669"/>
      <c r="DX454" s="669"/>
      <c r="DY454" s="669"/>
      <c r="DZ454" s="669"/>
      <c r="EA454" s="669"/>
      <c r="EB454" s="669"/>
      <c r="EC454" s="669"/>
      <c r="ED454" s="669"/>
      <c r="EE454" s="669"/>
      <c r="EF454" s="669"/>
      <c r="EG454" s="669"/>
      <c r="EH454" s="669"/>
      <c r="EI454" s="669"/>
      <c r="EJ454" s="669"/>
      <c r="EK454" s="669"/>
      <c r="EL454" s="669"/>
      <c r="EM454" s="669"/>
    </row>
    <row r="455" spans="44:143" ht="13" customHeight="1" x14ac:dyDescent="0.3">
      <c r="AR455" s="592"/>
      <c r="BK455" s="664"/>
      <c r="BL455" s="664"/>
      <c r="BM455" s="664"/>
      <c r="BN455" s="664"/>
      <c r="BO455" s="669"/>
      <c r="BP455" s="664"/>
      <c r="BQ455" s="664"/>
      <c r="BR455" s="673"/>
      <c r="BS455" s="359"/>
      <c r="BT455" s="669"/>
      <c r="BU455" s="359"/>
      <c r="BV455" s="664"/>
      <c r="BW455" s="359"/>
      <c r="BX455" s="669"/>
      <c r="BY455" s="674"/>
      <c r="BZ455" s="664"/>
      <c r="CA455" s="359"/>
      <c r="CB455" s="664"/>
      <c r="CC455" s="669"/>
      <c r="CD455" s="359"/>
      <c r="CE455" s="664"/>
      <c r="CF455" s="359"/>
      <c r="CG455" s="664"/>
      <c r="CH455" s="359"/>
      <c r="CI455" s="664"/>
      <c r="CJ455" s="359"/>
      <c r="CK455" s="664"/>
      <c r="CL455" s="669"/>
      <c r="CM455" s="669"/>
      <c r="CN455" s="359"/>
      <c r="CO455" s="359"/>
      <c r="CP455" s="359"/>
      <c r="CQ455" s="669"/>
      <c r="CR455" s="669"/>
      <c r="CS455" s="669"/>
      <c r="CT455" s="669"/>
      <c r="CU455" s="669"/>
      <c r="CV455" s="669"/>
      <c r="CW455" s="669"/>
      <c r="CX455" s="669"/>
      <c r="CY455" s="669"/>
      <c r="CZ455" s="669"/>
      <c r="DA455" s="669"/>
      <c r="DB455" s="669"/>
      <c r="DC455" s="669"/>
      <c r="DD455" s="669"/>
      <c r="DE455" s="669"/>
      <c r="DF455" s="669"/>
      <c r="DG455" s="669"/>
      <c r="DH455" s="669"/>
      <c r="DI455" s="669"/>
      <c r="DJ455" s="669"/>
      <c r="DK455" s="669"/>
      <c r="DL455" s="669"/>
      <c r="DM455" s="669"/>
      <c r="DN455" s="669"/>
      <c r="DO455" s="669"/>
      <c r="DP455" s="669"/>
      <c r="DQ455" s="669"/>
      <c r="DR455" s="669"/>
      <c r="DS455" s="669"/>
      <c r="DT455" s="669"/>
      <c r="DU455" s="669"/>
      <c r="DV455" s="669"/>
      <c r="DW455" s="669"/>
      <c r="DX455" s="669"/>
      <c r="DY455" s="669"/>
      <c r="DZ455" s="669"/>
      <c r="EA455" s="669"/>
      <c r="EB455" s="669"/>
      <c r="EC455" s="669"/>
      <c r="ED455" s="669"/>
      <c r="EE455" s="669"/>
      <c r="EF455" s="669"/>
      <c r="EG455" s="669"/>
      <c r="EH455" s="669"/>
      <c r="EI455" s="669"/>
      <c r="EJ455" s="669"/>
      <c r="EK455" s="669"/>
      <c r="EL455" s="669"/>
      <c r="EM455" s="669"/>
    </row>
    <row r="456" spans="44:143" ht="13" customHeight="1" x14ac:dyDescent="0.3">
      <c r="AR456" s="592"/>
      <c r="BK456" s="664"/>
      <c r="BL456" s="664"/>
      <c r="BM456" s="664"/>
      <c r="BN456" s="664"/>
      <c r="BO456" s="669"/>
      <c r="BP456" s="664"/>
      <c r="BQ456" s="664"/>
      <c r="BR456" s="673"/>
      <c r="BS456" s="359"/>
      <c r="BT456" s="669"/>
      <c r="BU456" s="359"/>
      <c r="BV456" s="664"/>
      <c r="BW456" s="359"/>
      <c r="BX456" s="669"/>
      <c r="BY456" s="674"/>
      <c r="BZ456" s="664"/>
      <c r="CA456" s="359"/>
      <c r="CB456" s="664"/>
      <c r="CC456" s="669"/>
      <c r="CD456" s="359"/>
      <c r="CE456" s="664"/>
      <c r="CF456" s="359"/>
      <c r="CG456" s="664"/>
      <c r="CH456" s="359"/>
      <c r="CI456" s="664"/>
      <c r="CJ456" s="359"/>
      <c r="CK456" s="664"/>
      <c r="CL456" s="669"/>
      <c r="CM456" s="669"/>
      <c r="CN456" s="359"/>
      <c r="CO456" s="359"/>
      <c r="CP456" s="359"/>
      <c r="CQ456" s="669"/>
      <c r="CR456" s="669"/>
      <c r="CS456" s="669"/>
      <c r="CT456" s="669"/>
      <c r="CU456" s="669"/>
      <c r="CV456" s="669"/>
      <c r="CW456" s="669"/>
      <c r="CX456" s="669"/>
      <c r="CY456" s="669"/>
      <c r="CZ456" s="669"/>
      <c r="DA456" s="669"/>
      <c r="DB456" s="669"/>
      <c r="DC456" s="669"/>
      <c r="DD456" s="669"/>
      <c r="DE456" s="669"/>
      <c r="DF456" s="669"/>
      <c r="DG456" s="669"/>
      <c r="DH456" s="669"/>
      <c r="DI456" s="669"/>
      <c r="DJ456" s="669"/>
      <c r="DK456" s="669"/>
      <c r="DL456" s="669"/>
      <c r="DM456" s="669"/>
      <c r="DN456" s="669"/>
      <c r="DO456" s="669"/>
      <c r="DP456" s="669"/>
      <c r="DQ456" s="669"/>
      <c r="DR456" s="669"/>
      <c r="DS456" s="669"/>
      <c r="DT456" s="669"/>
      <c r="DU456" s="669"/>
      <c r="DV456" s="669"/>
      <c r="DW456" s="669"/>
      <c r="DX456" s="669"/>
      <c r="DY456" s="669"/>
      <c r="DZ456" s="669"/>
      <c r="EA456" s="669"/>
      <c r="EB456" s="669"/>
      <c r="EC456" s="669"/>
      <c r="ED456" s="669"/>
      <c r="EE456" s="669"/>
      <c r="EF456" s="669"/>
      <c r="EG456" s="669"/>
      <c r="EH456" s="669"/>
      <c r="EI456" s="669"/>
      <c r="EJ456" s="669"/>
      <c r="EK456" s="669"/>
      <c r="EL456" s="669"/>
      <c r="EM456" s="669"/>
    </row>
    <row r="457" spans="44:143" ht="13" customHeight="1" x14ac:dyDescent="0.3">
      <c r="AR457" s="592"/>
      <c r="BK457" s="664"/>
      <c r="BL457" s="664"/>
      <c r="BM457" s="664"/>
      <c r="BN457" s="664"/>
      <c r="BO457" s="669"/>
      <c r="BP457" s="664"/>
      <c r="BQ457" s="664"/>
      <c r="BR457" s="673"/>
      <c r="BS457" s="359"/>
      <c r="BT457" s="669"/>
      <c r="BU457" s="359"/>
      <c r="BV457" s="664"/>
      <c r="BW457" s="359"/>
      <c r="BX457" s="669"/>
      <c r="BY457" s="674"/>
      <c r="BZ457" s="664"/>
      <c r="CA457" s="359"/>
      <c r="CB457" s="664"/>
      <c r="CC457" s="669"/>
      <c r="CD457" s="359"/>
      <c r="CE457" s="664"/>
      <c r="CF457" s="359"/>
      <c r="CG457" s="664"/>
      <c r="CH457" s="359"/>
      <c r="CI457" s="664"/>
      <c r="CJ457" s="359"/>
      <c r="CK457" s="664"/>
      <c r="CL457" s="669"/>
      <c r="CM457" s="669"/>
      <c r="CN457" s="359"/>
      <c r="CO457" s="359"/>
      <c r="CP457" s="359"/>
      <c r="CQ457" s="669"/>
      <c r="CR457" s="669"/>
      <c r="CS457" s="669"/>
      <c r="CT457" s="669"/>
      <c r="CU457" s="669"/>
      <c r="CV457" s="669"/>
      <c r="CW457" s="669"/>
      <c r="CX457" s="669"/>
      <c r="CY457" s="669"/>
      <c r="CZ457" s="669"/>
      <c r="DA457" s="669"/>
      <c r="DB457" s="669"/>
      <c r="DC457" s="669"/>
      <c r="DD457" s="669"/>
      <c r="DE457" s="669"/>
      <c r="DF457" s="669"/>
      <c r="DG457" s="669"/>
      <c r="DH457" s="669"/>
      <c r="DI457" s="669"/>
      <c r="DJ457" s="669"/>
      <c r="DK457" s="669"/>
      <c r="DL457" s="669"/>
      <c r="DM457" s="669"/>
      <c r="DN457" s="669"/>
      <c r="DO457" s="669"/>
      <c r="DP457" s="669"/>
      <c r="DQ457" s="669"/>
      <c r="DR457" s="669"/>
      <c r="DS457" s="669"/>
      <c r="DT457" s="669"/>
      <c r="DU457" s="669"/>
      <c r="DV457" s="669"/>
      <c r="DW457" s="669"/>
      <c r="DX457" s="669"/>
      <c r="DY457" s="669"/>
      <c r="DZ457" s="669"/>
      <c r="EA457" s="669"/>
      <c r="EB457" s="669"/>
      <c r="EC457" s="669"/>
      <c r="ED457" s="669"/>
      <c r="EE457" s="669"/>
      <c r="EF457" s="669"/>
      <c r="EG457" s="669"/>
      <c r="EH457" s="669"/>
      <c r="EI457" s="669"/>
      <c r="EJ457" s="669"/>
      <c r="EK457" s="669"/>
      <c r="EL457" s="669"/>
      <c r="EM457" s="669"/>
    </row>
    <row r="458" spans="44:143" ht="13" customHeight="1" x14ac:dyDescent="0.3">
      <c r="AR458" s="592"/>
      <c r="BK458" s="664"/>
      <c r="BL458" s="664"/>
      <c r="BM458" s="664"/>
      <c r="BN458" s="664"/>
      <c r="BO458" s="669"/>
      <c r="BP458" s="664"/>
      <c r="BQ458" s="664"/>
      <c r="BR458" s="673"/>
      <c r="BS458" s="359"/>
      <c r="BT458" s="669"/>
      <c r="BU458" s="359"/>
      <c r="BV458" s="664"/>
      <c r="BW458" s="359"/>
      <c r="BX458" s="669"/>
      <c r="BY458" s="674"/>
      <c r="BZ458" s="664"/>
      <c r="CA458" s="359"/>
      <c r="CB458" s="664"/>
      <c r="CC458" s="669"/>
      <c r="CD458" s="359"/>
      <c r="CE458" s="664"/>
      <c r="CF458" s="359"/>
      <c r="CG458" s="664"/>
      <c r="CH458" s="359"/>
      <c r="CI458" s="664"/>
      <c r="CJ458" s="359"/>
      <c r="CK458" s="664"/>
      <c r="CL458" s="669"/>
      <c r="CM458" s="669"/>
      <c r="CN458" s="359"/>
      <c r="CO458" s="359"/>
      <c r="CP458" s="359"/>
      <c r="CQ458" s="669"/>
      <c r="CR458" s="669"/>
      <c r="CS458" s="669"/>
      <c r="CT458" s="669"/>
      <c r="CU458" s="669"/>
      <c r="CV458" s="669"/>
      <c r="CW458" s="669"/>
      <c r="CX458" s="669"/>
      <c r="CY458" s="669"/>
      <c r="CZ458" s="669"/>
      <c r="DA458" s="669"/>
      <c r="DB458" s="669"/>
      <c r="DC458" s="669"/>
      <c r="DD458" s="669"/>
      <c r="DE458" s="669"/>
      <c r="DF458" s="669"/>
      <c r="DG458" s="669"/>
      <c r="DH458" s="669"/>
      <c r="DI458" s="669"/>
      <c r="DJ458" s="669"/>
      <c r="DK458" s="669"/>
      <c r="DL458" s="669"/>
      <c r="DM458" s="669"/>
      <c r="DN458" s="669"/>
      <c r="DO458" s="669"/>
      <c r="DP458" s="669"/>
      <c r="DQ458" s="669"/>
      <c r="DR458" s="669"/>
      <c r="DS458" s="669"/>
      <c r="DT458" s="669"/>
      <c r="DU458" s="669"/>
      <c r="DV458" s="669"/>
      <c r="DW458" s="669"/>
      <c r="DX458" s="669"/>
      <c r="DY458" s="669"/>
      <c r="DZ458" s="669"/>
      <c r="EA458" s="669"/>
      <c r="EB458" s="669"/>
      <c r="EC458" s="669"/>
      <c r="ED458" s="669"/>
      <c r="EE458" s="669"/>
      <c r="EF458" s="669"/>
      <c r="EG458" s="669"/>
      <c r="EH458" s="669"/>
      <c r="EI458" s="669"/>
      <c r="EJ458" s="669"/>
      <c r="EK458" s="669"/>
      <c r="EL458" s="669"/>
      <c r="EM458" s="669"/>
    </row>
    <row r="459" spans="44:143" ht="13" customHeight="1" x14ac:dyDescent="0.3">
      <c r="AR459" s="592"/>
      <c r="BK459" s="664"/>
      <c r="BL459" s="664"/>
      <c r="BM459" s="664"/>
      <c r="BN459" s="664"/>
      <c r="BO459" s="669"/>
      <c r="BP459" s="664"/>
      <c r="BQ459" s="664"/>
      <c r="BR459" s="673"/>
      <c r="BS459" s="359"/>
      <c r="BT459" s="669"/>
      <c r="BU459" s="359"/>
      <c r="BV459" s="664"/>
      <c r="BW459" s="359"/>
      <c r="BX459" s="669"/>
      <c r="BY459" s="674"/>
      <c r="BZ459" s="664"/>
      <c r="CA459" s="359"/>
      <c r="CB459" s="664"/>
      <c r="CC459" s="669"/>
      <c r="CD459" s="359"/>
      <c r="CE459" s="664"/>
      <c r="CF459" s="359"/>
      <c r="CG459" s="664"/>
      <c r="CH459" s="359"/>
      <c r="CI459" s="664"/>
      <c r="CJ459" s="359"/>
      <c r="CK459" s="664"/>
      <c r="CL459" s="669"/>
      <c r="CM459" s="669"/>
      <c r="CN459" s="359"/>
      <c r="CO459" s="359"/>
      <c r="CP459" s="359"/>
      <c r="CQ459" s="669"/>
      <c r="CR459" s="669"/>
      <c r="CS459" s="669"/>
      <c r="CT459" s="669"/>
      <c r="CU459" s="669"/>
      <c r="CV459" s="669"/>
      <c r="CW459" s="669"/>
      <c r="CX459" s="669"/>
      <c r="CY459" s="669"/>
      <c r="CZ459" s="669"/>
      <c r="DA459" s="669"/>
      <c r="DB459" s="669"/>
      <c r="DC459" s="669"/>
      <c r="DD459" s="669"/>
      <c r="DE459" s="669"/>
      <c r="DF459" s="669"/>
      <c r="DG459" s="669"/>
      <c r="DH459" s="669"/>
      <c r="DI459" s="669"/>
      <c r="DJ459" s="669"/>
      <c r="DK459" s="669"/>
      <c r="DL459" s="669"/>
      <c r="DM459" s="669"/>
      <c r="DN459" s="669"/>
      <c r="DO459" s="669"/>
      <c r="DP459" s="669"/>
      <c r="DQ459" s="669"/>
      <c r="DR459" s="669"/>
      <c r="DS459" s="669"/>
      <c r="DT459" s="669"/>
      <c r="DU459" s="669"/>
      <c r="DV459" s="669"/>
      <c r="DW459" s="669"/>
      <c r="DX459" s="669"/>
      <c r="DY459" s="669"/>
      <c r="DZ459" s="669"/>
      <c r="EA459" s="669"/>
      <c r="EB459" s="669"/>
      <c r="EC459" s="669"/>
      <c r="ED459" s="669"/>
      <c r="EE459" s="669"/>
      <c r="EF459" s="669"/>
      <c r="EG459" s="669"/>
      <c r="EH459" s="669"/>
      <c r="EI459" s="669"/>
      <c r="EJ459" s="669"/>
      <c r="EK459" s="669"/>
      <c r="EL459" s="669"/>
      <c r="EM459" s="669"/>
    </row>
    <row r="460" spans="44:143" ht="13" customHeight="1" x14ac:dyDescent="0.3">
      <c r="AR460" s="592"/>
      <c r="BK460" s="664"/>
      <c r="BL460" s="664"/>
      <c r="BM460" s="664"/>
      <c r="BN460" s="664"/>
      <c r="BO460" s="669"/>
      <c r="BP460" s="664"/>
      <c r="BQ460" s="664"/>
      <c r="BR460" s="673"/>
      <c r="BS460" s="359"/>
      <c r="BT460" s="669"/>
      <c r="BU460" s="359"/>
      <c r="BV460" s="664"/>
      <c r="BW460" s="359"/>
      <c r="BX460" s="669"/>
      <c r="BY460" s="674"/>
      <c r="BZ460" s="664"/>
      <c r="CA460" s="359"/>
      <c r="CB460" s="664"/>
      <c r="CC460" s="669"/>
      <c r="CD460" s="359"/>
      <c r="CE460" s="664"/>
      <c r="CF460" s="359"/>
      <c r="CG460" s="664"/>
      <c r="CH460" s="359"/>
      <c r="CI460" s="664"/>
      <c r="CJ460" s="359"/>
      <c r="CK460" s="664"/>
      <c r="CL460" s="669"/>
      <c r="CM460" s="669"/>
      <c r="CN460" s="359"/>
      <c r="CO460" s="359"/>
      <c r="CP460" s="359"/>
      <c r="CQ460" s="669"/>
      <c r="CR460" s="669"/>
      <c r="CS460" s="669"/>
      <c r="CT460" s="669"/>
      <c r="CU460" s="669"/>
      <c r="CV460" s="669"/>
      <c r="CW460" s="669"/>
      <c r="CX460" s="669"/>
      <c r="CY460" s="669"/>
      <c r="CZ460" s="669"/>
      <c r="DA460" s="669"/>
      <c r="DB460" s="669"/>
      <c r="DC460" s="669"/>
      <c r="DD460" s="669"/>
      <c r="DE460" s="669"/>
      <c r="DF460" s="669"/>
      <c r="DG460" s="669"/>
      <c r="DH460" s="669"/>
      <c r="DI460" s="669"/>
      <c r="DJ460" s="669"/>
      <c r="DK460" s="669"/>
      <c r="DL460" s="669"/>
      <c r="DM460" s="669"/>
      <c r="DN460" s="669"/>
      <c r="DO460" s="669"/>
      <c r="DP460" s="669"/>
      <c r="DQ460" s="669"/>
      <c r="DR460" s="669"/>
      <c r="DS460" s="669"/>
      <c r="DT460" s="669"/>
      <c r="DU460" s="669"/>
      <c r="DV460" s="669"/>
      <c r="DW460" s="669"/>
      <c r="DX460" s="669"/>
      <c r="DY460" s="669"/>
      <c r="DZ460" s="669"/>
      <c r="EA460" s="669"/>
      <c r="EB460" s="669"/>
      <c r="EC460" s="669"/>
      <c r="ED460" s="669"/>
      <c r="EE460" s="669"/>
      <c r="EF460" s="669"/>
      <c r="EG460" s="669"/>
      <c r="EH460" s="669"/>
      <c r="EI460" s="669"/>
      <c r="EJ460" s="669"/>
      <c r="EK460" s="669"/>
      <c r="EL460" s="669"/>
      <c r="EM460" s="669"/>
    </row>
    <row r="461" spans="44:143" ht="13" customHeight="1" x14ac:dyDescent="0.3">
      <c r="AR461" s="592"/>
      <c r="BK461" s="664"/>
      <c r="BL461" s="664"/>
      <c r="BM461" s="664"/>
      <c r="BN461" s="664"/>
      <c r="BO461" s="669"/>
      <c r="BP461" s="664"/>
      <c r="BQ461" s="664"/>
      <c r="BR461" s="673"/>
      <c r="BS461" s="359"/>
      <c r="BT461" s="669"/>
      <c r="BU461" s="359"/>
      <c r="BV461" s="664"/>
      <c r="BW461" s="359"/>
      <c r="BX461" s="669"/>
      <c r="BY461" s="674"/>
      <c r="BZ461" s="664"/>
      <c r="CA461" s="359"/>
      <c r="CB461" s="664"/>
      <c r="CC461" s="669"/>
      <c r="CD461" s="359"/>
      <c r="CE461" s="664"/>
      <c r="CF461" s="359"/>
      <c r="CG461" s="664"/>
      <c r="CH461" s="359"/>
      <c r="CI461" s="664"/>
      <c r="CJ461" s="359"/>
      <c r="CK461" s="664"/>
      <c r="CL461" s="669"/>
      <c r="CM461" s="669"/>
      <c r="CN461" s="359"/>
      <c r="CO461" s="359"/>
      <c r="CP461" s="359"/>
      <c r="CQ461" s="669"/>
      <c r="CR461" s="669"/>
      <c r="CS461" s="669"/>
      <c r="CT461" s="669"/>
      <c r="CU461" s="669"/>
      <c r="CV461" s="669"/>
      <c r="CW461" s="669"/>
      <c r="CX461" s="669"/>
      <c r="CY461" s="669"/>
      <c r="CZ461" s="669"/>
      <c r="DA461" s="669"/>
      <c r="DB461" s="669"/>
      <c r="DC461" s="669"/>
      <c r="DD461" s="669"/>
      <c r="DE461" s="669"/>
      <c r="DF461" s="669"/>
      <c r="DG461" s="669"/>
      <c r="DH461" s="669"/>
      <c r="DI461" s="669"/>
      <c r="DJ461" s="669"/>
      <c r="DK461" s="669"/>
      <c r="DL461" s="669"/>
      <c r="DM461" s="669"/>
      <c r="DN461" s="669"/>
      <c r="DO461" s="669"/>
      <c r="DP461" s="669"/>
      <c r="DQ461" s="669"/>
      <c r="DR461" s="669"/>
      <c r="DS461" s="669"/>
      <c r="DT461" s="669"/>
      <c r="DU461" s="669"/>
      <c r="DV461" s="669"/>
      <c r="DW461" s="669"/>
      <c r="DX461" s="669"/>
      <c r="DY461" s="669"/>
      <c r="DZ461" s="669"/>
      <c r="EA461" s="669"/>
      <c r="EB461" s="669"/>
      <c r="EC461" s="669"/>
      <c r="ED461" s="669"/>
      <c r="EE461" s="669"/>
      <c r="EF461" s="669"/>
      <c r="EG461" s="669"/>
      <c r="EH461" s="669"/>
      <c r="EI461" s="669"/>
      <c r="EJ461" s="669"/>
      <c r="EK461" s="669"/>
      <c r="EL461" s="669"/>
      <c r="EM461" s="669"/>
    </row>
    <row r="462" spans="44:143" ht="13" customHeight="1" x14ac:dyDescent="0.3">
      <c r="BK462" s="664"/>
      <c r="BL462" s="664"/>
      <c r="BM462" s="664"/>
      <c r="BN462" s="664"/>
      <c r="BO462" s="669"/>
      <c r="BP462" s="664"/>
      <c r="BQ462" s="664"/>
      <c r="BR462" s="673"/>
      <c r="BS462" s="359"/>
      <c r="BT462" s="669"/>
      <c r="BU462" s="359"/>
      <c r="BV462" s="664"/>
      <c r="BW462" s="359"/>
      <c r="BX462" s="669"/>
      <c r="BY462" s="674"/>
      <c r="BZ462" s="664"/>
      <c r="CA462" s="359"/>
      <c r="CB462" s="664"/>
      <c r="CC462" s="669"/>
      <c r="CD462" s="359"/>
      <c r="CE462" s="664"/>
      <c r="CF462" s="359"/>
      <c r="CG462" s="664"/>
      <c r="CH462" s="359"/>
      <c r="CI462" s="664"/>
      <c r="CJ462" s="359"/>
      <c r="CK462" s="664"/>
      <c r="CL462" s="669"/>
      <c r="CM462" s="669"/>
      <c r="CN462" s="359"/>
      <c r="CO462" s="359"/>
      <c r="CP462" s="359"/>
      <c r="CQ462" s="669"/>
      <c r="CR462" s="669"/>
      <c r="CS462" s="669"/>
      <c r="CT462" s="669"/>
      <c r="CU462" s="669"/>
      <c r="CV462" s="669"/>
      <c r="CW462" s="669"/>
      <c r="CX462" s="669"/>
      <c r="CY462" s="669"/>
      <c r="CZ462" s="669"/>
      <c r="DA462" s="669"/>
      <c r="DB462" s="669"/>
      <c r="DC462" s="669"/>
      <c r="DD462" s="669"/>
      <c r="DE462" s="669"/>
      <c r="DF462" s="669"/>
      <c r="DG462" s="669"/>
      <c r="DH462" s="669"/>
      <c r="DI462" s="669"/>
      <c r="DJ462" s="669"/>
      <c r="DK462" s="669"/>
      <c r="DL462" s="669"/>
      <c r="DM462" s="669"/>
      <c r="DN462" s="669"/>
      <c r="DO462" s="669"/>
      <c r="DP462" s="669"/>
      <c r="DQ462" s="669"/>
      <c r="DR462" s="669"/>
      <c r="DS462" s="669"/>
      <c r="DT462" s="669"/>
      <c r="DU462" s="669"/>
      <c r="DV462" s="669"/>
      <c r="DW462" s="669"/>
      <c r="DX462" s="669"/>
      <c r="DY462" s="669"/>
      <c r="DZ462" s="669"/>
      <c r="EA462" s="669"/>
      <c r="EB462" s="669"/>
      <c r="EC462" s="669"/>
      <c r="ED462" s="669"/>
      <c r="EE462" s="669"/>
      <c r="EF462" s="669"/>
      <c r="EG462" s="669"/>
      <c r="EH462" s="669"/>
      <c r="EI462" s="669"/>
      <c r="EJ462" s="669"/>
      <c r="EK462" s="669"/>
      <c r="EL462" s="669"/>
      <c r="EM462" s="669"/>
    </row>
    <row r="463" spans="44:143" ht="13" customHeight="1" x14ac:dyDescent="0.3">
      <c r="BK463" s="664"/>
      <c r="BL463" s="664"/>
      <c r="BM463" s="664"/>
      <c r="BN463" s="664"/>
      <c r="BO463" s="669"/>
      <c r="BP463" s="664"/>
      <c r="BQ463" s="664"/>
      <c r="BR463" s="673"/>
      <c r="BS463" s="359"/>
      <c r="BT463" s="669"/>
      <c r="BU463" s="359"/>
      <c r="BV463" s="664"/>
      <c r="BW463" s="359"/>
      <c r="BX463" s="669"/>
      <c r="BY463" s="674"/>
      <c r="BZ463" s="664"/>
      <c r="CA463" s="359"/>
      <c r="CB463" s="664"/>
      <c r="CC463" s="669"/>
      <c r="CD463" s="359"/>
      <c r="CE463" s="664"/>
      <c r="CF463" s="359"/>
      <c r="CG463" s="664"/>
      <c r="CH463" s="359"/>
      <c r="CI463" s="664"/>
      <c r="CJ463" s="359"/>
      <c r="CK463" s="664"/>
      <c r="CL463" s="669"/>
      <c r="CM463" s="669"/>
      <c r="CN463" s="359"/>
      <c r="CO463" s="359"/>
      <c r="CP463" s="359"/>
      <c r="CQ463" s="669"/>
      <c r="CR463" s="669"/>
      <c r="CS463" s="669"/>
      <c r="CT463" s="669"/>
      <c r="CU463" s="669"/>
      <c r="CV463" s="669"/>
      <c r="CW463" s="669"/>
      <c r="CX463" s="669"/>
      <c r="CY463" s="669"/>
      <c r="CZ463" s="669"/>
      <c r="DA463" s="669"/>
      <c r="DB463" s="669"/>
      <c r="DC463" s="669"/>
      <c r="DD463" s="669"/>
      <c r="DE463" s="669"/>
      <c r="DF463" s="669"/>
      <c r="DG463" s="669"/>
      <c r="DH463" s="669"/>
      <c r="DI463" s="669"/>
      <c r="DJ463" s="669"/>
      <c r="DK463" s="669"/>
      <c r="DL463" s="669"/>
      <c r="DM463" s="669"/>
      <c r="DN463" s="669"/>
      <c r="DO463" s="669"/>
      <c r="DP463" s="669"/>
      <c r="DQ463" s="669"/>
      <c r="DR463" s="669"/>
      <c r="DS463" s="669"/>
      <c r="DT463" s="669"/>
      <c r="DU463" s="669"/>
      <c r="DV463" s="669"/>
      <c r="DW463" s="669"/>
      <c r="DX463" s="669"/>
      <c r="DY463" s="669"/>
      <c r="DZ463" s="669"/>
      <c r="EA463" s="669"/>
      <c r="EB463" s="669"/>
      <c r="EC463" s="669"/>
      <c r="ED463" s="669"/>
      <c r="EE463" s="669"/>
      <c r="EF463" s="669"/>
      <c r="EG463" s="669"/>
      <c r="EH463" s="669"/>
      <c r="EI463" s="669"/>
      <c r="EJ463" s="669"/>
      <c r="EK463" s="669"/>
      <c r="EL463" s="669"/>
      <c r="EM463" s="669"/>
    </row>
    <row r="464" spans="44:143" ht="13" customHeight="1" x14ac:dyDescent="0.3">
      <c r="BK464" s="664"/>
      <c r="BL464" s="664"/>
      <c r="BM464" s="664"/>
      <c r="BN464" s="664"/>
      <c r="BO464" s="669"/>
      <c r="BP464" s="664"/>
      <c r="BQ464" s="664"/>
      <c r="BR464" s="673"/>
      <c r="BS464" s="359"/>
      <c r="BT464" s="669"/>
      <c r="BU464" s="359"/>
      <c r="BV464" s="664"/>
      <c r="BW464" s="359"/>
      <c r="BX464" s="669"/>
      <c r="BY464" s="674"/>
      <c r="BZ464" s="664"/>
      <c r="CA464" s="359"/>
      <c r="CB464" s="664"/>
      <c r="CC464" s="669"/>
      <c r="CD464" s="359"/>
      <c r="CE464" s="664"/>
      <c r="CF464" s="359"/>
      <c r="CG464" s="664"/>
      <c r="CH464" s="359"/>
      <c r="CI464" s="664"/>
      <c r="CJ464" s="359"/>
      <c r="CK464" s="664"/>
      <c r="CL464" s="669"/>
      <c r="CM464" s="669"/>
      <c r="CN464" s="359"/>
      <c r="CO464" s="359"/>
      <c r="CP464" s="359"/>
      <c r="CQ464" s="669"/>
      <c r="CR464" s="669"/>
      <c r="CS464" s="669"/>
      <c r="CT464" s="669"/>
      <c r="CU464" s="669"/>
      <c r="CV464" s="669"/>
      <c r="CW464" s="669"/>
      <c r="CX464" s="669"/>
      <c r="CY464" s="669"/>
      <c r="CZ464" s="669"/>
      <c r="DA464" s="669"/>
      <c r="DB464" s="669"/>
      <c r="DC464" s="669"/>
      <c r="DD464" s="669"/>
      <c r="DE464" s="669"/>
      <c r="DF464" s="669"/>
      <c r="DG464" s="669"/>
      <c r="DH464" s="669"/>
      <c r="DI464" s="669"/>
      <c r="DJ464" s="669"/>
      <c r="DK464" s="669"/>
      <c r="DL464" s="669"/>
      <c r="DM464" s="669"/>
      <c r="DN464" s="669"/>
      <c r="DO464" s="669"/>
      <c r="DP464" s="669"/>
      <c r="DQ464" s="669"/>
      <c r="DR464" s="669"/>
      <c r="DS464" s="669"/>
      <c r="DT464" s="669"/>
      <c r="DU464" s="669"/>
      <c r="DV464" s="669"/>
      <c r="DW464" s="669"/>
      <c r="DX464" s="669"/>
      <c r="DY464" s="669"/>
      <c r="DZ464" s="669"/>
      <c r="EA464" s="669"/>
      <c r="EB464" s="669"/>
      <c r="EC464" s="669"/>
      <c r="ED464" s="669"/>
      <c r="EE464" s="669"/>
      <c r="EF464" s="669"/>
      <c r="EG464" s="669"/>
      <c r="EH464" s="669"/>
      <c r="EI464" s="669"/>
      <c r="EJ464" s="669"/>
      <c r="EK464" s="669"/>
      <c r="EL464" s="669"/>
      <c r="EM464" s="669"/>
    </row>
    <row r="465" spans="63:143" ht="13" customHeight="1" x14ac:dyDescent="0.3">
      <c r="BK465" s="664"/>
      <c r="BL465" s="664"/>
      <c r="BM465" s="664"/>
      <c r="BN465" s="664"/>
      <c r="BO465" s="669"/>
      <c r="BP465" s="664"/>
      <c r="BQ465" s="664"/>
      <c r="BR465" s="673"/>
      <c r="BS465" s="359"/>
      <c r="BT465" s="669"/>
      <c r="BU465" s="359"/>
      <c r="BV465" s="664"/>
      <c r="BW465" s="359"/>
      <c r="BX465" s="669"/>
      <c r="BY465" s="674"/>
      <c r="BZ465" s="664"/>
      <c r="CA465" s="359"/>
      <c r="CB465" s="664"/>
      <c r="CC465" s="669"/>
      <c r="CD465" s="359"/>
      <c r="CE465" s="664"/>
      <c r="CF465" s="359"/>
      <c r="CG465" s="664"/>
      <c r="CH465" s="359"/>
      <c r="CI465" s="664"/>
      <c r="CJ465" s="359"/>
      <c r="CK465" s="664"/>
      <c r="CL465" s="669"/>
      <c r="CM465" s="669"/>
      <c r="CN465" s="359"/>
      <c r="CO465" s="359"/>
      <c r="CP465" s="359"/>
      <c r="CQ465" s="669"/>
      <c r="CR465" s="669"/>
      <c r="CS465" s="669"/>
      <c r="CT465" s="669"/>
      <c r="CU465" s="669"/>
      <c r="CV465" s="669"/>
      <c r="CW465" s="669"/>
      <c r="CX465" s="669"/>
      <c r="CY465" s="669"/>
      <c r="CZ465" s="669"/>
      <c r="DA465" s="669"/>
      <c r="DB465" s="669"/>
      <c r="DC465" s="669"/>
      <c r="DD465" s="669"/>
      <c r="DE465" s="669"/>
      <c r="DF465" s="669"/>
      <c r="DG465" s="669"/>
      <c r="DH465" s="669"/>
      <c r="DI465" s="669"/>
      <c r="DJ465" s="669"/>
      <c r="DK465" s="669"/>
      <c r="DL465" s="669"/>
      <c r="DM465" s="669"/>
      <c r="DN465" s="669"/>
      <c r="DO465" s="669"/>
      <c r="DP465" s="669"/>
      <c r="DQ465" s="669"/>
      <c r="DR465" s="669"/>
      <c r="DS465" s="669"/>
      <c r="DT465" s="669"/>
      <c r="DU465" s="669"/>
      <c r="DV465" s="669"/>
      <c r="DW465" s="669"/>
      <c r="DX465" s="669"/>
      <c r="DY465" s="669"/>
      <c r="DZ465" s="669"/>
      <c r="EA465" s="669"/>
      <c r="EB465" s="669"/>
      <c r="EC465" s="669"/>
      <c r="ED465" s="669"/>
      <c r="EE465" s="669"/>
      <c r="EF465" s="669"/>
      <c r="EG465" s="669"/>
      <c r="EH465" s="669"/>
      <c r="EI465" s="669"/>
      <c r="EJ465" s="669"/>
      <c r="EK465" s="669"/>
      <c r="EL465" s="669"/>
      <c r="EM465" s="669"/>
    </row>
    <row r="466" spans="63:143" ht="13" customHeight="1" x14ac:dyDescent="0.3">
      <c r="BK466" s="664"/>
      <c r="BL466" s="664"/>
      <c r="BM466" s="664"/>
      <c r="BN466" s="664"/>
      <c r="BO466" s="669"/>
      <c r="BP466" s="664"/>
      <c r="BQ466" s="664"/>
      <c r="BR466" s="673"/>
      <c r="BS466" s="359"/>
      <c r="BT466" s="669"/>
      <c r="BU466" s="359"/>
      <c r="BV466" s="664"/>
      <c r="BW466" s="359"/>
      <c r="BX466" s="669"/>
      <c r="BY466" s="674"/>
      <c r="BZ466" s="664"/>
      <c r="CA466" s="359"/>
      <c r="CB466" s="664"/>
      <c r="CC466" s="669"/>
      <c r="CD466" s="359"/>
      <c r="CE466" s="664"/>
      <c r="CF466" s="359"/>
      <c r="CG466" s="664"/>
      <c r="CH466" s="359"/>
      <c r="CI466" s="664"/>
      <c r="CJ466" s="359"/>
      <c r="CK466" s="664"/>
      <c r="CL466" s="669"/>
      <c r="CM466" s="669"/>
      <c r="CN466" s="359"/>
      <c r="CO466" s="359"/>
      <c r="CP466" s="359"/>
      <c r="CQ466" s="669"/>
      <c r="CR466" s="669"/>
      <c r="CS466" s="669"/>
      <c r="CT466" s="669"/>
      <c r="CU466" s="669"/>
      <c r="CV466" s="669"/>
      <c r="CW466" s="669"/>
      <c r="CX466" s="669"/>
      <c r="CY466" s="669"/>
      <c r="CZ466" s="669"/>
      <c r="DA466" s="669"/>
      <c r="DB466" s="669"/>
      <c r="DC466" s="669"/>
      <c r="DD466" s="669"/>
      <c r="DE466" s="669"/>
      <c r="DF466" s="669"/>
      <c r="DG466" s="669"/>
      <c r="DH466" s="669"/>
      <c r="DI466" s="669"/>
      <c r="DJ466" s="669"/>
      <c r="DK466" s="669"/>
      <c r="DL466" s="669"/>
      <c r="DM466" s="669"/>
      <c r="DN466" s="669"/>
      <c r="DO466" s="669"/>
      <c r="DP466" s="669"/>
      <c r="DQ466" s="669"/>
      <c r="DR466" s="669"/>
      <c r="DS466" s="669"/>
      <c r="DT466" s="669"/>
      <c r="DU466" s="669"/>
      <c r="DV466" s="669"/>
      <c r="DW466" s="669"/>
      <c r="DX466" s="669"/>
      <c r="DY466" s="669"/>
      <c r="DZ466" s="669"/>
      <c r="EA466" s="669"/>
      <c r="EB466" s="669"/>
      <c r="EC466" s="669"/>
      <c r="ED466" s="669"/>
      <c r="EE466" s="669"/>
      <c r="EF466" s="669"/>
      <c r="EG466" s="669"/>
      <c r="EH466" s="669"/>
      <c r="EI466" s="669"/>
      <c r="EJ466" s="669"/>
      <c r="EK466" s="669"/>
      <c r="EL466" s="669"/>
      <c r="EM466" s="669"/>
    </row>
    <row r="467" spans="63:143" ht="13" customHeight="1" x14ac:dyDescent="0.3">
      <c r="BK467" s="664"/>
      <c r="BL467" s="664"/>
      <c r="BM467" s="664"/>
      <c r="BN467" s="664"/>
      <c r="BO467" s="669"/>
      <c r="BP467" s="664"/>
      <c r="BQ467" s="664"/>
      <c r="BR467" s="673"/>
      <c r="BS467" s="359"/>
      <c r="BT467" s="669"/>
      <c r="BU467" s="359"/>
      <c r="BV467" s="664"/>
      <c r="BW467" s="359"/>
      <c r="BX467" s="669"/>
      <c r="BY467" s="674"/>
      <c r="BZ467" s="664"/>
      <c r="CA467" s="359"/>
      <c r="CB467" s="664"/>
      <c r="CC467" s="669"/>
      <c r="CD467" s="359"/>
      <c r="CE467" s="664"/>
      <c r="CF467" s="359"/>
      <c r="CG467" s="664"/>
      <c r="CH467" s="359"/>
      <c r="CI467" s="664"/>
      <c r="CJ467" s="359"/>
      <c r="CK467" s="664"/>
      <c r="CL467" s="669"/>
      <c r="CM467" s="669"/>
      <c r="CN467" s="359"/>
      <c r="CO467" s="359"/>
      <c r="CP467" s="359"/>
      <c r="CQ467" s="669"/>
      <c r="CR467" s="669"/>
      <c r="CS467" s="669"/>
      <c r="CT467" s="669"/>
      <c r="CU467" s="669"/>
      <c r="CV467" s="669"/>
      <c r="CW467" s="669"/>
      <c r="CX467" s="669"/>
      <c r="CY467" s="669"/>
      <c r="CZ467" s="669"/>
      <c r="DA467" s="669"/>
      <c r="DB467" s="669"/>
      <c r="DC467" s="669"/>
      <c r="DD467" s="669"/>
      <c r="DE467" s="669"/>
      <c r="DF467" s="669"/>
      <c r="DG467" s="669"/>
      <c r="DH467" s="669"/>
      <c r="DI467" s="669"/>
      <c r="DJ467" s="669"/>
      <c r="DK467" s="669"/>
      <c r="DL467" s="669"/>
      <c r="DM467" s="669"/>
      <c r="DN467" s="669"/>
      <c r="DO467" s="669"/>
      <c r="DP467" s="669"/>
      <c r="DQ467" s="669"/>
      <c r="DR467" s="669"/>
      <c r="DS467" s="669"/>
      <c r="DT467" s="669"/>
      <c r="DU467" s="669"/>
      <c r="DV467" s="669"/>
      <c r="DW467" s="669"/>
      <c r="DX467" s="669"/>
      <c r="DY467" s="669"/>
      <c r="DZ467" s="669"/>
      <c r="EA467" s="669"/>
      <c r="EB467" s="669"/>
      <c r="EC467" s="669"/>
      <c r="ED467" s="669"/>
      <c r="EE467" s="669"/>
      <c r="EF467" s="669"/>
      <c r="EG467" s="669"/>
      <c r="EH467" s="669"/>
      <c r="EI467" s="669"/>
      <c r="EJ467" s="669"/>
      <c r="EK467" s="669"/>
      <c r="EL467" s="669"/>
      <c r="EM467" s="669"/>
    </row>
    <row r="468" spans="63:143" ht="13" customHeight="1" x14ac:dyDescent="0.3">
      <c r="BK468" s="664"/>
      <c r="BL468" s="664"/>
      <c r="BM468" s="664"/>
      <c r="BN468" s="664"/>
      <c r="BO468" s="669"/>
      <c r="BP468" s="664"/>
      <c r="BQ468" s="664"/>
      <c r="BR468" s="673"/>
      <c r="BS468" s="359"/>
      <c r="BT468" s="669"/>
      <c r="BU468" s="359"/>
      <c r="BV468" s="664"/>
      <c r="BW468" s="359"/>
      <c r="BX468" s="669"/>
      <c r="BY468" s="674"/>
      <c r="BZ468" s="664"/>
      <c r="CA468" s="359"/>
      <c r="CB468" s="664"/>
      <c r="CC468" s="669"/>
      <c r="CD468" s="359"/>
      <c r="CE468" s="664"/>
      <c r="CF468" s="359"/>
      <c r="CG468" s="664"/>
      <c r="CH468" s="359"/>
      <c r="CI468" s="664"/>
      <c r="CJ468" s="359"/>
      <c r="CK468" s="664"/>
      <c r="CL468" s="669"/>
      <c r="CM468" s="669"/>
      <c r="CN468" s="359"/>
      <c r="CO468" s="359"/>
      <c r="CP468" s="359"/>
      <c r="CQ468" s="669"/>
      <c r="CR468" s="669"/>
      <c r="CS468" s="669"/>
      <c r="CT468" s="669"/>
      <c r="CU468" s="669"/>
      <c r="CV468" s="669"/>
      <c r="CW468" s="669"/>
      <c r="CX468" s="669"/>
      <c r="CY468" s="669"/>
      <c r="CZ468" s="669"/>
      <c r="DA468" s="669"/>
      <c r="DB468" s="669"/>
      <c r="DC468" s="669"/>
      <c r="DD468" s="669"/>
      <c r="DE468" s="669"/>
      <c r="DF468" s="669"/>
      <c r="DG468" s="669"/>
      <c r="DH468" s="669"/>
      <c r="DI468" s="669"/>
      <c r="DJ468" s="669"/>
      <c r="DK468" s="669"/>
      <c r="DL468" s="669"/>
      <c r="DM468" s="669"/>
      <c r="DN468" s="669"/>
      <c r="DO468" s="669"/>
      <c r="DP468" s="669"/>
      <c r="DQ468" s="669"/>
      <c r="DR468" s="669"/>
      <c r="DS468" s="669"/>
      <c r="DT468" s="669"/>
      <c r="DU468" s="669"/>
      <c r="DV468" s="669"/>
      <c r="DW468" s="669"/>
      <c r="DX468" s="669"/>
      <c r="DY468" s="669"/>
      <c r="DZ468" s="669"/>
      <c r="EA468" s="669"/>
      <c r="EB468" s="669"/>
      <c r="EC468" s="669"/>
      <c r="ED468" s="669"/>
      <c r="EE468" s="669"/>
      <c r="EF468" s="669"/>
      <c r="EG468" s="669"/>
      <c r="EH468" s="669"/>
      <c r="EI468" s="669"/>
      <c r="EJ468" s="669"/>
      <c r="EK468" s="669"/>
      <c r="EL468" s="669"/>
      <c r="EM468" s="669"/>
    </row>
    <row r="469" spans="63:143" ht="13" customHeight="1" x14ac:dyDescent="0.3">
      <c r="BK469" s="664"/>
      <c r="BL469" s="664"/>
      <c r="BM469" s="664"/>
      <c r="BN469" s="664"/>
      <c r="BO469" s="669"/>
      <c r="BP469" s="664"/>
      <c r="BQ469" s="664"/>
      <c r="BR469" s="673"/>
      <c r="BS469" s="359"/>
      <c r="BT469" s="669"/>
      <c r="BU469" s="359"/>
      <c r="BV469" s="664"/>
      <c r="BW469" s="359"/>
      <c r="BX469" s="669"/>
      <c r="BY469" s="674"/>
      <c r="BZ469" s="664"/>
      <c r="CA469" s="359"/>
      <c r="CB469" s="664"/>
      <c r="CC469" s="669"/>
      <c r="CD469" s="359"/>
      <c r="CE469" s="664"/>
      <c r="CF469" s="359"/>
      <c r="CG469" s="664"/>
      <c r="CH469" s="359"/>
      <c r="CI469" s="664"/>
      <c r="CJ469" s="359"/>
      <c r="CK469" s="664"/>
      <c r="CL469" s="669"/>
      <c r="CM469" s="669"/>
      <c r="CN469" s="359"/>
      <c r="CO469" s="359"/>
      <c r="CP469" s="359"/>
      <c r="CQ469" s="669"/>
      <c r="CR469" s="669"/>
      <c r="CS469" s="669"/>
      <c r="CT469" s="669"/>
      <c r="CU469" s="669"/>
      <c r="CV469" s="669"/>
      <c r="CW469" s="669"/>
      <c r="CX469" s="669"/>
      <c r="CY469" s="669"/>
      <c r="CZ469" s="669"/>
      <c r="DA469" s="669"/>
      <c r="DB469" s="669"/>
      <c r="DC469" s="669"/>
      <c r="DD469" s="669"/>
      <c r="DE469" s="669"/>
      <c r="DF469" s="669"/>
      <c r="DG469" s="669"/>
      <c r="DH469" s="669"/>
      <c r="DI469" s="669"/>
      <c r="DJ469" s="669"/>
      <c r="DK469" s="669"/>
      <c r="DL469" s="669"/>
      <c r="DM469" s="669"/>
      <c r="DN469" s="669"/>
      <c r="DO469" s="669"/>
      <c r="DP469" s="669"/>
      <c r="DQ469" s="669"/>
      <c r="DR469" s="669"/>
      <c r="DS469" s="669"/>
      <c r="DT469" s="669"/>
      <c r="DU469" s="669"/>
      <c r="DV469" s="669"/>
      <c r="DW469" s="669"/>
      <c r="DX469" s="669"/>
      <c r="DY469" s="669"/>
      <c r="DZ469" s="669"/>
      <c r="EA469" s="669"/>
      <c r="EB469" s="669"/>
      <c r="EC469" s="669"/>
      <c r="ED469" s="669"/>
      <c r="EE469" s="669"/>
      <c r="EF469" s="669"/>
      <c r="EG469" s="669"/>
      <c r="EH469" s="669"/>
      <c r="EI469" s="669"/>
      <c r="EJ469" s="669"/>
      <c r="EK469" s="669"/>
      <c r="EL469" s="669"/>
      <c r="EM469" s="669"/>
    </row>
    <row r="470" spans="63:143" ht="13" customHeight="1" x14ac:dyDescent="0.3">
      <c r="BK470" s="664"/>
      <c r="BL470" s="664"/>
      <c r="BM470" s="664"/>
      <c r="BN470" s="664"/>
      <c r="BO470" s="669"/>
      <c r="BP470" s="664"/>
      <c r="BQ470" s="664"/>
      <c r="BR470" s="673"/>
      <c r="BS470" s="359"/>
      <c r="BT470" s="669"/>
      <c r="BU470" s="359"/>
      <c r="BV470" s="664"/>
      <c r="BW470" s="359"/>
      <c r="BX470" s="669"/>
      <c r="BY470" s="674"/>
      <c r="BZ470" s="664"/>
      <c r="CA470" s="359"/>
      <c r="CB470" s="664"/>
      <c r="CC470" s="669"/>
      <c r="CD470" s="359"/>
      <c r="CE470" s="664"/>
      <c r="CF470" s="359"/>
      <c r="CG470" s="664"/>
      <c r="CH470" s="359"/>
      <c r="CI470" s="664"/>
      <c r="CJ470" s="359"/>
      <c r="CK470" s="664"/>
      <c r="CL470" s="669"/>
      <c r="CM470" s="669"/>
      <c r="CN470" s="359"/>
      <c r="CO470" s="359"/>
      <c r="CP470" s="359"/>
      <c r="CQ470" s="669"/>
      <c r="CR470" s="669"/>
      <c r="CS470" s="669"/>
      <c r="CT470" s="669"/>
      <c r="CU470" s="669"/>
      <c r="CV470" s="669"/>
      <c r="CW470" s="669"/>
      <c r="CX470" s="669"/>
      <c r="CY470" s="669"/>
      <c r="CZ470" s="669"/>
      <c r="DA470" s="669"/>
      <c r="DB470" s="669"/>
      <c r="DC470" s="669"/>
      <c r="DD470" s="669"/>
      <c r="DE470" s="669"/>
      <c r="DF470" s="669"/>
      <c r="DG470" s="669"/>
      <c r="DH470" s="669"/>
      <c r="DI470" s="669"/>
      <c r="DJ470" s="669"/>
      <c r="DK470" s="669"/>
      <c r="DL470" s="669"/>
      <c r="DM470" s="669"/>
      <c r="DN470" s="669"/>
      <c r="DO470" s="669"/>
      <c r="DP470" s="669"/>
      <c r="DQ470" s="669"/>
      <c r="DR470" s="669"/>
      <c r="DS470" s="669"/>
      <c r="DT470" s="669"/>
      <c r="DU470" s="669"/>
      <c r="DV470" s="669"/>
      <c r="DW470" s="669"/>
      <c r="DX470" s="669"/>
      <c r="DY470" s="669"/>
      <c r="DZ470" s="669"/>
      <c r="EA470" s="669"/>
      <c r="EB470" s="669"/>
      <c r="EC470" s="669"/>
      <c r="ED470" s="669"/>
      <c r="EE470" s="669"/>
      <c r="EF470" s="669"/>
      <c r="EG470" s="669"/>
      <c r="EH470" s="669"/>
      <c r="EI470" s="669"/>
      <c r="EJ470" s="669"/>
      <c r="EK470" s="669"/>
      <c r="EL470" s="669"/>
      <c r="EM470" s="669"/>
    </row>
    <row r="471" spans="63:143" ht="13" customHeight="1" x14ac:dyDescent="0.3">
      <c r="BK471" s="664"/>
      <c r="BL471" s="664"/>
      <c r="BM471" s="664"/>
      <c r="BN471" s="664"/>
      <c r="BO471" s="669"/>
      <c r="BP471" s="664"/>
      <c r="BQ471" s="664"/>
      <c r="BR471" s="673"/>
      <c r="BS471" s="359"/>
      <c r="BT471" s="669"/>
      <c r="BU471" s="359"/>
      <c r="BV471" s="664"/>
      <c r="BW471" s="359"/>
      <c r="BX471" s="669"/>
      <c r="BY471" s="674"/>
      <c r="BZ471" s="664"/>
      <c r="CA471" s="359"/>
      <c r="CB471" s="664"/>
      <c r="CC471" s="669"/>
      <c r="CD471" s="359"/>
      <c r="CE471" s="664"/>
      <c r="CF471" s="359"/>
      <c r="CG471" s="664"/>
      <c r="CH471" s="359"/>
      <c r="CI471" s="664"/>
      <c r="CJ471" s="359"/>
      <c r="CK471" s="664"/>
      <c r="CL471" s="669"/>
      <c r="CM471" s="669"/>
      <c r="CN471" s="359"/>
      <c r="CO471" s="359"/>
      <c r="CP471" s="359"/>
      <c r="CQ471" s="669"/>
      <c r="CR471" s="669"/>
      <c r="CS471" s="669"/>
      <c r="CT471" s="669"/>
      <c r="CU471" s="669"/>
      <c r="CV471" s="669"/>
      <c r="CW471" s="669"/>
      <c r="CX471" s="669"/>
      <c r="CY471" s="669"/>
      <c r="CZ471" s="669"/>
      <c r="DA471" s="669"/>
      <c r="DB471" s="669"/>
      <c r="DC471" s="669"/>
      <c r="DD471" s="669"/>
      <c r="DE471" s="669"/>
      <c r="DF471" s="669"/>
      <c r="DG471" s="669"/>
      <c r="DH471" s="669"/>
      <c r="DI471" s="669"/>
      <c r="DJ471" s="669"/>
      <c r="DK471" s="669"/>
      <c r="DL471" s="669"/>
      <c r="DM471" s="669"/>
      <c r="DN471" s="669"/>
      <c r="DO471" s="669"/>
      <c r="DP471" s="669"/>
      <c r="DQ471" s="669"/>
      <c r="DR471" s="669"/>
      <c r="DS471" s="669"/>
      <c r="DT471" s="669"/>
      <c r="DU471" s="669"/>
      <c r="DV471" s="669"/>
      <c r="DW471" s="669"/>
      <c r="DX471" s="669"/>
      <c r="DY471" s="669"/>
      <c r="DZ471" s="669"/>
      <c r="EA471" s="669"/>
      <c r="EB471" s="669"/>
      <c r="EC471" s="669"/>
      <c r="ED471" s="669"/>
      <c r="EE471" s="669"/>
      <c r="EF471" s="669"/>
      <c r="EG471" s="669"/>
      <c r="EH471" s="669"/>
      <c r="EI471" s="669"/>
      <c r="EJ471" s="669"/>
      <c r="EK471" s="669"/>
      <c r="EL471" s="669"/>
      <c r="EM471" s="669"/>
    </row>
    <row r="472" spans="63:143" ht="13" customHeight="1" x14ac:dyDescent="0.3">
      <c r="BK472" s="664"/>
      <c r="BL472" s="664"/>
      <c r="BM472" s="664"/>
      <c r="BN472" s="664"/>
      <c r="BO472" s="669"/>
      <c r="BP472" s="664"/>
      <c r="BQ472" s="664"/>
      <c r="BR472" s="673"/>
      <c r="BS472" s="359"/>
      <c r="BT472" s="669"/>
      <c r="BU472" s="359"/>
      <c r="BV472" s="664"/>
      <c r="BW472" s="359"/>
      <c r="BX472" s="669"/>
      <c r="BY472" s="674"/>
      <c r="BZ472" s="664"/>
      <c r="CA472" s="359"/>
      <c r="CB472" s="664"/>
      <c r="CC472" s="669"/>
      <c r="CD472" s="359"/>
      <c r="CE472" s="664"/>
      <c r="CF472" s="359"/>
      <c r="CG472" s="664"/>
      <c r="CH472" s="359"/>
      <c r="CI472" s="664"/>
      <c r="CJ472" s="359"/>
      <c r="CK472" s="664"/>
      <c r="CL472" s="669"/>
      <c r="CM472" s="669"/>
      <c r="CN472" s="359"/>
      <c r="CO472" s="359"/>
      <c r="CP472" s="359"/>
      <c r="CQ472" s="669"/>
      <c r="CR472" s="669"/>
      <c r="CS472" s="669"/>
      <c r="CT472" s="669"/>
      <c r="CU472" s="669"/>
      <c r="CV472" s="669"/>
      <c r="CW472" s="669"/>
      <c r="CX472" s="669"/>
      <c r="CY472" s="669"/>
      <c r="CZ472" s="669"/>
      <c r="DA472" s="669"/>
      <c r="DB472" s="669"/>
      <c r="DC472" s="669"/>
      <c r="DD472" s="669"/>
      <c r="DE472" s="669"/>
      <c r="DF472" s="669"/>
      <c r="DG472" s="669"/>
      <c r="DH472" s="669"/>
      <c r="DI472" s="669"/>
      <c r="DJ472" s="669"/>
      <c r="DK472" s="669"/>
      <c r="DL472" s="669"/>
      <c r="DM472" s="669"/>
      <c r="DN472" s="669"/>
      <c r="DO472" s="669"/>
      <c r="DP472" s="669"/>
      <c r="DQ472" s="669"/>
      <c r="DR472" s="669"/>
      <c r="DS472" s="669"/>
      <c r="DT472" s="669"/>
      <c r="DU472" s="669"/>
      <c r="DV472" s="669"/>
      <c r="DW472" s="669"/>
      <c r="DX472" s="669"/>
      <c r="DY472" s="669"/>
      <c r="DZ472" s="669"/>
      <c r="EA472" s="669"/>
      <c r="EB472" s="669"/>
      <c r="EC472" s="669"/>
      <c r="ED472" s="669"/>
      <c r="EE472" s="669"/>
      <c r="EF472" s="669"/>
      <c r="EG472" s="669"/>
      <c r="EH472" s="669"/>
      <c r="EI472" s="669"/>
      <c r="EJ472" s="669"/>
      <c r="EK472" s="669"/>
      <c r="EL472" s="669"/>
      <c r="EM472" s="669"/>
    </row>
    <row r="473" spans="63:143" ht="13" customHeight="1" x14ac:dyDescent="0.3">
      <c r="BK473" s="664"/>
      <c r="BL473" s="664"/>
      <c r="BM473" s="664"/>
      <c r="BN473" s="664"/>
      <c r="BO473" s="669"/>
      <c r="BP473" s="664"/>
      <c r="BQ473" s="664"/>
      <c r="BR473" s="673"/>
      <c r="BS473" s="359"/>
      <c r="BT473" s="669"/>
      <c r="BU473" s="359"/>
      <c r="BV473" s="664"/>
      <c r="BW473" s="359"/>
      <c r="BX473" s="669"/>
      <c r="BY473" s="674"/>
      <c r="BZ473" s="664"/>
      <c r="CA473" s="359"/>
      <c r="CB473" s="664"/>
      <c r="CC473" s="669"/>
      <c r="CD473" s="359"/>
      <c r="CE473" s="664"/>
      <c r="CF473" s="359"/>
      <c r="CG473" s="664"/>
      <c r="CH473" s="359"/>
      <c r="CI473" s="664"/>
      <c r="CJ473" s="359"/>
      <c r="CK473" s="664"/>
      <c r="CL473" s="669"/>
      <c r="CM473" s="669"/>
      <c r="CN473" s="359"/>
      <c r="CO473" s="359"/>
      <c r="CP473" s="359"/>
      <c r="CQ473" s="669"/>
      <c r="CR473" s="669"/>
      <c r="CS473" s="669"/>
      <c r="CT473" s="669"/>
      <c r="CU473" s="669"/>
      <c r="CV473" s="669"/>
      <c r="CW473" s="669"/>
      <c r="CX473" s="669"/>
      <c r="CY473" s="669"/>
      <c r="CZ473" s="669"/>
      <c r="DA473" s="669"/>
      <c r="DB473" s="669"/>
      <c r="DC473" s="669"/>
      <c r="DD473" s="669"/>
      <c r="DE473" s="669"/>
      <c r="DF473" s="669"/>
      <c r="DG473" s="669"/>
      <c r="DH473" s="669"/>
      <c r="DI473" s="669"/>
      <c r="DJ473" s="669"/>
      <c r="DK473" s="669"/>
      <c r="DL473" s="669"/>
      <c r="DM473" s="669"/>
      <c r="DN473" s="669"/>
      <c r="DO473" s="669"/>
      <c r="DP473" s="669"/>
      <c r="DQ473" s="669"/>
      <c r="DR473" s="669"/>
      <c r="DS473" s="669"/>
      <c r="DT473" s="669"/>
      <c r="DU473" s="669"/>
      <c r="DV473" s="669"/>
      <c r="DW473" s="669"/>
      <c r="DX473" s="669"/>
      <c r="DY473" s="669"/>
      <c r="DZ473" s="669"/>
      <c r="EA473" s="669"/>
      <c r="EB473" s="669"/>
      <c r="EC473" s="669"/>
      <c r="ED473" s="669"/>
      <c r="EE473" s="669"/>
      <c r="EF473" s="669"/>
      <c r="EG473" s="669"/>
      <c r="EH473" s="669"/>
      <c r="EI473" s="669"/>
      <c r="EJ473" s="669"/>
      <c r="EK473" s="669"/>
      <c r="EL473" s="669"/>
      <c r="EM473" s="669"/>
    </row>
    <row r="474" spans="63:143" ht="13" customHeight="1" x14ac:dyDescent="0.3">
      <c r="BK474" s="664"/>
      <c r="BL474" s="664"/>
      <c r="BM474" s="664"/>
      <c r="BN474" s="664"/>
      <c r="BO474" s="669"/>
      <c r="BP474" s="664"/>
      <c r="BQ474" s="664"/>
      <c r="BR474" s="673"/>
      <c r="BS474" s="359"/>
      <c r="BT474" s="669"/>
      <c r="BU474" s="359"/>
      <c r="BV474" s="664"/>
      <c r="BW474" s="359"/>
      <c r="BX474" s="669"/>
      <c r="BY474" s="674"/>
      <c r="BZ474" s="664"/>
      <c r="CA474" s="359"/>
      <c r="CB474" s="664"/>
      <c r="CC474" s="669"/>
      <c r="CD474" s="359"/>
      <c r="CE474" s="664"/>
      <c r="CF474" s="359"/>
      <c r="CG474" s="664"/>
      <c r="CH474" s="359"/>
      <c r="CI474" s="664"/>
      <c r="CJ474" s="359"/>
      <c r="CK474" s="664"/>
      <c r="CL474" s="669"/>
      <c r="CM474" s="669"/>
      <c r="CN474" s="359"/>
      <c r="CO474" s="359"/>
      <c r="CP474" s="359"/>
      <c r="CQ474" s="669"/>
      <c r="CR474" s="669"/>
      <c r="CS474" s="669"/>
      <c r="CT474" s="669"/>
      <c r="CU474" s="669"/>
      <c r="CV474" s="669"/>
      <c r="CW474" s="669"/>
      <c r="CX474" s="669"/>
      <c r="CY474" s="669"/>
      <c r="CZ474" s="669"/>
      <c r="DA474" s="669"/>
      <c r="DB474" s="669"/>
      <c r="DC474" s="669"/>
      <c r="DD474" s="669"/>
      <c r="DE474" s="669"/>
      <c r="DF474" s="669"/>
      <c r="DG474" s="669"/>
      <c r="DH474" s="669"/>
      <c r="DI474" s="669"/>
      <c r="DJ474" s="669"/>
      <c r="DK474" s="669"/>
      <c r="DL474" s="669"/>
      <c r="DM474" s="669"/>
      <c r="DN474" s="669"/>
      <c r="DO474" s="669"/>
      <c r="DP474" s="669"/>
      <c r="DQ474" s="669"/>
      <c r="DR474" s="669"/>
      <c r="DS474" s="669"/>
      <c r="DT474" s="669"/>
      <c r="DU474" s="669"/>
      <c r="DV474" s="669"/>
      <c r="DW474" s="669"/>
      <c r="DX474" s="669"/>
      <c r="DY474" s="669"/>
      <c r="DZ474" s="669"/>
      <c r="EA474" s="669"/>
      <c r="EB474" s="669"/>
      <c r="EC474" s="669"/>
      <c r="ED474" s="669"/>
      <c r="EE474" s="669"/>
      <c r="EF474" s="669"/>
      <c r="EG474" s="669"/>
      <c r="EH474" s="669"/>
      <c r="EI474" s="669"/>
      <c r="EJ474" s="669"/>
      <c r="EK474" s="669"/>
      <c r="EL474" s="669"/>
      <c r="EM474" s="669"/>
    </row>
    <row r="475" spans="63:143" ht="13" customHeight="1" x14ac:dyDescent="0.3">
      <c r="BK475" s="664"/>
      <c r="BL475" s="664"/>
      <c r="BM475" s="664"/>
      <c r="BN475" s="664"/>
      <c r="BO475" s="669"/>
      <c r="BP475" s="664"/>
      <c r="BQ475" s="664"/>
      <c r="BR475" s="673"/>
      <c r="BS475" s="359"/>
      <c r="BT475" s="669"/>
      <c r="BU475" s="359"/>
      <c r="BV475" s="664"/>
      <c r="BW475" s="359"/>
      <c r="BX475" s="669"/>
      <c r="BY475" s="674"/>
      <c r="BZ475" s="664"/>
      <c r="CA475" s="359"/>
      <c r="CB475" s="664"/>
      <c r="CC475" s="669"/>
      <c r="CD475" s="359"/>
      <c r="CE475" s="664"/>
      <c r="CF475" s="359"/>
      <c r="CG475" s="664"/>
      <c r="CH475" s="359"/>
      <c r="CI475" s="664"/>
      <c r="CJ475" s="359"/>
      <c r="CK475" s="664"/>
      <c r="CL475" s="669"/>
      <c r="CM475" s="669"/>
      <c r="CN475" s="359"/>
      <c r="CO475" s="359"/>
      <c r="CP475" s="359"/>
      <c r="CQ475" s="669"/>
      <c r="CR475" s="669"/>
      <c r="CS475" s="669"/>
      <c r="CT475" s="669"/>
      <c r="CU475" s="669"/>
      <c r="CV475" s="669"/>
      <c r="CW475" s="669"/>
      <c r="CX475" s="669"/>
      <c r="CY475" s="669"/>
      <c r="CZ475" s="669"/>
      <c r="DA475" s="669"/>
      <c r="DB475" s="669"/>
      <c r="DC475" s="669"/>
      <c r="DD475" s="669"/>
      <c r="DE475" s="669"/>
      <c r="DF475" s="669"/>
      <c r="DG475" s="669"/>
      <c r="DH475" s="669"/>
      <c r="DI475" s="669"/>
      <c r="DJ475" s="669"/>
      <c r="DK475" s="669"/>
      <c r="DL475" s="669"/>
      <c r="DM475" s="669"/>
      <c r="DN475" s="669"/>
      <c r="DO475" s="669"/>
      <c r="DP475" s="669"/>
      <c r="DQ475" s="669"/>
      <c r="DR475" s="669"/>
      <c r="DS475" s="669"/>
      <c r="DT475" s="669"/>
      <c r="DU475" s="669"/>
      <c r="DV475" s="669"/>
      <c r="DW475" s="669"/>
      <c r="DX475" s="669"/>
      <c r="DY475" s="669"/>
      <c r="DZ475" s="669"/>
      <c r="EA475" s="669"/>
      <c r="EB475" s="669"/>
      <c r="EC475" s="669"/>
      <c r="ED475" s="669"/>
      <c r="EE475" s="669"/>
      <c r="EF475" s="669"/>
      <c r="EG475" s="669"/>
      <c r="EH475" s="669"/>
      <c r="EI475" s="669"/>
      <c r="EJ475" s="669"/>
      <c r="EK475" s="669"/>
      <c r="EL475" s="669"/>
      <c r="EM475" s="669"/>
    </row>
    <row r="476" spans="63:143" ht="13" customHeight="1" x14ac:dyDescent="0.3">
      <c r="BK476" s="664"/>
      <c r="BL476" s="664"/>
      <c r="BM476" s="664"/>
      <c r="BN476" s="664"/>
      <c r="BO476" s="669"/>
      <c r="BP476" s="664"/>
      <c r="BQ476" s="664"/>
      <c r="BR476" s="673"/>
      <c r="BS476" s="359"/>
      <c r="BT476" s="669"/>
      <c r="BU476" s="359"/>
      <c r="BV476" s="664"/>
      <c r="BW476" s="359"/>
      <c r="BX476" s="669"/>
      <c r="BY476" s="674"/>
      <c r="BZ476" s="664"/>
      <c r="CA476" s="359"/>
      <c r="CB476" s="664"/>
      <c r="CC476" s="669"/>
      <c r="CD476" s="359"/>
      <c r="CE476" s="664"/>
      <c r="CF476" s="359"/>
      <c r="CG476" s="664"/>
      <c r="CH476" s="359"/>
      <c r="CI476" s="664"/>
      <c r="CJ476" s="359"/>
      <c r="CK476" s="664"/>
      <c r="CL476" s="669"/>
      <c r="CM476" s="669"/>
      <c r="CN476" s="359"/>
      <c r="CO476" s="359"/>
      <c r="CP476" s="359"/>
      <c r="CQ476" s="669"/>
      <c r="CR476" s="669"/>
      <c r="CS476" s="669"/>
      <c r="CT476" s="669"/>
      <c r="CU476" s="669"/>
      <c r="CV476" s="669"/>
      <c r="CW476" s="669"/>
      <c r="CX476" s="669"/>
      <c r="CY476" s="669"/>
      <c r="CZ476" s="669"/>
      <c r="DA476" s="669"/>
      <c r="DB476" s="669"/>
      <c r="DC476" s="669"/>
      <c r="DD476" s="669"/>
      <c r="DE476" s="669"/>
      <c r="DF476" s="669"/>
      <c r="DG476" s="669"/>
      <c r="DH476" s="669"/>
      <c r="DI476" s="669"/>
      <c r="DJ476" s="669"/>
      <c r="DK476" s="669"/>
      <c r="DL476" s="669"/>
      <c r="DM476" s="669"/>
      <c r="DN476" s="669"/>
      <c r="DO476" s="669"/>
      <c r="DP476" s="669"/>
      <c r="DQ476" s="669"/>
      <c r="DR476" s="669"/>
      <c r="DS476" s="669"/>
      <c r="DT476" s="669"/>
      <c r="DU476" s="669"/>
      <c r="DV476" s="669"/>
      <c r="DW476" s="669"/>
      <c r="DX476" s="669"/>
      <c r="DY476" s="669"/>
      <c r="DZ476" s="669"/>
      <c r="EA476" s="669"/>
      <c r="EB476" s="669"/>
      <c r="EC476" s="669"/>
      <c r="ED476" s="669"/>
      <c r="EE476" s="669"/>
      <c r="EF476" s="669"/>
      <c r="EG476" s="669"/>
      <c r="EH476" s="669"/>
      <c r="EI476" s="669"/>
      <c r="EJ476" s="669"/>
      <c r="EK476" s="669"/>
      <c r="EL476" s="669"/>
      <c r="EM476" s="669"/>
    </row>
    <row r="477" spans="63:143" ht="13" customHeight="1" x14ac:dyDescent="0.3">
      <c r="BK477" s="664"/>
      <c r="BL477" s="664"/>
      <c r="BM477" s="664"/>
      <c r="BN477" s="664"/>
      <c r="BO477" s="669"/>
      <c r="BP477" s="664"/>
      <c r="BQ477" s="664"/>
      <c r="BR477" s="673"/>
      <c r="BS477" s="359"/>
      <c r="BT477" s="669"/>
      <c r="BU477" s="359"/>
      <c r="BV477" s="664"/>
      <c r="BW477" s="359"/>
      <c r="BX477" s="669"/>
      <c r="BY477" s="674"/>
      <c r="BZ477" s="664"/>
      <c r="CA477" s="359"/>
      <c r="CB477" s="664"/>
      <c r="CC477" s="669"/>
      <c r="CD477" s="359"/>
      <c r="CE477" s="664"/>
      <c r="CF477" s="359"/>
      <c r="CG477" s="664"/>
      <c r="CH477" s="359"/>
      <c r="CI477" s="664"/>
      <c r="CJ477" s="359"/>
      <c r="CK477" s="664"/>
      <c r="CL477" s="669"/>
      <c r="CM477" s="669"/>
      <c r="CN477" s="359"/>
      <c r="CO477" s="359"/>
      <c r="CP477" s="359"/>
      <c r="CQ477" s="669"/>
      <c r="CR477" s="669"/>
      <c r="CS477" s="669"/>
      <c r="CT477" s="669"/>
      <c r="CU477" s="669"/>
      <c r="CV477" s="669"/>
      <c r="CW477" s="669"/>
      <c r="CX477" s="669"/>
      <c r="CY477" s="669"/>
      <c r="CZ477" s="669"/>
      <c r="DA477" s="669"/>
      <c r="DB477" s="669"/>
      <c r="DC477" s="669"/>
      <c r="DD477" s="669"/>
      <c r="DE477" s="669"/>
      <c r="DF477" s="669"/>
      <c r="DG477" s="669"/>
      <c r="DH477" s="669"/>
      <c r="DI477" s="669"/>
      <c r="DJ477" s="669"/>
      <c r="DK477" s="669"/>
      <c r="DL477" s="669"/>
      <c r="DM477" s="669"/>
      <c r="DN477" s="669"/>
      <c r="DO477" s="669"/>
      <c r="DP477" s="669"/>
      <c r="DQ477" s="669"/>
      <c r="DR477" s="669"/>
      <c r="DS477" s="669"/>
      <c r="DT477" s="669"/>
      <c r="DU477" s="669"/>
      <c r="DV477" s="669"/>
      <c r="DW477" s="669"/>
      <c r="DX477" s="669"/>
      <c r="DY477" s="669"/>
      <c r="DZ477" s="669"/>
      <c r="EA477" s="669"/>
      <c r="EB477" s="669"/>
      <c r="EC477" s="669"/>
      <c r="ED477" s="669"/>
      <c r="EE477" s="669"/>
      <c r="EF477" s="669"/>
      <c r="EG477" s="669"/>
      <c r="EH477" s="669"/>
      <c r="EI477" s="669"/>
      <c r="EJ477" s="669"/>
      <c r="EK477" s="669"/>
      <c r="EL477" s="669"/>
      <c r="EM477" s="669"/>
    </row>
    <row r="478" spans="63:143" ht="13" customHeight="1" x14ac:dyDescent="0.3">
      <c r="BK478" s="664"/>
      <c r="BL478" s="664"/>
      <c r="BM478" s="664"/>
      <c r="BN478" s="664"/>
      <c r="BO478" s="669"/>
      <c r="BP478" s="664"/>
      <c r="BQ478" s="664"/>
      <c r="BR478" s="673"/>
      <c r="BS478" s="359"/>
      <c r="BT478" s="669"/>
      <c r="BU478" s="359"/>
      <c r="BV478" s="664"/>
      <c r="BW478" s="359"/>
      <c r="BX478" s="669"/>
      <c r="BY478" s="674"/>
      <c r="BZ478" s="664"/>
      <c r="CA478" s="359"/>
      <c r="CB478" s="664"/>
      <c r="CC478" s="669"/>
      <c r="CD478" s="359"/>
      <c r="CE478" s="664"/>
      <c r="CF478" s="359"/>
      <c r="CG478" s="664"/>
      <c r="CH478" s="359"/>
      <c r="CI478" s="664"/>
      <c r="CJ478" s="359"/>
      <c r="CK478" s="664"/>
      <c r="CL478" s="669"/>
      <c r="CM478" s="669"/>
      <c r="CN478" s="359"/>
      <c r="CO478" s="359"/>
      <c r="CP478" s="359"/>
      <c r="CQ478" s="669"/>
      <c r="CR478" s="669"/>
      <c r="CS478" s="669"/>
      <c r="CT478" s="669"/>
      <c r="CU478" s="669"/>
      <c r="CV478" s="669"/>
      <c r="CW478" s="669"/>
      <c r="CX478" s="669"/>
      <c r="CY478" s="669"/>
      <c r="CZ478" s="669"/>
      <c r="DA478" s="669"/>
      <c r="DB478" s="669"/>
      <c r="DC478" s="669"/>
      <c r="DD478" s="669"/>
      <c r="DE478" s="669"/>
      <c r="DF478" s="669"/>
      <c r="DG478" s="669"/>
      <c r="DH478" s="669"/>
      <c r="DI478" s="669"/>
      <c r="DJ478" s="669"/>
      <c r="DK478" s="669"/>
      <c r="DL478" s="669"/>
      <c r="DM478" s="669"/>
      <c r="DN478" s="669"/>
      <c r="DO478" s="669"/>
      <c r="DP478" s="669"/>
      <c r="DQ478" s="669"/>
      <c r="DR478" s="669"/>
      <c r="DS478" s="669"/>
      <c r="DT478" s="669"/>
      <c r="DU478" s="669"/>
      <c r="DV478" s="669"/>
      <c r="DW478" s="669"/>
      <c r="DX478" s="669"/>
      <c r="DY478" s="669"/>
      <c r="DZ478" s="669"/>
      <c r="EA478" s="669"/>
      <c r="EB478" s="669"/>
      <c r="EC478" s="669"/>
      <c r="ED478" s="669"/>
      <c r="EE478" s="669"/>
      <c r="EF478" s="669"/>
      <c r="EG478" s="669"/>
      <c r="EH478" s="669"/>
      <c r="EI478" s="669"/>
      <c r="EJ478" s="669"/>
      <c r="EK478" s="669"/>
      <c r="EL478" s="669"/>
      <c r="EM478" s="669"/>
    </row>
    <row r="479" spans="63:143" ht="13" customHeight="1" x14ac:dyDescent="0.3">
      <c r="BK479" s="664"/>
      <c r="BL479" s="664"/>
      <c r="BM479" s="664"/>
      <c r="BN479" s="664"/>
      <c r="BO479" s="669"/>
      <c r="BP479" s="664"/>
      <c r="BQ479" s="664"/>
      <c r="BR479" s="673"/>
      <c r="BS479" s="359"/>
      <c r="BT479" s="669"/>
      <c r="BU479" s="359"/>
      <c r="BV479" s="664"/>
      <c r="BW479" s="359"/>
      <c r="BX479" s="669"/>
      <c r="BY479" s="674"/>
      <c r="BZ479" s="664"/>
      <c r="CA479" s="359"/>
      <c r="CB479" s="664"/>
      <c r="CC479" s="669"/>
      <c r="CD479" s="359"/>
      <c r="CE479" s="664"/>
      <c r="CF479" s="359"/>
      <c r="CG479" s="664"/>
      <c r="CH479" s="359"/>
      <c r="CI479" s="664"/>
      <c r="CJ479" s="359"/>
      <c r="CK479" s="664"/>
      <c r="CL479" s="669"/>
      <c r="CM479" s="669"/>
      <c r="CN479" s="359"/>
      <c r="CO479" s="359"/>
      <c r="CP479" s="359"/>
      <c r="CQ479" s="669"/>
      <c r="CR479" s="669"/>
      <c r="CS479" s="669"/>
      <c r="CT479" s="669"/>
      <c r="CU479" s="669"/>
      <c r="CV479" s="669"/>
      <c r="CW479" s="669"/>
      <c r="CX479" s="669"/>
      <c r="CY479" s="669"/>
      <c r="CZ479" s="669"/>
      <c r="DA479" s="669"/>
      <c r="DB479" s="669"/>
      <c r="DC479" s="669"/>
      <c r="DD479" s="669"/>
      <c r="DE479" s="669"/>
      <c r="DF479" s="669"/>
      <c r="DG479" s="669"/>
      <c r="DH479" s="669"/>
      <c r="DI479" s="669"/>
      <c r="DJ479" s="669"/>
      <c r="DK479" s="669"/>
      <c r="DL479" s="669"/>
      <c r="DM479" s="669"/>
      <c r="DN479" s="669"/>
      <c r="DO479" s="669"/>
      <c r="DP479" s="669"/>
      <c r="DQ479" s="669"/>
      <c r="DR479" s="669"/>
      <c r="DS479" s="669"/>
      <c r="DT479" s="669"/>
      <c r="DU479" s="669"/>
      <c r="DV479" s="669"/>
      <c r="DW479" s="669"/>
      <c r="DX479" s="669"/>
      <c r="DY479" s="669"/>
      <c r="DZ479" s="669"/>
      <c r="EA479" s="669"/>
      <c r="EB479" s="669"/>
      <c r="EC479" s="669"/>
      <c r="ED479" s="669"/>
      <c r="EE479" s="669"/>
      <c r="EF479" s="669"/>
      <c r="EG479" s="669"/>
      <c r="EH479" s="669"/>
      <c r="EI479" s="669"/>
      <c r="EJ479" s="669"/>
      <c r="EK479" s="669"/>
      <c r="EL479" s="669"/>
      <c r="EM479" s="669"/>
    </row>
    <row r="480" spans="63:143" ht="13" customHeight="1" x14ac:dyDescent="0.3">
      <c r="BK480" s="664"/>
      <c r="BL480" s="664"/>
      <c r="BM480" s="664"/>
      <c r="BN480" s="664"/>
      <c r="BO480" s="669"/>
      <c r="BP480" s="664"/>
      <c r="BQ480" s="664"/>
      <c r="BR480" s="673"/>
      <c r="BS480" s="359"/>
      <c r="BT480" s="669"/>
      <c r="BU480" s="359"/>
      <c r="BV480" s="664"/>
      <c r="BW480" s="359"/>
      <c r="BX480" s="669"/>
      <c r="BY480" s="674"/>
      <c r="BZ480" s="664"/>
      <c r="CA480" s="359"/>
      <c r="CB480" s="664"/>
      <c r="CC480" s="669"/>
      <c r="CD480" s="359"/>
      <c r="CE480" s="664"/>
      <c r="CF480" s="359"/>
      <c r="CG480" s="664"/>
      <c r="CH480" s="359"/>
      <c r="CI480" s="664"/>
      <c r="CJ480" s="359"/>
      <c r="CK480" s="664"/>
      <c r="CL480" s="669"/>
      <c r="CM480" s="669"/>
      <c r="CN480" s="359"/>
      <c r="CO480" s="359"/>
      <c r="CP480" s="359"/>
      <c r="CQ480" s="669"/>
      <c r="CR480" s="669"/>
      <c r="CS480" s="669"/>
      <c r="CT480" s="669"/>
      <c r="CU480" s="669"/>
      <c r="CV480" s="669"/>
      <c r="CW480" s="669"/>
      <c r="CX480" s="669"/>
      <c r="CY480" s="669"/>
      <c r="CZ480" s="669"/>
      <c r="DA480" s="669"/>
      <c r="DB480" s="669"/>
      <c r="DC480" s="669"/>
      <c r="DD480" s="669"/>
      <c r="DE480" s="669"/>
      <c r="DF480" s="669"/>
      <c r="DG480" s="669"/>
      <c r="DH480" s="669"/>
      <c r="DI480" s="669"/>
      <c r="DJ480" s="669"/>
      <c r="DK480" s="669"/>
      <c r="DL480" s="669"/>
      <c r="DM480" s="669"/>
      <c r="DN480" s="669"/>
      <c r="DO480" s="669"/>
      <c r="DP480" s="669"/>
      <c r="DQ480" s="669"/>
      <c r="DR480" s="669"/>
      <c r="DS480" s="669"/>
      <c r="DT480" s="669"/>
      <c r="DU480" s="669"/>
      <c r="DV480" s="669"/>
      <c r="DW480" s="669"/>
      <c r="DX480" s="669"/>
      <c r="DY480" s="669"/>
      <c r="DZ480" s="669"/>
      <c r="EA480" s="669"/>
      <c r="EB480" s="669"/>
      <c r="EC480" s="669"/>
      <c r="ED480" s="669"/>
      <c r="EE480" s="669"/>
      <c r="EF480" s="669"/>
      <c r="EG480" s="669"/>
      <c r="EH480" s="669"/>
      <c r="EI480" s="669"/>
      <c r="EJ480" s="669"/>
      <c r="EK480" s="669"/>
      <c r="EL480" s="669"/>
      <c r="EM480" s="669"/>
    </row>
    <row r="481" spans="63:143" ht="13" customHeight="1" x14ac:dyDescent="0.3">
      <c r="BK481" s="664"/>
      <c r="BL481" s="664"/>
      <c r="BM481" s="664"/>
      <c r="BN481" s="664"/>
      <c r="BO481" s="669"/>
      <c r="BP481" s="664"/>
      <c r="BQ481" s="664"/>
      <c r="BR481" s="673"/>
      <c r="BS481" s="359"/>
      <c r="BT481" s="669"/>
      <c r="BU481" s="359"/>
      <c r="BV481" s="664"/>
      <c r="BW481" s="359"/>
      <c r="BX481" s="669"/>
      <c r="BY481" s="674"/>
      <c r="BZ481" s="664"/>
      <c r="CA481" s="359"/>
      <c r="CB481" s="664"/>
      <c r="CC481" s="669"/>
      <c r="CD481" s="359"/>
      <c r="CE481" s="664"/>
      <c r="CF481" s="359"/>
      <c r="CG481" s="664"/>
      <c r="CH481" s="359"/>
      <c r="CI481" s="664"/>
      <c r="CJ481" s="359"/>
      <c r="CK481" s="664"/>
      <c r="CL481" s="669"/>
      <c r="CM481" s="669"/>
      <c r="CN481" s="359"/>
      <c r="CO481" s="359"/>
      <c r="CP481" s="359"/>
      <c r="CQ481" s="669"/>
      <c r="CR481" s="669"/>
      <c r="CS481" s="669"/>
      <c r="CT481" s="669"/>
      <c r="CU481" s="669"/>
      <c r="CV481" s="669"/>
      <c r="CW481" s="669"/>
      <c r="CX481" s="669"/>
      <c r="CY481" s="669"/>
      <c r="CZ481" s="669"/>
      <c r="DA481" s="669"/>
      <c r="DB481" s="669"/>
      <c r="DC481" s="669"/>
      <c r="DD481" s="669"/>
      <c r="DE481" s="669"/>
      <c r="DF481" s="669"/>
      <c r="DG481" s="669"/>
      <c r="DH481" s="669"/>
      <c r="DI481" s="669"/>
      <c r="DJ481" s="669"/>
      <c r="DK481" s="669"/>
      <c r="DL481" s="669"/>
      <c r="DM481" s="669"/>
      <c r="DN481" s="669"/>
      <c r="DO481" s="669"/>
      <c r="DP481" s="669"/>
      <c r="DQ481" s="669"/>
      <c r="DR481" s="669"/>
      <c r="DS481" s="669"/>
      <c r="DT481" s="669"/>
      <c r="DU481" s="669"/>
      <c r="DV481" s="669"/>
      <c r="DW481" s="669"/>
      <c r="DX481" s="669"/>
      <c r="DY481" s="669"/>
      <c r="DZ481" s="669"/>
      <c r="EA481" s="669"/>
      <c r="EB481" s="669"/>
      <c r="EC481" s="669"/>
      <c r="ED481" s="669"/>
      <c r="EE481" s="669"/>
      <c r="EF481" s="669"/>
      <c r="EG481" s="669"/>
      <c r="EH481" s="669"/>
      <c r="EI481" s="669"/>
      <c r="EJ481" s="669"/>
      <c r="EK481" s="669"/>
      <c r="EL481" s="669"/>
      <c r="EM481" s="669"/>
    </row>
    <row r="482" spans="63:143" ht="13" customHeight="1" x14ac:dyDescent="0.3">
      <c r="BK482" s="664"/>
      <c r="BL482" s="664"/>
      <c r="BM482" s="664"/>
      <c r="BN482" s="664"/>
      <c r="BO482" s="669"/>
      <c r="BP482" s="664"/>
      <c r="BQ482" s="664"/>
      <c r="BR482" s="673"/>
      <c r="BS482" s="359"/>
      <c r="BT482" s="669"/>
      <c r="BU482" s="359"/>
      <c r="BV482" s="664"/>
      <c r="BW482" s="359"/>
      <c r="BX482" s="669"/>
      <c r="BY482" s="674"/>
      <c r="BZ482" s="664"/>
      <c r="CA482" s="359"/>
      <c r="CB482" s="664"/>
      <c r="CC482" s="669"/>
      <c r="CD482" s="359"/>
      <c r="CE482" s="664"/>
      <c r="CF482" s="359"/>
      <c r="CG482" s="664"/>
      <c r="CH482" s="359"/>
      <c r="CI482" s="664"/>
      <c r="CJ482" s="359"/>
      <c r="CK482" s="664"/>
      <c r="CL482" s="669"/>
      <c r="CM482" s="669"/>
      <c r="CN482" s="359"/>
      <c r="CO482" s="359"/>
      <c r="CP482" s="359"/>
      <c r="CQ482" s="669"/>
      <c r="CR482" s="669"/>
      <c r="CS482" s="669"/>
      <c r="CT482" s="669"/>
      <c r="CU482" s="669"/>
      <c r="CV482" s="669"/>
      <c r="CW482" s="669"/>
      <c r="CX482" s="669"/>
      <c r="CY482" s="669"/>
      <c r="CZ482" s="669"/>
      <c r="DA482" s="669"/>
      <c r="DB482" s="669"/>
      <c r="DC482" s="669"/>
      <c r="DD482" s="669"/>
      <c r="DE482" s="669"/>
      <c r="DF482" s="669"/>
      <c r="DG482" s="669"/>
      <c r="DH482" s="669"/>
      <c r="DI482" s="669"/>
      <c r="DJ482" s="669"/>
      <c r="DK482" s="669"/>
      <c r="DL482" s="669"/>
      <c r="DM482" s="669"/>
      <c r="DN482" s="669"/>
      <c r="DO482" s="669"/>
      <c r="DP482" s="669"/>
      <c r="DQ482" s="669"/>
      <c r="DR482" s="669"/>
      <c r="DS482" s="669"/>
      <c r="DT482" s="669"/>
      <c r="DU482" s="669"/>
      <c r="DV482" s="669"/>
      <c r="DW482" s="669"/>
      <c r="DX482" s="669"/>
      <c r="DY482" s="669"/>
      <c r="DZ482" s="669"/>
      <c r="EA482" s="669"/>
      <c r="EB482" s="669"/>
      <c r="EC482" s="669"/>
      <c r="ED482" s="669"/>
      <c r="EE482" s="669"/>
      <c r="EF482" s="669"/>
      <c r="EG482" s="669"/>
      <c r="EH482" s="669"/>
      <c r="EI482" s="669"/>
      <c r="EJ482" s="669"/>
      <c r="EK482" s="669"/>
      <c r="EL482" s="669"/>
      <c r="EM482" s="669"/>
    </row>
    <row r="483" spans="63:143" ht="13" customHeight="1" x14ac:dyDescent="0.3">
      <c r="BK483" s="664"/>
      <c r="BL483" s="664"/>
      <c r="BM483" s="664"/>
      <c r="BN483" s="664"/>
      <c r="BO483" s="669"/>
      <c r="BP483" s="664"/>
      <c r="BQ483" s="664"/>
      <c r="BR483" s="673"/>
      <c r="BS483" s="359"/>
      <c r="BT483" s="669"/>
      <c r="BU483" s="359"/>
      <c r="BV483" s="664"/>
      <c r="BW483" s="359"/>
      <c r="BX483" s="669"/>
      <c r="BY483" s="674"/>
      <c r="BZ483" s="664"/>
      <c r="CA483" s="359"/>
      <c r="CB483" s="664"/>
      <c r="CC483" s="669"/>
      <c r="CD483" s="359"/>
      <c r="CE483" s="664"/>
      <c r="CF483" s="359"/>
      <c r="CG483" s="664"/>
      <c r="CH483" s="359"/>
      <c r="CI483" s="664"/>
      <c r="CJ483" s="359"/>
      <c r="CK483" s="664"/>
      <c r="CL483" s="669"/>
      <c r="CM483" s="669"/>
      <c r="CN483" s="359"/>
      <c r="CO483" s="359"/>
      <c r="CP483" s="359"/>
      <c r="CQ483" s="669"/>
      <c r="CR483" s="669"/>
      <c r="CS483" s="669"/>
      <c r="CT483" s="669"/>
      <c r="CU483" s="669"/>
      <c r="CV483" s="669"/>
      <c r="CW483" s="669"/>
      <c r="CX483" s="669"/>
      <c r="CY483" s="669"/>
      <c r="CZ483" s="669"/>
      <c r="DA483" s="669"/>
      <c r="DB483" s="669"/>
      <c r="DC483" s="669"/>
      <c r="DD483" s="669"/>
      <c r="DE483" s="669"/>
      <c r="DF483" s="669"/>
      <c r="DG483" s="669"/>
      <c r="DH483" s="669"/>
      <c r="DI483" s="669"/>
      <c r="DJ483" s="669"/>
      <c r="DK483" s="669"/>
      <c r="DL483" s="669"/>
      <c r="DM483" s="669"/>
      <c r="DN483" s="669"/>
      <c r="DO483" s="669"/>
      <c r="DP483" s="669"/>
      <c r="DQ483" s="669"/>
      <c r="DR483" s="669"/>
      <c r="DS483" s="669"/>
      <c r="DT483" s="669"/>
      <c r="DU483" s="669"/>
      <c r="DV483" s="669"/>
      <c r="DW483" s="669"/>
      <c r="DX483" s="669"/>
      <c r="DY483" s="669"/>
      <c r="DZ483" s="669"/>
      <c r="EA483" s="669"/>
      <c r="EB483" s="669"/>
      <c r="EC483" s="669"/>
      <c r="ED483" s="669"/>
      <c r="EE483" s="669"/>
      <c r="EF483" s="669"/>
      <c r="EG483" s="669"/>
      <c r="EH483" s="669"/>
      <c r="EI483" s="669"/>
      <c r="EJ483" s="669"/>
      <c r="EK483" s="669"/>
      <c r="EL483" s="669"/>
      <c r="EM483" s="669"/>
    </row>
    <row r="484" spans="63:143" ht="13" customHeight="1" x14ac:dyDescent="0.3">
      <c r="BK484" s="664"/>
      <c r="BL484" s="664"/>
      <c r="BM484" s="664"/>
      <c r="BN484" s="664"/>
      <c r="BO484" s="669"/>
      <c r="BP484" s="664"/>
      <c r="BQ484" s="664"/>
      <c r="BR484" s="673"/>
      <c r="BS484" s="359"/>
      <c r="BT484" s="669"/>
      <c r="BU484" s="359"/>
      <c r="BV484" s="664"/>
      <c r="BW484" s="359"/>
      <c r="BX484" s="669"/>
      <c r="BY484" s="674"/>
      <c r="BZ484" s="664"/>
      <c r="CA484" s="359"/>
      <c r="CB484" s="664"/>
      <c r="CC484" s="669"/>
      <c r="CD484" s="359"/>
      <c r="CE484" s="664"/>
      <c r="CF484" s="359"/>
      <c r="CG484" s="664"/>
      <c r="CH484" s="359"/>
      <c r="CI484" s="664"/>
      <c r="CJ484" s="359"/>
      <c r="CK484" s="664"/>
      <c r="CL484" s="669"/>
      <c r="CM484" s="669"/>
      <c r="CN484" s="359"/>
      <c r="CO484" s="359"/>
      <c r="CP484" s="359"/>
      <c r="CQ484" s="669"/>
      <c r="CR484" s="669"/>
      <c r="CS484" s="669"/>
      <c r="CT484" s="669"/>
      <c r="CU484" s="669"/>
      <c r="CV484" s="669"/>
      <c r="CW484" s="669"/>
      <c r="CX484" s="669"/>
      <c r="CY484" s="669"/>
      <c r="CZ484" s="669"/>
      <c r="DA484" s="669"/>
      <c r="DB484" s="669"/>
      <c r="DC484" s="669"/>
      <c r="DD484" s="669"/>
      <c r="DE484" s="669"/>
      <c r="DF484" s="669"/>
      <c r="DG484" s="669"/>
      <c r="DH484" s="669"/>
      <c r="DI484" s="669"/>
      <c r="DJ484" s="669"/>
      <c r="DK484" s="669"/>
      <c r="DL484" s="669"/>
      <c r="DM484" s="669"/>
      <c r="DN484" s="669"/>
      <c r="DO484" s="669"/>
      <c r="DP484" s="669"/>
      <c r="DQ484" s="669"/>
      <c r="DR484" s="669"/>
      <c r="DS484" s="669"/>
      <c r="DT484" s="669"/>
      <c r="DU484" s="669"/>
      <c r="DV484" s="669"/>
      <c r="DW484" s="669"/>
      <c r="DX484" s="669"/>
      <c r="DY484" s="669"/>
      <c r="DZ484" s="669"/>
      <c r="EA484" s="669"/>
      <c r="EB484" s="669"/>
      <c r="EC484" s="669"/>
      <c r="ED484" s="669"/>
      <c r="EE484" s="669"/>
      <c r="EF484" s="669"/>
      <c r="EG484" s="669"/>
      <c r="EH484" s="669"/>
      <c r="EI484" s="669"/>
      <c r="EJ484" s="669"/>
      <c r="EK484" s="669"/>
      <c r="EL484" s="669"/>
      <c r="EM484" s="669"/>
    </row>
    <row r="485" spans="63:143" ht="13" customHeight="1" x14ac:dyDescent="0.3">
      <c r="BK485" s="664"/>
      <c r="BL485" s="664"/>
      <c r="BM485" s="664"/>
      <c r="BN485" s="664"/>
      <c r="BO485" s="669"/>
      <c r="BP485" s="664"/>
      <c r="BQ485" s="664"/>
      <c r="BR485" s="673"/>
      <c r="BS485" s="359"/>
      <c r="BT485" s="669"/>
      <c r="BU485" s="359"/>
      <c r="BV485" s="664"/>
      <c r="BW485" s="359"/>
      <c r="BX485" s="669"/>
      <c r="BY485" s="674"/>
      <c r="BZ485" s="664"/>
      <c r="CA485" s="359"/>
      <c r="CB485" s="664"/>
      <c r="CC485" s="669"/>
      <c r="CD485" s="359"/>
      <c r="CE485" s="664"/>
      <c r="CF485" s="359"/>
      <c r="CG485" s="664"/>
      <c r="CH485" s="359"/>
      <c r="CI485" s="664"/>
      <c r="CJ485" s="359"/>
      <c r="CK485" s="664"/>
      <c r="CL485" s="669"/>
      <c r="CM485" s="669"/>
      <c r="CN485" s="359"/>
      <c r="CO485" s="359"/>
      <c r="CP485" s="359"/>
      <c r="CQ485" s="669"/>
      <c r="CR485" s="669"/>
      <c r="CS485" s="669"/>
      <c r="CT485" s="669"/>
      <c r="CU485" s="669"/>
      <c r="CV485" s="669"/>
      <c r="CW485" s="669"/>
      <c r="CX485" s="669"/>
      <c r="CY485" s="669"/>
      <c r="CZ485" s="669"/>
      <c r="DA485" s="669"/>
      <c r="DB485" s="669"/>
      <c r="DC485" s="669"/>
      <c r="DD485" s="669"/>
      <c r="DE485" s="669"/>
      <c r="DF485" s="669"/>
      <c r="DG485" s="669"/>
      <c r="DH485" s="669"/>
      <c r="DI485" s="669"/>
      <c r="DJ485" s="669"/>
      <c r="DK485" s="669"/>
      <c r="DL485" s="669"/>
      <c r="DM485" s="669"/>
      <c r="DN485" s="669"/>
      <c r="DO485" s="669"/>
      <c r="DP485" s="669"/>
      <c r="DQ485" s="669"/>
      <c r="DR485" s="669"/>
      <c r="DS485" s="669"/>
      <c r="DT485" s="669"/>
      <c r="DU485" s="669"/>
      <c r="DV485" s="669"/>
      <c r="DW485" s="669"/>
      <c r="DX485" s="669"/>
      <c r="DY485" s="669"/>
      <c r="DZ485" s="669"/>
      <c r="EA485" s="669"/>
      <c r="EB485" s="669"/>
      <c r="EC485" s="669"/>
      <c r="ED485" s="669"/>
      <c r="EE485" s="669"/>
      <c r="EF485" s="669"/>
      <c r="EG485" s="669"/>
      <c r="EH485" s="669"/>
      <c r="EI485" s="669"/>
      <c r="EJ485" s="669"/>
      <c r="EK485" s="669"/>
      <c r="EL485" s="669"/>
      <c r="EM485" s="669"/>
    </row>
    <row r="486" spans="63:143" ht="13" customHeight="1" x14ac:dyDescent="0.3">
      <c r="BK486" s="664"/>
      <c r="BL486" s="664"/>
      <c r="BM486" s="664"/>
      <c r="BN486" s="664"/>
      <c r="BO486" s="669"/>
      <c r="BP486" s="664"/>
      <c r="BQ486" s="664"/>
      <c r="BR486" s="673"/>
      <c r="BS486" s="359"/>
      <c r="BT486" s="669"/>
      <c r="BU486" s="359"/>
      <c r="BV486" s="664"/>
      <c r="BW486" s="359"/>
      <c r="BX486" s="669"/>
      <c r="BY486" s="674"/>
      <c r="BZ486" s="664"/>
      <c r="CA486" s="359"/>
      <c r="CB486" s="664"/>
      <c r="CC486" s="669"/>
      <c r="CD486" s="359"/>
      <c r="CE486" s="664"/>
      <c r="CF486" s="359"/>
      <c r="CG486" s="664"/>
      <c r="CH486" s="359"/>
      <c r="CI486" s="664"/>
      <c r="CJ486" s="359"/>
      <c r="CK486" s="664"/>
      <c r="CL486" s="669"/>
      <c r="CM486" s="669"/>
      <c r="CN486" s="359"/>
      <c r="CO486" s="359"/>
      <c r="CP486" s="359"/>
      <c r="CQ486" s="669"/>
      <c r="CR486" s="669"/>
      <c r="CS486" s="669"/>
      <c r="CT486" s="669"/>
      <c r="CU486" s="669"/>
      <c r="CV486" s="669"/>
      <c r="CW486" s="669"/>
      <c r="CX486" s="669"/>
      <c r="CY486" s="669"/>
      <c r="CZ486" s="669"/>
      <c r="DA486" s="669"/>
      <c r="DB486" s="669"/>
      <c r="DC486" s="669"/>
      <c r="DD486" s="669"/>
      <c r="DE486" s="669"/>
      <c r="DF486" s="669"/>
      <c r="DG486" s="669"/>
      <c r="DH486" s="669"/>
      <c r="DI486" s="669"/>
      <c r="DJ486" s="669"/>
      <c r="DK486" s="669"/>
      <c r="DL486" s="669"/>
      <c r="DM486" s="669"/>
      <c r="DN486" s="669"/>
      <c r="DO486" s="669"/>
      <c r="DP486" s="669"/>
      <c r="DQ486" s="669"/>
      <c r="DR486" s="669"/>
      <c r="DS486" s="669"/>
      <c r="DT486" s="669"/>
      <c r="DU486" s="669"/>
      <c r="DV486" s="669"/>
      <c r="DW486" s="669"/>
      <c r="DX486" s="669"/>
      <c r="DY486" s="669"/>
      <c r="DZ486" s="669"/>
      <c r="EA486" s="669"/>
      <c r="EB486" s="669"/>
      <c r="EC486" s="669"/>
      <c r="ED486" s="669"/>
      <c r="EE486" s="669"/>
      <c r="EF486" s="669"/>
      <c r="EG486" s="669"/>
      <c r="EH486" s="669"/>
      <c r="EI486" s="669"/>
      <c r="EJ486" s="669"/>
      <c r="EK486" s="669"/>
      <c r="EL486" s="669"/>
      <c r="EM486" s="669"/>
    </row>
    <row r="487" spans="63:143" ht="13" customHeight="1" x14ac:dyDescent="0.3">
      <c r="BK487" s="664"/>
      <c r="BL487" s="664"/>
      <c r="BM487" s="664"/>
      <c r="BN487" s="664"/>
      <c r="BO487" s="669"/>
      <c r="BP487" s="664"/>
      <c r="BQ487" s="664"/>
      <c r="BR487" s="673"/>
      <c r="BS487" s="359"/>
      <c r="BT487" s="669"/>
      <c r="BU487" s="359"/>
      <c r="BV487" s="664"/>
      <c r="BW487" s="359"/>
      <c r="BX487" s="669"/>
      <c r="BY487" s="674"/>
      <c r="BZ487" s="664"/>
      <c r="CA487" s="359"/>
      <c r="CB487" s="664"/>
      <c r="CC487" s="669"/>
      <c r="CD487" s="359"/>
      <c r="CE487" s="664"/>
      <c r="CF487" s="359"/>
      <c r="CG487" s="664"/>
      <c r="CH487" s="359"/>
      <c r="CI487" s="664"/>
      <c r="CJ487" s="359"/>
      <c r="CK487" s="664"/>
      <c r="CL487" s="669"/>
      <c r="CM487" s="669"/>
      <c r="CN487" s="359"/>
      <c r="CO487" s="359"/>
      <c r="CP487" s="359"/>
      <c r="CQ487" s="669"/>
      <c r="CR487" s="669"/>
      <c r="CS487" s="669"/>
      <c r="CT487" s="669"/>
      <c r="CU487" s="669"/>
      <c r="CV487" s="669"/>
      <c r="CW487" s="669"/>
      <c r="CX487" s="669"/>
      <c r="CY487" s="669"/>
      <c r="CZ487" s="669"/>
      <c r="DA487" s="669"/>
      <c r="DB487" s="669"/>
      <c r="DC487" s="669"/>
      <c r="DD487" s="669"/>
      <c r="DE487" s="669"/>
      <c r="DF487" s="669"/>
      <c r="DG487" s="669"/>
      <c r="DH487" s="669"/>
      <c r="DI487" s="669"/>
      <c r="DJ487" s="669"/>
      <c r="DK487" s="669"/>
      <c r="DL487" s="669"/>
      <c r="DM487" s="669"/>
      <c r="DN487" s="669"/>
      <c r="DO487" s="669"/>
      <c r="DP487" s="669"/>
      <c r="DQ487" s="669"/>
      <c r="DR487" s="669"/>
      <c r="DS487" s="669"/>
      <c r="DT487" s="669"/>
      <c r="DU487" s="669"/>
      <c r="DV487" s="669"/>
      <c r="DW487" s="669"/>
      <c r="DX487" s="669"/>
      <c r="DY487" s="669"/>
      <c r="DZ487" s="669"/>
      <c r="EA487" s="669"/>
      <c r="EB487" s="669"/>
      <c r="EC487" s="669"/>
      <c r="ED487" s="669"/>
      <c r="EE487" s="669"/>
      <c r="EF487" s="669"/>
      <c r="EG487" s="669"/>
      <c r="EH487" s="669"/>
      <c r="EI487" s="669"/>
      <c r="EJ487" s="669"/>
      <c r="EK487" s="669"/>
      <c r="EL487" s="669"/>
      <c r="EM487" s="669"/>
    </row>
    <row r="488" spans="63:143" ht="13" customHeight="1" x14ac:dyDescent="0.3">
      <c r="BK488" s="664"/>
      <c r="BL488" s="664"/>
      <c r="BM488" s="664"/>
      <c r="BN488" s="664"/>
      <c r="BO488" s="669"/>
      <c r="BP488" s="664"/>
      <c r="BQ488" s="664"/>
      <c r="BR488" s="673"/>
      <c r="BS488" s="359"/>
      <c r="BT488" s="669"/>
      <c r="BU488" s="359"/>
      <c r="BV488" s="664"/>
      <c r="BW488" s="359"/>
      <c r="BX488" s="669"/>
      <c r="BY488" s="674"/>
      <c r="BZ488" s="664"/>
      <c r="CA488" s="359"/>
      <c r="CB488" s="664"/>
      <c r="CC488" s="669"/>
      <c r="CD488" s="359"/>
      <c r="CE488" s="664"/>
      <c r="CF488" s="359"/>
      <c r="CG488" s="664"/>
      <c r="CH488" s="359"/>
      <c r="CI488" s="664"/>
      <c r="CJ488" s="359"/>
      <c r="CK488" s="664"/>
      <c r="CL488" s="669"/>
      <c r="CM488" s="669"/>
      <c r="CN488" s="359"/>
      <c r="CO488" s="359"/>
      <c r="CP488" s="359"/>
      <c r="CQ488" s="669"/>
      <c r="CR488" s="669"/>
      <c r="CS488" s="669"/>
      <c r="CT488" s="669"/>
      <c r="CU488" s="669"/>
      <c r="CV488" s="669"/>
      <c r="CW488" s="669"/>
      <c r="CX488" s="669"/>
      <c r="CY488" s="669"/>
      <c r="CZ488" s="669"/>
      <c r="DA488" s="669"/>
      <c r="DB488" s="669"/>
      <c r="DC488" s="669"/>
      <c r="DD488" s="669"/>
      <c r="DE488" s="669"/>
      <c r="DF488" s="669"/>
      <c r="DG488" s="669"/>
      <c r="DH488" s="669"/>
      <c r="DI488" s="669"/>
      <c r="DJ488" s="669"/>
      <c r="DK488" s="669"/>
      <c r="DL488" s="669"/>
      <c r="DM488" s="669"/>
      <c r="DN488" s="669"/>
      <c r="DO488" s="669"/>
      <c r="DP488" s="669"/>
      <c r="DQ488" s="669"/>
      <c r="DR488" s="669"/>
      <c r="DS488" s="669"/>
      <c r="DT488" s="669"/>
      <c r="DU488" s="669"/>
      <c r="DV488" s="669"/>
      <c r="DW488" s="669"/>
      <c r="DX488" s="669"/>
      <c r="DY488" s="669"/>
      <c r="DZ488" s="669"/>
      <c r="EA488" s="669"/>
      <c r="EB488" s="669"/>
      <c r="EC488" s="669"/>
      <c r="ED488" s="669"/>
      <c r="EE488" s="669"/>
      <c r="EF488" s="669"/>
      <c r="EG488" s="669"/>
      <c r="EH488" s="669"/>
      <c r="EI488" s="669"/>
      <c r="EJ488" s="669"/>
      <c r="EK488" s="669"/>
      <c r="EL488" s="669"/>
      <c r="EM488" s="669"/>
    </row>
    <row r="489" spans="63:143" ht="13" customHeight="1" x14ac:dyDescent="0.3">
      <c r="BK489" s="664"/>
      <c r="BL489" s="664"/>
      <c r="BM489" s="664"/>
      <c r="BN489" s="664"/>
      <c r="BO489" s="669"/>
      <c r="BP489" s="664"/>
      <c r="BQ489" s="664"/>
      <c r="BR489" s="673"/>
      <c r="BS489" s="359"/>
      <c r="BT489" s="669"/>
      <c r="BU489" s="359"/>
      <c r="BV489" s="664"/>
      <c r="BW489" s="359"/>
      <c r="BX489" s="669"/>
      <c r="BY489" s="674"/>
      <c r="BZ489" s="664"/>
      <c r="CA489" s="359"/>
      <c r="CB489" s="664"/>
      <c r="CC489" s="669"/>
      <c r="CD489" s="359"/>
      <c r="CE489" s="664"/>
      <c r="CF489" s="359"/>
      <c r="CG489" s="664"/>
      <c r="CH489" s="359"/>
      <c r="CI489" s="664"/>
      <c r="CJ489" s="359"/>
      <c r="CK489" s="664"/>
      <c r="CL489" s="669"/>
      <c r="CM489" s="669"/>
      <c r="CN489" s="359"/>
      <c r="CO489" s="359"/>
      <c r="CP489" s="359"/>
      <c r="CQ489" s="669"/>
      <c r="CR489" s="669"/>
      <c r="CS489" s="669"/>
      <c r="CT489" s="669"/>
      <c r="CU489" s="669"/>
      <c r="CV489" s="669"/>
      <c r="CW489" s="669"/>
      <c r="CX489" s="669"/>
      <c r="CY489" s="669"/>
      <c r="CZ489" s="669"/>
      <c r="DA489" s="669"/>
      <c r="DB489" s="669"/>
      <c r="DC489" s="669"/>
      <c r="DD489" s="669"/>
      <c r="DE489" s="669"/>
      <c r="DF489" s="669"/>
      <c r="DG489" s="669"/>
      <c r="DH489" s="669"/>
      <c r="DI489" s="669"/>
      <c r="DJ489" s="669"/>
      <c r="DK489" s="669"/>
      <c r="DL489" s="669"/>
      <c r="DM489" s="669"/>
      <c r="DN489" s="669"/>
      <c r="DO489" s="669"/>
      <c r="DP489" s="669"/>
      <c r="DQ489" s="669"/>
      <c r="DR489" s="669"/>
      <c r="DS489" s="669"/>
      <c r="DT489" s="669"/>
      <c r="DU489" s="669"/>
      <c r="DV489" s="669"/>
      <c r="DW489" s="669"/>
      <c r="DX489" s="669"/>
      <c r="DY489" s="669"/>
      <c r="DZ489" s="669"/>
      <c r="EA489" s="669"/>
      <c r="EB489" s="669"/>
      <c r="EC489" s="669"/>
      <c r="ED489" s="669"/>
      <c r="EE489" s="669"/>
      <c r="EF489" s="669"/>
      <c r="EG489" s="669"/>
      <c r="EH489" s="669"/>
      <c r="EI489" s="669"/>
      <c r="EJ489" s="669"/>
      <c r="EK489" s="669"/>
      <c r="EL489" s="669"/>
      <c r="EM489" s="669"/>
    </row>
    <row r="490" spans="63:143" ht="13" customHeight="1" x14ac:dyDescent="0.3">
      <c r="BK490" s="664"/>
      <c r="BL490" s="664"/>
      <c r="BM490" s="664"/>
      <c r="BN490" s="664"/>
      <c r="BO490" s="669"/>
      <c r="BP490" s="664"/>
      <c r="BQ490" s="664"/>
      <c r="BR490" s="673"/>
      <c r="BS490" s="359"/>
      <c r="BT490" s="669"/>
      <c r="BU490" s="359"/>
      <c r="BV490" s="664"/>
      <c r="BW490" s="359"/>
      <c r="BX490" s="669"/>
      <c r="BY490" s="674"/>
      <c r="BZ490" s="664"/>
      <c r="CA490" s="359"/>
      <c r="CB490" s="664"/>
      <c r="CC490" s="669"/>
      <c r="CD490" s="359"/>
      <c r="CE490" s="664"/>
      <c r="CF490" s="359"/>
      <c r="CG490" s="664"/>
      <c r="CH490" s="359"/>
      <c r="CI490" s="664"/>
      <c r="CJ490" s="359"/>
      <c r="CK490" s="664"/>
      <c r="CL490" s="669"/>
      <c r="CM490" s="669"/>
      <c r="CN490" s="359"/>
      <c r="CO490" s="359"/>
      <c r="CP490" s="359"/>
      <c r="CQ490" s="669"/>
      <c r="CR490" s="669"/>
      <c r="CS490" s="669"/>
      <c r="CT490" s="669"/>
      <c r="CU490" s="669"/>
      <c r="CV490" s="669"/>
      <c r="CW490" s="669"/>
      <c r="CX490" s="669"/>
      <c r="CY490" s="669"/>
      <c r="CZ490" s="669"/>
      <c r="DA490" s="669"/>
      <c r="DB490" s="669"/>
      <c r="DC490" s="669"/>
      <c r="DD490" s="669"/>
      <c r="DE490" s="669"/>
      <c r="DF490" s="669"/>
      <c r="DG490" s="669"/>
      <c r="DH490" s="669"/>
      <c r="DI490" s="669"/>
      <c r="DJ490" s="669"/>
      <c r="DK490" s="669"/>
      <c r="DL490" s="669"/>
      <c r="DM490" s="669"/>
      <c r="DN490" s="669"/>
      <c r="DO490" s="669"/>
      <c r="DP490" s="669"/>
      <c r="DQ490" s="669"/>
      <c r="DR490" s="669"/>
      <c r="DS490" s="669"/>
      <c r="DT490" s="669"/>
      <c r="DU490" s="669"/>
      <c r="DV490" s="669"/>
      <c r="DW490" s="669"/>
      <c r="DX490" s="669"/>
      <c r="DY490" s="669"/>
      <c r="DZ490" s="669"/>
      <c r="EA490" s="669"/>
      <c r="EB490" s="669"/>
      <c r="EC490" s="669"/>
      <c r="ED490" s="669"/>
      <c r="EE490" s="669"/>
      <c r="EF490" s="669"/>
      <c r="EG490" s="669"/>
      <c r="EH490" s="669"/>
      <c r="EI490" s="669"/>
      <c r="EJ490" s="669"/>
      <c r="EK490" s="669"/>
      <c r="EL490" s="669"/>
      <c r="EM490" s="669"/>
    </row>
    <row r="491" spans="63:143" ht="13" customHeight="1" x14ac:dyDescent="0.3">
      <c r="BK491" s="664"/>
      <c r="BL491" s="664"/>
      <c r="BM491" s="664"/>
      <c r="BN491" s="664"/>
      <c r="BO491" s="669"/>
      <c r="BP491" s="664"/>
      <c r="BQ491" s="664"/>
      <c r="BR491" s="673"/>
      <c r="BS491" s="359"/>
      <c r="BT491" s="669"/>
      <c r="BU491" s="359"/>
      <c r="BV491" s="664"/>
      <c r="BW491" s="359"/>
      <c r="BX491" s="669"/>
      <c r="BY491" s="674"/>
      <c r="BZ491" s="664"/>
      <c r="CA491" s="359"/>
      <c r="CB491" s="664"/>
      <c r="CC491" s="669"/>
      <c r="CD491" s="359"/>
      <c r="CE491" s="664"/>
      <c r="CF491" s="359"/>
      <c r="CG491" s="664"/>
      <c r="CH491" s="359"/>
      <c r="CI491" s="664"/>
      <c r="CJ491" s="359"/>
      <c r="CK491" s="664"/>
      <c r="CL491" s="669"/>
      <c r="CM491" s="669"/>
      <c r="CN491" s="359"/>
      <c r="CO491" s="359"/>
      <c r="CP491" s="359"/>
      <c r="CQ491" s="669"/>
      <c r="CR491" s="669"/>
      <c r="CS491" s="669"/>
      <c r="CT491" s="669"/>
      <c r="CU491" s="669"/>
      <c r="CV491" s="669"/>
      <c r="CW491" s="669"/>
      <c r="CX491" s="669"/>
      <c r="CY491" s="669"/>
      <c r="CZ491" s="669"/>
      <c r="DA491" s="669"/>
      <c r="DB491" s="669"/>
      <c r="DC491" s="669"/>
      <c r="DD491" s="669"/>
      <c r="DE491" s="669"/>
      <c r="DF491" s="669"/>
      <c r="DG491" s="669"/>
      <c r="DH491" s="669"/>
      <c r="DI491" s="669"/>
      <c r="DJ491" s="669"/>
      <c r="DK491" s="669"/>
      <c r="DL491" s="669"/>
      <c r="DM491" s="669"/>
      <c r="DN491" s="669"/>
      <c r="DO491" s="669"/>
      <c r="DP491" s="669"/>
      <c r="DQ491" s="669"/>
      <c r="DR491" s="669"/>
      <c r="DS491" s="669"/>
      <c r="DT491" s="669"/>
      <c r="DU491" s="669"/>
      <c r="DV491" s="669"/>
      <c r="DW491" s="669"/>
      <c r="DX491" s="669"/>
      <c r="DY491" s="669"/>
      <c r="DZ491" s="669"/>
      <c r="EA491" s="669"/>
      <c r="EB491" s="669"/>
      <c r="EC491" s="669"/>
      <c r="ED491" s="669"/>
      <c r="EE491" s="669"/>
      <c r="EF491" s="669"/>
      <c r="EG491" s="669"/>
      <c r="EH491" s="669"/>
      <c r="EI491" s="669"/>
      <c r="EJ491" s="669"/>
      <c r="EK491" s="669"/>
      <c r="EL491" s="669"/>
      <c r="EM491" s="669"/>
    </row>
    <row r="492" spans="63:143" ht="13" customHeight="1" x14ac:dyDescent="0.3">
      <c r="BK492" s="664"/>
      <c r="BL492" s="664"/>
      <c r="BM492" s="664"/>
      <c r="BN492" s="664"/>
      <c r="BO492" s="669"/>
      <c r="BP492" s="664"/>
      <c r="BQ492" s="664"/>
      <c r="BR492" s="673"/>
      <c r="BS492" s="359"/>
      <c r="BT492" s="669"/>
      <c r="BU492" s="359"/>
      <c r="BV492" s="664"/>
      <c r="BW492" s="359"/>
      <c r="BX492" s="669"/>
      <c r="BY492" s="674"/>
      <c r="BZ492" s="664"/>
      <c r="CA492" s="359"/>
      <c r="CB492" s="664"/>
      <c r="CC492" s="669"/>
      <c r="CD492" s="359"/>
      <c r="CE492" s="664"/>
      <c r="CF492" s="359"/>
      <c r="CG492" s="664"/>
      <c r="CH492" s="359"/>
      <c r="CI492" s="664"/>
      <c r="CJ492" s="359"/>
      <c r="CK492" s="664"/>
      <c r="CL492" s="669"/>
      <c r="CM492" s="669"/>
      <c r="CN492" s="359"/>
      <c r="CO492" s="359"/>
      <c r="CP492" s="359"/>
      <c r="CQ492" s="669"/>
      <c r="CR492" s="669"/>
      <c r="CS492" s="669"/>
      <c r="CT492" s="669"/>
      <c r="CU492" s="669"/>
      <c r="CV492" s="669"/>
      <c r="CW492" s="669"/>
      <c r="CX492" s="669"/>
      <c r="CY492" s="669"/>
      <c r="CZ492" s="669"/>
      <c r="DA492" s="669"/>
      <c r="DB492" s="669"/>
      <c r="DC492" s="669"/>
      <c r="DD492" s="669"/>
      <c r="DE492" s="669"/>
      <c r="DF492" s="669"/>
      <c r="DG492" s="669"/>
      <c r="DH492" s="669"/>
      <c r="DI492" s="669"/>
      <c r="DJ492" s="669"/>
      <c r="DK492" s="669"/>
      <c r="DL492" s="669"/>
      <c r="DM492" s="669"/>
      <c r="DN492" s="669"/>
      <c r="DO492" s="669"/>
      <c r="DP492" s="669"/>
      <c r="DQ492" s="669"/>
      <c r="DR492" s="669"/>
      <c r="DS492" s="669"/>
      <c r="DT492" s="669"/>
      <c r="DU492" s="669"/>
      <c r="DV492" s="669"/>
      <c r="DW492" s="669"/>
      <c r="DX492" s="669"/>
      <c r="DY492" s="669"/>
      <c r="DZ492" s="669"/>
      <c r="EA492" s="669"/>
      <c r="EB492" s="669"/>
      <c r="EC492" s="669"/>
      <c r="ED492" s="669"/>
      <c r="EE492" s="669"/>
      <c r="EF492" s="669"/>
      <c r="EG492" s="669"/>
      <c r="EH492" s="669"/>
      <c r="EI492" s="669"/>
      <c r="EJ492" s="669"/>
      <c r="EK492" s="669"/>
      <c r="EL492" s="669"/>
      <c r="EM492" s="669"/>
    </row>
    <row r="493" spans="63:143" ht="13" customHeight="1" x14ac:dyDescent="0.3">
      <c r="BK493" s="664"/>
      <c r="BL493" s="664"/>
      <c r="BM493" s="664"/>
      <c r="BN493" s="664"/>
      <c r="BO493" s="669"/>
      <c r="BP493" s="664"/>
      <c r="BQ493" s="664"/>
      <c r="BR493" s="673"/>
      <c r="BS493" s="359"/>
      <c r="BT493" s="669"/>
      <c r="BU493" s="359"/>
      <c r="BV493" s="664"/>
      <c r="BW493" s="359"/>
      <c r="BX493" s="669"/>
      <c r="BY493" s="674"/>
      <c r="BZ493" s="664"/>
      <c r="CA493" s="359"/>
      <c r="CB493" s="664"/>
      <c r="CC493" s="669"/>
      <c r="CD493" s="359"/>
      <c r="CE493" s="664"/>
      <c r="CF493" s="359"/>
      <c r="CG493" s="664"/>
      <c r="CH493" s="359"/>
      <c r="CI493" s="664"/>
      <c r="CJ493" s="359"/>
      <c r="CK493" s="664"/>
      <c r="CL493" s="669"/>
      <c r="CM493" s="669"/>
      <c r="CN493" s="359"/>
      <c r="CO493" s="359"/>
      <c r="CP493" s="359"/>
      <c r="CQ493" s="669"/>
      <c r="CR493" s="669"/>
      <c r="CS493" s="669"/>
      <c r="CT493" s="669"/>
      <c r="CU493" s="669"/>
      <c r="CV493" s="669"/>
      <c r="CW493" s="669"/>
      <c r="CX493" s="669"/>
      <c r="CY493" s="669"/>
      <c r="CZ493" s="669"/>
      <c r="DA493" s="669"/>
      <c r="DB493" s="669"/>
      <c r="DC493" s="669"/>
      <c r="DD493" s="669"/>
      <c r="DE493" s="669"/>
      <c r="DF493" s="669"/>
      <c r="DG493" s="669"/>
      <c r="DH493" s="669"/>
      <c r="DI493" s="669"/>
      <c r="DJ493" s="669"/>
      <c r="DK493" s="669"/>
      <c r="DL493" s="669"/>
      <c r="DM493" s="669"/>
      <c r="DN493" s="669"/>
      <c r="DO493" s="669"/>
      <c r="DP493" s="669"/>
      <c r="DQ493" s="669"/>
      <c r="DR493" s="669"/>
      <c r="DS493" s="669"/>
      <c r="DT493" s="669"/>
      <c r="DU493" s="669"/>
      <c r="DV493" s="669"/>
      <c r="DW493" s="669"/>
      <c r="DX493" s="669"/>
      <c r="DY493" s="669"/>
      <c r="DZ493" s="669"/>
      <c r="EA493" s="669"/>
      <c r="EB493" s="669"/>
      <c r="EC493" s="669"/>
      <c r="ED493" s="669"/>
      <c r="EE493" s="669"/>
      <c r="EF493" s="669"/>
      <c r="EG493" s="669"/>
      <c r="EH493" s="669"/>
      <c r="EI493" s="669"/>
      <c r="EJ493" s="669"/>
      <c r="EK493" s="669"/>
      <c r="EL493" s="669"/>
      <c r="EM493" s="669"/>
    </row>
    <row r="494" spans="63:143" ht="13" customHeight="1" x14ac:dyDescent="0.3">
      <c r="BK494" s="664"/>
      <c r="BL494" s="664"/>
      <c r="BM494" s="664"/>
      <c r="BN494" s="664"/>
      <c r="BO494" s="669"/>
      <c r="BP494" s="664"/>
      <c r="BQ494" s="664"/>
      <c r="BR494" s="673"/>
      <c r="BS494" s="359"/>
      <c r="BT494" s="669"/>
      <c r="BU494" s="359"/>
      <c r="BV494" s="664"/>
      <c r="BW494" s="359"/>
      <c r="BX494" s="669"/>
      <c r="BY494" s="674"/>
      <c r="BZ494" s="664"/>
      <c r="CA494" s="359"/>
      <c r="CB494" s="664"/>
      <c r="CC494" s="669"/>
      <c r="CD494" s="359"/>
      <c r="CE494" s="664"/>
      <c r="CF494" s="359"/>
      <c r="CG494" s="664"/>
      <c r="CH494" s="359"/>
      <c r="CI494" s="664"/>
      <c r="CJ494" s="359"/>
      <c r="CK494" s="664"/>
      <c r="CL494" s="669"/>
      <c r="CM494" s="669"/>
      <c r="CN494" s="359"/>
      <c r="CO494" s="359"/>
      <c r="CP494" s="359"/>
      <c r="CQ494" s="669"/>
      <c r="CR494" s="669"/>
      <c r="CS494" s="669"/>
      <c r="CT494" s="669"/>
      <c r="CU494" s="669"/>
      <c r="CV494" s="669"/>
      <c r="CW494" s="669"/>
      <c r="CX494" s="669"/>
      <c r="CY494" s="669"/>
      <c r="CZ494" s="669"/>
      <c r="DA494" s="669"/>
      <c r="DB494" s="669"/>
      <c r="DC494" s="669"/>
      <c r="DD494" s="669"/>
      <c r="DE494" s="669"/>
      <c r="DF494" s="669"/>
      <c r="DG494" s="669"/>
      <c r="DH494" s="669"/>
      <c r="DI494" s="669"/>
      <c r="DJ494" s="669"/>
      <c r="DK494" s="669"/>
      <c r="DL494" s="669"/>
      <c r="DM494" s="669"/>
      <c r="DN494" s="669"/>
      <c r="DO494" s="669"/>
      <c r="DP494" s="669"/>
      <c r="DQ494" s="669"/>
      <c r="DR494" s="669"/>
      <c r="DS494" s="669"/>
      <c r="DT494" s="669"/>
      <c r="DU494" s="669"/>
      <c r="DV494" s="669"/>
      <c r="DW494" s="669"/>
      <c r="DX494" s="669"/>
      <c r="DY494" s="669"/>
      <c r="DZ494" s="669"/>
      <c r="EA494" s="669"/>
      <c r="EB494" s="669"/>
      <c r="EC494" s="669"/>
      <c r="ED494" s="669"/>
      <c r="EE494" s="669"/>
      <c r="EF494" s="669"/>
      <c r="EG494" s="669"/>
      <c r="EH494" s="669"/>
      <c r="EI494" s="669"/>
      <c r="EJ494" s="669"/>
      <c r="EK494" s="669"/>
      <c r="EL494" s="669"/>
      <c r="EM494" s="669"/>
    </row>
    <row r="495" spans="63:143" ht="13" customHeight="1" x14ac:dyDescent="0.3">
      <c r="BK495" s="664"/>
      <c r="BL495" s="664"/>
      <c r="BM495" s="664"/>
      <c r="BN495" s="664"/>
      <c r="BO495" s="669"/>
      <c r="BP495" s="664"/>
      <c r="BQ495" s="664"/>
      <c r="BR495" s="673"/>
      <c r="BS495" s="359"/>
      <c r="BT495" s="669"/>
      <c r="BU495" s="359"/>
      <c r="BV495" s="664"/>
      <c r="BW495" s="359"/>
      <c r="BX495" s="669"/>
      <c r="BY495" s="674"/>
      <c r="BZ495" s="664"/>
      <c r="CA495" s="359"/>
      <c r="CB495" s="664"/>
      <c r="CC495" s="669"/>
      <c r="CD495" s="359"/>
      <c r="CE495" s="664"/>
      <c r="CF495" s="359"/>
      <c r="CG495" s="664"/>
      <c r="CH495" s="359"/>
      <c r="CI495" s="664"/>
      <c r="CJ495" s="359"/>
      <c r="CK495" s="664"/>
      <c r="CL495" s="669"/>
      <c r="CM495" s="669"/>
      <c r="CN495" s="359"/>
      <c r="CO495" s="359"/>
      <c r="CP495" s="359"/>
      <c r="CQ495" s="669"/>
      <c r="CR495" s="669"/>
      <c r="CS495" s="669"/>
      <c r="CT495" s="669"/>
      <c r="CU495" s="669"/>
      <c r="CV495" s="669"/>
      <c r="CW495" s="669"/>
      <c r="CX495" s="669"/>
      <c r="CY495" s="669"/>
      <c r="CZ495" s="669"/>
      <c r="DA495" s="669"/>
      <c r="DB495" s="669"/>
      <c r="DC495" s="669"/>
      <c r="DD495" s="669"/>
      <c r="DE495" s="669"/>
      <c r="DF495" s="669"/>
      <c r="DG495" s="669"/>
      <c r="DH495" s="669"/>
      <c r="DI495" s="669"/>
      <c r="DJ495" s="669"/>
      <c r="DK495" s="669"/>
      <c r="DL495" s="669"/>
      <c r="DM495" s="669"/>
      <c r="DN495" s="669"/>
      <c r="DO495" s="669"/>
      <c r="DP495" s="669"/>
      <c r="DQ495" s="669"/>
      <c r="DR495" s="669"/>
      <c r="DS495" s="669"/>
      <c r="DT495" s="669"/>
      <c r="DU495" s="669"/>
      <c r="DV495" s="669"/>
      <c r="DW495" s="669"/>
      <c r="DX495" s="669"/>
      <c r="DY495" s="669"/>
      <c r="DZ495" s="669"/>
      <c r="EA495" s="669"/>
      <c r="EB495" s="669"/>
      <c r="EC495" s="669"/>
      <c r="ED495" s="669"/>
      <c r="EE495" s="669"/>
      <c r="EF495" s="669"/>
      <c r="EG495" s="669"/>
      <c r="EH495" s="669"/>
      <c r="EI495" s="669"/>
      <c r="EJ495" s="669"/>
      <c r="EK495" s="669"/>
      <c r="EL495" s="669"/>
      <c r="EM495" s="669"/>
    </row>
    <row r="496" spans="63:143" ht="13" customHeight="1" x14ac:dyDescent="0.3">
      <c r="BK496" s="664"/>
      <c r="BL496" s="664"/>
      <c r="BM496" s="664"/>
      <c r="BN496" s="664"/>
      <c r="BO496" s="669"/>
      <c r="BP496" s="664"/>
      <c r="BQ496" s="664"/>
      <c r="BR496" s="673"/>
      <c r="BS496" s="359"/>
      <c r="BT496" s="669"/>
      <c r="BU496" s="359"/>
      <c r="BV496" s="664"/>
      <c r="BW496" s="359"/>
      <c r="BX496" s="669"/>
      <c r="BY496" s="674"/>
      <c r="BZ496" s="664"/>
      <c r="CA496" s="359"/>
      <c r="CB496" s="664"/>
      <c r="CC496" s="669"/>
      <c r="CD496" s="359"/>
      <c r="CE496" s="664"/>
      <c r="CF496" s="359"/>
      <c r="CG496" s="664"/>
      <c r="CH496" s="359"/>
      <c r="CI496" s="664"/>
      <c r="CJ496" s="359"/>
      <c r="CK496" s="664"/>
      <c r="CL496" s="669"/>
      <c r="CM496" s="669"/>
      <c r="CN496" s="359"/>
      <c r="CO496" s="359"/>
      <c r="CP496" s="359"/>
      <c r="CQ496" s="669"/>
      <c r="CR496" s="669"/>
      <c r="CS496" s="669"/>
      <c r="CT496" s="669"/>
      <c r="CU496" s="669"/>
      <c r="CV496" s="669"/>
      <c r="CW496" s="669"/>
      <c r="CX496" s="669"/>
      <c r="CY496" s="669"/>
      <c r="CZ496" s="669"/>
      <c r="DA496" s="669"/>
      <c r="DB496" s="669"/>
      <c r="DC496" s="669"/>
      <c r="DD496" s="669"/>
      <c r="DE496" s="669"/>
      <c r="DF496" s="669"/>
      <c r="DG496" s="669"/>
      <c r="DH496" s="669"/>
      <c r="DI496" s="669"/>
      <c r="DJ496" s="669"/>
      <c r="DK496" s="669"/>
      <c r="DL496" s="669"/>
      <c r="DM496" s="669"/>
      <c r="DN496" s="669"/>
      <c r="DO496" s="669"/>
      <c r="DP496" s="669"/>
      <c r="DQ496" s="669"/>
      <c r="DR496" s="669"/>
      <c r="DS496" s="669"/>
      <c r="DT496" s="669"/>
      <c r="DU496" s="669"/>
      <c r="DV496" s="669"/>
      <c r="DW496" s="669"/>
      <c r="DX496" s="669"/>
      <c r="DY496" s="669"/>
      <c r="DZ496" s="669"/>
      <c r="EA496" s="669"/>
      <c r="EB496" s="669"/>
      <c r="EC496" s="669"/>
      <c r="ED496" s="669"/>
      <c r="EE496" s="669"/>
      <c r="EF496" s="669"/>
      <c r="EG496" s="669"/>
      <c r="EH496" s="669"/>
      <c r="EI496" s="669"/>
      <c r="EJ496" s="669"/>
      <c r="EK496" s="669"/>
      <c r="EL496" s="669"/>
      <c r="EM496" s="669"/>
    </row>
    <row r="497" spans="63:143" ht="13" customHeight="1" x14ac:dyDescent="0.3">
      <c r="BK497" s="664"/>
      <c r="BL497" s="664"/>
      <c r="BM497" s="664"/>
      <c r="BN497" s="664"/>
      <c r="BO497" s="669"/>
      <c r="BP497" s="664"/>
      <c r="BQ497" s="664"/>
      <c r="BR497" s="673"/>
      <c r="BS497" s="359"/>
      <c r="BT497" s="669"/>
      <c r="BU497" s="359"/>
      <c r="BV497" s="664"/>
      <c r="BW497" s="359"/>
      <c r="BX497" s="669"/>
      <c r="BY497" s="674"/>
      <c r="BZ497" s="664"/>
      <c r="CA497" s="359"/>
      <c r="CB497" s="664"/>
      <c r="CC497" s="669"/>
      <c r="CD497" s="359"/>
      <c r="CE497" s="664"/>
      <c r="CF497" s="359"/>
      <c r="CG497" s="664"/>
      <c r="CH497" s="359"/>
      <c r="CI497" s="664"/>
      <c r="CJ497" s="359"/>
      <c r="CK497" s="664"/>
      <c r="CL497" s="669"/>
      <c r="CM497" s="669"/>
      <c r="CN497" s="359"/>
      <c r="CO497" s="359"/>
      <c r="CP497" s="359"/>
      <c r="CQ497" s="669"/>
      <c r="CR497" s="669"/>
      <c r="CS497" s="669"/>
      <c r="CT497" s="669"/>
      <c r="CU497" s="669"/>
      <c r="CV497" s="669"/>
      <c r="CW497" s="669"/>
      <c r="CX497" s="669"/>
      <c r="CY497" s="669"/>
      <c r="CZ497" s="669"/>
      <c r="DA497" s="669"/>
      <c r="DB497" s="669"/>
      <c r="DC497" s="669"/>
      <c r="DD497" s="669"/>
      <c r="DE497" s="669"/>
      <c r="DF497" s="669"/>
      <c r="DG497" s="669"/>
      <c r="DH497" s="669"/>
      <c r="DI497" s="669"/>
      <c r="DJ497" s="669"/>
      <c r="DK497" s="669"/>
      <c r="DL497" s="669"/>
      <c r="DM497" s="669"/>
      <c r="DN497" s="669"/>
      <c r="DO497" s="669"/>
      <c r="DP497" s="669"/>
      <c r="DQ497" s="669"/>
      <c r="DR497" s="669"/>
      <c r="DS497" s="669"/>
      <c r="DT497" s="669"/>
      <c r="DU497" s="669"/>
      <c r="DV497" s="669"/>
      <c r="DW497" s="669"/>
      <c r="DX497" s="669"/>
      <c r="DY497" s="669"/>
      <c r="DZ497" s="669"/>
      <c r="EA497" s="669"/>
      <c r="EB497" s="669"/>
      <c r="EC497" s="669"/>
      <c r="ED497" s="669"/>
      <c r="EE497" s="669"/>
      <c r="EF497" s="669"/>
      <c r="EG497" s="669"/>
      <c r="EH497" s="669"/>
      <c r="EI497" s="669"/>
      <c r="EJ497" s="669"/>
      <c r="EK497" s="669"/>
      <c r="EL497" s="669"/>
      <c r="EM497" s="669"/>
    </row>
    <row r="498" spans="63:143" ht="13" customHeight="1" x14ac:dyDescent="0.3">
      <c r="BK498" s="664"/>
      <c r="BL498" s="664"/>
      <c r="BM498" s="664"/>
      <c r="BN498" s="664"/>
      <c r="BO498" s="669"/>
      <c r="BP498" s="664"/>
      <c r="BQ498" s="664"/>
      <c r="BR498" s="673"/>
      <c r="BS498" s="359"/>
      <c r="BT498" s="669"/>
      <c r="BU498" s="359"/>
      <c r="BV498" s="664"/>
      <c r="BW498" s="359"/>
      <c r="BX498" s="669"/>
      <c r="BY498" s="674"/>
      <c r="BZ498" s="664"/>
      <c r="CA498" s="359"/>
      <c r="CB498" s="664"/>
      <c r="CC498" s="669"/>
      <c r="CD498" s="359"/>
      <c r="CE498" s="664"/>
      <c r="CF498" s="359"/>
      <c r="CG498" s="664"/>
      <c r="CH498" s="359"/>
      <c r="CI498" s="664"/>
      <c r="CJ498" s="359"/>
      <c r="CK498" s="664"/>
      <c r="CL498" s="669"/>
      <c r="CM498" s="669"/>
      <c r="CN498" s="359"/>
      <c r="CO498" s="359"/>
      <c r="CP498" s="359"/>
      <c r="CQ498" s="669"/>
      <c r="CR498" s="669"/>
      <c r="CS498" s="669"/>
      <c r="CT498" s="669"/>
      <c r="CU498" s="669"/>
      <c r="CV498" s="669"/>
      <c r="CW498" s="669"/>
      <c r="CX498" s="669"/>
      <c r="CY498" s="669"/>
      <c r="CZ498" s="669"/>
      <c r="DA498" s="669"/>
      <c r="DB498" s="669"/>
      <c r="DC498" s="669"/>
      <c r="DD498" s="669"/>
      <c r="DE498" s="669"/>
      <c r="DF498" s="669"/>
      <c r="DG498" s="669"/>
      <c r="DH498" s="669"/>
      <c r="DI498" s="669"/>
      <c r="DJ498" s="669"/>
      <c r="DK498" s="669"/>
      <c r="DL498" s="669"/>
      <c r="DM498" s="669"/>
      <c r="DN498" s="669"/>
      <c r="DO498" s="669"/>
      <c r="DP498" s="669"/>
      <c r="DQ498" s="669"/>
      <c r="DR498" s="669"/>
      <c r="DS498" s="669"/>
      <c r="DT498" s="669"/>
      <c r="DU498" s="669"/>
      <c r="DV498" s="669"/>
      <c r="DW498" s="669"/>
      <c r="DX498" s="669"/>
      <c r="DY498" s="669"/>
      <c r="DZ498" s="669"/>
      <c r="EA498" s="669"/>
      <c r="EB498" s="669"/>
      <c r="EC498" s="669"/>
      <c r="ED498" s="669"/>
      <c r="EE498" s="669"/>
      <c r="EF498" s="669"/>
      <c r="EG498" s="669"/>
      <c r="EH498" s="669"/>
      <c r="EI498" s="669"/>
      <c r="EJ498" s="669"/>
      <c r="EK498" s="669"/>
      <c r="EL498" s="669"/>
      <c r="EM498" s="669"/>
    </row>
    <row r="499" spans="63:143" ht="13" customHeight="1" x14ac:dyDescent="0.3">
      <c r="BK499" s="664"/>
      <c r="BL499" s="664"/>
      <c r="BM499" s="664"/>
      <c r="BN499" s="664"/>
      <c r="BO499" s="669"/>
      <c r="BP499" s="664"/>
      <c r="BQ499" s="664"/>
      <c r="BR499" s="673"/>
      <c r="BS499" s="359"/>
      <c r="BT499" s="669"/>
      <c r="BU499" s="359"/>
      <c r="BV499" s="664"/>
      <c r="BW499" s="359"/>
      <c r="BX499" s="669"/>
      <c r="BY499" s="674"/>
      <c r="BZ499" s="664"/>
      <c r="CA499" s="359"/>
      <c r="CB499" s="664"/>
      <c r="CC499" s="669"/>
      <c r="CD499" s="359"/>
      <c r="CE499" s="664"/>
      <c r="CF499" s="359"/>
      <c r="CG499" s="664"/>
      <c r="CH499" s="359"/>
      <c r="CI499" s="664"/>
      <c r="CJ499" s="359"/>
      <c r="CK499" s="664"/>
      <c r="CL499" s="669"/>
      <c r="CM499" s="669"/>
      <c r="CN499" s="359"/>
      <c r="CO499" s="359"/>
      <c r="CP499" s="359"/>
      <c r="CQ499" s="669"/>
      <c r="CR499" s="669"/>
      <c r="CS499" s="669"/>
      <c r="CT499" s="669"/>
      <c r="CU499" s="669"/>
      <c r="CV499" s="669"/>
      <c r="CW499" s="669"/>
      <c r="CX499" s="669"/>
      <c r="CY499" s="669"/>
      <c r="CZ499" s="669"/>
      <c r="DA499" s="669"/>
      <c r="DB499" s="669"/>
      <c r="DC499" s="669"/>
      <c r="DD499" s="669"/>
      <c r="DE499" s="669"/>
      <c r="DF499" s="669"/>
      <c r="DG499" s="669"/>
      <c r="DH499" s="669"/>
      <c r="DI499" s="669"/>
      <c r="DJ499" s="669"/>
      <c r="DK499" s="669"/>
      <c r="DL499" s="669"/>
      <c r="DM499" s="669"/>
      <c r="DN499" s="669"/>
      <c r="DO499" s="669"/>
      <c r="DP499" s="669"/>
      <c r="DQ499" s="669"/>
      <c r="DR499" s="669"/>
      <c r="DS499" s="669"/>
      <c r="DT499" s="669"/>
      <c r="DU499" s="669"/>
      <c r="DV499" s="669"/>
      <c r="DW499" s="669"/>
      <c r="DX499" s="669"/>
      <c r="DY499" s="669"/>
      <c r="DZ499" s="669"/>
      <c r="EA499" s="669"/>
      <c r="EB499" s="669"/>
      <c r="EC499" s="669"/>
      <c r="ED499" s="669"/>
      <c r="EE499" s="669"/>
      <c r="EF499" s="669"/>
      <c r="EG499" s="669"/>
      <c r="EH499" s="669"/>
      <c r="EI499" s="669"/>
      <c r="EJ499" s="669"/>
      <c r="EK499" s="669"/>
      <c r="EL499" s="669"/>
      <c r="EM499" s="669"/>
    </row>
    <row r="500" spans="63:143" ht="13" customHeight="1" x14ac:dyDescent="0.3">
      <c r="BK500" s="664"/>
      <c r="BL500" s="664"/>
      <c r="BM500" s="664"/>
      <c r="BN500" s="664"/>
      <c r="BO500" s="669"/>
      <c r="BP500" s="664"/>
      <c r="BQ500" s="664"/>
      <c r="BR500" s="673"/>
      <c r="BS500" s="359"/>
      <c r="BT500" s="669"/>
      <c r="BU500" s="359"/>
      <c r="BV500" s="664"/>
      <c r="BW500" s="359"/>
      <c r="BX500" s="669"/>
      <c r="BY500" s="674"/>
      <c r="BZ500" s="664"/>
      <c r="CA500" s="359"/>
      <c r="CB500" s="664"/>
      <c r="CC500" s="669"/>
      <c r="CD500" s="359"/>
      <c r="CE500" s="664"/>
      <c r="CF500" s="359"/>
      <c r="CG500" s="664"/>
      <c r="CH500" s="359"/>
      <c r="CI500" s="664"/>
      <c r="CJ500" s="359"/>
      <c r="CK500" s="664"/>
      <c r="CL500" s="669"/>
      <c r="CM500" s="669"/>
      <c r="CN500" s="359"/>
      <c r="CO500" s="359"/>
      <c r="CP500" s="359"/>
      <c r="CQ500" s="669"/>
      <c r="CR500" s="669"/>
      <c r="CS500" s="669"/>
      <c r="CT500" s="669"/>
      <c r="CU500" s="669"/>
      <c r="CV500" s="669"/>
      <c r="CW500" s="669"/>
      <c r="CX500" s="669"/>
      <c r="CY500" s="669"/>
      <c r="CZ500" s="669"/>
      <c r="DA500" s="669"/>
      <c r="DB500" s="669"/>
      <c r="DC500" s="669"/>
      <c r="DD500" s="669"/>
      <c r="DE500" s="669"/>
      <c r="DF500" s="669"/>
      <c r="DG500" s="669"/>
      <c r="DH500" s="669"/>
      <c r="DI500" s="669"/>
      <c r="DJ500" s="669"/>
      <c r="DK500" s="669"/>
      <c r="DL500" s="669"/>
      <c r="DM500" s="669"/>
      <c r="DN500" s="669"/>
      <c r="DO500" s="669"/>
      <c r="DP500" s="669"/>
      <c r="DQ500" s="669"/>
      <c r="DR500" s="669"/>
      <c r="DS500" s="669"/>
      <c r="DT500" s="669"/>
      <c r="DU500" s="669"/>
      <c r="DV500" s="669"/>
      <c r="DW500" s="669"/>
      <c r="DX500" s="669"/>
      <c r="DY500" s="669"/>
      <c r="DZ500" s="669"/>
      <c r="EA500" s="669"/>
      <c r="EB500" s="669"/>
      <c r="EC500" s="669"/>
      <c r="ED500" s="669"/>
      <c r="EE500" s="669"/>
      <c r="EF500" s="669"/>
      <c r="EG500" s="669"/>
      <c r="EH500" s="669"/>
      <c r="EI500" s="669"/>
      <c r="EJ500" s="669"/>
      <c r="EK500" s="669"/>
      <c r="EL500" s="669"/>
      <c r="EM500" s="669"/>
    </row>
    <row r="501" spans="63:143" ht="13" customHeight="1" x14ac:dyDescent="0.3">
      <c r="BK501" s="664"/>
      <c r="BL501" s="664"/>
      <c r="BM501" s="664"/>
      <c r="BN501" s="664"/>
      <c r="BO501" s="669"/>
      <c r="BP501" s="664"/>
      <c r="BQ501" s="664"/>
      <c r="BR501" s="673"/>
      <c r="BS501" s="359"/>
      <c r="BT501" s="669"/>
      <c r="BU501" s="359"/>
      <c r="BV501" s="664"/>
      <c r="BW501" s="359"/>
      <c r="BX501" s="669"/>
      <c r="BY501" s="674"/>
      <c r="BZ501" s="664"/>
      <c r="CA501" s="359"/>
      <c r="CB501" s="664"/>
      <c r="CC501" s="669"/>
      <c r="CD501" s="359"/>
      <c r="CE501" s="664"/>
      <c r="CF501" s="359"/>
      <c r="CG501" s="664"/>
      <c r="CH501" s="359"/>
      <c r="CI501" s="664"/>
      <c r="CJ501" s="359"/>
      <c r="CK501" s="664"/>
      <c r="CL501" s="669"/>
      <c r="CM501" s="669"/>
      <c r="CN501" s="359"/>
      <c r="CO501" s="359"/>
      <c r="CP501" s="359"/>
      <c r="CQ501" s="669"/>
      <c r="CR501" s="669"/>
      <c r="CS501" s="669"/>
      <c r="CT501" s="669"/>
      <c r="CU501" s="669"/>
      <c r="CV501" s="669"/>
      <c r="CW501" s="669"/>
      <c r="CX501" s="669"/>
      <c r="CY501" s="669"/>
      <c r="CZ501" s="669"/>
      <c r="DA501" s="669"/>
      <c r="DB501" s="669"/>
      <c r="DC501" s="669"/>
      <c r="DD501" s="669"/>
      <c r="DE501" s="669"/>
      <c r="DF501" s="669"/>
      <c r="DG501" s="669"/>
      <c r="DH501" s="669"/>
      <c r="DI501" s="669"/>
      <c r="DJ501" s="669"/>
      <c r="DK501" s="669"/>
      <c r="DL501" s="669"/>
      <c r="DM501" s="669"/>
      <c r="DN501" s="669"/>
      <c r="DO501" s="669"/>
      <c r="DP501" s="669"/>
      <c r="DQ501" s="669"/>
      <c r="DR501" s="669"/>
      <c r="DS501" s="669"/>
      <c r="DT501" s="669"/>
      <c r="DU501" s="669"/>
      <c r="DV501" s="669"/>
      <c r="DW501" s="669"/>
      <c r="DX501" s="669"/>
      <c r="DY501" s="669"/>
      <c r="DZ501" s="669"/>
      <c r="EA501" s="669"/>
      <c r="EB501" s="669"/>
      <c r="EC501" s="669"/>
      <c r="ED501" s="669"/>
      <c r="EE501" s="669"/>
      <c r="EF501" s="669"/>
      <c r="EG501" s="669"/>
      <c r="EH501" s="669"/>
      <c r="EI501" s="669"/>
      <c r="EJ501" s="669"/>
      <c r="EK501" s="669"/>
      <c r="EL501" s="669"/>
      <c r="EM501" s="669"/>
    </row>
    <row r="502" spans="63:143" ht="13" customHeight="1" x14ac:dyDescent="0.3">
      <c r="BK502" s="664"/>
      <c r="BL502" s="664"/>
      <c r="BM502" s="664"/>
      <c r="BN502" s="664"/>
      <c r="BO502" s="669"/>
      <c r="BP502" s="664"/>
      <c r="BQ502" s="664"/>
      <c r="BR502" s="673"/>
      <c r="BS502" s="359"/>
      <c r="BT502" s="669"/>
      <c r="BU502" s="359"/>
      <c r="BV502" s="664"/>
      <c r="BW502" s="359"/>
      <c r="BX502" s="669"/>
      <c r="BY502" s="674"/>
      <c r="BZ502" s="664"/>
      <c r="CA502" s="359"/>
      <c r="CB502" s="664"/>
      <c r="CC502" s="669"/>
      <c r="CD502" s="359"/>
      <c r="CE502" s="664"/>
      <c r="CF502" s="359"/>
      <c r="CG502" s="664"/>
      <c r="CH502" s="359"/>
      <c r="CI502" s="664"/>
      <c r="CJ502" s="359"/>
      <c r="CK502" s="664"/>
      <c r="CL502" s="669"/>
      <c r="CM502" s="669"/>
      <c r="CN502" s="359"/>
      <c r="CO502" s="359"/>
      <c r="CP502" s="359"/>
      <c r="CQ502" s="669"/>
      <c r="CR502" s="669"/>
      <c r="CS502" s="669"/>
      <c r="CT502" s="669"/>
      <c r="CU502" s="669"/>
      <c r="CV502" s="669"/>
      <c r="CW502" s="669"/>
      <c r="CX502" s="669"/>
      <c r="CY502" s="669"/>
      <c r="CZ502" s="669"/>
      <c r="DA502" s="669"/>
      <c r="DB502" s="669"/>
      <c r="DC502" s="669"/>
      <c r="DD502" s="669"/>
      <c r="DE502" s="669"/>
      <c r="DF502" s="669"/>
      <c r="DG502" s="669"/>
      <c r="DH502" s="669"/>
      <c r="DI502" s="669"/>
      <c r="DJ502" s="669"/>
      <c r="DK502" s="669"/>
      <c r="DL502" s="669"/>
      <c r="DM502" s="669"/>
      <c r="DN502" s="669"/>
      <c r="DO502" s="669"/>
      <c r="DP502" s="669"/>
      <c r="DQ502" s="669"/>
      <c r="DR502" s="669"/>
      <c r="DS502" s="669"/>
      <c r="DT502" s="669"/>
      <c r="DU502" s="669"/>
      <c r="DV502" s="669"/>
      <c r="DW502" s="669"/>
      <c r="DX502" s="669"/>
      <c r="DY502" s="669"/>
      <c r="DZ502" s="669"/>
      <c r="EA502" s="669"/>
      <c r="EB502" s="669"/>
      <c r="EC502" s="669"/>
      <c r="ED502" s="669"/>
      <c r="EE502" s="669"/>
      <c r="EF502" s="669"/>
      <c r="EG502" s="669"/>
      <c r="EH502" s="669"/>
      <c r="EI502" s="669"/>
      <c r="EJ502" s="669"/>
      <c r="EK502" s="669"/>
      <c r="EL502" s="669"/>
      <c r="EM502" s="669"/>
    </row>
    <row r="503" spans="63:143" ht="13" customHeight="1" x14ac:dyDescent="0.3">
      <c r="BK503" s="664"/>
      <c r="BL503" s="664"/>
      <c r="BM503" s="664"/>
      <c r="BN503" s="664"/>
      <c r="BO503" s="669"/>
      <c r="BP503" s="664"/>
      <c r="BQ503" s="664"/>
      <c r="BR503" s="673"/>
      <c r="BS503" s="359"/>
      <c r="BT503" s="669"/>
      <c r="BU503" s="359"/>
      <c r="BV503" s="664"/>
      <c r="BW503" s="359"/>
      <c r="BX503" s="669"/>
      <c r="BY503" s="674"/>
      <c r="BZ503" s="664"/>
      <c r="CA503" s="359"/>
      <c r="CB503" s="664"/>
      <c r="CC503" s="669"/>
      <c r="CD503" s="359"/>
      <c r="CE503" s="664"/>
      <c r="CF503" s="359"/>
      <c r="CG503" s="664"/>
      <c r="CH503" s="359"/>
      <c r="CI503" s="664"/>
      <c r="CJ503" s="359"/>
      <c r="CK503" s="664"/>
      <c r="CL503" s="669"/>
      <c r="CM503" s="669"/>
      <c r="CN503" s="359"/>
      <c r="CO503" s="359"/>
      <c r="CP503" s="359"/>
      <c r="CQ503" s="669"/>
      <c r="CR503" s="669"/>
      <c r="CS503" s="669"/>
      <c r="CT503" s="669"/>
      <c r="CU503" s="669"/>
      <c r="CV503" s="669"/>
      <c r="CW503" s="669"/>
      <c r="CX503" s="669"/>
      <c r="CY503" s="669"/>
      <c r="CZ503" s="669"/>
      <c r="DA503" s="669"/>
      <c r="DB503" s="669"/>
      <c r="DC503" s="669"/>
      <c r="DD503" s="669"/>
      <c r="DE503" s="669"/>
      <c r="DF503" s="669"/>
      <c r="DG503" s="669"/>
      <c r="DH503" s="669"/>
      <c r="DI503" s="669"/>
      <c r="DJ503" s="669"/>
      <c r="DK503" s="669"/>
      <c r="DL503" s="669"/>
      <c r="DM503" s="669"/>
      <c r="DN503" s="669"/>
      <c r="DO503" s="669"/>
      <c r="DP503" s="669"/>
      <c r="DQ503" s="669"/>
      <c r="DR503" s="669"/>
      <c r="DS503" s="669"/>
      <c r="DT503" s="669"/>
      <c r="DU503" s="669"/>
      <c r="DV503" s="669"/>
      <c r="DW503" s="669"/>
      <c r="DX503" s="669"/>
      <c r="DY503" s="669"/>
      <c r="DZ503" s="669"/>
      <c r="EA503" s="669"/>
      <c r="EB503" s="669"/>
      <c r="EC503" s="669"/>
      <c r="ED503" s="669"/>
      <c r="EE503" s="669"/>
      <c r="EF503" s="669"/>
      <c r="EG503" s="669"/>
      <c r="EH503" s="669"/>
      <c r="EI503" s="669"/>
      <c r="EJ503" s="669"/>
      <c r="EK503" s="669"/>
      <c r="EL503" s="669"/>
      <c r="EM503" s="669"/>
    </row>
    <row r="504" spans="63:143" ht="13" customHeight="1" x14ac:dyDescent="0.3">
      <c r="BK504" s="664"/>
      <c r="BL504" s="664"/>
      <c r="BM504" s="664"/>
      <c r="BN504" s="664"/>
      <c r="BO504" s="669"/>
      <c r="BP504" s="664"/>
      <c r="BQ504" s="664"/>
      <c r="BR504" s="673"/>
      <c r="BS504" s="359"/>
      <c r="BT504" s="669"/>
      <c r="BU504" s="359"/>
      <c r="BV504" s="664"/>
      <c r="BW504" s="359"/>
      <c r="BX504" s="669"/>
      <c r="BY504" s="674"/>
      <c r="BZ504" s="664"/>
      <c r="CA504" s="359"/>
      <c r="CB504" s="664"/>
      <c r="CC504" s="669"/>
      <c r="CD504" s="359"/>
      <c r="CE504" s="664"/>
      <c r="CF504" s="359"/>
      <c r="CG504" s="664"/>
      <c r="CH504" s="359"/>
      <c r="CI504" s="664"/>
      <c r="CJ504" s="359"/>
      <c r="CK504" s="664"/>
      <c r="CL504" s="669"/>
      <c r="CM504" s="669"/>
      <c r="CN504" s="359"/>
      <c r="CO504" s="359"/>
      <c r="CP504" s="359"/>
      <c r="CQ504" s="669"/>
      <c r="CR504" s="669"/>
      <c r="CS504" s="669"/>
      <c r="CT504" s="669"/>
      <c r="CU504" s="669"/>
      <c r="CV504" s="669"/>
      <c r="CW504" s="669"/>
      <c r="CX504" s="669"/>
      <c r="CY504" s="669"/>
      <c r="CZ504" s="669"/>
      <c r="DA504" s="669"/>
      <c r="DB504" s="669"/>
      <c r="DC504" s="669"/>
      <c r="DD504" s="669"/>
      <c r="DE504" s="669"/>
      <c r="DF504" s="669"/>
      <c r="DG504" s="669"/>
      <c r="DH504" s="669"/>
      <c r="DI504" s="669"/>
      <c r="DJ504" s="669"/>
      <c r="DK504" s="669"/>
      <c r="DL504" s="669"/>
      <c r="DM504" s="669"/>
      <c r="DN504" s="669"/>
      <c r="DO504" s="669"/>
      <c r="DP504" s="669"/>
      <c r="DQ504" s="669"/>
      <c r="DR504" s="669"/>
      <c r="DS504" s="669"/>
      <c r="DT504" s="669"/>
      <c r="DU504" s="669"/>
      <c r="DV504" s="669"/>
      <c r="DW504" s="669"/>
      <c r="DX504" s="669"/>
      <c r="DY504" s="669"/>
      <c r="DZ504" s="669"/>
      <c r="EA504" s="669"/>
      <c r="EB504" s="669"/>
      <c r="EC504" s="669"/>
      <c r="ED504" s="669"/>
      <c r="EE504" s="669"/>
      <c r="EF504" s="669"/>
      <c r="EG504" s="669"/>
      <c r="EH504" s="669"/>
      <c r="EI504" s="669"/>
      <c r="EJ504" s="669"/>
      <c r="EK504" s="669"/>
      <c r="EL504" s="669"/>
      <c r="EM504" s="669"/>
    </row>
    <row r="505" spans="63:143" ht="13" customHeight="1" x14ac:dyDescent="0.3">
      <c r="BK505" s="664"/>
      <c r="BL505" s="664"/>
      <c r="BM505" s="664"/>
      <c r="BN505" s="664"/>
      <c r="BO505" s="669"/>
      <c r="BP505" s="664"/>
      <c r="BQ505" s="664"/>
      <c r="BR505" s="673"/>
      <c r="BS505" s="359"/>
      <c r="BT505" s="669"/>
      <c r="BU505" s="359"/>
      <c r="BV505" s="664"/>
      <c r="BW505" s="359"/>
      <c r="BX505" s="669"/>
      <c r="BY505" s="674"/>
      <c r="BZ505" s="664"/>
      <c r="CA505" s="359"/>
      <c r="CB505" s="664"/>
      <c r="CC505" s="669"/>
      <c r="CD505" s="359"/>
      <c r="CE505" s="664"/>
      <c r="CF505" s="359"/>
      <c r="CG505" s="664"/>
      <c r="CH505" s="359"/>
      <c r="CI505" s="664"/>
      <c r="CJ505" s="359"/>
      <c r="CK505" s="664"/>
      <c r="CL505" s="669"/>
      <c r="CM505" s="669"/>
      <c r="CN505" s="359"/>
      <c r="CO505" s="359"/>
      <c r="CP505" s="359"/>
      <c r="CQ505" s="669"/>
      <c r="CR505" s="669"/>
      <c r="CS505" s="669"/>
      <c r="CT505" s="669"/>
      <c r="CU505" s="669"/>
      <c r="CV505" s="669"/>
      <c r="CW505" s="669"/>
      <c r="CX505" s="669"/>
      <c r="CY505" s="669"/>
      <c r="CZ505" s="669"/>
      <c r="DA505" s="669"/>
      <c r="DB505" s="669"/>
      <c r="DC505" s="669"/>
      <c r="DD505" s="669"/>
      <c r="DE505" s="669"/>
      <c r="DF505" s="669"/>
      <c r="DG505" s="669"/>
      <c r="DH505" s="669"/>
      <c r="DI505" s="669"/>
      <c r="DJ505" s="669"/>
      <c r="DK505" s="669"/>
      <c r="DL505" s="669"/>
      <c r="DM505" s="669"/>
      <c r="DN505" s="669"/>
      <c r="DO505" s="669"/>
      <c r="DP505" s="669"/>
      <c r="DQ505" s="669"/>
      <c r="DR505" s="669"/>
      <c r="DS505" s="669"/>
      <c r="DT505" s="669"/>
      <c r="DU505" s="669"/>
      <c r="DV505" s="669"/>
      <c r="DW505" s="669"/>
      <c r="DX505" s="669"/>
      <c r="DY505" s="669"/>
      <c r="DZ505" s="669"/>
      <c r="EA505" s="669"/>
      <c r="EB505" s="669"/>
      <c r="EC505" s="669"/>
      <c r="ED505" s="669"/>
      <c r="EE505" s="669"/>
      <c r="EF505" s="669"/>
      <c r="EG505" s="669"/>
      <c r="EH505" s="669"/>
      <c r="EI505" s="669"/>
      <c r="EJ505" s="669"/>
      <c r="EK505" s="669"/>
      <c r="EL505" s="669"/>
      <c r="EM505" s="669"/>
    </row>
    <row r="506" spans="63:143" ht="13" customHeight="1" x14ac:dyDescent="0.3">
      <c r="BK506" s="664"/>
      <c r="BL506" s="664"/>
      <c r="BM506" s="664"/>
      <c r="BN506" s="664"/>
      <c r="BO506" s="669"/>
      <c r="BP506" s="664"/>
      <c r="BQ506" s="664"/>
      <c r="BR506" s="673"/>
      <c r="BS506" s="359"/>
      <c r="BT506" s="669"/>
      <c r="BU506" s="359"/>
      <c r="BV506" s="664"/>
      <c r="BW506" s="359"/>
      <c r="BX506" s="669"/>
      <c r="BY506" s="674"/>
      <c r="BZ506" s="664"/>
      <c r="CA506" s="359"/>
      <c r="CB506" s="664"/>
      <c r="CC506" s="669"/>
      <c r="CD506" s="359"/>
      <c r="CE506" s="664"/>
      <c r="CF506" s="359"/>
      <c r="CG506" s="664"/>
      <c r="CH506" s="359"/>
      <c r="CI506" s="664"/>
      <c r="CJ506" s="359"/>
      <c r="CK506" s="664"/>
      <c r="CL506" s="669"/>
      <c r="CM506" s="669"/>
      <c r="CN506" s="359"/>
      <c r="CO506" s="359"/>
      <c r="CP506" s="359"/>
      <c r="CQ506" s="669"/>
      <c r="CR506" s="669"/>
      <c r="CS506" s="669"/>
      <c r="CT506" s="669"/>
      <c r="CU506" s="669"/>
      <c r="CV506" s="669"/>
      <c r="CW506" s="669"/>
      <c r="CX506" s="669"/>
      <c r="CY506" s="669"/>
      <c r="CZ506" s="669"/>
      <c r="DA506" s="669"/>
      <c r="DB506" s="669"/>
      <c r="DC506" s="669"/>
      <c r="DD506" s="669"/>
      <c r="DE506" s="669"/>
      <c r="DF506" s="669"/>
      <c r="DG506" s="669"/>
      <c r="DH506" s="669"/>
      <c r="DI506" s="669"/>
      <c r="DJ506" s="669"/>
      <c r="DK506" s="669"/>
      <c r="DL506" s="669"/>
      <c r="DM506" s="669"/>
      <c r="DN506" s="669"/>
      <c r="DO506" s="669"/>
      <c r="DP506" s="669"/>
      <c r="DQ506" s="669"/>
      <c r="DR506" s="669"/>
      <c r="DS506" s="669"/>
      <c r="DT506" s="669"/>
      <c r="DU506" s="669"/>
      <c r="DV506" s="669"/>
      <c r="DW506" s="669"/>
      <c r="DX506" s="669"/>
      <c r="DY506" s="669"/>
      <c r="DZ506" s="669"/>
      <c r="EA506" s="669"/>
      <c r="EB506" s="669"/>
      <c r="EC506" s="669"/>
      <c r="ED506" s="669"/>
      <c r="EE506" s="669"/>
      <c r="EF506" s="669"/>
      <c r="EG506" s="669"/>
      <c r="EH506" s="669"/>
      <c r="EI506" s="669"/>
      <c r="EJ506" s="669"/>
      <c r="EK506" s="669"/>
      <c r="EL506" s="669"/>
      <c r="EM506" s="669"/>
    </row>
    <row r="507" spans="63:143" ht="13" customHeight="1" x14ac:dyDescent="0.3">
      <c r="BK507" s="664"/>
      <c r="BL507" s="664"/>
      <c r="BM507" s="664"/>
      <c r="BN507" s="664"/>
      <c r="BO507" s="669"/>
      <c r="BP507" s="664"/>
      <c r="BQ507" s="664"/>
      <c r="BR507" s="673"/>
      <c r="BS507" s="359"/>
      <c r="BT507" s="669"/>
      <c r="BU507" s="359"/>
      <c r="BV507" s="664"/>
      <c r="BW507" s="359"/>
      <c r="BX507" s="669"/>
      <c r="BY507" s="674"/>
      <c r="BZ507" s="664"/>
      <c r="CA507" s="359"/>
      <c r="CB507" s="664"/>
      <c r="CC507" s="669"/>
      <c r="CD507" s="359"/>
      <c r="CE507" s="664"/>
      <c r="CF507" s="359"/>
      <c r="CG507" s="664"/>
      <c r="CH507" s="359"/>
      <c r="CI507" s="664"/>
      <c r="CJ507" s="359"/>
      <c r="CK507" s="664"/>
      <c r="CL507" s="669"/>
      <c r="CM507" s="669"/>
      <c r="CN507" s="359"/>
      <c r="CO507" s="359"/>
      <c r="CP507" s="359"/>
      <c r="CQ507" s="669"/>
      <c r="CR507" s="669"/>
      <c r="CS507" s="669"/>
      <c r="CT507" s="669"/>
      <c r="CU507" s="669"/>
      <c r="CV507" s="669"/>
      <c r="CW507" s="669"/>
      <c r="CX507" s="669"/>
      <c r="CY507" s="669"/>
      <c r="CZ507" s="669"/>
      <c r="DA507" s="669"/>
      <c r="DB507" s="669"/>
      <c r="DC507" s="669"/>
      <c r="DD507" s="669"/>
      <c r="DE507" s="669"/>
      <c r="DF507" s="669"/>
      <c r="DG507" s="669"/>
      <c r="DH507" s="669"/>
      <c r="DI507" s="669"/>
      <c r="DJ507" s="669"/>
      <c r="DK507" s="669"/>
      <c r="DL507" s="669"/>
      <c r="DM507" s="669"/>
      <c r="DN507" s="669"/>
      <c r="DO507" s="669"/>
      <c r="DP507" s="669"/>
      <c r="DQ507" s="669"/>
      <c r="DR507" s="669"/>
      <c r="DS507" s="669"/>
      <c r="DT507" s="669"/>
      <c r="DU507" s="669"/>
      <c r="DV507" s="669"/>
      <c r="DW507" s="669"/>
      <c r="DX507" s="669"/>
      <c r="DY507" s="669"/>
      <c r="DZ507" s="669"/>
      <c r="EA507" s="669"/>
      <c r="EB507" s="669"/>
      <c r="EC507" s="669"/>
      <c r="ED507" s="669"/>
      <c r="EE507" s="669"/>
      <c r="EF507" s="669"/>
      <c r="EG507" s="669"/>
      <c r="EH507" s="669"/>
      <c r="EI507" s="669"/>
      <c r="EJ507" s="669"/>
      <c r="EK507" s="669"/>
      <c r="EL507" s="669"/>
      <c r="EM507" s="669"/>
    </row>
    <row r="508" spans="63:143" ht="13" customHeight="1" x14ac:dyDescent="0.3">
      <c r="BK508" s="664"/>
      <c r="BL508" s="664"/>
      <c r="BM508" s="664"/>
      <c r="BN508" s="664"/>
      <c r="BO508" s="669"/>
      <c r="BP508" s="664"/>
      <c r="BQ508" s="664"/>
      <c r="BR508" s="673"/>
      <c r="BS508" s="359"/>
      <c r="BT508" s="669"/>
      <c r="BU508" s="359"/>
      <c r="BV508" s="664"/>
      <c r="BW508" s="359"/>
      <c r="BX508" s="669"/>
      <c r="BY508" s="674"/>
      <c r="BZ508" s="664"/>
      <c r="CA508" s="359"/>
      <c r="CB508" s="664"/>
      <c r="CC508" s="669"/>
      <c r="CD508" s="359"/>
      <c r="CE508" s="664"/>
      <c r="CF508" s="359"/>
      <c r="CG508" s="664"/>
      <c r="CH508" s="359"/>
      <c r="CI508" s="664"/>
      <c r="CJ508" s="359"/>
      <c r="CK508" s="664"/>
      <c r="CL508" s="669"/>
      <c r="CM508" s="669"/>
      <c r="CN508" s="359"/>
      <c r="CO508" s="359"/>
      <c r="CP508" s="359"/>
      <c r="CQ508" s="669"/>
      <c r="CR508" s="669"/>
      <c r="CS508" s="669"/>
      <c r="CT508" s="669"/>
      <c r="CU508" s="669"/>
      <c r="CV508" s="669"/>
      <c r="CW508" s="669"/>
      <c r="CX508" s="669"/>
      <c r="CY508" s="669"/>
      <c r="CZ508" s="669"/>
      <c r="DA508" s="669"/>
      <c r="DB508" s="669"/>
      <c r="DC508" s="669"/>
      <c r="DD508" s="669"/>
      <c r="DE508" s="669"/>
      <c r="DF508" s="669"/>
      <c r="DG508" s="669"/>
      <c r="DH508" s="669"/>
      <c r="DI508" s="669"/>
      <c r="DJ508" s="669"/>
      <c r="DK508" s="669"/>
      <c r="DL508" s="669"/>
      <c r="DM508" s="669"/>
      <c r="DN508" s="669"/>
      <c r="DO508" s="669"/>
      <c r="DP508" s="669"/>
      <c r="DQ508" s="669"/>
      <c r="DR508" s="669"/>
      <c r="DS508" s="669"/>
      <c r="DT508" s="669"/>
      <c r="DU508" s="669"/>
      <c r="DV508" s="669"/>
      <c r="DW508" s="669"/>
      <c r="DX508" s="669"/>
      <c r="DY508" s="669"/>
      <c r="DZ508" s="669"/>
      <c r="EA508" s="669"/>
      <c r="EB508" s="669"/>
      <c r="EC508" s="669"/>
      <c r="ED508" s="669"/>
      <c r="EE508" s="669"/>
      <c r="EF508" s="669"/>
      <c r="EG508" s="669"/>
      <c r="EH508" s="669"/>
      <c r="EI508" s="669"/>
      <c r="EJ508" s="669"/>
      <c r="EK508" s="669"/>
      <c r="EL508" s="669"/>
      <c r="EM508" s="669"/>
    </row>
    <row r="509" spans="63:143" ht="13" customHeight="1" x14ac:dyDescent="0.3">
      <c r="BK509" s="664"/>
      <c r="BL509" s="664"/>
      <c r="BM509" s="664"/>
      <c r="BN509" s="664"/>
      <c r="BO509" s="669"/>
      <c r="BP509" s="664"/>
      <c r="BQ509" s="664"/>
      <c r="BR509" s="673"/>
      <c r="BS509" s="359"/>
      <c r="BT509" s="669"/>
      <c r="BU509" s="359"/>
      <c r="BV509" s="664"/>
      <c r="BW509" s="359"/>
      <c r="BX509" s="669"/>
      <c r="BY509" s="674"/>
      <c r="BZ509" s="664"/>
      <c r="CA509" s="359"/>
      <c r="CB509" s="664"/>
      <c r="CC509" s="669"/>
      <c r="CD509" s="359"/>
      <c r="CE509" s="664"/>
      <c r="CF509" s="359"/>
      <c r="CG509" s="664"/>
      <c r="CH509" s="359"/>
      <c r="CI509" s="664"/>
      <c r="CJ509" s="359"/>
      <c r="CK509" s="664"/>
      <c r="CL509" s="669"/>
      <c r="CM509" s="669"/>
      <c r="CN509" s="359"/>
      <c r="CO509" s="359"/>
      <c r="CP509" s="359"/>
      <c r="CQ509" s="669"/>
      <c r="CR509" s="669"/>
      <c r="CS509" s="669"/>
      <c r="CT509" s="669"/>
      <c r="CU509" s="669"/>
      <c r="CV509" s="669"/>
      <c r="CW509" s="669"/>
      <c r="CX509" s="669"/>
      <c r="CY509" s="669"/>
      <c r="CZ509" s="669"/>
      <c r="DA509" s="669"/>
      <c r="DB509" s="669"/>
      <c r="DC509" s="669"/>
      <c r="DD509" s="669"/>
      <c r="DE509" s="669"/>
      <c r="DF509" s="669"/>
      <c r="DG509" s="669"/>
      <c r="DH509" s="669"/>
      <c r="DI509" s="669"/>
      <c r="DJ509" s="669"/>
      <c r="DK509" s="669"/>
      <c r="DL509" s="669"/>
      <c r="DM509" s="669"/>
      <c r="DN509" s="669"/>
      <c r="DO509" s="669"/>
      <c r="DP509" s="669"/>
      <c r="DQ509" s="669"/>
      <c r="DR509" s="669"/>
      <c r="DS509" s="669"/>
      <c r="DT509" s="669"/>
      <c r="DU509" s="669"/>
      <c r="DV509" s="669"/>
      <c r="DW509" s="669"/>
      <c r="DX509" s="669"/>
      <c r="DY509" s="669"/>
      <c r="DZ509" s="669"/>
      <c r="EA509" s="669"/>
      <c r="EB509" s="669"/>
      <c r="EC509" s="669"/>
      <c r="ED509" s="669"/>
      <c r="EE509" s="669"/>
      <c r="EF509" s="669"/>
      <c r="EG509" s="669"/>
      <c r="EH509" s="669"/>
      <c r="EI509" s="669"/>
      <c r="EJ509" s="669"/>
      <c r="EK509" s="669"/>
      <c r="EL509" s="669"/>
      <c r="EM509" s="669"/>
    </row>
    <row r="510" spans="63:143" ht="13" customHeight="1" x14ac:dyDescent="0.3">
      <c r="BK510" s="664"/>
      <c r="BL510" s="664"/>
      <c r="BM510" s="664"/>
      <c r="BN510" s="664"/>
      <c r="BO510" s="669"/>
      <c r="BP510" s="664"/>
      <c r="BQ510" s="664"/>
      <c r="BR510" s="673"/>
      <c r="BS510" s="359"/>
      <c r="BT510" s="669"/>
      <c r="BU510" s="359"/>
      <c r="BV510" s="664"/>
      <c r="BW510" s="359"/>
      <c r="BX510" s="669"/>
      <c r="BY510" s="674"/>
      <c r="BZ510" s="664"/>
      <c r="CA510" s="359"/>
      <c r="CB510" s="664"/>
      <c r="CC510" s="669"/>
      <c r="CD510" s="359"/>
      <c r="CE510" s="664"/>
      <c r="CF510" s="359"/>
      <c r="CG510" s="664"/>
      <c r="CH510" s="359"/>
      <c r="CI510" s="664"/>
      <c r="CJ510" s="359"/>
      <c r="CK510" s="664"/>
      <c r="CL510" s="669"/>
      <c r="CM510" s="669"/>
      <c r="CN510" s="359"/>
      <c r="CO510" s="359"/>
      <c r="CP510" s="359"/>
      <c r="CQ510" s="669"/>
      <c r="CR510" s="669"/>
      <c r="CS510" s="669"/>
      <c r="CT510" s="669"/>
      <c r="CU510" s="669"/>
      <c r="CV510" s="669"/>
      <c r="CW510" s="669"/>
      <c r="CX510" s="669"/>
      <c r="CY510" s="669"/>
      <c r="CZ510" s="669"/>
      <c r="DA510" s="669"/>
      <c r="DB510" s="669"/>
      <c r="DC510" s="669"/>
      <c r="DD510" s="669"/>
      <c r="DE510" s="669"/>
      <c r="DF510" s="669"/>
      <c r="DG510" s="669"/>
      <c r="DH510" s="669"/>
      <c r="DI510" s="669"/>
      <c r="DJ510" s="669"/>
      <c r="DK510" s="669"/>
      <c r="DL510" s="669"/>
      <c r="DM510" s="669"/>
      <c r="DN510" s="669"/>
      <c r="DO510" s="669"/>
      <c r="DP510" s="669"/>
      <c r="DQ510" s="669"/>
      <c r="DR510" s="669"/>
      <c r="DS510" s="669"/>
      <c r="DT510" s="669"/>
      <c r="DU510" s="669"/>
      <c r="DV510" s="669"/>
      <c r="DW510" s="669"/>
      <c r="DX510" s="669"/>
      <c r="DY510" s="669"/>
      <c r="DZ510" s="669"/>
      <c r="EA510" s="669"/>
      <c r="EB510" s="669"/>
      <c r="EC510" s="669"/>
      <c r="ED510" s="669"/>
      <c r="EE510" s="669"/>
      <c r="EF510" s="669"/>
      <c r="EG510" s="669"/>
      <c r="EH510" s="669"/>
      <c r="EI510" s="669"/>
      <c r="EJ510" s="669"/>
      <c r="EK510" s="669"/>
      <c r="EL510" s="669"/>
      <c r="EM510" s="669"/>
    </row>
    <row r="511" spans="63:143" ht="13" customHeight="1" x14ac:dyDescent="0.3">
      <c r="BK511" s="664"/>
      <c r="BL511" s="664"/>
      <c r="BM511" s="664"/>
      <c r="BN511" s="664"/>
      <c r="BO511" s="669"/>
      <c r="BP511" s="664"/>
      <c r="BQ511" s="664"/>
      <c r="BR511" s="673"/>
      <c r="BS511" s="359"/>
      <c r="BT511" s="669"/>
      <c r="BU511" s="359"/>
      <c r="BV511" s="664"/>
      <c r="BW511" s="359"/>
      <c r="BX511" s="669"/>
      <c r="BY511" s="674"/>
      <c r="BZ511" s="664"/>
      <c r="CA511" s="359"/>
      <c r="CB511" s="664"/>
      <c r="CC511" s="669"/>
      <c r="CD511" s="359"/>
      <c r="CE511" s="664"/>
      <c r="CF511" s="359"/>
      <c r="CG511" s="664"/>
      <c r="CH511" s="359"/>
      <c r="CI511" s="664"/>
      <c r="CJ511" s="359"/>
      <c r="CK511" s="664"/>
      <c r="CL511" s="669"/>
      <c r="CM511" s="669"/>
      <c r="CN511" s="359"/>
      <c r="CO511" s="359"/>
      <c r="CP511" s="359"/>
      <c r="CQ511" s="669"/>
      <c r="CR511" s="669"/>
      <c r="CS511" s="669"/>
      <c r="CT511" s="669"/>
      <c r="CU511" s="669"/>
      <c r="CV511" s="669"/>
      <c r="CW511" s="669"/>
      <c r="CX511" s="669"/>
      <c r="CY511" s="669"/>
      <c r="CZ511" s="669"/>
      <c r="DA511" s="669"/>
      <c r="DB511" s="669"/>
      <c r="DC511" s="669"/>
      <c r="DD511" s="669"/>
      <c r="DE511" s="669"/>
      <c r="DF511" s="669"/>
      <c r="DG511" s="669"/>
      <c r="DH511" s="669"/>
      <c r="DI511" s="669"/>
      <c r="DJ511" s="669"/>
      <c r="DK511" s="669"/>
      <c r="DL511" s="669"/>
      <c r="DM511" s="669"/>
      <c r="DN511" s="669"/>
      <c r="DO511" s="669"/>
      <c r="DP511" s="669"/>
      <c r="DQ511" s="669"/>
      <c r="DR511" s="669"/>
      <c r="DS511" s="669"/>
      <c r="DT511" s="669"/>
      <c r="DU511" s="669"/>
      <c r="DV511" s="669"/>
      <c r="DW511" s="669"/>
      <c r="DX511" s="669"/>
      <c r="DY511" s="669"/>
      <c r="DZ511" s="669"/>
      <c r="EA511" s="669"/>
      <c r="EB511" s="669"/>
      <c r="EC511" s="669"/>
      <c r="ED511" s="669"/>
      <c r="EE511" s="669"/>
      <c r="EF511" s="669"/>
      <c r="EG511" s="669"/>
      <c r="EH511" s="669"/>
      <c r="EI511" s="669"/>
      <c r="EJ511" s="669"/>
      <c r="EK511" s="669"/>
      <c r="EL511" s="669"/>
      <c r="EM511" s="669"/>
    </row>
    <row r="512" spans="63:143" ht="13" customHeight="1" x14ac:dyDescent="0.3">
      <c r="BK512" s="664"/>
      <c r="BL512" s="664"/>
      <c r="BM512" s="664"/>
      <c r="BN512" s="664"/>
      <c r="BO512" s="669"/>
      <c r="BP512" s="664"/>
      <c r="BQ512" s="664"/>
      <c r="BR512" s="673"/>
      <c r="BS512" s="359"/>
      <c r="BT512" s="669"/>
      <c r="BU512" s="359"/>
      <c r="BV512" s="664"/>
      <c r="BW512" s="359"/>
      <c r="BX512" s="669"/>
      <c r="BY512" s="674"/>
      <c r="BZ512" s="664"/>
      <c r="CA512" s="359"/>
      <c r="CB512" s="664"/>
      <c r="CC512" s="669"/>
      <c r="CD512" s="359"/>
      <c r="CE512" s="664"/>
      <c r="CF512" s="359"/>
      <c r="CG512" s="664"/>
      <c r="CH512" s="359"/>
      <c r="CI512" s="664"/>
      <c r="CJ512" s="359"/>
      <c r="CK512" s="664"/>
      <c r="CL512" s="669"/>
      <c r="CM512" s="669"/>
      <c r="CN512" s="359"/>
      <c r="CO512" s="359"/>
      <c r="CP512" s="359"/>
      <c r="CQ512" s="669"/>
      <c r="CR512" s="669"/>
      <c r="CS512" s="669"/>
      <c r="CT512" s="669"/>
      <c r="CU512" s="669"/>
      <c r="CV512" s="669"/>
      <c r="CW512" s="669"/>
      <c r="CX512" s="669"/>
      <c r="CY512" s="669"/>
      <c r="CZ512" s="669"/>
      <c r="DA512" s="669"/>
      <c r="DB512" s="669"/>
      <c r="DC512" s="669"/>
      <c r="DD512" s="669"/>
      <c r="DE512" s="669"/>
      <c r="DF512" s="669"/>
      <c r="DG512" s="669"/>
      <c r="DH512" s="669"/>
      <c r="DI512" s="669"/>
      <c r="DJ512" s="669"/>
      <c r="DK512" s="669"/>
      <c r="DL512" s="669"/>
      <c r="DM512" s="669"/>
      <c r="DN512" s="669"/>
      <c r="DO512" s="669"/>
      <c r="DP512" s="669"/>
      <c r="DQ512" s="669"/>
      <c r="DR512" s="669"/>
      <c r="DS512" s="669"/>
      <c r="DT512" s="669"/>
      <c r="DU512" s="669"/>
      <c r="DV512" s="669"/>
      <c r="DW512" s="669"/>
      <c r="DX512" s="669"/>
      <c r="DY512" s="669"/>
      <c r="DZ512" s="669"/>
      <c r="EA512" s="669"/>
      <c r="EB512" s="669"/>
      <c r="EC512" s="669"/>
      <c r="ED512" s="669"/>
      <c r="EE512" s="669"/>
      <c r="EF512" s="669"/>
      <c r="EG512" s="669"/>
      <c r="EH512" s="669"/>
      <c r="EI512" s="669"/>
      <c r="EJ512" s="669"/>
      <c r="EK512" s="669"/>
      <c r="EL512" s="669"/>
      <c r="EM512" s="669"/>
    </row>
    <row r="513" spans="63:143" ht="13" customHeight="1" x14ac:dyDescent="0.3">
      <c r="BK513" s="664"/>
      <c r="BL513" s="664"/>
      <c r="BM513" s="664"/>
      <c r="BN513" s="664"/>
      <c r="BO513" s="669"/>
      <c r="BP513" s="664"/>
      <c r="BQ513" s="664"/>
      <c r="BR513" s="673"/>
      <c r="BS513" s="359"/>
      <c r="BT513" s="669"/>
      <c r="BU513" s="359"/>
      <c r="BV513" s="664"/>
      <c r="BW513" s="359"/>
      <c r="BX513" s="669"/>
      <c r="BY513" s="674"/>
      <c r="BZ513" s="664"/>
      <c r="CA513" s="359"/>
      <c r="CB513" s="664"/>
      <c r="CC513" s="669"/>
      <c r="CD513" s="359"/>
      <c r="CE513" s="664"/>
      <c r="CF513" s="359"/>
      <c r="CG513" s="664"/>
      <c r="CH513" s="359"/>
      <c r="CI513" s="664"/>
      <c r="CJ513" s="359"/>
      <c r="CK513" s="664"/>
      <c r="CL513" s="669"/>
      <c r="CM513" s="669"/>
      <c r="CN513" s="359"/>
      <c r="CO513" s="359"/>
      <c r="CP513" s="359"/>
      <c r="CQ513" s="669"/>
      <c r="CR513" s="669"/>
      <c r="CS513" s="669"/>
      <c r="CT513" s="669"/>
      <c r="CU513" s="669"/>
      <c r="CV513" s="669"/>
      <c r="CW513" s="669"/>
      <c r="CX513" s="669"/>
      <c r="CY513" s="669"/>
      <c r="CZ513" s="669"/>
      <c r="DA513" s="669"/>
      <c r="DB513" s="669"/>
      <c r="DC513" s="669"/>
      <c r="DD513" s="669"/>
      <c r="DE513" s="669"/>
      <c r="DF513" s="669"/>
      <c r="DG513" s="669"/>
      <c r="DH513" s="669"/>
      <c r="DI513" s="669"/>
      <c r="DJ513" s="669"/>
      <c r="DK513" s="669"/>
      <c r="DL513" s="669"/>
      <c r="DM513" s="669"/>
      <c r="DN513" s="669"/>
      <c r="DO513" s="669"/>
      <c r="DP513" s="669"/>
      <c r="DQ513" s="669"/>
      <c r="DR513" s="669"/>
      <c r="DS513" s="669"/>
      <c r="DT513" s="669"/>
      <c r="DU513" s="669"/>
      <c r="DV513" s="669"/>
      <c r="DW513" s="669"/>
      <c r="DX513" s="669"/>
      <c r="DY513" s="669"/>
      <c r="DZ513" s="669"/>
      <c r="EA513" s="669"/>
      <c r="EB513" s="669"/>
      <c r="EC513" s="669"/>
      <c r="ED513" s="669"/>
      <c r="EE513" s="669"/>
      <c r="EF513" s="669"/>
      <c r="EG513" s="669"/>
      <c r="EH513" s="669"/>
      <c r="EI513" s="669"/>
      <c r="EJ513" s="669"/>
      <c r="EK513" s="669"/>
      <c r="EL513" s="669"/>
      <c r="EM513" s="669"/>
    </row>
    <row r="514" spans="63:143" ht="13" customHeight="1" x14ac:dyDescent="0.3">
      <c r="BK514" s="664"/>
      <c r="BL514" s="664"/>
      <c r="BM514" s="664"/>
      <c r="BN514" s="664"/>
      <c r="BO514" s="669"/>
      <c r="BP514" s="664"/>
      <c r="BQ514" s="664"/>
      <c r="BR514" s="673"/>
      <c r="BS514" s="359"/>
      <c r="BT514" s="669"/>
      <c r="BU514" s="359"/>
      <c r="BV514" s="664"/>
      <c r="BW514" s="359"/>
      <c r="BX514" s="669"/>
      <c r="BY514" s="674"/>
      <c r="BZ514" s="664"/>
      <c r="CA514" s="359"/>
      <c r="CB514" s="664"/>
      <c r="CC514" s="669"/>
      <c r="CD514" s="359"/>
      <c r="CE514" s="664"/>
      <c r="CF514" s="359"/>
      <c r="CG514" s="664"/>
      <c r="CH514" s="359"/>
      <c r="CI514" s="664"/>
      <c r="CJ514" s="359"/>
      <c r="CK514" s="664"/>
      <c r="CL514" s="669"/>
      <c r="CM514" s="669"/>
      <c r="CN514" s="359"/>
      <c r="CO514" s="359"/>
      <c r="CP514" s="359"/>
      <c r="CQ514" s="669"/>
      <c r="CR514" s="669"/>
      <c r="CS514" s="669"/>
      <c r="CT514" s="669"/>
      <c r="CU514" s="669"/>
      <c r="CV514" s="669"/>
      <c r="CW514" s="669"/>
      <c r="CX514" s="669"/>
      <c r="CY514" s="669"/>
      <c r="CZ514" s="669"/>
      <c r="DA514" s="669"/>
      <c r="DB514" s="669"/>
      <c r="DC514" s="669"/>
      <c r="DD514" s="669"/>
      <c r="DE514" s="669"/>
      <c r="DF514" s="669"/>
      <c r="DG514" s="669"/>
      <c r="DH514" s="669"/>
      <c r="DI514" s="669"/>
      <c r="DJ514" s="669"/>
      <c r="DK514" s="669"/>
      <c r="DL514" s="669"/>
      <c r="DM514" s="669"/>
      <c r="DN514" s="669"/>
      <c r="DO514" s="669"/>
      <c r="DP514" s="669"/>
      <c r="DQ514" s="669"/>
      <c r="DR514" s="669"/>
      <c r="DS514" s="669"/>
      <c r="DT514" s="669"/>
      <c r="DU514" s="669"/>
      <c r="DV514" s="669"/>
      <c r="DW514" s="669"/>
      <c r="DX514" s="669"/>
      <c r="DY514" s="669"/>
      <c r="DZ514" s="669"/>
      <c r="EA514" s="669"/>
      <c r="EB514" s="669"/>
      <c r="EC514" s="669"/>
      <c r="ED514" s="669"/>
      <c r="EE514" s="669"/>
      <c r="EF514" s="669"/>
      <c r="EG514" s="669"/>
      <c r="EH514" s="669"/>
      <c r="EI514" s="669"/>
      <c r="EJ514" s="669"/>
      <c r="EK514" s="669"/>
      <c r="EL514" s="669"/>
      <c r="EM514" s="669"/>
    </row>
    <row r="515" spans="63:143" ht="13" customHeight="1" x14ac:dyDescent="0.3">
      <c r="BK515" s="664"/>
      <c r="BL515" s="664"/>
      <c r="BM515" s="664"/>
      <c r="BN515" s="664"/>
      <c r="BO515" s="669"/>
      <c r="BP515" s="664"/>
      <c r="BQ515" s="664"/>
      <c r="BR515" s="673"/>
      <c r="BS515" s="359"/>
      <c r="BT515" s="669"/>
      <c r="BU515" s="359"/>
      <c r="BV515" s="664"/>
      <c r="BW515" s="359"/>
      <c r="BX515" s="669"/>
      <c r="BY515" s="674"/>
      <c r="BZ515" s="664"/>
      <c r="CA515" s="359"/>
      <c r="CB515" s="664"/>
      <c r="CC515" s="669"/>
      <c r="CD515" s="359"/>
      <c r="CE515" s="664"/>
      <c r="CF515" s="359"/>
      <c r="CG515" s="664"/>
      <c r="CH515" s="359"/>
      <c r="CI515" s="664"/>
      <c r="CJ515" s="359"/>
      <c r="CK515" s="664"/>
      <c r="CL515" s="669"/>
      <c r="CM515" s="669"/>
      <c r="CN515" s="359"/>
      <c r="CO515" s="359"/>
      <c r="CP515" s="359"/>
      <c r="CQ515" s="669"/>
      <c r="CR515" s="669"/>
      <c r="CS515" s="669"/>
      <c r="CT515" s="669"/>
      <c r="CU515" s="669"/>
      <c r="CV515" s="669"/>
      <c r="CW515" s="669"/>
      <c r="CX515" s="669"/>
      <c r="CY515" s="669"/>
      <c r="CZ515" s="669"/>
      <c r="DA515" s="669"/>
      <c r="DB515" s="669"/>
      <c r="DC515" s="669"/>
      <c r="DD515" s="669"/>
      <c r="DE515" s="669"/>
      <c r="DF515" s="669"/>
      <c r="DG515" s="669"/>
      <c r="DH515" s="669"/>
      <c r="DI515" s="669"/>
      <c r="DJ515" s="669"/>
      <c r="DK515" s="669"/>
      <c r="DL515" s="669"/>
      <c r="DM515" s="669"/>
      <c r="DN515" s="669"/>
      <c r="DO515" s="669"/>
      <c r="DP515" s="669"/>
      <c r="DQ515" s="669"/>
      <c r="DR515" s="669"/>
      <c r="DS515" s="669"/>
      <c r="DT515" s="669"/>
      <c r="DU515" s="669"/>
      <c r="DV515" s="669"/>
      <c r="DW515" s="669"/>
      <c r="DX515" s="669"/>
      <c r="DY515" s="669"/>
      <c r="DZ515" s="669"/>
      <c r="EA515" s="669"/>
      <c r="EB515" s="669"/>
      <c r="EC515" s="669"/>
      <c r="ED515" s="669"/>
      <c r="EE515" s="669"/>
      <c r="EF515" s="669"/>
      <c r="EG515" s="669"/>
      <c r="EH515" s="669"/>
      <c r="EI515" s="669"/>
      <c r="EJ515" s="669"/>
      <c r="EK515" s="669"/>
      <c r="EL515" s="669"/>
      <c r="EM515" s="669"/>
    </row>
    <row r="516" spans="63:143" ht="13" customHeight="1" x14ac:dyDescent="0.3">
      <c r="BK516" s="664"/>
      <c r="BL516" s="664"/>
      <c r="BM516" s="664"/>
      <c r="BN516" s="664"/>
      <c r="BO516" s="669"/>
      <c r="BP516" s="664"/>
      <c r="BQ516" s="664"/>
      <c r="BR516" s="673"/>
      <c r="BS516" s="359"/>
      <c r="BT516" s="669"/>
      <c r="BU516" s="359"/>
      <c r="BV516" s="664"/>
      <c r="BW516" s="359"/>
      <c r="BX516" s="669"/>
      <c r="BY516" s="674"/>
      <c r="BZ516" s="664"/>
      <c r="CA516" s="359"/>
      <c r="CB516" s="664"/>
      <c r="CC516" s="669"/>
      <c r="CD516" s="359"/>
      <c r="CE516" s="664"/>
      <c r="CF516" s="359"/>
      <c r="CG516" s="664"/>
      <c r="CH516" s="359"/>
      <c r="CI516" s="664"/>
      <c r="CJ516" s="359"/>
      <c r="CK516" s="664"/>
      <c r="CL516" s="669"/>
      <c r="CM516" s="669"/>
      <c r="CN516" s="359"/>
      <c r="CO516" s="359"/>
      <c r="CP516" s="359"/>
      <c r="CQ516" s="669"/>
      <c r="CR516" s="669"/>
      <c r="CS516" s="669"/>
      <c r="CT516" s="669"/>
      <c r="CU516" s="669"/>
      <c r="CV516" s="669"/>
      <c r="CW516" s="669"/>
      <c r="CX516" s="669"/>
      <c r="CY516" s="669"/>
      <c r="CZ516" s="669"/>
      <c r="DA516" s="669"/>
      <c r="DB516" s="669"/>
      <c r="DC516" s="669"/>
      <c r="DD516" s="669"/>
      <c r="DE516" s="669"/>
      <c r="DF516" s="669"/>
      <c r="DG516" s="669"/>
      <c r="DH516" s="669"/>
      <c r="DI516" s="669"/>
      <c r="DJ516" s="669"/>
      <c r="DK516" s="669"/>
      <c r="DL516" s="669"/>
      <c r="DM516" s="669"/>
      <c r="DN516" s="669"/>
      <c r="DO516" s="669"/>
      <c r="DP516" s="669"/>
      <c r="DQ516" s="669"/>
      <c r="DR516" s="669"/>
      <c r="DS516" s="669"/>
      <c r="DT516" s="669"/>
      <c r="DU516" s="669"/>
      <c r="DV516" s="669"/>
      <c r="DW516" s="669"/>
      <c r="DX516" s="669"/>
      <c r="DY516" s="669"/>
      <c r="DZ516" s="669"/>
      <c r="EA516" s="669"/>
      <c r="EB516" s="669"/>
      <c r="EC516" s="669"/>
      <c r="ED516" s="669"/>
      <c r="EE516" s="669"/>
      <c r="EF516" s="669"/>
      <c r="EG516" s="669"/>
      <c r="EH516" s="669"/>
      <c r="EI516" s="669"/>
      <c r="EJ516" s="669"/>
      <c r="EK516" s="669"/>
      <c r="EL516" s="669"/>
      <c r="EM516" s="669"/>
    </row>
    <row r="517" spans="63:143" ht="13" customHeight="1" x14ac:dyDescent="0.3">
      <c r="BK517" s="664"/>
      <c r="BL517" s="664"/>
      <c r="BM517" s="664"/>
      <c r="BN517" s="664"/>
      <c r="BO517" s="669"/>
      <c r="BP517" s="664"/>
      <c r="BQ517" s="664"/>
      <c r="BR517" s="673"/>
      <c r="BS517" s="359"/>
      <c r="BT517" s="669"/>
      <c r="BU517" s="359"/>
      <c r="BV517" s="664"/>
      <c r="BW517" s="359"/>
      <c r="BX517" s="669"/>
      <c r="BY517" s="674"/>
      <c r="BZ517" s="664"/>
      <c r="CA517" s="359"/>
      <c r="CB517" s="664"/>
      <c r="CC517" s="669"/>
      <c r="CD517" s="359"/>
      <c r="CE517" s="664"/>
      <c r="CF517" s="359"/>
      <c r="CG517" s="664"/>
      <c r="CH517" s="359"/>
      <c r="CI517" s="664"/>
      <c r="CJ517" s="359"/>
      <c r="CK517" s="664"/>
      <c r="CL517" s="669"/>
      <c r="CM517" s="669"/>
      <c r="CN517" s="359"/>
      <c r="CO517" s="359"/>
      <c r="CP517" s="359"/>
      <c r="CQ517" s="669"/>
      <c r="CR517" s="669"/>
      <c r="CS517" s="669"/>
      <c r="CT517" s="669"/>
      <c r="CU517" s="669"/>
      <c r="CV517" s="669"/>
      <c r="CW517" s="669"/>
      <c r="CX517" s="669"/>
      <c r="CY517" s="669"/>
      <c r="CZ517" s="669"/>
      <c r="DA517" s="669"/>
      <c r="DB517" s="669"/>
      <c r="DC517" s="669"/>
      <c r="DD517" s="669"/>
      <c r="DE517" s="669"/>
      <c r="DF517" s="669"/>
      <c r="DG517" s="669"/>
      <c r="DH517" s="669"/>
      <c r="DI517" s="669"/>
      <c r="DJ517" s="669"/>
      <c r="DK517" s="669"/>
      <c r="DL517" s="669"/>
      <c r="DM517" s="669"/>
      <c r="DN517" s="669"/>
      <c r="DO517" s="669"/>
      <c r="DP517" s="669"/>
      <c r="DQ517" s="669"/>
      <c r="DR517" s="669"/>
      <c r="DS517" s="669"/>
      <c r="DT517" s="669"/>
      <c r="DU517" s="669"/>
      <c r="DV517" s="669"/>
      <c r="DW517" s="669"/>
      <c r="DX517" s="669"/>
      <c r="DY517" s="669"/>
      <c r="DZ517" s="669"/>
      <c r="EA517" s="669"/>
      <c r="EB517" s="669"/>
      <c r="EC517" s="669"/>
      <c r="ED517" s="669"/>
      <c r="EE517" s="669"/>
      <c r="EF517" s="669"/>
      <c r="EG517" s="669"/>
      <c r="EH517" s="669"/>
      <c r="EI517" s="669"/>
      <c r="EJ517" s="669"/>
      <c r="EK517" s="669"/>
      <c r="EL517" s="669"/>
      <c r="EM517" s="669"/>
    </row>
    <row r="518" spans="63:143" ht="13" customHeight="1" x14ac:dyDescent="0.3">
      <c r="BK518" s="664"/>
      <c r="BL518" s="664"/>
      <c r="BM518" s="664"/>
      <c r="BN518" s="664"/>
      <c r="BO518" s="669"/>
      <c r="BP518" s="664"/>
      <c r="BQ518" s="664"/>
      <c r="BR518" s="673"/>
      <c r="BS518" s="359"/>
      <c r="BT518" s="669"/>
      <c r="BU518" s="359"/>
      <c r="BV518" s="664"/>
      <c r="BW518" s="359"/>
      <c r="BX518" s="669"/>
      <c r="BY518" s="674"/>
      <c r="BZ518" s="664"/>
      <c r="CA518" s="359"/>
      <c r="CB518" s="664"/>
      <c r="CC518" s="669"/>
      <c r="CD518" s="359"/>
      <c r="CE518" s="664"/>
      <c r="CF518" s="359"/>
      <c r="CG518" s="664"/>
      <c r="CH518" s="359"/>
      <c r="CI518" s="664"/>
      <c r="CJ518" s="359"/>
      <c r="CK518" s="664"/>
      <c r="CL518" s="669"/>
      <c r="CM518" s="669"/>
      <c r="CN518" s="359"/>
      <c r="CO518" s="359"/>
      <c r="CP518" s="359"/>
      <c r="CQ518" s="669"/>
      <c r="CR518" s="669"/>
      <c r="CS518" s="669"/>
      <c r="CT518" s="669"/>
      <c r="CU518" s="669"/>
      <c r="CV518" s="669"/>
      <c r="CW518" s="669"/>
      <c r="CX518" s="669"/>
      <c r="CY518" s="669"/>
      <c r="CZ518" s="669"/>
      <c r="DA518" s="669"/>
      <c r="DB518" s="669"/>
      <c r="DC518" s="669"/>
      <c r="DD518" s="669"/>
      <c r="DE518" s="669"/>
      <c r="DF518" s="669"/>
      <c r="DG518" s="669"/>
      <c r="DH518" s="669"/>
      <c r="DI518" s="669"/>
      <c r="DJ518" s="669"/>
      <c r="DK518" s="669"/>
      <c r="DL518" s="669"/>
      <c r="DM518" s="669"/>
      <c r="DN518" s="669"/>
      <c r="DO518" s="669"/>
      <c r="DP518" s="669"/>
      <c r="DQ518" s="669"/>
      <c r="DR518" s="669"/>
      <c r="DS518" s="669"/>
      <c r="DT518" s="669"/>
      <c r="DU518" s="669"/>
      <c r="DV518" s="669"/>
      <c r="DW518" s="669"/>
      <c r="DX518" s="669"/>
      <c r="DY518" s="669"/>
      <c r="DZ518" s="669"/>
      <c r="EA518" s="669"/>
      <c r="EB518" s="669"/>
      <c r="EC518" s="669"/>
      <c r="ED518" s="669"/>
      <c r="EE518" s="669"/>
      <c r="EF518" s="669"/>
      <c r="EG518" s="669"/>
      <c r="EH518" s="669"/>
      <c r="EI518" s="669"/>
      <c r="EJ518" s="669"/>
      <c r="EK518" s="669"/>
      <c r="EL518" s="669"/>
      <c r="EM518" s="669"/>
    </row>
    <row r="519" spans="63:143" ht="13" customHeight="1" x14ac:dyDescent="0.3">
      <c r="BK519" s="664"/>
      <c r="BL519" s="664"/>
      <c r="BM519" s="664"/>
      <c r="BN519" s="664"/>
      <c r="BO519" s="669"/>
      <c r="BP519" s="664"/>
      <c r="BQ519" s="664"/>
      <c r="BR519" s="673"/>
      <c r="BS519" s="359"/>
      <c r="BT519" s="669"/>
      <c r="BU519" s="359"/>
      <c r="BV519" s="664"/>
      <c r="BW519" s="359"/>
      <c r="BX519" s="669"/>
      <c r="BY519" s="674"/>
      <c r="BZ519" s="664"/>
      <c r="CA519" s="359"/>
      <c r="CB519" s="664"/>
      <c r="CC519" s="669"/>
      <c r="CD519" s="359"/>
      <c r="CE519" s="664"/>
      <c r="CF519" s="359"/>
      <c r="CG519" s="664"/>
      <c r="CH519" s="359"/>
      <c r="CI519" s="664"/>
      <c r="CJ519" s="359"/>
      <c r="CK519" s="664"/>
      <c r="CL519" s="669"/>
      <c r="CM519" s="669"/>
      <c r="CN519" s="359"/>
      <c r="CO519" s="359"/>
      <c r="CP519" s="359"/>
      <c r="CQ519" s="669"/>
      <c r="CR519" s="669"/>
      <c r="CS519" s="669"/>
      <c r="CT519" s="669"/>
      <c r="CU519" s="669"/>
      <c r="CV519" s="669"/>
      <c r="CW519" s="669"/>
      <c r="CX519" s="669"/>
      <c r="CY519" s="669"/>
      <c r="CZ519" s="669"/>
      <c r="DA519" s="669"/>
      <c r="DB519" s="669"/>
      <c r="DC519" s="669"/>
      <c r="DD519" s="669"/>
      <c r="DE519" s="669"/>
      <c r="DF519" s="669"/>
      <c r="DG519" s="669"/>
      <c r="DH519" s="669"/>
      <c r="DI519" s="669"/>
      <c r="DJ519" s="669"/>
      <c r="DK519" s="669"/>
      <c r="DL519" s="669"/>
      <c r="DM519" s="669"/>
      <c r="DN519" s="669"/>
      <c r="DO519" s="669"/>
      <c r="DP519" s="669"/>
      <c r="DQ519" s="669"/>
      <c r="DR519" s="669"/>
      <c r="DS519" s="669"/>
      <c r="DT519" s="669"/>
      <c r="DU519" s="669"/>
      <c r="DV519" s="669"/>
      <c r="DW519" s="669"/>
      <c r="DX519" s="669"/>
      <c r="DY519" s="669"/>
      <c r="DZ519" s="669"/>
      <c r="EA519" s="669"/>
      <c r="EB519" s="669"/>
      <c r="EC519" s="669"/>
      <c r="ED519" s="669"/>
      <c r="EE519" s="669"/>
      <c r="EF519" s="669"/>
      <c r="EG519" s="669"/>
      <c r="EH519" s="669"/>
      <c r="EI519" s="669"/>
      <c r="EJ519" s="669"/>
      <c r="EK519" s="669"/>
      <c r="EL519" s="669"/>
      <c r="EM519" s="669"/>
    </row>
    <row r="520" spans="63:143" ht="13" customHeight="1" x14ac:dyDescent="0.3">
      <c r="BK520" s="664"/>
      <c r="BL520" s="664"/>
      <c r="BM520" s="664"/>
      <c r="BN520" s="664"/>
      <c r="BO520" s="669"/>
      <c r="BP520" s="664"/>
      <c r="BQ520" s="664"/>
      <c r="BR520" s="673"/>
      <c r="BS520" s="359"/>
      <c r="BT520" s="669"/>
      <c r="BU520" s="359"/>
      <c r="BV520" s="664"/>
      <c r="BW520" s="359"/>
      <c r="BX520" s="669"/>
      <c r="BY520" s="674"/>
      <c r="BZ520" s="664"/>
      <c r="CA520" s="359"/>
      <c r="CB520" s="664"/>
      <c r="CC520" s="669"/>
      <c r="CD520" s="359"/>
      <c r="CE520" s="664"/>
      <c r="CF520" s="359"/>
      <c r="CG520" s="664"/>
      <c r="CH520" s="359"/>
      <c r="CI520" s="664"/>
      <c r="CJ520" s="359"/>
      <c r="CK520" s="664"/>
      <c r="CL520" s="669"/>
      <c r="CM520" s="669"/>
      <c r="CN520" s="359"/>
      <c r="CO520" s="359"/>
      <c r="CP520" s="359"/>
      <c r="CQ520" s="669"/>
      <c r="CR520" s="669"/>
      <c r="CS520" s="669"/>
      <c r="CT520" s="669"/>
      <c r="CU520" s="669"/>
      <c r="CV520" s="669"/>
      <c r="CW520" s="669"/>
      <c r="CX520" s="669"/>
      <c r="CY520" s="669"/>
      <c r="CZ520" s="669"/>
      <c r="DA520" s="669"/>
      <c r="DB520" s="669"/>
      <c r="DC520" s="669"/>
      <c r="DD520" s="669"/>
      <c r="DE520" s="669"/>
      <c r="DF520" s="669"/>
      <c r="DG520" s="669"/>
      <c r="DH520" s="669"/>
      <c r="DI520" s="669"/>
      <c r="DJ520" s="669"/>
      <c r="DK520" s="669"/>
      <c r="DL520" s="669"/>
      <c r="DM520" s="669"/>
      <c r="DN520" s="669"/>
      <c r="DO520" s="669"/>
      <c r="DP520" s="669"/>
      <c r="DQ520" s="669"/>
      <c r="DR520" s="669"/>
      <c r="DS520" s="669"/>
      <c r="DT520" s="669"/>
      <c r="DU520" s="669"/>
      <c r="DV520" s="669"/>
      <c r="DW520" s="669"/>
      <c r="DX520" s="669"/>
      <c r="DY520" s="669"/>
      <c r="DZ520" s="669"/>
      <c r="EA520" s="669"/>
      <c r="EB520" s="669"/>
      <c r="EC520" s="669"/>
      <c r="ED520" s="669"/>
      <c r="EE520" s="669"/>
      <c r="EF520" s="669"/>
      <c r="EG520" s="669"/>
      <c r="EH520" s="669"/>
      <c r="EI520" s="669"/>
      <c r="EJ520" s="669"/>
      <c r="EK520" s="669"/>
      <c r="EL520" s="669"/>
      <c r="EM520" s="669"/>
    </row>
    <row r="521" spans="63:143" ht="13" customHeight="1" x14ac:dyDescent="0.3">
      <c r="BK521" s="664"/>
      <c r="BL521" s="664"/>
      <c r="BM521" s="664"/>
      <c r="BN521" s="664"/>
      <c r="BO521" s="669"/>
      <c r="BP521" s="664"/>
      <c r="BQ521" s="664"/>
      <c r="BR521" s="673"/>
      <c r="BS521" s="359"/>
      <c r="BT521" s="669"/>
      <c r="BU521" s="359"/>
      <c r="BV521" s="664"/>
      <c r="BW521" s="359"/>
      <c r="BX521" s="669"/>
      <c r="BY521" s="674"/>
      <c r="BZ521" s="664"/>
      <c r="CA521" s="359"/>
      <c r="CB521" s="664"/>
      <c r="CC521" s="669"/>
      <c r="CD521" s="359"/>
      <c r="CE521" s="664"/>
      <c r="CF521" s="359"/>
      <c r="CG521" s="664"/>
      <c r="CH521" s="359"/>
      <c r="CI521" s="664"/>
      <c r="CJ521" s="359"/>
      <c r="CK521" s="664"/>
      <c r="CL521" s="669"/>
      <c r="CM521" s="669"/>
      <c r="CN521" s="359"/>
      <c r="CO521" s="359"/>
      <c r="CP521" s="359"/>
      <c r="CQ521" s="669"/>
      <c r="CR521" s="669"/>
      <c r="CS521" s="669"/>
      <c r="CT521" s="669"/>
      <c r="CU521" s="669"/>
      <c r="CV521" s="669"/>
      <c r="CW521" s="669"/>
      <c r="CX521" s="669"/>
      <c r="CY521" s="669"/>
      <c r="CZ521" s="669"/>
      <c r="DA521" s="669"/>
      <c r="DB521" s="669"/>
      <c r="DC521" s="669"/>
      <c r="DD521" s="669"/>
      <c r="DE521" s="669"/>
      <c r="DF521" s="669"/>
      <c r="DG521" s="669"/>
      <c r="DH521" s="669"/>
      <c r="DI521" s="669"/>
      <c r="DJ521" s="669"/>
      <c r="DK521" s="669"/>
      <c r="DL521" s="669"/>
      <c r="DM521" s="669"/>
      <c r="DN521" s="669"/>
      <c r="DO521" s="669"/>
      <c r="DP521" s="669"/>
      <c r="DQ521" s="669"/>
      <c r="DR521" s="669"/>
      <c r="DS521" s="669"/>
      <c r="DT521" s="669"/>
      <c r="DU521" s="669"/>
      <c r="DV521" s="669"/>
      <c r="DW521" s="669"/>
      <c r="DX521" s="669"/>
      <c r="DY521" s="669"/>
      <c r="DZ521" s="669"/>
      <c r="EA521" s="669"/>
      <c r="EB521" s="669"/>
      <c r="EC521" s="669"/>
      <c r="ED521" s="669"/>
      <c r="EE521" s="669"/>
      <c r="EF521" s="669"/>
      <c r="EG521" s="669"/>
      <c r="EH521" s="669"/>
      <c r="EI521" s="669"/>
      <c r="EJ521" s="669"/>
      <c r="EK521" s="669"/>
      <c r="EL521" s="669"/>
      <c r="EM521" s="669"/>
    </row>
    <row r="522" spans="63:143" ht="13" customHeight="1" x14ac:dyDescent="0.3">
      <c r="BK522" s="664"/>
      <c r="BL522" s="664"/>
      <c r="BM522" s="664"/>
      <c r="BN522" s="664"/>
      <c r="BO522" s="669"/>
      <c r="BP522" s="664"/>
      <c r="BQ522" s="664"/>
      <c r="BR522" s="673"/>
      <c r="BS522" s="359"/>
      <c r="BT522" s="669"/>
      <c r="BU522" s="359"/>
      <c r="BV522" s="664"/>
      <c r="BW522" s="359"/>
      <c r="BX522" s="669"/>
      <c r="BY522" s="674"/>
      <c r="BZ522" s="664"/>
      <c r="CA522" s="359"/>
      <c r="CB522" s="664"/>
      <c r="CC522" s="669"/>
      <c r="CD522" s="359"/>
      <c r="CE522" s="664"/>
      <c r="CF522" s="359"/>
      <c r="CG522" s="664"/>
      <c r="CH522" s="359"/>
      <c r="CI522" s="664"/>
      <c r="CJ522" s="359"/>
      <c r="CK522" s="664"/>
      <c r="CL522" s="669"/>
      <c r="CM522" s="669"/>
      <c r="CN522" s="359"/>
      <c r="CO522" s="359"/>
      <c r="CP522" s="359"/>
      <c r="CQ522" s="669"/>
      <c r="CR522" s="669"/>
      <c r="CS522" s="669"/>
      <c r="CT522" s="669"/>
      <c r="CU522" s="669"/>
      <c r="CV522" s="669"/>
      <c r="CW522" s="669"/>
      <c r="CX522" s="669"/>
      <c r="CY522" s="669"/>
      <c r="CZ522" s="669"/>
      <c r="DA522" s="669"/>
      <c r="DB522" s="669"/>
      <c r="DC522" s="669"/>
      <c r="DD522" s="669"/>
      <c r="DE522" s="669"/>
      <c r="DF522" s="669"/>
      <c r="DG522" s="669"/>
      <c r="DH522" s="669"/>
      <c r="DI522" s="669"/>
      <c r="DJ522" s="669"/>
      <c r="DK522" s="669"/>
      <c r="DL522" s="669"/>
      <c r="DM522" s="669"/>
      <c r="DN522" s="669"/>
      <c r="DO522" s="669"/>
      <c r="DP522" s="669"/>
      <c r="DQ522" s="669"/>
      <c r="DR522" s="669"/>
      <c r="DS522" s="669"/>
      <c r="DT522" s="669"/>
      <c r="DU522" s="669"/>
      <c r="DV522" s="669"/>
      <c r="DW522" s="669"/>
      <c r="DX522" s="669"/>
      <c r="DY522" s="669"/>
      <c r="DZ522" s="669"/>
      <c r="EA522" s="669"/>
      <c r="EB522" s="669"/>
      <c r="EC522" s="669"/>
      <c r="ED522" s="669"/>
      <c r="EE522" s="669"/>
      <c r="EF522" s="669"/>
      <c r="EG522" s="669"/>
      <c r="EH522" s="669"/>
      <c r="EI522" s="669"/>
      <c r="EJ522" s="669"/>
      <c r="EK522" s="669"/>
      <c r="EL522" s="669"/>
      <c r="EM522" s="669"/>
    </row>
    <row r="523" spans="63:143" ht="13" customHeight="1" x14ac:dyDescent="0.3">
      <c r="BK523" s="664"/>
      <c r="BL523" s="664"/>
      <c r="BM523" s="664"/>
      <c r="BN523" s="664"/>
      <c r="BO523" s="669"/>
      <c r="BP523" s="664"/>
      <c r="BQ523" s="664"/>
      <c r="BR523" s="673"/>
      <c r="BS523" s="359"/>
      <c r="BT523" s="669"/>
      <c r="BU523" s="359"/>
      <c r="BV523" s="664"/>
      <c r="BW523" s="359"/>
      <c r="BX523" s="669"/>
      <c r="BY523" s="674"/>
      <c r="BZ523" s="664"/>
      <c r="CA523" s="359"/>
      <c r="CB523" s="664"/>
      <c r="CC523" s="669"/>
      <c r="CD523" s="359"/>
      <c r="CE523" s="664"/>
      <c r="CF523" s="359"/>
      <c r="CG523" s="664"/>
      <c r="CH523" s="359"/>
      <c r="CI523" s="664"/>
      <c r="CJ523" s="359"/>
      <c r="CK523" s="664"/>
      <c r="CL523" s="669"/>
      <c r="CM523" s="669"/>
      <c r="CN523" s="359"/>
      <c r="CO523" s="359"/>
      <c r="CP523" s="359"/>
      <c r="CQ523" s="669"/>
      <c r="CR523" s="669"/>
      <c r="CS523" s="669"/>
      <c r="CT523" s="669"/>
      <c r="CU523" s="669"/>
      <c r="CV523" s="669"/>
      <c r="CW523" s="669"/>
      <c r="CX523" s="669"/>
      <c r="CY523" s="669"/>
      <c r="CZ523" s="669"/>
      <c r="DA523" s="669"/>
      <c r="DB523" s="669"/>
      <c r="DC523" s="669"/>
      <c r="DD523" s="669"/>
      <c r="DE523" s="669"/>
      <c r="DF523" s="669"/>
      <c r="DG523" s="669"/>
      <c r="DH523" s="669"/>
      <c r="DI523" s="669"/>
      <c r="DJ523" s="669"/>
      <c r="DK523" s="669"/>
      <c r="DL523" s="669"/>
      <c r="DM523" s="669"/>
      <c r="DN523" s="669"/>
      <c r="DO523" s="669"/>
      <c r="DP523" s="669"/>
      <c r="DQ523" s="669"/>
      <c r="DR523" s="669"/>
      <c r="DS523" s="669"/>
      <c r="DT523" s="669"/>
      <c r="DU523" s="669"/>
      <c r="DV523" s="669"/>
      <c r="DW523" s="669"/>
      <c r="DX523" s="669"/>
      <c r="DY523" s="669"/>
      <c r="DZ523" s="669"/>
      <c r="EA523" s="669"/>
      <c r="EB523" s="669"/>
      <c r="EC523" s="669"/>
      <c r="ED523" s="669"/>
      <c r="EE523" s="669"/>
      <c r="EF523" s="669"/>
      <c r="EG523" s="669"/>
      <c r="EH523" s="669"/>
      <c r="EI523" s="669"/>
      <c r="EJ523" s="669"/>
      <c r="EK523" s="669"/>
      <c r="EL523" s="669"/>
      <c r="EM523" s="669"/>
    </row>
    <row r="524" spans="63:143" ht="13" customHeight="1" x14ac:dyDescent="0.3">
      <c r="BK524" s="664"/>
      <c r="BL524" s="664"/>
      <c r="BM524" s="664"/>
      <c r="BN524" s="664"/>
      <c r="BO524" s="669"/>
      <c r="BP524" s="664"/>
      <c r="BQ524" s="664"/>
      <c r="BR524" s="673"/>
      <c r="BS524" s="359"/>
      <c r="BT524" s="669"/>
      <c r="BU524" s="359"/>
      <c r="BV524" s="664"/>
      <c r="BW524" s="359"/>
      <c r="BX524" s="669"/>
      <c r="BY524" s="674"/>
      <c r="BZ524" s="664"/>
      <c r="CA524" s="359"/>
      <c r="CB524" s="664"/>
      <c r="CC524" s="669"/>
      <c r="CD524" s="359"/>
      <c r="CE524" s="664"/>
      <c r="CF524" s="359"/>
      <c r="CG524" s="664"/>
      <c r="CH524" s="359"/>
      <c r="CI524" s="664"/>
      <c r="CJ524" s="359"/>
      <c r="CK524" s="664"/>
      <c r="CL524" s="669"/>
      <c r="CM524" s="669"/>
      <c r="CN524" s="359"/>
      <c r="CO524" s="359"/>
      <c r="CP524" s="359"/>
      <c r="CQ524" s="669"/>
      <c r="CR524" s="669"/>
      <c r="CS524" s="669"/>
      <c r="CT524" s="669"/>
      <c r="CU524" s="669"/>
      <c r="CV524" s="669"/>
      <c r="CW524" s="669"/>
      <c r="CX524" s="669"/>
      <c r="CY524" s="669"/>
      <c r="CZ524" s="669"/>
      <c r="DA524" s="669"/>
      <c r="DB524" s="669"/>
      <c r="DC524" s="669"/>
      <c r="DD524" s="669"/>
      <c r="DE524" s="669"/>
      <c r="DF524" s="669"/>
      <c r="DG524" s="669"/>
      <c r="DH524" s="669"/>
      <c r="DI524" s="669"/>
      <c r="DJ524" s="669"/>
      <c r="DK524" s="669"/>
      <c r="DL524" s="669"/>
      <c r="DM524" s="669"/>
      <c r="DN524" s="669"/>
      <c r="DO524" s="669"/>
      <c r="DP524" s="669"/>
      <c r="DQ524" s="669"/>
      <c r="DR524" s="669"/>
      <c r="DS524" s="669"/>
      <c r="DT524" s="669"/>
      <c r="DU524" s="669"/>
      <c r="DV524" s="669"/>
      <c r="DW524" s="669"/>
      <c r="DX524" s="669"/>
      <c r="DY524" s="669"/>
      <c r="DZ524" s="669"/>
      <c r="EA524" s="669"/>
      <c r="EB524" s="669"/>
      <c r="EC524" s="669"/>
      <c r="ED524" s="669"/>
      <c r="EE524" s="669"/>
      <c r="EF524" s="669"/>
      <c r="EG524" s="669"/>
      <c r="EH524" s="669"/>
      <c r="EI524" s="669"/>
      <c r="EJ524" s="669"/>
      <c r="EK524" s="669"/>
      <c r="EL524" s="669"/>
      <c r="EM524" s="669"/>
    </row>
    <row r="525" spans="63:143" ht="13" customHeight="1" x14ac:dyDescent="0.3">
      <c r="BK525" s="664"/>
      <c r="BL525" s="664"/>
      <c r="BM525" s="664"/>
      <c r="BN525" s="664"/>
      <c r="BO525" s="669"/>
      <c r="BP525" s="664"/>
      <c r="BQ525" s="664"/>
      <c r="BR525" s="673"/>
      <c r="BS525" s="359"/>
      <c r="BT525" s="669"/>
      <c r="BU525" s="359"/>
      <c r="BV525" s="664"/>
      <c r="BW525" s="359"/>
      <c r="BX525" s="669"/>
      <c r="BY525" s="674"/>
      <c r="BZ525" s="664"/>
      <c r="CA525" s="359"/>
      <c r="CB525" s="664"/>
      <c r="CC525" s="669"/>
      <c r="CD525" s="359"/>
      <c r="CE525" s="664"/>
      <c r="CF525" s="359"/>
      <c r="CG525" s="664"/>
      <c r="CH525" s="359"/>
      <c r="CI525" s="664"/>
      <c r="CJ525" s="359"/>
      <c r="CK525" s="664"/>
      <c r="CL525" s="669"/>
      <c r="CM525" s="669"/>
      <c r="CN525" s="359"/>
      <c r="CO525" s="359"/>
      <c r="CP525" s="359"/>
      <c r="CQ525" s="669"/>
      <c r="CR525" s="669"/>
      <c r="CS525" s="669"/>
      <c r="CT525" s="669"/>
      <c r="CU525" s="669"/>
      <c r="CV525" s="669"/>
      <c r="CW525" s="669"/>
      <c r="CX525" s="669"/>
      <c r="CY525" s="669"/>
      <c r="CZ525" s="669"/>
      <c r="DA525" s="669"/>
      <c r="DB525" s="669"/>
      <c r="DC525" s="669"/>
      <c r="DD525" s="669"/>
      <c r="DE525" s="669"/>
      <c r="DF525" s="669"/>
      <c r="DG525" s="669"/>
      <c r="DH525" s="669"/>
      <c r="DI525" s="669"/>
      <c r="DJ525" s="669"/>
      <c r="DK525" s="669"/>
      <c r="DL525" s="669"/>
      <c r="DM525" s="669"/>
      <c r="DN525" s="669"/>
      <c r="DO525" s="669"/>
      <c r="DP525" s="669"/>
      <c r="DQ525" s="669"/>
      <c r="DR525" s="669"/>
      <c r="DS525" s="669"/>
      <c r="DT525" s="669"/>
      <c r="DU525" s="669"/>
      <c r="DV525" s="669"/>
      <c r="DW525" s="669"/>
      <c r="DX525" s="669"/>
      <c r="DY525" s="669"/>
      <c r="DZ525" s="669"/>
      <c r="EA525" s="669"/>
      <c r="EB525" s="669"/>
      <c r="EC525" s="669"/>
      <c r="ED525" s="669"/>
      <c r="EE525" s="669"/>
      <c r="EF525" s="669"/>
      <c r="EG525" s="669"/>
      <c r="EH525" s="669"/>
      <c r="EI525" s="669"/>
      <c r="EJ525" s="669"/>
      <c r="EK525" s="669"/>
      <c r="EL525" s="669"/>
      <c r="EM525" s="669"/>
    </row>
    <row r="526" spans="63:143" ht="13" customHeight="1" x14ac:dyDescent="0.3">
      <c r="BK526" s="664"/>
      <c r="BL526" s="664"/>
      <c r="BM526" s="664"/>
      <c r="BN526" s="664"/>
      <c r="BO526" s="669"/>
      <c r="BP526" s="664"/>
      <c r="BQ526" s="664"/>
      <c r="BR526" s="673"/>
      <c r="BS526" s="359"/>
      <c r="BT526" s="669"/>
      <c r="BU526" s="359"/>
      <c r="BV526" s="664"/>
      <c r="BW526" s="359"/>
      <c r="BX526" s="669"/>
      <c r="BY526" s="674"/>
      <c r="BZ526" s="664"/>
      <c r="CA526" s="359"/>
      <c r="CB526" s="664"/>
      <c r="CC526" s="669"/>
      <c r="CD526" s="359"/>
      <c r="CE526" s="664"/>
      <c r="CF526" s="359"/>
      <c r="CG526" s="664"/>
      <c r="CH526" s="359"/>
      <c r="CI526" s="664"/>
      <c r="CJ526" s="359"/>
      <c r="CK526" s="664"/>
      <c r="CL526" s="669"/>
      <c r="CM526" s="669"/>
      <c r="CN526" s="359"/>
      <c r="CO526" s="359"/>
      <c r="CP526" s="359"/>
      <c r="CQ526" s="669"/>
      <c r="CR526" s="669"/>
      <c r="CS526" s="669"/>
      <c r="CT526" s="669"/>
      <c r="CU526" s="669"/>
      <c r="CV526" s="669"/>
      <c r="CW526" s="669"/>
      <c r="CX526" s="669"/>
      <c r="CY526" s="669"/>
      <c r="CZ526" s="669"/>
      <c r="DA526" s="669"/>
      <c r="DB526" s="669"/>
      <c r="DC526" s="669"/>
      <c r="DD526" s="669"/>
      <c r="DE526" s="669"/>
      <c r="DF526" s="669"/>
      <c r="DG526" s="669"/>
      <c r="DH526" s="669"/>
      <c r="DI526" s="669"/>
      <c r="DJ526" s="669"/>
      <c r="DK526" s="669"/>
      <c r="DL526" s="669"/>
      <c r="DM526" s="669"/>
      <c r="DN526" s="669"/>
      <c r="DO526" s="669"/>
      <c r="DP526" s="669"/>
      <c r="DQ526" s="669"/>
      <c r="DR526" s="669"/>
      <c r="DS526" s="669"/>
      <c r="DT526" s="669"/>
      <c r="DU526" s="669"/>
      <c r="DV526" s="669"/>
      <c r="DW526" s="669"/>
      <c r="DX526" s="669"/>
      <c r="DY526" s="669"/>
      <c r="DZ526" s="669"/>
      <c r="EA526" s="669"/>
      <c r="EB526" s="669"/>
      <c r="EC526" s="669"/>
      <c r="ED526" s="669"/>
      <c r="EE526" s="669"/>
      <c r="EF526" s="669"/>
      <c r="EG526" s="669"/>
      <c r="EH526" s="669"/>
      <c r="EI526" s="669"/>
      <c r="EJ526" s="669"/>
      <c r="EK526" s="669"/>
      <c r="EL526" s="669"/>
      <c r="EM526" s="669"/>
    </row>
    <row r="527" spans="63:143" ht="13" customHeight="1" x14ac:dyDescent="0.3">
      <c r="BK527" s="664"/>
      <c r="BL527" s="664"/>
      <c r="BM527" s="664"/>
      <c r="BN527" s="664"/>
      <c r="BO527" s="669"/>
      <c r="BP527" s="664"/>
      <c r="BQ527" s="664"/>
      <c r="BR527" s="673"/>
      <c r="BS527" s="359"/>
      <c r="BT527" s="669"/>
      <c r="BU527" s="359"/>
      <c r="BV527" s="664"/>
      <c r="BW527" s="359"/>
      <c r="BX527" s="669"/>
      <c r="BY527" s="674"/>
      <c r="BZ527" s="664"/>
      <c r="CA527" s="359"/>
      <c r="CB527" s="664"/>
      <c r="CC527" s="669"/>
      <c r="CD527" s="359"/>
      <c r="CE527" s="664"/>
      <c r="CF527" s="359"/>
      <c r="CG527" s="664"/>
      <c r="CH527" s="359"/>
      <c r="CI527" s="664"/>
      <c r="CJ527" s="359"/>
      <c r="CK527" s="664"/>
      <c r="CL527" s="669"/>
      <c r="CM527" s="669"/>
      <c r="CN527" s="359"/>
      <c r="CO527" s="359"/>
      <c r="CP527" s="359"/>
      <c r="CQ527" s="669"/>
      <c r="CR527" s="669"/>
      <c r="CS527" s="669"/>
      <c r="CT527" s="669"/>
      <c r="CU527" s="669"/>
      <c r="CV527" s="669"/>
      <c r="CW527" s="669"/>
      <c r="CX527" s="669"/>
      <c r="CY527" s="669"/>
      <c r="CZ527" s="669"/>
      <c r="DA527" s="669"/>
      <c r="DB527" s="669"/>
      <c r="DC527" s="669"/>
      <c r="DD527" s="669"/>
      <c r="DE527" s="669"/>
      <c r="DF527" s="669"/>
      <c r="DG527" s="669"/>
      <c r="DH527" s="669"/>
      <c r="DI527" s="669"/>
      <c r="DJ527" s="669"/>
      <c r="DK527" s="669"/>
      <c r="DL527" s="669"/>
      <c r="DM527" s="669"/>
      <c r="DN527" s="669"/>
      <c r="DO527" s="669"/>
      <c r="DP527" s="669"/>
      <c r="DQ527" s="669"/>
      <c r="DR527" s="669"/>
      <c r="DS527" s="669"/>
      <c r="DT527" s="669"/>
      <c r="DU527" s="669"/>
      <c r="DV527" s="669"/>
      <c r="DW527" s="669"/>
      <c r="DX527" s="669"/>
      <c r="DY527" s="669"/>
      <c r="DZ527" s="669"/>
      <c r="EA527" s="669"/>
      <c r="EB527" s="669"/>
      <c r="EC527" s="669"/>
      <c r="ED527" s="669"/>
      <c r="EE527" s="669"/>
      <c r="EF527" s="669"/>
      <c r="EG527" s="669"/>
      <c r="EH527" s="669"/>
      <c r="EI527" s="669"/>
      <c r="EJ527" s="669"/>
      <c r="EK527" s="669"/>
      <c r="EL527" s="669"/>
      <c r="EM527" s="669"/>
    </row>
    <row r="528" spans="63:143" ht="13" customHeight="1" x14ac:dyDescent="0.3">
      <c r="BK528" s="664"/>
      <c r="BL528" s="664"/>
      <c r="BM528" s="664"/>
      <c r="BN528" s="664"/>
      <c r="BO528" s="669"/>
      <c r="BP528" s="664"/>
      <c r="BQ528" s="664"/>
      <c r="BR528" s="673"/>
      <c r="BS528" s="359"/>
      <c r="BT528" s="669"/>
      <c r="BU528" s="359"/>
      <c r="BV528" s="664"/>
      <c r="BW528" s="359"/>
      <c r="BX528" s="669"/>
      <c r="BY528" s="674"/>
      <c r="BZ528" s="664"/>
      <c r="CA528" s="359"/>
      <c r="CB528" s="664"/>
      <c r="CC528" s="669"/>
      <c r="CD528" s="359"/>
      <c r="CE528" s="664"/>
      <c r="CF528" s="359"/>
      <c r="CG528" s="664"/>
      <c r="CH528" s="359"/>
      <c r="CI528" s="664"/>
      <c r="CJ528" s="359"/>
      <c r="CK528" s="664"/>
      <c r="CL528" s="669"/>
      <c r="CM528" s="669"/>
      <c r="CN528" s="359"/>
      <c r="CO528" s="359"/>
      <c r="CP528" s="359"/>
      <c r="CQ528" s="669"/>
      <c r="CR528" s="669"/>
      <c r="CS528" s="669"/>
      <c r="CT528" s="669"/>
      <c r="CU528" s="669"/>
      <c r="CV528" s="669"/>
      <c r="CW528" s="669"/>
      <c r="CX528" s="669"/>
      <c r="CY528" s="669"/>
      <c r="CZ528" s="669"/>
      <c r="DA528" s="669"/>
      <c r="DB528" s="669"/>
      <c r="DC528" s="669"/>
      <c r="DD528" s="669"/>
      <c r="DE528" s="669"/>
      <c r="DF528" s="669"/>
      <c r="DG528" s="669"/>
      <c r="DH528" s="669"/>
      <c r="DI528" s="669"/>
      <c r="DJ528" s="669"/>
      <c r="DK528" s="669"/>
      <c r="DL528" s="669"/>
      <c r="DM528" s="669"/>
      <c r="DN528" s="669"/>
      <c r="DO528" s="669"/>
      <c r="DP528" s="669"/>
      <c r="DQ528" s="669"/>
      <c r="DR528" s="669"/>
      <c r="DS528" s="669"/>
      <c r="DT528" s="669"/>
      <c r="DU528" s="669"/>
      <c r="DV528" s="669"/>
      <c r="DW528" s="669"/>
      <c r="DX528" s="669"/>
      <c r="DY528" s="669"/>
      <c r="DZ528" s="669"/>
      <c r="EA528" s="669"/>
      <c r="EB528" s="669"/>
      <c r="EC528" s="669"/>
      <c r="ED528" s="669"/>
      <c r="EE528" s="669"/>
      <c r="EF528" s="669"/>
      <c r="EG528" s="669"/>
      <c r="EH528" s="669"/>
      <c r="EI528" s="669"/>
      <c r="EJ528" s="669"/>
      <c r="EK528" s="669"/>
      <c r="EL528" s="669"/>
      <c r="EM528" s="669"/>
    </row>
    <row r="529" spans="63:143" ht="13" customHeight="1" x14ac:dyDescent="0.3">
      <c r="BK529" s="664"/>
      <c r="BL529" s="664"/>
      <c r="BM529" s="664"/>
      <c r="BN529" s="664"/>
      <c r="BO529" s="669"/>
      <c r="BP529" s="664"/>
      <c r="BQ529" s="664"/>
      <c r="BR529" s="673"/>
      <c r="BS529" s="359"/>
      <c r="BT529" s="669"/>
      <c r="BU529" s="359"/>
      <c r="BV529" s="664"/>
      <c r="BW529" s="359"/>
      <c r="BX529" s="669"/>
      <c r="BY529" s="674"/>
      <c r="BZ529" s="664"/>
      <c r="CA529" s="359"/>
      <c r="CB529" s="664"/>
      <c r="CC529" s="669"/>
      <c r="CD529" s="359"/>
      <c r="CE529" s="664"/>
      <c r="CF529" s="359"/>
      <c r="CG529" s="664"/>
      <c r="CH529" s="359"/>
      <c r="CI529" s="664"/>
      <c r="CJ529" s="359"/>
      <c r="CK529" s="664"/>
      <c r="CL529" s="669"/>
      <c r="CM529" s="669"/>
      <c r="CN529" s="359"/>
      <c r="CO529" s="359"/>
      <c r="CP529" s="359"/>
      <c r="CQ529" s="669"/>
      <c r="CR529" s="669"/>
      <c r="CS529" s="669"/>
      <c r="CT529" s="669"/>
      <c r="CU529" s="669"/>
      <c r="CV529" s="669"/>
      <c r="CW529" s="669"/>
      <c r="CX529" s="669"/>
      <c r="CY529" s="669"/>
      <c r="CZ529" s="669"/>
      <c r="DA529" s="669"/>
      <c r="DB529" s="669"/>
      <c r="DC529" s="669"/>
      <c r="DD529" s="669"/>
      <c r="DE529" s="669"/>
      <c r="DF529" s="669"/>
      <c r="DG529" s="669"/>
      <c r="DH529" s="669"/>
      <c r="DI529" s="669"/>
      <c r="DJ529" s="669"/>
      <c r="DK529" s="669"/>
      <c r="DL529" s="669"/>
      <c r="DM529" s="669"/>
      <c r="DN529" s="669"/>
      <c r="DO529" s="669"/>
      <c r="DP529" s="669"/>
      <c r="DQ529" s="669"/>
      <c r="DR529" s="669"/>
      <c r="DS529" s="669"/>
      <c r="DT529" s="669"/>
      <c r="DU529" s="669"/>
      <c r="DV529" s="669"/>
      <c r="DW529" s="669"/>
      <c r="DX529" s="669"/>
      <c r="DY529" s="669"/>
      <c r="DZ529" s="669"/>
      <c r="EA529" s="669"/>
      <c r="EB529" s="669"/>
      <c r="EC529" s="669"/>
      <c r="ED529" s="669"/>
      <c r="EE529" s="669"/>
      <c r="EF529" s="669"/>
      <c r="EG529" s="669"/>
      <c r="EH529" s="669"/>
      <c r="EI529" s="669"/>
      <c r="EJ529" s="669"/>
      <c r="EK529" s="669"/>
      <c r="EL529" s="669"/>
      <c r="EM529" s="669"/>
    </row>
    <row r="530" spans="63:143" ht="13" customHeight="1" x14ac:dyDescent="0.3">
      <c r="BK530" s="664"/>
      <c r="BL530" s="664"/>
      <c r="BM530" s="664"/>
      <c r="BN530" s="664"/>
      <c r="BO530" s="669"/>
      <c r="BP530" s="664"/>
      <c r="BQ530" s="664"/>
      <c r="BR530" s="673"/>
      <c r="BS530" s="359"/>
      <c r="BT530" s="669"/>
      <c r="BU530" s="359"/>
      <c r="BV530" s="664"/>
      <c r="BW530" s="359"/>
      <c r="BX530" s="669"/>
      <c r="BY530" s="674"/>
      <c r="BZ530" s="664"/>
      <c r="CA530" s="359"/>
      <c r="CB530" s="664"/>
      <c r="CC530" s="669"/>
      <c r="CD530" s="359"/>
      <c r="CE530" s="664"/>
      <c r="CF530" s="359"/>
      <c r="CG530" s="664"/>
      <c r="CH530" s="359"/>
      <c r="CI530" s="664"/>
      <c r="CJ530" s="359"/>
      <c r="CK530" s="664"/>
      <c r="CL530" s="669"/>
      <c r="CM530" s="669"/>
      <c r="CN530" s="359"/>
      <c r="CO530" s="359"/>
      <c r="CP530" s="359"/>
      <c r="CQ530" s="669"/>
      <c r="CR530" s="669"/>
      <c r="CS530" s="669"/>
      <c r="CT530" s="669"/>
      <c r="CU530" s="669"/>
      <c r="CV530" s="669"/>
      <c r="CW530" s="669"/>
      <c r="CX530" s="669"/>
      <c r="CY530" s="669"/>
      <c r="CZ530" s="669"/>
      <c r="DA530" s="669"/>
      <c r="DB530" s="669"/>
      <c r="DC530" s="669"/>
      <c r="DD530" s="669"/>
      <c r="DE530" s="669"/>
      <c r="DF530" s="669"/>
      <c r="DG530" s="669"/>
      <c r="DH530" s="669"/>
      <c r="DI530" s="669"/>
      <c r="DJ530" s="669"/>
      <c r="DK530" s="669"/>
      <c r="DL530" s="669"/>
      <c r="DM530" s="669"/>
      <c r="DN530" s="669"/>
      <c r="DO530" s="669"/>
      <c r="DP530" s="669"/>
      <c r="DQ530" s="669"/>
      <c r="DR530" s="669"/>
      <c r="DS530" s="669"/>
      <c r="DT530" s="669"/>
      <c r="DU530" s="669"/>
      <c r="DV530" s="669"/>
      <c r="DW530" s="669"/>
      <c r="DX530" s="669"/>
      <c r="DY530" s="669"/>
      <c r="DZ530" s="669"/>
      <c r="EA530" s="669"/>
      <c r="EB530" s="669"/>
      <c r="EC530" s="669"/>
      <c r="ED530" s="669"/>
      <c r="EE530" s="669"/>
      <c r="EF530" s="669"/>
      <c r="EG530" s="669"/>
      <c r="EH530" s="669"/>
      <c r="EI530" s="669"/>
      <c r="EJ530" s="669"/>
      <c r="EK530" s="669"/>
      <c r="EL530" s="669"/>
      <c r="EM530" s="669"/>
    </row>
    <row r="531" spans="63:143" ht="13" customHeight="1" x14ac:dyDescent="0.3">
      <c r="BK531" s="664"/>
      <c r="BL531" s="664"/>
      <c r="BM531" s="664"/>
      <c r="BN531" s="664"/>
      <c r="BO531" s="669"/>
      <c r="BP531" s="664"/>
      <c r="BQ531" s="664"/>
      <c r="BR531" s="673"/>
      <c r="BS531" s="359"/>
      <c r="BT531" s="669"/>
      <c r="BU531" s="359"/>
      <c r="BV531" s="664"/>
      <c r="BW531" s="359"/>
      <c r="BX531" s="669"/>
      <c r="BY531" s="674"/>
      <c r="BZ531" s="664"/>
      <c r="CA531" s="359"/>
      <c r="CB531" s="664"/>
      <c r="CC531" s="669"/>
      <c r="CD531" s="359"/>
      <c r="CE531" s="664"/>
      <c r="CF531" s="359"/>
      <c r="CG531" s="664"/>
      <c r="CH531" s="359"/>
      <c r="CI531" s="664"/>
      <c r="CJ531" s="359"/>
      <c r="CK531" s="664"/>
      <c r="CL531" s="669"/>
      <c r="CM531" s="669"/>
      <c r="CN531" s="359"/>
      <c r="CO531" s="359"/>
      <c r="CP531" s="359"/>
      <c r="CQ531" s="669"/>
      <c r="CR531" s="669"/>
      <c r="CS531" s="669"/>
      <c r="CT531" s="669"/>
      <c r="CU531" s="669"/>
      <c r="CV531" s="669"/>
      <c r="CW531" s="669"/>
      <c r="CX531" s="669"/>
      <c r="CY531" s="669"/>
      <c r="CZ531" s="669"/>
      <c r="DA531" s="669"/>
      <c r="DB531" s="669"/>
      <c r="DC531" s="669"/>
      <c r="DD531" s="669"/>
      <c r="DE531" s="669"/>
      <c r="DF531" s="669"/>
      <c r="DG531" s="669"/>
      <c r="DH531" s="669"/>
      <c r="DI531" s="669"/>
      <c r="DJ531" s="669"/>
      <c r="DK531" s="669"/>
      <c r="DL531" s="669"/>
      <c r="DM531" s="669"/>
      <c r="DN531" s="669"/>
      <c r="DO531" s="669"/>
      <c r="DP531" s="669"/>
      <c r="DQ531" s="669"/>
      <c r="DR531" s="669"/>
      <c r="DS531" s="669"/>
      <c r="DT531" s="669"/>
      <c r="DU531" s="669"/>
      <c r="DV531" s="669"/>
      <c r="DW531" s="669"/>
      <c r="DX531" s="669"/>
      <c r="DY531" s="669"/>
      <c r="DZ531" s="669"/>
      <c r="EA531" s="669"/>
      <c r="EB531" s="669"/>
      <c r="EC531" s="669"/>
      <c r="ED531" s="669"/>
      <c r="EE531" s="669"/>
      <c r="EF531" s="669"/>
      <c r="EG531" s="669"/>
      <c r="EH531" s="669"/>
      <c r="EI531" s="669"/>
      <c r="EJ531" s="669"/>
      <c r="EK531" s="669"/>
      <c r="EL531" s="669"/>
      <c r="EM531" s="669"/>
    </row>
    <row r="532" spans="63:143" ht="13" customHeight="1" x14ac:dyDescent="0.3">
      <c r="BK532" s="664"/>
      <c r="BL532" s="664"/>
      <c r="BM532" s="664"/>
      <c r="BN532" s="664"/>
      <c r="BO532" s="669"/>
      <c r="BP532" s="664"/>
      <c r="BQ532" s="664"/>
      <c r="BR532" s="673"/>
      <c r="BS532" s="359"/>
      <c r="BT532" s="669"/>
      <c r="BU532" s="359"/>
      <c r="BV532" s="664"/>
      <c r="BW532" s="359"/>
      <c r="BX532" s="669"/>
      <c r="BY532" s="674"/>
      <c r="BZ532" s="664"/>
      <c r="CA532" s="359"/>
      <c r="CB532" s="664"/>
      <c r="CC532" s="669"/>
      <c r="CD532" s="359"/>
      <c r="CE532" s="664"/>
      <c r="CF532" s="359"/>
      <c r="CG532" s="664"/>
      <c r="CH532" s="359"/>
      <c r="CI532" s="664"/>
      <c r="CJ532" s="359"/>
      <c r="CK532" s="664"/>
      <c r="CL532" s="669"/>
      <c r="CM532" s="669"/>
      <c r="CN532" s="359"/>
      <c r="CO532" s="359"/>
      <c r="CP532" s="359"/>
      <c r="CQ532" s="669"/>
      <c r="CR532" s="669"/>
      <c r="CS532" s="669"/>
      <c r="CT532" s="669"/>
      <c r="CU532" s="669"/>
      <c r="CV532" s="669"/>
      <c r="CW532" s="669"/>
      <c r="CX532" s="669"/>
      <c r="CY532" s="669"/>
      <c r="CZ532" s="669"/>
      <c r="DA532" s="669"/>
      <c r="DB532" s="669"/>
      <c r="DC532" s="669"/>
      <c r="DD532" s="669"/>
      <c r="DE532" s="669"/>
      <c r="DF532" s="669"/>
      <c r="DG532" s="669"/>
      <c r="DH532" s="669"/>
      <c r="DI532" s="669"/>
      <c r="DJ532" s="669"/>
      <c r="DK532" s="669"/>
      <c r="DL532" s="669"/>
      <c r="DM532" s="669"/>
      <c r="DN532" s="669"/>
      <c r="DO532" s="669"/>
      <c r="DP532" s="669"/>
      <c r="DQ532" s="669"/>
      <c r="DR532" s="669"/>
      <c r="DS532" s="669"/>
      <c r="DT532" s="669"/>
      <c r="DU532" s="669"/>
      <c r="DV532" s="669"/>
      <c r="DW532" s="669"/>
      <c r="DX532" s="669"/>
      <c r="DY532" s="669"/>
      <c r="DZ532" s="669"/>
      <c r="EA532" s="669"/>
      <c r="EB532" s="669"/>
      <c r="EC532" s="669"/>
      <c r="ED532" s="669"/>
      <c r="EE532" s="669"/>
      <c r="EF532" s="669"/>
      <c r="EG532" s="669"/>
      <c r="EH532" s="669"/>
      <c r="EI532" s="669"/>
      <c r="EJ532" s="669"/>
      <c r="EK532" s="669"/>
      <c r="EL532" s="669"/>
      <c r="EM532" s="669"/>
    </row>
    <row r="533" spans="63:143" ht="13" customHeight="1" x14ac:dyDescent="0.3">
      <c r="BK533" s="664"/>
      <c r="BL533" s="664"/>
      <c r="BM533" s="664"/>
      <c r="BN533" s="664"/>
      <c r="BO533" s="669"/>
      <c r="BP533" s="664"/>
      <c r="BQ533" s="664"/>
      <c r="BR533" s="673"/>
      <c r="BS533" s="359"/>
      <c r="BT533" s="669"/>
      <c r="BU533" s="359"/>
      <c r="BV533" s="664"/>
      <c r="BW533" s="359"/>
      <c r="BX533" s="669"/>
      <c r="BY533" s="674"/>
      <c r="BZ533" s="664"/>
      <c r="CA533" s="359"/>
      <c r="CB533" s="664"/>
      <c r="CC533" s="669"/>
      <c r="CD533" s="359"/>
      <c r="CE533" s="664"/>
      <c r="CF533" s="359"/>
      <c r="CG533" s="664"/>
      <c r="CH533" s="359"/>
      <c r="CI533" s="664"/>
      <c r="CJ533" s="359"/>
      <c r="CK533" s="664"/>
      <c r="CL533" s="669"/>
      <c r="CM533" s="669"/>
      <c r="CN533" s="359"/>
      <c r="CO533" s="359"/>
      <c r="CP533" s="359"/>
      <c r="CQ533" s="669"/>
      <c r="CR533" s="669"/>
      <c r="CS533" s="669"/>
      <c r="CT533" s="669"/>
      <c r="CU533" s="669"/>
      <c r="CV533" s="669"/>
      <c r="CW533" s="669"/>
      <c r="CX533" s="669"/>
      <c r="CY533" s="669"/>
      <c r="CZ533" s="669"/>
      <c r="DA533" s="669"/>
      <c r="DB533" s="669"/>
      <c r="DC533" s="669"/>
      <c r="DD533" s="669"/>
      <c r="DE533" s="669"/>
      <c r="DF533" s="669"/>
      <c r="DG533" s="669"/>
      <c r="DH533" s="669"/>
      <c r="DI533" s="669"/>
      <c r="DJ533" s="669"/>
      <c r="DK533" s="669"/>
      <c r="DL533" s="669"/>
      <c r="DM533" s="669"/>
      <c r="DN533" s="669"/>
      <c r="DO533" s="669"/>
      <c r="DP533" s="669"/>
      <c r="DQ533" s="669"/>
      <c r="DR533" s="669"/>
      <c r="DS533" s="669"/>
      <c r="DT533" s="669"/>
      <c r="DU533" s="669"/>
      <c r="DV533" s="669"/>
      <c r="DW533" s="669"/>
      <c r="DX533" s="669"/>
      <c r="DY533" s="669"/>
      <c r="DZ533" s="669"/>
      <c r="EA533" s="669"/>
      <c r="EB533" s="669"/>
      <c r="EC533" s="669"/>
      <c r="ED533" s="669"/>
      <c r="EE533" s="669"/>
      <c r="EF533" s="669"/>
      <c r="EG533" s="669"/>
      <c r="EH533" s="669"/>
      <c r="EI533" s="669"/>
      <c r="EJ533" s="669"/>
      <c r="EK533" s="669"/>
      <c r="EL533" s="669"/>
      <c r="EM533" s="669"/>
    </row>
    <row r="534" spans="63:143" ht="13" customHeight="1" x14ac:dyDescent="0.3">
      <c r="BR534" s="309"/>
    </row>
    <row r="535" spans="63:143" ht="13" customHeight="1" x14ac:dyDescent="0.3">
      <c r="BR535" s="309"/>
    </row>
    <row r="536" spans="63:143" ht="13" customHeight="1" x14ac:dyDescent="0.3">
      <c r="BR536" s="309"/>
    </row>
    <row r="537" spans="63:143" ht="13" customHeight="1" x14ac:dyDescent="0.3">
      <c r="BR537" s="309"/>
    </row>
    <row r="538" spans="63:143" ht="13" customHeight="1" x14ac:dyDescent="0.3">
      <c r="BR538" s="309"/>
    </row>
    <row r="539" spans="63:143" ht="13" customHeight="1" x14ac:dyDescent="0.3">
      <c r="BR539" s="309"/>
    </row>
    <row r="540" spans="63:143" ht="13" customHeight="1" x14ac:dyDescent="0.3">
      <c r="BR540" s="309"/>
    </row>
    <row r="541" spans="63:143" ht="13" customHeight="1" x14ac:dyDescent="0.3">
      <c r="BR541" s="309"/>
    </row>
    <row r="542" spans="63:143" ht="13" customHeight="1" x14ac:dyDescent="0.3">
      <c r="BR542" s="309"/>
    </row>
    <row r="543" spans="63:143" ht="13" customHeight="1" x14ac:dyDescent="0.3">
      <c r="BR543" s="309"/>
    </row>
  </sheetData>
  <sheetProtection algorithmName="SHA-512" hashValue="Zy5tAVlOXqdyHuh6OR62Z0U8BJyaohV6xseJPr3EGaQY173YpIBVK5h4malzWwTdWKWbVuwEqCRyZOopPIrk3A==" saltValue="UAovXwqfNa8901Oxa8Re7w==" spinCount="100000" sheet="1" objects="1" scenarios="1" selectLockedCells="1" selectUnlockedCells="1"/>
  <sortState ref="AT8:BD316">
    <sortCondition ref="AZ43"/>
  </sortState>
  <conditionalFormatting sqref="O1">
    <cfRule type="cellIs" dxfId="4878" priority="379" operator="equal">
      <formula>1</formula>
    </cfRule>
    <cfRule type="cellIs" dxfId="4877" priority="383" operator="between">
      <formula>2</formula>
      <formula>4</formula>
    </cfRule>
    <cfRule type="cellIs" dxfId="4876" priority="384" operator="equal">
      <formula>5</formula>
    </cfRule>
  </conditionalFormatting>
  <conditionalFormatting sqref="R1:R2">
    <cfRule type="cellIs" dxfId="4875" priority="376" operator="equal">
      <formula>1</formula>
    </cfRule>
    <cfRule type="cellIs" dxfId="4874" priority="377" operator="equal">
      <formula>3</formula>
    </cfRule>
    <cfRule type="cellIs" dxfId="4873" priority="378" operator="equal">
      <formula>5</formula>
    </cfRule>
  </conditionalFormatting>
  <conditionalFormatting sqref="P1">
    <cfRule type="cellIs" dxfId="4872" priority="380" operator="between">
      <formula>1</formula>
      <formula>2</formula>
    </cfRule>
    <cfRule type="cellIs" dxfId="4871" priority="381" operator="equal">
      <formula>3</formula>
    </cfRule>
    <cfRule type="cellIs" dxfId="4870" priority="382" operator="between">
      <formula>5</formula>
      <formula>4</formula>
    </cfRule>
  </conditionalFormatting>
  <conditionalFormatting sqref="T1:T2">
    <cfRule type="cellIs" dxfId="4869" priority="373" operator="equal">
      <formula>1</formula>
    </cfRule>
    <cfRule type="cellIs" dxfId="4868" priority="374" operator="equal">
      <formula>3</formula>
    </cfRule>
    <cfRule type="cellIs" dxfId="4867" priority="375" operator="equal">
      <formula>5</formula>
    </cfRule>
  </conditionalFormatting>
  <conditionalFormatting sqref="S1:S2">
    <cfRule type="cellIs" dxfId="4866" priority="370" operator="between">
      <formula>1</formula>
      <formula>2</formula>
    </cfRule>
    <cfRule type="cellIs" dxfId="4865" priority="371" operator="equal">
      <formula>3</formula>
    </cfRule>
    <cfRule type="cellIs" dxfId="4864" priority="372" operator="equal">
      <formula>5</formula>
    </cfRule>
  </conditionalFormatting>
  <conditionalFormatting sqref="U1:U2">
    <cfRule type="cellIs" dxfId="4863" priority="367" operator="equal">
      <formula>1</formula>
    </cfRule>
    <cfRule type="cellIs" dxfId="4862" priority="368" operator="between">
      <formula>2</formula>
      <formula>3</formula>
    </cfRule>
    <cfRule type="cellIs" dxfId="4861" priority="369" operator="between">
      <formula>5</formula>
      <formula>4</formula>
    </cfRule>
  </conditionalFormatting>
  <conditionalFormatting sqref="W1:W2">
    <cfRule type="cellIs" dxfId="4860" priority="364" operator="equal">
      <formula>1</formula>
    </cfRule>
    <cfRule type="cellIs" dxfId="4859" priority="365" operator="equal">
      <formula>3</formula>
    </cfRule>
    <cfRule type="cellIs" dxfId="4858" priority="366" operator="between">
      <formula>4</formula>
      <formula>5</formula>
    </cfRule>
  </conditionalFormatting>
  <conditionalFormatting sqref="X1:X2">
    <cfRule type="cellIs" dxfId="4857" priority="361" operator="between">
      <formula>1</formula>
      <formula>2</formula>
    </cfRule>
    <cfRule type="cellIs" dxfId="4856" priority="362" operator="equal">
      <formula>3</formula>
    </cfRule>
    <cfRule type="cellIs" dxfId="4855" priority="363" operator="between">
      <formula>5</formula>
      <formula>4</formula>
    </cfRule>
  </conditionalFormatting>
  <conditionalFormatting sqref="Y1:Y2">
    <cfRule type="cellIs" dxfId="4854" priority="358" operator="equal">
      <formula>1</formula>
    </cfRule>
    <cfRule type="cellIs" dxfId="4853" priority="359" operator="equal">
      <formula>3</formula>
    </cfRule>
    <cfRule type="cellIs" dxfId="4852" priority="360" operator="equal">
      <formula>5</formula>
    </cfRule>
  </conditionalFormatting>
  <conditionalFormatting sqref="Z1:Z2">
    <cfRule type="cellIs" dxfId="4851" priority="355" operator="equal">
      <formula>2</formula>
    </cfRule>
    <cfRule type="cellIs" dxfId="4850" priority="356" operator="equal">
      <formula>3</formula>
    </cfRule>
    <cfRule type="cellIs" dxfId="4849" priority="357" operator="equal">
      <formula>4</formula>
    </cfRule>
  </conditionalFormatting>
  <conditionalFormatting sqref="AB1:AB2">
    <cfRule type="cellIs" dxfId="4848" priority="351" operator="equal">
      <formula>1</formula>
    </cfRule>
    <cfRule type="cellIs" dxfId="4847" priority="352" operator="equal">
      <formula>2</formula>
    </cfRule>
    <cfRule type="cellIs" dxfId="4846" priority="353" operator="equal">
      <formula>3</formula>
    </cfRule>
    <cfRule type="cellIs" dxfId="4845" priority="354" operator="between">
      <formula>4</formula>
      <formula>5</formula>
    </cfRule>
  </conditionalFormatting>
  <conditionalFormatting sqref="AC1:AC2">
    <cfRule type="cellIs" dxfId="4844" priority="348" operator="equal">
      <formula>5</formula>
    </cfRule>
    <cfRule type="cellIs" dxfId="4843" priority="349" operator="equal">
      <formula>3</formula>
    </cfRule>
    <cfRule type="cellIs" dxfId="4842" priority="350" operator="equal">
      <formula>1</formula>
    </cfRule>
  </conditionalFormatting>
  <conditionalFormatting sqref="AF1:AF2">
    <cfRule type="cellIs" dxfId="4841" priority="345" operator="equal">
      <formula>5</formula>
    </cfRule>
    <cfRule type="cellIs" dxfId="4840" priority="346" operator="equal">
      <formula>3</formula>
    </cfRule>
    <cfRule type="cellIs" dxfId="4839" priority="347" operator="equal">
      <formula>1</formula>
    </cfRule>
  </conditionalFormatting>
  <conditionalFormatting sqref="AH1:AH2">
    <cfRule type="cellIs" dxfId="4838" priority="342" operator="between">
      <formula>1</formula>
      <formula>2</formula>
    </cfRule>
    <cfRule type="cellIs" dxfId="4837" priority="343" operator="equal">
      <formula>3</formula>
    </cfRule>
    <cfRule type="cellIs" dxfId="4836" priority="344" operator="between">
      <formula>5</formula>
      <formula>4</formula>
    </cfRule>
  </conditionalFormatting>
  <conditionalFormatting sqref="AI1:AI2">
    <cfRule type="cellIs" dxfId="4835" priority="339" operator="equal">
      <formula>5</formula>
    </cfRule>
    <cfRule type="cellIs" dxfId="4834" priority="340" operator="equal">
      <formula>3</formula>
    </cfRule>
    <cfRule type="cellIs" dxfId="4833" priority="341" operator="equal">
      <formula>1</formula>
    </cfRule>
  </conditionalFormatting>
  <conditionalFormatting sqref="AJ1:AJ2">
    <cfRule type="cellIs" dxfId="4832" priority="336" operator="equal">
      <formula>5</formula>
    </cfRule>
    <cfRule type="cellIs" dxfId="4831" priority="337" operator="equal">
      <formula>3</formula>
    </cfRule>
    <cfRule type="cellIs" dxfId="4830" priority="338" operator="equal">
      <formula>1</formula>
    </cfRule>
  </conditionalFormatting>
  <conditionalFormatting sqref="AK1:AK2">
    <cfRule type="cellIs" dxfId="4829" priority="334" operator="equal">
      <formula>2</formula>
    </cfRule>
    <cfRule type="cellIs" dxfId="4828" priority="335" operator="equal">
      <formula>4</formula>
    </cfRule>
  </conditionalFormatting>
  <conditionalFormatting sqref="AM1:AM2">
    <cfRule type="cellIs" dxfId="4827" priority="331" operator="equal">
      <formula>5</formula>
    </cfRule>
    <cfRule type="cellIs" dxfId="4826" priority="332" operator="equal">
      <formula>3</formula>
    </cfRule>
    <cfRule type="cellIs" dxfId="4825" priority="333" operator="equal">
      <formula>1</formula>
    </cfRule>
  </conditionalFormatting>
  <conditionalFormatting sqref="AN1:AN2">
    <cfRule type="cellIs" dxfId="4824" priority="328" operator="between">
      <formula>1</formula>
      <formula>2</formula>
    </cfRule>
    <cfRule type="cellIs" dxfId="4823" priority="329" operator="between">
      <formula>3</formula>
      <formula>4</formula>
    </cfRule>
    <cfRule type="cellIs" dxfId="4822" priority="330" operator="equal">
      <formula>5</formula>
    </cfRule>
  </conditionalFormatting>
  <conditionalFormatting sqref="AO1:AO2">
    <cfRule type="cellIs" dxfId="4821" priority="325" operator="equal">
      <formula>1</formula>
    </cfRule>
    <cfRule type="cellIs" dxfId="4820" priority="326" operator="between">
      <formula>2</formula>
      <formula>3</formula>
    </cfRule>
    <cfRule type="cellIs" dxfId="4819" priority="327" operator="between">
      <formula>5</formula>
      <formula>4</formula>
    </cfRule>
  </conditionalFormatting>
  <conditionalFormatting sqref="CE1:CE3 CC1:CC3">
    <cfRule type="cellIs" dxfId="4818" priority="322" operator="equal">
      <formula>1</formula>
    </cfRule>
    <cfRule type="cellIs" dxfId="4817" priority="323" operator="between">
      <formula>2</formula>
      <formula>3</formula>
    </cfRule>
    <cfRule type="cellIs" dxfId="4816" priority="324" operator="between">
      <formula>5</formula>
      <formula>4</formula>
    </cfRule>
  </conditionalFormatting>
  <conditionalFormatting sqref="AQ1:AQ2 BU1:BV3">
    <cfRule type="cellIs" dxfId="4815" priority="319" operator="equal">
      <formula>1</formula>
    </cfRule>
    <cfRule type="cellIs" dxfId="4814" priority="320" operator="between">
      <formula>2</formula>
      <formula>4</formula>
    </cfRule>
    <cfRule type="cellIs" dxfId="4813" priority="321" operator="equal">
      <formula>5</formula>
    </cfRule>
  </conditionalFormatting>
  <conditionalFormatting sqref="AR1:AR2">
    <cfRule type="cellIs" dxfId="4812" priority="315" operator="equal">
      <formula>1</formula>
    </cfRule>
    <cfRule type="cellIs" dxfId="4811" priority="316" operator="equal">
      <formula>2</formula>
    </cfRule>
    <cfRule type="cellIs" dxfId="4810" priority="317" operator="equal">
      <formula>3</formula>
    </cfRule>
    <cfRule type="cellIs" dxfId="4809" priority="318" operator="between">
      <formula>4</formula>
      <formula>5</formula>
    </cfRule>
  </conditionalFormatting>
  <conditionalFormatting sqref="AT1:AT2">
    <cfRule type="cellIs" dxfId="4808" priority="311" operator="equal">
      <formula>1</formula>
    </cfRule>
    <cfRule type="cellIs" dxfId="4807" priority="312" operator="equal">
      <formula>2</formula>
    </cfRule>
    <cfRule type="cellIs" dxfId="4806" priority="313" operator="equal">
      <formula>3</formula>
    </cfRule>
    <cfRule type="cellIs" dxfId="4805" priority="314" operator="between">
      <formula>4</formula>
      <formula>5</formula>
    </cfRule>
  </conditionalFormatting>
  <conditionalFormatting sqref="AV1:AV2">
    <cfRule type="cellIs" dxfId="4804" priority="308" operator="equal">
      <formula>1</formula>
    </cfRule>
    <cfRule type="cellIs" dxfId="4803" priority="309" operator="between">
      <formula>2</formula>
      <formula>3</formula>
    </cfRule>
    <cfRule type="cellIs" dxfId="4802" priority="310" operator="between">
      <formula>5</formula>
      <formula>4</formula>
    </cfRule>
  </conditionalFormatting>
  <conditionalFormatting sqref="AW1:AW2">
    <cfRule type="cellIs" dxfId="4801" priority="305" operator="equal">
      <formula>5</formula>
    </cfRule>
    <cfRule type="cellIs" dxfId="4800" priority="306" operator="equal">
      <formula>3</formula>
    </cfRule>
    <cfRule type="cellIs" dxfId="4799" priority="307" operator="equal">
      <formula>1</formula>
    </cfRule>
  </conditionalFormatting>
  <conditionalFormatting sqref="AX1:AX2">
    <cfRule type="cellIs" dxfId="4798" priority="302" operator="equal">
      <formula>5</formula>
    </cfRule>
    <cfRule type="cellIs" dxfId="4797" priority="303" operator="between">
      <formula>2</formula>
      <formula>3</formula>
    </cfRule>
    <cfRule type="cellIs" dxfId="4796" priority="304" operator="equal">
      <formula>1</formula>
    </cfRule>
  </conditionalFormatting>
  <conditionalFormatting sqref="AY1:AY2">
    <cfRule type="cellIs" dxfId="4795" priority="300" operator="equal">
      <formula>1</formula>
    </cfRule>
    <cfRule type="cellIs" dxfId="4794" priority="301" operator="equal">
      <formula>5</formula>
    </cfRule>
  </conditionalFormatting>
  <conditionalFormatting sqref="AZ1:AZ2">
    <cfRule type="cellIs" dxfId="4793" priority="297" operator="equal">
      <formula>5</formula>
    </cfRule>
    <cfRule type="cellIs" dxfId="4792" priority="298" operator="equal">
      <formula>3</formula>
    </cfRule>
    <cfRule type="cellIs" dxfId="4791" priority="299" operator="equal">
      <formula>1</formula>
    </cfRule>
  </conditionalFormatting>
  <conditionalFormatting sqref="BA1:BA2">
    <cfRule type="cellIs" dxfId="4790" priority="294" operator="equal">
      <formula>5</formula>
    </cfRule>
    <cfRule type="cellIs" dxfId="4789" priority="295" operator="between">
      <formula>2</formula>
      <formula>3</formula>
    </cfRule>
    <cfRule type="cellIs" dxfId="4788" priority="296" operator="equal">
      <formula>1</formula>
    </cfRule>
  </conditionalFormatting>
  <conditionalFormatting sqref="BC1:BC2">
    <cfRule type="cellIs" dxfId="4787" priority="291" operator="between">
      <formula>1</formula>
      <formula>2</formula>
    </cfRule>
    <cfRule type="cellIs" dxfId="4786" priority="292" operator="equal">
      <formula>3</formula>
    </cfRule>
    <cfRule type="cellIs" dxfId="4785" priority="293" operator="between">
      <formula>5</formula>
      <formula>4</formula>
    </cfRule>
  </conditionalFormatting>
  <conditionalFormatting sqref="BD1:BD2">
    <cfRule type="cellIs" dxfId="4784" priority="288" operator="equal">
      <formula>1</formula>
    </cfRule>
    <cfRule type="cellIs" dxfId="4783" priority="289" operator="between">
      <formula>2</formula>
      <formula>3</formula>
    </cfRule>
    <cfRule type="cellIs" dxfId="4782" priority="290" operator="between">
      <formula>5</formula>
      <formula>4</formula>
    </cfRule>
  </conditionalFormatting>
  <conditionalFormatting sqref="BF1:BF2">
    <cfRule type="cellIs" dxfId="4781" priority="285" operator="equal">
      <formula>1</formula>
    </cfRule>
    <cfRule type="cellIs" dxfId="4780" priority="286" operator="between">
      <formula>2</formula>
      <formula>4</formula>
    </cfRule>
    <cfRule type="cellIs" dxfId="4779" priority="287" operator="equal">
      <formula>5</formula>
    </cfRule>
  </conditionalFormatting>
  <conditionalFormatting sqref="BG1:BG2">
    <cfRule type="cellIs" dxfId="4778" priority="281" operator="equal">
      <formula>1</formula>
    </cfRule>
    <cfRule type="cellIs" dxfId="4777" priority="282" operator="equal">
      <formula>2</formula>
    </cfRule>
    <cfRule type="cellIs" dxfId="4776" priority="283" operator="equal">
      <formula>4</formula>
    </cfRule>
    <cfRule type="cellIs" dxfId="4775" priority="284" operator="equal">
      <formula>5</formula>
    </cfRule>
  </conditionalFormatting>
  <conditionalFormatting sqref="BI1:BI2">
    <cfRule type="cellIs" dxfId="4774" priority="278" operator="equal">
      <formula>5</formula>
    </cfRule>
    <cfRule type="cellIs" dxfId="4773" priority="279" operator="equal">
      <formula>3</formula>
    </cfRule>
    <cfRule type="cellIs" dxfId="4772" priority="280" operator="between">
      <formula>1</formula>
      <formula>2</formula>
    </cfRule>
  </conditionalFormatting>
  <conditionalFormatting sqref="BJ1:BJ2">
    <cfRule type="cellIs" dxfId="4771" priority="275" operator="equal">
      <formula>5</formula>
    </cfRule>
    <cfRule type="cellIs" dxfId="4770" priority="276" operator="equal">
      <formula>3</formula>
    </cfRule>
    <cfRule type="cellIs" dxfId="4769" priority="277" operator="equal">
      <formula>1</formula>
    </cfRule>
  </conditionalFormatting>
  <conditionalFormatting sqref="BK1:BK2">
    <cfRule type="cellIs" dxfId="4768" priority="272" operator="equal">
      <formula>5</formula>
    </cfRule>
    <cfRule type="cellIs" dxfId="4767" priority="273" operator="equal">
      <formula>3</formula>
    </cfRule>
    <cfRule type="cellIs" dxfId="4766" priority="274" operator="equal">
      <formula>1</formula>
    </cfRule>
  </conditionalFormatting>
  <conditionalFormatting sqref="BL1:BL2">
    <cfRule type="cellIs" dxfId="4765" priority="269" operator="equal">
      <formula>1</formula>
    </cfRule>
    <cfRule type="cellIs" dxfId="4764" priority="270" operator="between">
      <formula>2</formula>
      <formula>3</formula>
    </cfRule>
    <cfRule type="cellIs" dxfId="4763" priority="271" operator="between">
      <formula>5</formula>
      <formula>4</formula>
    </cfRule>
  </conditionalFormatting>
  <conditionalFormatting sqref="BM1:BM2">
    <cfRule type="cellIs" dxfId="4762" priority="266" operator="equal">
      <formula>1</formula>
    </cfRule>
    <cfRule type="cellIs" dxfId="4761" priority="267" operator="equal">
      <formula>2</formula>
    </cfRule>
    <cfRule type="cellIs" dxfId="4760" priority="268" operator="between">
      <formula>5</formula>
      <formula>4</formula>
    </cfRule>
  </conditionalFormatting>
  <conditionalFormatting sqref="BN1:BN2">
    <cfRule type="cellIs" dxfId="4759" priority="263" operator="equal">
      <formula>5</formula>
    </cfRule>
    <cfRule type="cellIs" dxfId="4758" priority="264" operator="equal">
      <formula>3</formula>
    </cfRule>
    <cfRule type="cellIs" dxfId="4757" priority="265" operator="equal">
      <formula>1</formula>
    </cfRule>
  </conditionalFormatting>
  <conditionalFormatting sqref="BP1:BP2">
    <cfRule type="cellIs" dxfId="4756" priority="260" operator="equal">
      <formula>5</formula>
    </cfRule>
    <cfRule type="cellIs" dxfId="4755" priority="261" operator="equal">
      <formula>3</formula>
    </cfRule>
    <cfRule type="cellIs" dxfId="4754" priority="262" operator="equal">
      <formula>1</formula>
    </cfRule>
  </conditionalFormatting>
  <conditionalFormatting sqref="BR1:BR2">
    <cfRule type="cellIs" dxfId="4753" priority="257" operator="equal">
      <formula>5</formula>
    </cfRule>
    <cfRule type="cellIs" dxfId="4752" priority="258" operator="equal">
      <formula>3</formula>
    </cfRule>
    <cfRule type="cellIs" dxfId="4751" priority="259" operator="equal">
      <formula>1</formula>
    </cfRule>
  </conditionalFormatting>
  <conditionalFormatting sqref="BQ1:BQ2">
    <cfRule type="cellIs" dxfId="4750" priority="254" operator="between">
      <formula>5</formula>
      <formula>4</formula>
    </cfRule>
    <cfRule type="cellIs" dxfId="4749" priority="255" operator="equal">
      <formula>3</formula>
    </cfRule>
    <cfRule type="cellIs" dxfId="4748" priority="256" operator="between">
      <formula>1</formula>
      <formula>2</formula>
    </cfRule>
  </conditionalFormatting>
  <conditionalFormatting sqref="BW1:BX2">
    <cfRule type="cellIs" dxfId="4747" priority="248" operator="equal">
      <formula>1</formula>
    </cfRule>
    <cfRule type="cellIs" dxfId="4746" priority="249" operator="between">
      <formula>2</formula>
      <formula>3</formula>
    </cfRule>
    <cfRule type="cellIs" dxfId="4745" priority="250" operator="between">
      <formula>5</formula>
      <formula>4</formula>
    </cfRule>
  </conditionalFormatting>
  <conditionalFormatting sqref="BY1:BZ2">
    <cfRule type="cellIs" dxfId="4744" priority="245" operator="between">
      <formula>1</formula>
      <formula>2</formula>
    </cfRule>
    <cfRule type="cellIs" dxfId="4743" priority="246" operator="equal">
      <formula>3</formula>
    </cfRule>
    <cfRule type="cellIs" dxfId="4742" priority="247" operator="between">
      <formula>5</formula>
      <formula>4</formula>
    </cfRule>
  </conditionalFormatting>
  <conditionalFormatting sqref="CD1:CD2">
    <cfRule type="cellIs" dxfId="4741" priority="242" operator="equal">
      <formula>1</formula>
    </cfRule>
    <cfRule type="cellIs" dxfId="4740" priority="243" operator="between">
      <formula>2</formula>
      <formula>3</formula>
    </cfRule>
    <cfRule type="cellIs" dxfId="4739" priority="244" operator="between">
      <formula>5</formula>
      <formula>4</formula>
    </cfRule>
  </conditionalFormatting>
  <conditionalFormatting sqref="CF1:CG2">
    <cfRule type="cellIs" dxfId="4738" priority="236" operator="equal">
      <formula>1</formula>
    </cfRule>
    <cfRule type="cellIs" dxfId="4737" priority="237" operator="between">
      <formula>2</formula>
      <formula>3</formula>
    </cfRule>
    <cfRule type="cellIs" dxfId="4736" priority="238" operator="between">
      <formula>5</formula>
      <formula>4</formula>
    </cfRule>
  </conditionalFormatting>
  <conditionalFormatting sqref="CH1:CI2">
    <cfRule type="cellIs" dxfId="4735" priority="233" operator="equal">
      <formula>1</formula>
    </cfRule>
    <cfRule type="cellIs" dxfId="4734" priority="234" operator="between">
      <formula>2</formula>
      <formula>3</formula>
    </cfRule>
    <cfRule type="cellIs" dxfId="4733" priority="235" operator="between">
      <formula>5</formula>
      <formula>4</formula>
    </cfRule>
  </conditionalFormatting>
  <conditionalFormatting sqref="CJ1:CK2">
    <cfRule type="cellIs" dxfId="4732" priority="230" operator="equal">
      <formula>1</formula>
    </cfRule>
    <cfRule type="cellIs" dxfId="4731" priority="231" operator="between">
      <formula>2</formula>
      <formula>3</formula>
    </cfRule>
    <cfRule type="cellIs" dxfId="4730" priority="232" operator="between">
      <formula>5</formula>
      <formula>4</formula>
    </cfRule>
  </conditionalFormatting>
  <conditionalFormatting sqref="CL1:CL2">
    <cfRule type="cellIs" dxfId="4729" priority="227" operator="equal">
      <formula>1</formula>
    </cfRule>
    <cfRule type="cellIs" dxfId="4728" priority="228" operator="between">
      <formula>2</formula>
      <formula>3</formula>
    </cfRule>
    <cfRule type="cellIs" dxfId="4727" priority="229" operator="between">
      <formula>5</formula>
      <formula>4</formula>
    </cfRule>
  </conditionalFormatting>
  <conditionalFormatting sqref="CM1:CM2">
    <cfRule type="cellIs" dxfId="4726" priority="224" operator="equal">
      <formula>1</formula>
    </cfRule>
    <cfRule type="cellIs" dxfId="4725" priority="225" operator="between">
      <formula>2</formula>
      <formula>3</formula>
    </cfRule>
    <cfRule type="cellIs" dxfId="4724" priority="226" operator="between">
      <formula>5</formula>
      <formula>4</formula>
    </cfRule>
  </conditionalFormatting>
  <conditionalFormatting sqref="CN1:CN2">
    <cfRule type="cellIs" dxfId="4723" priority="221" operator="equal">
      <formula>5</formula>
    </cfRule>
    <cfRule type="cellIs" dxfId="4722" priority="222" operator="equal">
      <formula>3</formula>
    </cfRule>
    <cfRule type="cellIs" dxfId="4721" priority="223" operator="equal">
      <formula>1</formula>
    </cfRule>
  </conditionalFormatting>
  <conditionalFormatting sqref="CO1:CO2">
    <cfRule type="cellIs" dxfId="4720" priority="218" operator="equal">
      <formula>1</formula>
    </cfRule>
    <cfRule type="cellIs" dxfId="4719" priority="219" operator="between">
      <formula>2</formula>
      <formula>3</formula>
    </cfRule>
    <cfRule type="cellIs" dxfId="4718" priority="220" operator="between">
      <formula>5</formula>
      <formula>4</formula>
    </cfRule>
  </conditionalFormatting>
  <conditionalFormatting sqref="CP1:CP2">
    <cfRule type="cellIs" dxfId="4717" priority="215" operator="equal">
      <formula>1</formula>
    </cfRule>
    <cfRule type="cellIs" dxfId="4716" priority="216" operator="between">
      <formula>2</formula>
      <formula>3</formula>
    </cfRule>
    <cfRule type="cellIs" dxfId="4715" priority="217" operator="between">
      <formula>5</formula>
      <formula>4</formula>
    </cfRule>
  </conditionalFormatting>
  <conditionalFormatting sqref="CT1:CT2">
    <cfRule type="cellIs" dxfId="4714" priority="209" operator="equal">
      <formula>5</formula>
    </cfRule>
    <cfRule type="cellIs" dxfId="4713" priority="210" operator="equal">
      <formula>3</formula>
    </cfRule>
    <cfRule type="cellIs" dxfId="4712" priority="211" operator="equal">
      <formula>1</formula>
    </cfRule>
  </conditionalFormatting>
  <conditionalFormatting sqref="CQ1:CQ2">
    <cfRule type="cellIs" dxfId="4711" priority="212" operator="equal">
      <formula>1</formula>
    </cfRule>
    <cfRule type="cellIs" dxfId="4710" priority="213" operator="between">
      <formula>2</formula>
      <formula>3</formula>
    </cfRule>
    <cfRule type="cellIs" dxfId="4709" priority="214" operator="between">
      <formula>5</formula>
      <formula>4</formula>
    </cfRule>
  </conditionalFormatting>
  <conditionalFormatting sqref="CA1:CB2">
    <cfRule type="cellIs" dxfId="4708" priority="206" operator="equal">
      <formula>1</formula>
    </cfRule>
    <cfRule type="cellIs" dxfId="4707" priority="207" operator="between">
      <formula>2</formula>
      <formula>3</formula>
    </cfRule>
    <cfRule type="cellIs" dxfId="4706" priority="208" operator="between">
      <formula>5</formula>
      <formula>4</formula>
    </cfRule>
  </conditionalFormatting>
  <conditionalFormatting sqref="AU1:AU2">
    <cfRule type="cellIs" dxfId="4705" priority="202" operator="equal">
      <formula>3</formula>
    </cfRule>
    <cfRule type="cellIs" dxfId="4704" priority="203" operator="equal">
      <formula>1</formula>
    </cfRule>
    <cfRule type="cellIs" dxfId="4703" priority="204" operator="equal">
      <formula>2</formula>
    </cfRule>
    <cfRule type="cellIs" dxfId="4702" priority="205" operator="equal">
      <formula>5</formula>
    </cfRule>
  </conditionalFormatting>
  <conditionalFormatting sqref="BR3:BT3">
    <cfRule type="cellIs" dxfId="4701" priority="191" operator="equal">
      <formula>5</formula>
    </cfRule>
    <cfRule type="cellIs" dxfId="4700" priority="192" operator="equal">
      <formula>3</formula>
    </cfRule>
    <cfRule type="cellIs" dxfId="4699" priority="193" operator="equal">
      <formula>1</formula>
    </cfRule>
  </conditionalFormatting>
  <conditionalFormatting sqref="O3">
    <cfRule type="cellIs" dxfId="4698" priority="185" operator="equal">
      <formula>1</formula>
    </cfRule>
    <cfRule type="cellIs" dxfId="4697" priority="189" operator="between">
      <formula>2</formula>
      <formula>4</formula>
    </cfRule>
    <cfRule type="cellIs" dxfId="4696" priority="190" operator="equal">
      <formula>5</formula>
    </cfRule>
  </conditionalFormatting>
  <conditionalFormatting sqref="R3">
    <cfRule type="cellIs" dxfId="4695" priority="182" operator="equal">
      <formula>1</formula>
    </cfRule>
    <cfRule type="cellIs" dxfId="4694" priority="183" operator="equal">
      <formula>3</formula>
    </cfRule>
    <cfRule type="cellIs" dxfId="4693" priority="184" operator="equal">
      <formula>5</formula>
    </cfRule>
  </conditionalFormatting>
  <conditionalFormatting sqref="P3">
    <cfRule type="cellIs" dxfId="4692" priority="186" operator="between">
      <formula>1</formula>
      <formula>2</formula>
    </cfRule>
    <cfRule type="cellIs" dxfId="4691" priority="187" operator="equal">
      <formula>3</formula>
    </cfRule>
    <cfRule type="cellIs" dxfId="4690" priority="188" operator="between">
      <formula>5</formula>
      <formula>4</formula>
    </cfRule>
  </conditionalFormatting>
  <conditionalFormatting sqref="T3">
    <cfRule type="cellIs" dxfId="4689" priority="179" operator="equal">
      <formula>1</formula>
    </cfRule>
    <cfRule type="cellIs" dxfId="4688" priority="180" operator="equal">
      <formula>3</formula>
    </cfRule>
    <cfRule type="cellIs" dxfId="4687" priority="181" operator="equal">
      <formula>5</formula>
    </cfRule>
  </conditionalFormatting>
  <conditionalFormatting sqref="S3">
    <cfRule type="cellIs" dxfId="4686" priority="176" operator="between">
      <formula>1</formula>
      <formula>2</formula>
    </cfRule>
    <cfRule type="cellIs" dxfId="4685" priority="177" operator="equal">
      <formula>3</formula>
    </cfRule>
    <cfRule type="cellIs" dxfId="4684" priority="178" operator="equal">
      <formula>5</formula>
    </cfRule>
  </conditionalFormatting>
  <conditionalFormatting sqref="U3">
    <cfRule type="cellIs" dxfId="4683" priority="173" operator="equal">
      <formula>1</formula>
    </cfRule>
    <cfRule type="cellIs" dxfId="4682" priority="174" operator="between">
      <formula>2</formula>
      <formula>3</formula>
    </cfRule>
    <cfRule type="cellIs" dxfId="4681" priority="175" operator="between">
      <formula>5</formula>
      <formula>4</formula>
    </cfRule>
  </conditionalFormatting>
  <conditionalFormatting sqref="W3">
    <cfRule type="cellIs" dxfId="4680" priority="170" operator="equal">
      <formula>1</formula>
    </cfRule>
    <cfRule type="cellIs" dxfId="4679" priority="171" operator="equal">
      <formula>3</formula>
    </cfRule>
    <cfRule type="cellIs" dxfId="4678" priority="172" operator="between">
      <formula>4</formula>
      <formula>5</formula>
    </cfRule>
  </conditionalFormatting>
  <conditionalFormatting sqref="X3">
    <cfRule type="cellIs" dxfId="4677" priority="167" operator="between">
      <formula>1</formula>
      <formula>2</formula>
    </cfRule>
    <cfRule type="cellIs" dxfId="4676" priority="168" operator="equal">
      <formula>3</formula>
    </cfRule>
    <cfRule type="cellIs" dxfId="4675" priority="169" operator="between">
      <formula>5</formula>
      <formula>4</formula>
    </cfRule>
  </conditionalFormatting>
  <conditionalFormatting sqref="Y3">
    <cfRule type="cellIs" dxfId="4674" priority="164" operator="equal">
      <formula>1</formula>
    </cfRule>
    <cfRule type="cellIs" dxfId="4673" priority="165" operator="equal">
      <formula>3</formula>
    </cfRule>
    <cfRule type="cellIs" dxfId="4672" priority="166" operator="equal">
      <formula>5</formula>
    </cfRule>
  </conditionalFormatting>
  <conditionalFormatting sqref="Z3">
    <cfRule type="cellIs" dxfId="4671" priority="161" operator="equal">
      <formula>2</formula>
    </cfRule>
    <cfRule type="cellIs" dxfId="4670" priority="162" operator="equal">
      <formula>3</formula>
    </cfRule>
    <cfRule type="cellIs" dxfId="4669" priority="163" operator="equal">
      <formula>4</formula>
    </cfRule>
  </conditionalFormatting>
  <conditionalFormatting sqref="AB3">
    <cfRule type="cellIs" dxfId="4668" priority="157" operator="equal">
      <formula>1</formula>
    </cfRule>
    <cfRule type="cellIs" dxfId="4667" priority="158" operator="equal">
      <formula>2</formula>
    </cfRule>
    <cfRule type="cellIs" dxfId="4666" priority="159" operator="equal">
      <formula>3</formula>
    </cfRule>
    <cfRule type="cellIs" dxfId="4665" priority="160" operator="between">
      <formula>4</formula>
      <formula>5</formula>
    </cfRule>
  </conditionalFormatting>
  <conditionalFormatting sqref="AC3">
    <cfRule type="cellIs" dxfId="4664" priority="154" operator="equal">
      <formula>5</formula>
    </cfRule>
    <cfRule type="cellIs" dxfId="4663" priority="155" operator="equal">
      <formula>3</formula>
    </cfRule>
    <cfRule type="cellIs" dxfId="4662" priority="156" operator="equal">
      <formula>1</formula>
    </cfRule>
  </conditionalFormatting>
  <conditionalFormatting sqref="AF3">
    <cfRule type="cellIs" dxfId="4661" priority="151" operator="equal">
      <formula>5</formula>
    </cfRule>
    <cfRule type="cellIs" dxfId="4660" priority="152" operator="equal">
      <formula>3</formula>
    </cfRule>
    <cfRule type="cellIs" dxfId="4659" priority="153" operator="equal">
      <formula>1</formula>
    </cfRule>
  </conditionalFormatting>
  <conditionalFormatting sqref="AH3">
    <cfRule type="cellIs" dxfId="4658" priority="148" operator="between">
      <formula>1</formula>
      <formula>2</formula>
    </cfRule>
    <cfRule type="cellIs" dxfId="4657" priority="149" operator="equal">
      <formula>3</formula>
    </cfRule>
    <cfRule type="cellIs" dxfId="4656" priority="150" operator="between">
      <formula>5</formula>
      <formula>4</formula>
    </cfRule>
  </conditionalFormatting>
  <conditionalFormatting sqref="AI3">
    <cfRule type="cellIs" dxfId="4655" priority="145" operator="equal">
      <formula>5</formula>
    </cfRule>
    <cfRule type="cellIs" dxfId="4654" priority="146" operator="equal">
      <formula>3</formula>
    </cfRule>
    <cfRule type="cellIs" dxfId="4653" priority="147" operator="equal">
      <formula>1</formula>
    </cfRule>
  </conditionalFormatting>
  <conditionalFormatting sqref="AJ3">
    <cfRule type="cellIs" dxfId="4652" priority="142" operator="equal">
      <formula>5</formula>
    </cfRule>
    <cfRule type="cellIs" dxfId="4651" priority="143" operator="equal">
      <formula>3</formula>
    </cfRule>
    <cfRule type="cellIs" dxfId="4650" priority="144" operator="equal">
      <formula>1</formula>
    </cfRule>
  </conditionalFormatting>
  <conditionalFormatting sqref="AK3">
    <cfRule type="cellIs" dxfId="4649" priority="140" operator="equal">
      <formula>2</formula>
    </cfRule>
    <cfRule type="cellIs" dxfId="4648" priority="141" operator="equal">
      <formula>4</formula>
    </cfRule>
  </conditionalFormatting>
  <conditionalFormatting sqref="AM3">
    <cfRule type="cellIs" dxfId="4647" priority="137" operator="equal">
      <formula>5</formula>
    </cfRule>
    <cfRule type="cellIs" dxfId="4646" priority="138" operator="equal">
      <formula>3</formula>
    </cfRule>
    <cfRule type="cellIs" dxfId="4645" priority="139" operator="equal">
      <formula>1</formula>
    </cfRule>
  </conditionalFormatting>
  <conditionalFormatting sqref="AN3">
    <cfRule type="cellIs" dxfId="4644" priority="134" operator="between">
      <formula>1</formula>
      <formula>2</formula>
    </cfRule>
    <cfRule type="cellIs" dxfId="4643" priority="135" operator="between">
      <formula>3</formula>
      <formula>4</formula>
    </cfRule>
    <cfRule type="cellIs" dxfId="4642" priority="136" operator="equal">
      <formula>5</formula>
    </cfRule>
  </conditionalFormatting>
  <conditionalFormatting sqref="AO3">
    <cfRule type="cellIs" dxfId="4641" priority="131" operator="equal">
      <formula>1</formula>
    </cfRule>
    <cfRule type="cellIs" dxfId="4640" priority="132" operator="between">
      <formula>2</formula>
      <formula>3</formula>
    </cfRule>
    <cfRule type="cellIs" dxfId="4639" priority="133" operator="between">
      <formula>5</formula>
      <formula>4</formula>
    </cfRule>
  </conditionalFormatting>
  <conditionalFormatting sqref="AQ3">
    <cfRule type="cellIs" dxfId="4638" priority="125" operator="equal">
      <formula>1</formula>
    </cfRule>
    <cfRule type="cellIs" dxfId="4637" priority="126" operator="between">
      <formula>2</formula>
      <formula>4</formula>
    </cfRule>
    <cfRule type="cellIs" dxfId="4636" priority="127" operator="equal">
      <formula>5</formula>
    </cfRule>
  </conditionalFormatting>
  <conditionalFormatting sqref="AR3">
    <cfRule type="cellIs" dxfId="4635" priority="121" operator="equal">
      <formula>1</formula>
    </cfRule>
    <cfRule type="cellIs" dxfId="4634" priority="122" operator="equal">
      <formula>2</formula>
    </cfRule>
    <cfRule type="cellIs" dxfId="4633" priority="123" operator="equal">
      <formula>3</formula>
    </cfRule>
    <cfRule type="cellIs" dxfId="4632" priority="124" operator="between">
      <formula>4</formula>
      <formula>5</formula>
    </cfRule>
  </conditionalFormatting>
  <conditionalFormatting sqref="AT3">
    <cfRule type="cellIs" dxfId="4631" priority="117" operator="equal">
      <formula>1</formula>
    </cfRule>
    <cfRule type="cellIs" dxfId="4630" priority="118" operator="equal">
      <formula>2</formula>
    </cfRule>
    <cfRule type="cellIs" dxfId="4629" priority="119" operator="equal">
      <formula>3</formula>
    </cfRule>
    <cfRule type="cellIs" dxfId="4628" priority="120" operator="between">
      <formula>4</formula>
      <formula>5</formula>
    </cfRule>
  </conditionalFormatting>
  <conditionalFormatting sqref="AV3">
    <cfRule type="cellIs" dxfId="4627" priority="114" operator="equal">
      <formula>1</formula>
    </cfRule>
    <cfRule type="cellIs" dxfId="4626" priority="115" operator="between">
      <formula>2</formula>
      <formula>3</formula>
    </cfRule>
    <cfRule type="cellIs" dxfId="4625" priority="116" operator="between">
      <formula>5</formula>
      <formula>4</formula>
    </cfRule>
  </conditionalFormatting>
  <conditionalFormatting sqref="AW3">
    <cfRule type="cellIs" dxfId="4624" priority="111" operator="equal">
      <formula>5</formula>
    </cfRule>
    <cfRule type="cellIs" dxfId="4623" priority="112" operator="equal">
      <formula>3</formula>
    </cfRule>
    <cfRule type="cellIs" dxfId="4622" priority="113" operator="equal">
      <formula>1</formula>
    </cfRule>
  </conditionalFormatting>
  <conditionalFormatting sqref="AX3">
    <cfRule type="cellIs" dxfId="4621" priority="108" operator="equal">
      <formula>5</formula>
    </cfRule>
    <cfRule type="cellIs" dxfId="4620" priority="109" operator="between">
      <formula>2</formula>
      <formula>3</formula>
    </cfRule>
    <cfRule type="cellIs" dxfId="4619" priority="110" operator="equal">
      <formula>1</formula>
    </cfRule>
  </conditionalFormatting>
  <conditionalFormatting sqref="AY3">
    <cfRule type="cellIs" dxfId="4618" priority="106" operator="equal">
      <formula>1</formula>
    </cfRule>
    <cfRule type="cellIs" dxfId="4617" priority="107" operator="equal">
      <formula>5</formula>
    </cfRule>
  </conditionalFormatting>
  <conditionalFormatting sqref="AZ3">
    <cfRule type="cellIs" dxfId="4616" priority="103" operator="equal">
      <formula>5</formula>
    </cfRule>
    <cfRule type="cellIs" dxfId="4615" priority="104" operator="equal">
      <formula>3</formula>
    </cfRule>
    <cfRule type="cellIs" dxfId="4614" priority="105" operator="equal">
      <formula>1</formula>
    </cfRule>
  </conditionalFormatting>
  <conditionalFormatting sqref="BA3">
    <cfRule type="cellIs" dxfId="4613" priority="100" operator="equal">
      <formula>5</formula>
    </cfRule>
    <cfRule type="cellIs" dxfId="4612" priority="101" operator="between">
      <formula>2</formula>
      <formula>3</formula>
    </cfRule>
    <cfRule type="cellIs" dxfId="4611" priority="102" operator="equal">
      <formula>1</formula>
    </cfRule>
  </conditionalFormatting>
  <conditionalFormatting sqref="BC3">
    <cfRule type="cellIs" dxfId="4610" priority="97" operator="between">
      <formula>1</formula>
      <formula>2</formula>
    </cfRule>
    <cfRule type="cellIs" dxfId="4609" priority="98" operator="equal">
      <formula>3</formula>
    </cfRule>
    <cfRule type="cellIs" dxfId="4608" priority="99" operator="between">
      <formula>5</formula>
      <formula>4</formula>
    </cfRule>
  </conditionalFormatting>
  <conditionalFormatting sqref="BD3">
    <cfRule type="cellIs" dxfId="4607" priority="94" operator="equal">
      <formula>1</formula>
    </cfRule>
    <cfRule type="cellIs" dxfId="4606" priority="95" operator="between">
      <formula>2</formula>
      <formula>3</formula>
    </cfRule>
    <cfRule type="cellIs" dxfId="4605" priority="96" operator="between">
      <formula>5</formula>
      <formula>4</formula>
    </cfRule>
  </conditionalFormatting>
  <conditionalFormatting sqref="BF3">
    <cfRule type="cellIs" dxfId="4604" priority="91" operator="equal">
      <formula>1</formula>
    </cfRule>
    <cfRule type="cellIs" dxfId="4603" priority="92" operator="between">
      <formula>2</formula>
      <formula>4</formula>
    </cfRule>
    <cfRule type="cellIs" dxfId="4602" priority="93" operator="equal">
      <formula>5</formula>
    </cfRule>
  </conditionalFormatting>
  <conditionalFormatting sqref="BG3">
    <cfRule type="cellIs" dxfId="4601" priority="87" operator="equal">
      <formula>1</formula>
    </cfRule>
    <cfRule type="cellIs" dxfId="4600" priority="88" operator="equal">
      <formula>2</formula>
    </cfRule>
    <cfRule type="cellIs" dxfId="4599" priority="89" operator="equal">
      <formula>4</formula>
    </cfRule>
    <cfRule type="cellIs" dxfId="4598" priority="90" operator="equal">
      <formula>5</formula>
    </cfRule>
  </conditionalFormatting>
  <conditionalFormatting sqref="BI3">
    <cfRule type="cellIs" dxfId="4597" priority="84" operator="equal">
      <formula>5</formula>
    </cfRule>
    <cfRule type="cellIs" dxfId="4596" priority="85" operator="equal">
      <formula>3</formula>
    </cfRule>
    <cfRule type="cellIs" dxfId="4595" priority="86" operator="between">
      <formula>1</formula>
      <formula>2</formula>
    </cfRule>
  </conditionalFormatting>
  <conditionalFormatting sqref="BJ3">
    <cfRule type="cellIs" dxfId="4594" priority="81" operator="equal">
      <formula>5</formula>
    </cfRule>
    <cfRule type="cellIs" dxfId="4593" priority="82" operator="equal">
      <formula>3</formula>
    </cfRule>
    <cfRule type="cellIs" dxfId="4592" priority="83" operator="equal">
      <formula>1</formula>
    </cfRule>
  </conditionalFormatting>
  <conditionalFormatting sqref="BK3">
    <cfRule type="cellIs" dxfId="4591" priority="78" operator="equal">
      <formula>5</formula>
    </cfRule>
    <cfRule type="cellIs" dxfId="4590" priority="79" operator="equal">
      <formula>3</formula>
    </cfRule>
    <cfRule type="cellIs" dxfId="4589" priority="80" operator="equal">
      <formula>1</formula>
    </cfRule>
  </conditionalFormatting>
  <conditionalFormatting sqref="BL3">
    <cfRule type="cellIs" dxfId="4588" priority="75" operator="equal">
      <formula>1</formula>
    </cfRule>
    <cfRule type="cellIs" dxfId="4587" priority="76" operator="between">
      <formula>2</formula>
      <formula>3</formula>
    </cfRule>
    <cfRule type="cellIs" dxfId="4586" priority="77" operator="between">
      <formula>5</formula>
      <formula>4</formula>
    </cfRule>
  </conditionalFormatting>
  <conditionalFormatting sqref="BM3">
    <cfRule type="cellIs" dxfId="4585" priority="72" operator="equal">
      <formula>1</formula>
    </cfRule>
    <cfRule type="cellIs" dxfId="4584" priority="73" operator="equal">
      <formula>2</formula>
    </cfRule>
    <cfRule type="cellIs" dxfId="4583" priority="74" operator="between">
      <formula>5</formula>
      <formula>4</formula>
    </cfRule>
  </conditionalFormatting>
  <conditionalFormatting sqref="BN3">
    <cfRule type="cellIs" dxfId="4582" priority="69" operator="equal">
      <formula>5</formula>
    </cfRule>
    <cfRule type="cellIs" dxfId="4581" priority="70" operator="equal">
      <formula>3</formula>
    </cfRule>
    <cfRule type="cellIs" dxfId="4580" priority="71" operator="equal">
      <formula>1</formula>
    </cfRule>
  </conditionalFormatting>
  <conditionalFormatting sqref="BP3">
    <cfRule type="cellIs" dxfId="4579" priority="66" operator="equal">
      <formula>5</formula>
    </cfRule>
    <cfRule type="cellIs" dxfId="4578" priority="67" operator="equal">
      <formula>3</formula>
    </cfRule>
    <cfRule type="cellIs" dxfId="4577" priority="68" operator="equal">
      <formula>1</formula>
    </cfRule>
  </conditionalFormatting>
  <conditionalFormatting sqref="BQ3">
    <cfRule type="cellIs" dxfId="4576" priority="63" operator="between">
      <formula>5</formula>
      <formula>4</formula>
    </cfRule>
    <cfRule type="cellIs" dxfId="4575" priority="64" operator="equal">
      <formula>3</formula>
    </cfRule>
    <cfRule type="cellIs" dxfId="4574" priority="65" operator="between">
      <formula>1</formula>
      <formula>2</formula>
    </cfRule>
  </conditionalFormatting>
  <conditionalFormatting sqref="BW3:BX3">
    <cfRule type="cellIs" dxfId="4573" priority="57" operator="equal">
      <formula>1</formula>
    </cfRule>
    <cfRule type="cellIs" dxfId="4572" priority="58" operator="between">
      <formula>2</formula>
      <formula>3</formula>
    </cfRule>
    <cfRule type="cellIs" dxfId="4571" priority="59" operator="between">
      <formula>5</formula>
      <formula>4</formula>
    </cfRule>
  </conditionalFormatting>
  <conditionalFormatting sqref="BY3:BZ3">
    <cfRule type="cellIs" dxfId="4570" priority="54" operator="between">
      <formula>1</formula>
      <formula>2</formula>
    </cfRule>
    <cfRule type="cellIs" dxfId="4569" priority="55" operator="equal">
      <formula>3</formula>
    </cfRule>
    <cfRule type="cellIs" dxfId="4568" priority="56" operator="between">
      <formula>5</formula>
      <formula>4</formula>
    </cfRule>
  </conditionalFormatting>
  <conditionalFormatting sqref="CD3">
    <cfRule type="cellIs" dxfId="4567" priority="51" operator="equal">
      <formula>1</formula>
    </cfRule>
    <cfRule type="cellIs" dxfId="4566" priority="52" operator="between">
      <formula>2</formula>
      <formula>3</formula>
    </cfRule>
    <cfRule type="cellIs" dxfId="4565" priority="53" operator="between">
      <formula>5</formula>
      <formula>4</formula>
    </cfRule>
  </conditionalFormatting>
  <conditionalFormatting sqref="CF3:CG3">
    <cfRule type="cellIs" dxfId="4564" priority="45" operator="equal">
      <formula>1</formula>
    </cfRule>
    <cfRule type="cellIs" dxfId="4563" priority="46" operator="between">
      <formula>2</formula>
      <formula>3</formula>
    </cfRule>
    <cfRule type="cellIs" dxfId="4562" priority="47" operator="between">
      <formula>5</formula>
      <formula>4</formula>
    </cfRule>
  </conditionalFormatting>
  <conditionalFormatting sqref="CH3:CI3">
    <cfRule type="cellIs" dxfId="4561" priority="42" operator="equal">
      <formula>1</formula>
    </cfRule>
    <cfRule type="cellIs" dxfId="4560" priority="43" operator="between">
      <formula>2</formula>
      <formula>3</formula>
    </cfRule>
    <cfRule type="cellIs" dxfId="4559" priority="44" operator="between">
      <formula>5</formula>
      <formula>4</formula>
    </cfRule>
  </conditionalFormatting>
  <conditionalFormatting sqref="CJ3:CK3">
    <cfRule type="cellIs" dxfId="4558" priority="39" operator="equal">
      <formula>1</formula>
    </cfRule>
    <cfRule type="cellIs" dxfId="4557" priority="40" operator="between">
      <formula>2</formula>
      <formula>3</formula>
    </cfRule>
    <cfRule type="cellIs" dxfId="4556" priority="41" operator="between">
      <formula>5</formula>
      <formula>4</formula>
    </cfRule>
  </conditionalFormatting>
  <conditionalFormatting sqref="CL3">
    <cfRule type="cellIs" dxfId="4555" priority="36" operator="equal">
      <formula>1</formula>
    </cfRule>
    <cfRule type="cellIs" dxfId="4554" priority="37" operator="between">
      <formula>2</formula>
      <formula>3</formula>
    </cfRule>
    <cfRule type="cellIs" dxfId="4553" priority="38" operator="between">
      <formula>5</formula>
      <formula>4</formula>
    </cfRule>
  </conditionalFormatting>
  <conditionalFormatting sqref="CM3">
    <cfRule type="cellIs" dxfId="4552" priority="33" operator="equal">
      <formula>1</formula>
    </cfRule>
    <cfRule type="cellIs" dxfId="4551" priority="34" operator="between">
      <formula>2</formula>
      <formula>3</formula>
    </cfRule>
    <cfRule type="cellIs" dxfId="4550" priority="35" operator="between">
      <formula>5</formula>
      <formula>4</formula>
    </cfRule>
  </conditionalFormatting>
  <conditionalFormatting sqref="CN3">
    <cfRule type="cellIs" dxfId="4549" priority="30" operator="equal">
      <formula>5</formula>
    </cfRule>
    <cfRule type="cellIs" dxfId="4548" priority="31" operator="equal">
      <formula>3</formula>
    </cfRule>
    <cfRule type="cellIs" dxfId="4547" priority="32" operator="equal">
      <formula>1</formula>
    </cfRule>
  </conditionalFormatting>
  <conditionalFormatting sqref="CO3">
    <cfRule type="cellIs" dxfId="4546" priority="27" operator="equal">
      <formula>1</formula>
    </cfRule>
    <cfRule type="cellIs" dxfId="4545" priority="28" operator="between">
      <formula>2</formula>
      <formula>3</formula>
    </cfRule>
    <cfRule type="cellIs" dxfId="4544" priority="29" operator="between">
      <formula>5</formula>
      <formula>4</formula>
    </cfRule>
  </conditionalFormatting>
  <conditionalFormatting sqref="CP3">
    <cfRule type="cellIs" dxfId="4543" priority="24" operator="equal">
      <formula>1</formula>
    </cfRule>
    <cfRule type="cellIs" dxfId="4542" priority="25" operator="between">
      <formula>2</formula>
      <formula>3</formula>
    </cfRule>
    <cfRule type="cellIs" dxfId="4541" priority="26" operator="between">
      <formula>5</formula>
      <formula>4</formula>
    </cfRule>
  </conditionalFormatting>
  <conditionalFormatting sqref="CT3">
    <cfRule type="cellIs" dxfId="4540" priority="18" operator="equal">
      <formula>5</formula>
    </cfRule>
    <cfRule type="cellIs" dxfId="4539" priority="19" operator="equal">
      <formula>3</formula>
    </cfRule>
    <cfRule type="cellIs" dxfId="4538" priority="20" operator="equal">
      <formula>1</formula>
    </cfRule>
  </conditionalFormatting>
  <conditionalFormatting sqref="CQ3">
    <cfRule type="cellIs" dxfId="4537" priority="21" operator="equal">
      <formula>1</formula>
    </cfRule>
    <cfRule type="cellIs" dxfId="4536" priority="22" operator="between">
      <formula>2</formula>
      <formula>3</formula>
    </cfRule>
    <cfRule type="cellIs" dxfId="4535" priority="23" operator="between">
      <formula>5</formula>
      <formula>4</formula>
    </cfRule>
  </conditionalFormatting>
  <conditionalFormatting sqref="CA3:CB3">
    <cfRule type="cellIs" dxfId="4534" priority="15" operator="equal">
      <formula>1</formula>
    </cfRule>
    <cfRule type="cellIs" dxfId="4533" priority="16" operator="between">
      <formula>2</formula>
      <formula>3</formula>
    </cfRule>
    <cfRule type="cellIs" dxfId="4532" priority="17" operator="between">
      <formula>5</formula>
      <formula>4</formula>
    </cfRule>
  </conditionalFormatting>
  <conditionalFormatting sqref="AU3">
    <cfRule type="cellIs" dxfId="4531" priority="11" operator="equal">
      <formula>3</formula>
    </cfRule>
    <cfRule type="cellIs" dxfId="4530" priority="12" operator="equal">
      <formula>1</formula>
    </cfRule>
    <cfRule type="cellIs" dxfId="4529" priority="13" operator="equal">
      <formula>2</formula>
    </cfRule>
    <cfRule type="cellIs" dxfId="4528" priority="14" operator="equal">
      <formula>5</formula>
    </cfRule>
  </conditionalFormatting>
  <conditionalFormatting sqref="G8:G316">
    <cfRule type="cellIs" dxfId="4527" priority="10" operator="lessThan">
      <formula>4</formula>
    </cfRule>
  </conditionalFormatting>
  <conditionalFormatting sqref="I8:I316">
    <cfRule type="cellIs" dxfId="4526" priority="9" operator="lessThan">
      <formula>0.25</formula>
    </cfRule>
  </conditionalFormatting>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'Drop Down Lists'!$A$3:$A$5</xm:f>
          </x14:formula1>
          <xm:sqref>BT1:BT1048576</xm:sqref>
        </x14:dataValidation>
        <x14:dataValidation type="list" allowBlank="1" showInputMessage="1" showErrorMessage="1">
          <x14:formula1>
            <xm:f>'Drop Down Lists'!$B$3:$B$13</xm:f>
          </x14:formula1>
          <xm:sqref>BV1:BV1048576</xm:sqref>
        </x14:dataValidation>
        <x14:dataValidation type="list" allowBlank="1" showInputMessage="1" showErrorMessage="1">
          <x14:formula1>
            <xm:f>'Drop Down Lists'!$D$3:$D$15</xm:f>
          </x14:formula1>
          <xm:sqref>BZ1:BZ1048576</xm:sqref>
        </x14:dataValidation>
        <x14:dataValidation type="list" allowBlank="1" showInputMessage="1" showErrorMessage="1">
          <x14:formula1>
            <xm:f>'Drop Down Lists'!$E$3:$E$8</xm:f>
          </x14:formula1>
          <xm:sqref>CB1:CB1048576</xm:sqref>
        </x14:dataValidation>
        <x14:dataValidation type="list" allowBlank="1" showInputMessage="1" showErrorMessage="1">
          <x14:formula1>
            <xm:f>'Drop Down Lists'!$F$3:$F$11</xm:f>
          </x14:formula1>
          <xm:sqref>CE1:CE1048576</xm:sqref>
        </x14:dataValidation>
        <x14:dataValidation type="list" allowBlank="1" showInputMessage="1" showErrorMessage="1">
          <x14:formula1>
            <xm:f>'Drop Down Lists'!$G$3:$G$41</xm:f>
          </x14:formula1>
          <xm:sqref>CG1:CG1048576</xm:sqref>
        </x14:dataValidation>
        <x14:dataValidation type="list" allowBlank="1" showInputMessage="1" showErrorMessage="1">
          <x14:formula1>
            <xm:f>'Drop Down Lists'!$I$3:$I$11</xm:f>
          </x14:formula1>
          <xm:sqref>CK1:CK1048576</xm:sqref>
        </x14:dataValidation>
        <x14:dataValidation type="list" allowBlank="1" showInputMessage="1" showErrorMessage="1">
          <x14:formula1>
            <xm:f>'Drop Down Lists'!$H$3:$H$9</xm:f>
          </x14:formula1>
          <xm:sqref>CI1:CI1048576</xm:sqref>
        </x14:dataValidation>
        <x14:dataValidation type="list" allowBlank="1" showInputMessage="1" showErrorMessage="1">
          <x14:formula1>
            <xm:f>'Drop Down Lists'!$C$3:$C$7</xm:f>
          </x14:formula1>
          <xm:sqref>BX1:BX1048576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513"/>
  <sheetViews>
    <sheetView zoomScaleNormal="100" workbookViewId="0">
      <pane xSplit="3" ySplit="6" topLeftCell="BH314" activePane="bottomRight" state="frozen"/>
      <selection pane="topRight" activeCell="D1" sqref="D1"/>
      <selection pane="bottomLeft" activeCell="A7" sqref="A7"/>
      <selection pane="bottomRight" activeCell="BI317" sqref="BI317"/>
    </sheetView>
  </sheetViews>
  <sheetFormatPr defaultColWidth="9.1796875" defaultRowHeight="14.5" x14ac:dyDescent="0.25"/>
  <cols>
    <col min="1" max="1" width="6.453125" style="328" bestFit="1" customWidth="1"/>
    <col min="2" max="2" width="64" style="327" bestFit="1" customWidth="1"/>
    <col min="3" max="3" width="27.81640625" style="103" hidden="1" customWidth="1"/>
    <col min="4" max="4" width="20.7265625" style="103" bestFit="1" customWidth="1"/>
    <col min="5" max="5" width="1.453125" style="103" customWidth="1"/>
    <col min="6" max="6" width="7" style="388" customWidth="1"/>
    <col min="7" max="7" width="7" style="384" customWidth="1"/>
    <col min="8" max="8" width="8.1796875" style="388" bestFit="1" customWidth="1"/>
    <col min="9" max="9" width="7" style="322" customWidth="1"/>
    <col min="10" max="10" width="27.453125" style="322" bestFit="1" customWidth="1"/>
    <col min="11" max="11" width="15.81640625" style="103" bestFit="1" customWidth="1"/>
    <col min="12" max="12" width="1.453125" style="103" customWidth="1"/>
    <col min="13" max="13" width="5.7265625" style="299" customWidth="1"/>
    <col min="14" max="15" width="5.7265625" style="328" customWidth="1"/>
    <col min="16" max="16" width="5.7265625" style="358" customWidth="1"/>
    <col min="17" max="17" width="1.453125" style="103" customWidth="1"/>
    <col min="18" max="21" width="5.81640625" style="328" customWidth="1"/>
    <col min="22" max="22" width="1.453125" style="328" customWidth="1"/>
    <col min="23" max="26" width="5.81640625" style="328" customWidth="1"/>
    <col min="27" max="27" width="1.453125" style="328" customWidth="1"/>
    <col min="28" max="29" width="5.81640625" style="328" customWidth="1"/>
    <col min="30" max="30" width="1.453125" style="328" customWidth="1"/>
    <col min="31" max="32" width="5.81640625" style="328" customWidth="1"/>
    <col min="33" max="33" width="1.453125" style="328" customWidth="1"/>
    <col min="34" max="37" width="5.81640625" style="328" customWidth="1"/>
    <col min="38" max="38" width="1.453125" style="328" customWidth="1"/>
    <col min="39" max="44" width="5.81640625" style="328" customWidth="1"/>
    <col min="45" max="45" width="1.453125" style="328" customWidth="1"/>
    <col min="46" max="56" width="5.81640625" style="328" customWidth="1"/>
    <col min="57" max="57" width="1.453125" style="328" customWidth="1"/>
    <col min="58" max="59" width="5.81640625" style="328" customWidth="1"/>
    <col min="60" max="60" width="1.453125" style="328" customWidth="1"/>
    <col min="61" max="66" width="5.81640625" style="328" customWidth="1"/>
    <col min="67" max="67" width="1.453125" style="328" customWidth="1"/>
    <col min="68" max="69" width="5.81640625" style="328" customWidth="1"/>
    <col min="70" max="70" width="1.453125" style="328" customWidth="1"/>
    <col min="71" max="86" width="5.81640625" style="328" customWidth="1"/>
    <col min="87" max="87" width="1.453125" style="328" customWidth="1"/>
    <col min="88" max="89" width="5.81640625" style="328" customWidth="1"/>
    <col min="90" max="90" width="1.453125" style="328" customWidth="1"/>
    <col min="91" max="16384" width="9.1796875" style="103"/>
  </cols>
  <sheetData>
    <row r="1" spans="1:90" s="307" customFormat="1" ht="26" x14ac:dyDescent="0.25">
      <c r="A1" s="121" t="s">
        <v>2</v>
      </c>
      <c r="B1" s="329"/>
      <c r="C1" s="330"/>
      <c r="D1" s="330"/>
      <c r="E1" s="330"/>
      <c r="F1" s="385"/>
      <c r="G1" s="381"/>
      <c r="H1" s="385"/>
      <c r="I1" s="331"/>
      <c r="J1" s="331"/>
      <c r="K1" s="330"/>
      <c r="L1" s="330"/>
      <c r="M1" s="332"/>
      <c r="N1" s="316"/>
      <c r="O1" s="316"/>
      <c r="P1" s="333"/>
      <c r="Q1" s="330"/>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row>
    <row r="2" spans="1:90" ht="45" customHeight="1" x14ac:dyDescent="0.25">
      <c r="A2" s="124" t="s">
        <v>1337</v>
      </c>
      <c r="B2" s="336"/>
      <c r="C2" s="337"/>
      <c r="D2" s="337"/>
      <c r="E2" s="337"/>
      <c r="F2" s="386"/>
      <c r="G2" s="382"/>
      <c r="H2" s="386"/>
      <c r="I2" s="338"/>
      <c r="J2" s="338"/>
      <c r="K2" s="337"/>
      <c r="L2" s="337"/>
      <c r="M2" s="423"/>
      <c r="N2" s="317"/>
      <c r="O2" s="317"/>
      <c r="P2" s="340"/>
      <c r="Q2" s="33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41"/>
      <c r="CL2" s="317"/>
    </row>
    <row r="3" spans="1:90" s="370" customFormat="1" ht="18.5" x14ac:dyDescent="0.25">
      <c r="A3" s="556" t="s">
        <v>405</v>
      </c>
      <c r="B3" s="441"/>
      <c r="C3" s="449"/>
      <c r="D3" s="449"/>
      <c r="E3" s="365"/>
      <c r="F3" s="441" t="s">
        <v>1523</v>
      </c>
      <c r="G3" s="446"/>
      <c r="H3" s="447"/>
      <c r="I3" s="448"/>
      <c r="J3" s="448"/>
      <c r="K3" s="448"/>
      <c r="L3" s="365"/>
      <c r="M3" s="442" t="s">
        <v>406</v>
      </c>
      <c r="N3" s="522"/>
      <c r="O3" s="523"/>
      <c r="P3" s="523"/>
      <c r="Q3" s="365"/>
      <c r="R3" s="441" t="s">
        <v>407</v>
      </c>
      <c r="S3" s="441"/>
      <c r="T3" s="441"/>
      <c r="U3" s="441"/>
      <c r="V3" s="441"/>
      <c r="W3" s="438"/>
      <c r="X3" s="438"/>
      <c r="Y3" s="438"/>
      <c r="Z3" s="441"/>
      <c r="AA3" s="441"/>
      <c r="AB3" s="441"/>
      <c r="AC3" s="441"/>
      <c r="AD3" s="365"/>
      <c r="AE3" s="441" t="s">
        <v>110</v>
      </c>
      <c r="AF3" s="441"/>
      <c r="AG3" s="441"/>
      <c r="AH3" s="441"/>
      <c r="AI3" s="441"/>
      <c r="AJ3" s="441"/>
      <c r="AK3" s="441"/>
      <c r="AL3" s="365"/>
      <c r="AM3" s="441" t="s">
        <v>145</v>
      </c>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367"/>
    </row>
    <row r="4" spans="1:90" ht="7.5" customHeight="1" x14ac:dyDescent="0.25">
      <c r="A4" s="302"/>
      <c r="B4" s="440"/>
      <c r="C4" s="440"/>
      <c r="D4" s="440"/>
      <c r="E4" s="330"/>
      <c r="F4" s="439"/>
      <c r="G4" s="439"/>
      <c r="H4" s="439"/>
      <c r="I4" s="439"/>
      <c r="J4" s="439"/>
      <c r="K4" s="439"/>
      <c r="L4" s="330"/>
      <c r="M4" s="439"/>
      <c r="N4" s="439"/>
      <c r="O4" s="439"/>
      <c r="P4" s="439"/>
      <c r="Q4" s="330"/>
      <c r="R4" s="439"/>
      <c r="S4" s="439"/>
      <c r="T4" s="439"/>
      <c r="U4" s="439"/>
      <c r="V4" s="440"/>
      <c r="W4" s="439"/>
      <c r="X4" s="439"/>
      <c r="Y4" s="439"/>
      <c r="Z4" s="439"/>
      <c r="AA4" s="440"/>
      <c r="AB4" s="439"/>
      <c r="AC4" s="439"/>
      <c r="AD4" s="330"/>
      <c r="AE4" s="439"/>
      <c r="AF4" s="439"/>
      <c r="AG4" s="440"/>
      <c r="AH4" s="439"/>
      <c r="AI4" s="439"/>
      <c r="AJ4" s="439"/>
      <c r="AK4" s="439"/>
      <c r="AL4" s="330"/>
      <c r="AM4" s="439"/>
      <c r="AN4" s="439"/>
      <c r="AO4" s="439"/>
      <c r="AP4" s="439"/>
      <c r="AQ4" s="439"/>
      <c r="AR4" s="439"/>
      <c r="AS4" s="440"/>
      <c r="AT4" s="439"/>
      <c r="AU4" s="439"/>
      <c r="AV4" s="439"/>
      <c r="AW4" s="439"/>
      <c r="AX4" s="439"/>
      <c r="AY4" s="439"/>
      <c r="AZ4" s="439"/>
      <c r="BA4" s="439"/>
      <c r="BB4" s="439"/>
      <c r="BC4" s="439"/>
      <c r="BD4" s="439"/>
      <c r="BE4" s="440"/>
      <c r="BF4" s="439"/>
      <c r="BG4" s="439"/>
      <c r="BH4" s="440"/>
      <c r="BI4" s="439"/>
      <c r="BJ4" s="439"/>
      <c r="BK4" s="439"/>
      <c r="BL4" s="439"/>
      <c r="BM4" s="439"/>
      <c r="BN4" s="439"/>
      <c r="BO4" s="440"/>
      <c r="BP4" s="439"/>
      <c r="BQ4" s="439"/>
      <c r="BR4" s="325"/>
      <c r="BS4" s="439"/>
      <c r="BT4" s="439"/>
      <c r="BU4" s="439"/>
      <c r="BV4" s="439"/>
      <c r="BW4" s="439"/>
      <c r="BX4" s="439"/>
      <c r="BY4" s="439"/>
      <c r="BZ4" s="439"/>
      <c r="CA4" s="439"/>
      <c r="CB4" s="439"/>
      <c r="CC4" s="439"/>
      <c r="CD4" s="439"/>
      <c r="CE4" s="439"/>
      <c r="CF4" s="439"/>
      <c r="CG4" s="439"/>
      <c r="CH4" s="439"/>
      <c r="CI4" s="440"/>
      <c r="CJ4" s="439"/>
      <c r="CK4" s="439"/>
      <c r="CL4" s="330"/>
    </row>
    <row r="5" spans="1:90" s="375" customFormat="1" ht="15" customHeight="1" x14ac:dyDescent="0.25">
      <c r="A5" s="450" t="s">
        <v>1339</v>
      </c>
      <c r="B5" s="450" t="s">
        <v>526</v>
      </c>
      <c r="C5" s="450" t="s">
        <v>527</v>
      </c>
      <c r="D5" s="450" t="s">
        <v>528</v>
      </c>
      <c r="E5" s="365"/>
      <c r="F5" s="544" t="s">
        <v>1515</v>
      </c>
      <c r="G5" s="545"/>
      <c r="H5" s="546" t="s">
        <v>1516</v>
      </c>
      <c r="I5" s="545"/>
      <c r="J5" s="551" t="s">
        <v>1522</v>
      </c>
      <c r="K5" s="552" t="s">
        <v>529</v>
      </c>
      <c r="L5" s="365"/>
      <c r="M5" s="426" t="s">
        <v>17</v>
      </c>
      <c r="N5" s="426"/>
      <c r="O5" s="426"/>
      <c r="P5" s="426"/>
      <c r="Q5" s="365"/>
      <c r="R5" s="426" t="s">
        <v>408</v>
      </c>
      <c r="S5" s="426"/>
      <c r="T5" s="426"/>
      <c r="U5" s="426"/>
      <c r="V5" s="371"/>
      <c r="W5" s="427" t="s">
        <v>46</v>
      </c>
      <c r="X5" s="427"/>
      <c r="Y5" s="427"/>
      <c r="Z5" s="427"/>
      <c r="AA5" s="371"/>
      <c r="AB5" s="427" t="s">
        <v>95</v>
      </c>
      <c r="AC5" s="427"/>
      <c r="AD5" s="372"/>
      <c r="AE5" s="427" t="s">
        <v>111</v>
      </c>
      <c r="AF5" s="427"/>
      <c r="AG5" s="372"/>
      <c r="AH5" s="427" t="s">
        <v>409</v>
      </c>
      <c r="AI5" s="427"/>
      <c r="AJ5" s="427"/>
      <c r="AK5" s="427"/>
      <c r="AL5" s="372"/>
      <c r="AM5" s="427" t="s">
        <v>146</v>
      </c>
      <c r="AN5" s="427"/>
      <c r="AO5" s="427"/>
      <c r="AP5" s="427"/>
      <c r="AQ5" s="427"/>
      <c r="AR5" s="427"/>
      <c r="AS5" s="372"/>
      <c r="AT5" s="427"/>
      <c r="AU5" s="427"/>
      <c r="AV5" s="427"/>
      <c r="AW5" s="427"/>
      <c r="AX5" s="427"/>
      <c r="AY5" s="427"/>
      <c r="AZ5" s="427"/>
      <c r="BA5" s="427"/>
      <c r="BB5" s="427"/>
      <c r="BC5" s="427"/>
      <c r="BD5" s="427"/>
      <c r="BE5" s="373"/>
      <c r="BF5" s="427" t="s">
        <v>410</v>
      </c>
      <c r="BG5" s="427"/>
      <c r="BH5" s="367"/>
      <c r="BI5" s="431" t="s">
        <v>267</v>
      </c>
      <c r="BJ5" s="431"/>
      <c r="BK5" s="431"/>
      <c r="BL5" s="431"/>
      <c r="BM5" s="431"/>
      <c r="BN5" s="431"/>
      <c r="BO5" s="374"/>
      <c r="BP5" s="433" t="s">
        <v>411</v>
      </c>
      <c r="BQ5" s="433"/>
      <c r="BR5" s="434"/>
      <c r="BS5" s="431" t="s">
        <v>317</v>
      </c>
      <c r="BT5" s="431"/>
      <c r="BU5" s="431"/>
      <c r="BV5" s="431"/>
      <c r="BW5" s="431"/>
      <c r="BX5" s="431"/>
      <c r="BY5" s="431"/>
      <c r="BZ5" s="431"/>
      <c r="CA5" s="431"/>
      <c r="CB5" s="431"/>
      <c r="CC5" s="431"/>
      <c r="CD5" s="431"/>
      <c r="CE5" s="431"/>
      <c r="CF5" s="431"/>
      <c r="CG5" s="431"/>
      <c r="CH5" s="431"/>
      <c r="CI5" s="373"/>
      <c r="CJ5" s="427" t="s">
        <v>412</v>
      </c>
      <c r="CK5" s="427"/>
    </row>
    <row r="6" spans="1:90" s="310" customFormat="1" ht="30" customHeight="1" x14ac:dyDescent="0.25">
      <c r="A6" s="394"/>
      <c r="B6" s="394"/>
      <c r="C6" s="394"/>
      <c r="D6" s="394"/>
      <c r="E6" s="309"/>
      <c r="F6" s="547"/>
      <c r="G6" s="548"/>
      <c r="H6" s="549"/>
      <c r="I6" s="548"/>
      <c r="J6" s="549"/>
      <c r="K6" s="550"/>
      <c r="L6" s="309"/>
      <c r="M6" s="455" t="s">
        <v>1412</v>
      </c>
      <c r="N6" s="424">
        <v>0.2</v>
      </c>
      <c r="O6" s="424">
        <v>0.3</v>
      </c>
      <c r="P6" s="424" t="s">
        <v>413</v>
      </c>
      <c r="Q6" s="309"/>
      <c r="R6" s="425">
        <v>1.1000000000000001</v>
      </c>
      <c r="S6" s="425">
        <v>1.2</v>
      </c>
      <c r="T6" s="425">
        <v>1.3</v>
      </c>
      <c r="U6" s="456" t="s">
        <v>1414</v>
      </c>
      <c r="V6" s="309"/>
      <c r="W6" s="425">
        <v>1.5</v>
      </c>
      <c r="X6" s="425">
        <v>1.6</v>
      </c>
      <c r="Y6" s="425">
        <v>1.7</v>
      </c>
      <c r="Z6" s="425">
        <v>1.8</v>
      </c>
      <c r="AA6" s="309"/>
      <c r="AB6" s="457" t="s">
        <v>1413</v>
      </c>
      <c r="AC6" s="428">
        <v>1.1000000000000001</v>
      </c>
      <c r="AD6" s="309"/>
      <c r="AE6" s="425">
        <v>2.1</v>
      </c>
      <c r="AF6" s="425">
        <v>2.2000000000000002</v>
      </c>
      <c r="AG6" s="309"/>
      <c r="AH6" s="429">
        <v>2.2999999999999998</v>
      </c>
      <c r="AI6" s="429">
        <v>2.4</v>
      </c>
      <c r="AJ6" s="429">
        <v>2.5</v>
      </c>
      <c r="AK6" s="429">
        <v>2.6</v>
      </c>
      <c r="AL6" s="305"/>
      <c r="AM6" s="429">
        <v>3.1</v>
      </c>
      <c r="AN6" s="429">
        <v>3.2</v>
      </c>
      <c r="AO6" s="457" t="s">
        <v>1415</v>
      </c>
      <c r="AP6" s="429">
        <v>3.4</v>
      </c>
      <c r="AQ6" s="429">
        <v>3.5</v>
      </c>
      <c r="AR6" s="457" t="s">
        <v>1421</v>
      </c>
      <c r="AS6" s="309"/>
      <c r="AT6" s="457" t="s">
        <v>1416</v>
      </c>
      <c r="AU6" s="430">
        <v>3.8</v>
      </c>
      <c r="AV6" s="429">
        <v>3.9</v>
      </c>
      <c r="AW6" s="428">
        <v>3.1</v>
      </c>
      <c r="AX6" s="428">
        <v>3.11</v>
      </c>
      <c r="AY6" s="453" t="s">
        <v>1420</v>
      </c>
      <c r="AZ6" s="428">
        <v>3.13</v>
      </c>
      <c r="BA6" s="428">
        <v>3.14</v>
      </c>
      <c r="BB6" s="428">
        <v>3.15</v>
      </c>
      <c r="BC6" s="428">
        <v>3.16</v>
      </c>
      <c r="BD6" s="428">
        <v>3.17</v>
      </c>
      <c r="BE6" s="309"/>
      <c r="BF6" s="429">
        <v>3.18</v>
      </c>
      <c r="BG6" s="429">
        <v>3.19</v>
      </c>
      <c r="BH6" s="309"/>
      <c r="BI6" s="428">
        <v>3.2</v>
      </c>
      <c r="BJ6" s="428">
        <v>3.21</v>
      </c>
      <c r="BK6" s="428">
        <v>3.22</v>
      </c>
      <c r="BL6" s="454" t="s">
        <v>1419</v>
      </c>
      <c r="BM6" s="454" t="s">
        <v>1418</v>
      </c>
      <c r="BN6" s="428">
        <v>3.25</v>
      </c>
      <c r="BO6" s="309"/>
      <c r="BP6" s="428">
        <v>3.26</v>
      </c>
      <c r="BQ6" s="428">
        <v>3.27</v>
      </c>
      <c r="BR6" s="317"/>
      <c r="BS6" s="432" t="s">
        <v>1338</v>
      </c>
      <c r="BT6" s="428">
        <v>3.29</v>
      </c>
      <c r="BU6" s="428">
        <v>3.3</v>
      </c>
      <c r="BV6" s="428">
        <v>3.31</v>
      </c>
      <c r="BW6" s="428">
        <v>3.32</v>
      </c>
      <c r="BX6" s="428">
        <v>3.33</v>
      </c>
      <c r="BY6" s="428">
        <v>3.34</v>
      </c>
      <c r="BZ6" s="428">
        <v>3.35</v>
      </c>
      <c r="CA6" s="428">
        <v>3.36</v>
      </c>
      <c r="CB6" s="428">
        <v>3.37</v>
      </c>
      <c r="CC6" s="428">
        <v>3.38</v>
      </c>
      <c r="CD6" s="428">
        <v>3.39</v>
      </c>
      <c r="CE6" s="428">
        <v>3.4</v>
      </c>
      <c r="CF6" s="428">
        <v>3.41</v>
      </c>
      <c r="CG6" s="428">
        <v>3.42</v>
      </c>
      <c r="CH6" s="428">
        <v>3.43</v>
      </c>
      <c r="CI6" s="309"/>
      <c r="CJ6" s="429">
        <v>3.44</v>
      </c>
      <c r="CK6" s="429">
        <v>3.45</v>
      </c>
      <c r="CL6" s="306"/>
    </row>
    <row r="7" spans="1:90" ht="7.5" customHeight="1" x14ac:dyDescent="0.25">
      <c r="A7" s="325"/>
      <c r="B7" s="347"/>
      <c r="C7" s="346"/>
      <c r="D7" s="346"/>
      <c r="E7" s="323"/>
      <c r="F7" s="440"/>
      <c r="G7" s="440"/>
      <c r="H7" s="440"/>
      <c r="I7" s="440"/>
      <c r="J7" s="440"/>
      <c r="K7" s="440"/>
      <c r="L7" s="323"/>
      <c r="M7" s="103"/>
      <c r="N7" s="326"/>
      <c r="O7" s="326"/>
      <c r="P7" s="350"/>
      <c r="Q7" s="323"/>
      <c r="R7" s="326"/>
      <c r="S7" s="326"/>
      <c r="T7" s="326"/>
      <c r="U7" s="326"/>
      <c r="V7" s="303"/>
      <c r="W7" s="326"/>
      <c r="X7" s="326"/>
      <c r="Y7" s="326"/>
      <c r="Z7" s="326"/>
      <c r="AA7" s="303"/>
      <c r="AB7" s="326"/>
      <c r="AC7" s="326"/>
      <c r="AD7" s="324"/>
      <c r="AE7" s="326"/>
      <c r="AF7" s="326"/>
      <c r="AG7" s="351"/>
      <c r="AH7" s="326"/>
      <c r="AI7" s="326"/>
      <c r="AJ7" s="326"/>
      <c r="AK7" s="326"/>
      <c r="AL7" s="300"/>
      <c r="AM7" s="326"/>
      <c r="AN7" s="326"/>
      <c r="AO7" s="326"/>
      <c r="AP7" s="326"/>
      <c r="AQ7" s="326"/>
      <c r="AR7" s="326"/>
      <c r="AS7" s="300"/>
      <c r="AT7" s="326"/>
      <c r="AU7" s="326"/>
      <c r="AV7" s="326"/>
      <c r="AW7" s="326"/>
      <c r="AX7" s="326"/>
      <c r="AY7" s="326"/>
      <c r="AZ7" s="326"/>
      <c r="BA7" s="326"/>
      <c r="BB7" s="326"/>
      <c r="BC7" s="326"/>
      <c r="BD7" s="326"/>
      <c r="BE7" s="300"/>
      <c r="BF7" s="326"/>
      <c r="BG7" s="326"/>
      <c r="BH7" s="300"/>
      <c r="BI7" s="326"/>
      <c r="BJ7" s="326"/>
      <c r="BK7" s="326"/>
      <c r="BL7" s="326"/>
      <c r="BM7" s="326"/>
      <c r="BN7" s="326"/>
      <c r="BO7" s="301"/>
      <c r="BP7" s="326"/>
      <c r="BQ7" s="326"/>
      <c r="BR7" s="317"/>
      <c r="BS7" s="326"/>
      <c r="BT7" s="326"/>
      <c r="BU7" s="326"/>
      <c r="BV7" s="326"/>
      <c r="BW7" s="326"/>
      <c r="BX7" s="326"/>
      <c r="BY7" s="326"/>
      <c r="BZ7" s="326"/>
      <c r="CA7" s="326"/>
      <c r="CB7" s="326"/>
      <c r="CC7" s="326"/>
      <c r="CD7" s="326"/>
      <c r="CE7" s="326"/>
      <c r="CF7" s="326"/>
      <c r="CG7" s="326"/>
      <c r="CH7" s="326"/>
      <c r="CI7" s="300"/>
      <c r="CJ7" s="326"/>
      <c r="CK7" s="326"/>
      <c r="CL7" s="261"/>
    </row>
    <row r="8" spans="1:90" s="308" customFormat="1" ht="30.75" customHeight="1" x14ac:dyDescent="0.25">
      <c r="A8" s="594" t="s">
        <v>532</v>
      </c>
      <c r="B8" s="319" t="s">
        <v>533</v>
      </c>
      <c r="C8" s="320" t="s">
        <v>534</v>
      </c>
      <c r="D8" s="320" t="s">
        <v>535</v>
      </c>
      <c r="E8" s="323"/>
      <c r="F8" s="396" t="s">
        <v>63</v>
      </c>
      <c r="G8" s="397">
        <f>'Stage 2 - Site Information'!N8</f>
        <v>60</v>
      </c>
      <c r="H8" s="396"/>
      <c r="I8" s="398">
        <f>'Stage 2 - Site Information'!M8</f>
        <v>2.74</v>
      </c>
      <c r="J8" s="399"/>
      <c r="K8" s="405"/>
      <c r="L8" s="408"/>
      <c r="M8" s="401">
        <f t="shared" ref="M8:M39" si="0">IF(I8&gt;0.249,5,1)</f>
        <v>5</v>
      </c>
      <c r="N8" s="529"/>
      <c r="O8" s="401">
        <v>5</v>
      </c>
      <c r="P8" s="401">
        <v>1</v>
      </c>
      <c r="Q8" s="408"/>
      <c r="R8" s="400">
        <v>5</v>
      </c>
      <c r="S8" s="400">
        <v>5</v>
      </c>
      <c r="T8" s="400">
        <v>5</v>
      </c>
      <c r="U8" s="400">
        <v>4</v>
      </c>
      <c r="V8" s="407"/>
      <c r="W8" s="401">
        <v>4</v>
      </c>
      <c r="X8" s="401">
        <v>4</v>
      </c>
      <c r="Y8" s="401">
        <v>5</v>
      </c>
      <c r="Z8" s="401">
        <v>4</v>
      </c>
      <c r="AA8" s="407"/>
      <c r="AB8" s="400">
        <v>5</v>
      </c>
      <c r="AC8" s="409"/>
      <c r="AD8" s="407"/>
      <c r="AE8" s="400">
        <v>3</v>
      </c>
      <c r="AF8" s="400">
        <v>1</v>
      </c>
      <c r="AG8" s="402"/>
      <c r="AH8" s="400">
        <v>3</v>
      </c>
      <c r="AI8" s="400">
        <v>4</v>
      </c>
      <c r="AJ8" s="400">
        <v>5</v>
      </c>
      <c r="AK8" s="400">
        <v>2</v>
      </c>
      <c r="AL8" s="395"/>
      <c r="AM8" s="400">
        <v>5</v>
      </c>
      <c r="AN8" s="400">
        <v>4</v>
      </c>
      <c r="AO8" s="400">
        <v>5</v>
      </c>
      <c r="AP8" s="400">
        <v>3</v>
      </c>
      <c r="AQ8" s="400">
        <v>5</v>
      </c>
      <c r="AR8" s="400">
        <v>5</v>
      </c>
      <c r="AS8" s="395"/>
      <c r="AT8" s="400">
        <v>5</v>
      </c>
      <c r="AU8" s="400">
        <v>5</v>
      </c>
      <c r="AV8" s="400">
        <v>5</v>
      </c>
      <c r="AW8" s="400">
        <v>5</v>
      </c>
      <c r="AX8" s="400">
        <v>2</v>
      </c>
      <c r="AY8" s="400">
        <v>5</v>
      </c>
      <c r="AZ8" s="400">
        <v>5</v>
      </c>
      <c r="BA8" s="400">
        <v>5</v>
      </c>
      <c r="BB8" s="409"/>
      <c r="BC8" s="400">
        <v>3</v>
      </c>
      <c r="BD8" s="400">
        <v>4</v>
      </c>
      <c r="BE8" s="395"/>
      <c r="BF8" s="400">
        <v>5</v>
      </c>
      <c r="BG8" s="400">
        <v>5</v>
      </c>
      <c r="BH8" s="395"/>
      <c r="BI8" s="400">
        <v>2</v>
      </c>
      <c r="BJ8" s="400">
        <v>5</v>
      </c>
      <c r="BK8" s="400">
        <v>1</v>
      </c>
      <c r="BL8" s="400">
        <v>5</v>
      </c>
      <c r="BM8" s="400">
        <v>5</v>
      </c>
      <c r="BN8" s="400">
        <v>5</v>
      </c>
      <c r="BO8" s="395"/>
      <c r="BP8" s="400">
        <v>5</v>
      </c>
      <c r="BQ8" s="400">
        <v>5</v>
      </c>
      <c r="BR8" s="403"/>
      <c r="BS8" s="400">
        <v>4</v>
      </c>
      <c r="BT8" s="400">
        <v>2</v>
      </c>
      <c r="BU8" s="400">
        <v>2</v>
      </c>
      <c r="BV8" s="400">
        <v>4</v>
      </c>
      <c r="BW8" s="400">
        <v>4</v>
      </c>
      <c r="BX8" s="409"/>
      <c r="BY8" s="400">
        <v>4</v>
      </c>
      <c r="BZ8" s="400">
        <v>3</v>
      </c>
      <c r="CA8" s="400">
        <v>3</v>
      </c>
      <c r="CB8" s="400">
        <v>2</v>
      </c>
      <c r="CC8" s="409"/>
      <c r="CD8" s="409"/>
      <c r="CE8" s="400">
        <v>4</v>
      </c>
      <c r="CF8" s="409"/>
      <c r="CG8" s="400">
        <v>5</v>
      </c>
      <c r="CH8" s="409"/>
      <c r="CI8" s="395"/>
      <c r="CJ8" s="409"/>
      <c r="CK8" s="400">
        <v>1</v>
      </c>
      <c r="CL8" s="395"/>
    </row>
    <row r="9" spans="1:90" ht="30.75" customHeight="1" x14ac:dyDescent="0.25">
      <c r="A9" s="594" t="s">
        <v>536</v>
      </c>
      <c r="B9" s="319" t="s">
        <v>537</v>
      </c>
      <c r="C9" s="320" t="s">
        <v>538</v>
      </c>
      <c r="D9" s="320" t="s">
        <v>535</v>
      </c>
      <c r="E9" s="323"/>
      <c r="F9" s="396" t="s">
        <v>63</v>
      </c>
      <c r="G9" s="397">
        <f>'Stage 2 - Site Information'!N9</f>
        <v>100</v>
      </c>
      <c r="H9" s="396"/>
      <c r="I9" s="398">
        <f>'Stage 2 - Site Information'!M9</f>
        <v>4.96</v>
      </c>
      <c r="J9" s="399" t="s">
        <v>539</v>
      </c>
      <c r="K9" s="405"/>
      <c r="L9" s="408"/>
      <c r="M9" s="401">
        <f t="shared" si="0"/>
        <v>5</v>
      </c>
      <c r="N9" s="529"/>
      <c r="O9" s="401">
        <v>5</v>
      </c>
      <c r="P9" s="401">
        <v>1</v>
      </c>
      <c r="Q9" s="408"/>
      <c r="R9" s="400">
        <v>3</v>
      </c>
      <c r="S9" s="400">
        <v>5</v>
      </c>
      <c r="T9" s="400">
        <v>1</v>
      </c>
      <c r="U9" s="400">
        <v>4</v>
      </c>
      <c r="V9" s="407"/>
      <c r="W9" s="401">
        <v>3</v>
      </c>
      <c r="X9" s="401">
        <v>3</v>
      </c>
      <c r="Y9" s="401">
        <v>5</v>
      </c>
      <c r="Z9" s="401">
        <v>4</v>
      </c>
      <c r="AA9" s="407"/>
      <c r="AB9" s="400">
        <v>5</v>
      </c>
      <c r="AC9" s="409"/>
      <c r="AD9" s="407"/>
      <c r="AE9" s="400">
        <v>5</v>
      </c>
      <c r="AF9" s="400">
        <v>5</v>
      </c>
      <c r="AG9" s="406"/>
      <c r="AH9" s="400">
        <v>5</v>
      </c>
      <c r="AI9" s="400">
        <v>5</v>
      </c>
      <c r="AJ9" s="400">
        <v>1</v>
      </c>
      <c r="AK9" s="400">
        <v>2</v>
      </c>
      <c r="AL9" s="395"/>
      <c r="AM9" s="400">
        <v>5</v>
      </c>
      <c r="AN9" s="400">
        <v>3</v>
      </c>
      <c r="AO9" s="400">
        <v>3</v>
      </c>
      <c r="AP9" s="400">
        <v>3</v>
      </c>
      <c r="AQ9" s="400">
        <v>5</v>
      </c>
      <c r="AR9" s="400">
        <v>5</v>
      </c>
      <c r="AS9" s="395"/>
      <c r="AT9" s="400">
        <v>5</v>
      </c>
      <c r="AU9" s="400">
        <v>5</v>
      </c>
      <c r="AV9" s="400">
        <v>4</v>
      </c>
      <c r="AW9" s="400">
        <v>3</v>
      </c>
      <c r="AX9" s="400">
        <v>2</v>
      </c>
      <c r="AY9" s="400">
        <v>5</v>
      </c>
      <c r="AZ9" s="400">
        <v>5</v>
      </c>
      <c r="BA9" s="400">
        <v>5</v>
      </c>
      <c r="BB9" s="409"/>
      <c r="BC9" s="400">
        <v>4</v>
      </c>
      <c r="BD9" s="400">
        <v>2</v>
      </c>
      <c r="BE9" s="395"/>
      <c r="BF9" s="400">
        <v>3</v>
      </c>
      <c r="BG9" s="400">
        <v>5</v>
      </c>
      <c r="BH9" s="395"/>
      <c r="BI9" s="400">
        <v>5</v>
      </c>
      <c r="BJ9" s="400">
        <v>5</v>
      </c>
      <c r="BK9" s="400">
        <v>3</v>
      </c>
      <c r="BL9" s="400">
        <v>5</v>
      </c>
      <c r="BM9" s="400">
        <v>5</v>
      </c>
      <c r="BN9" s="400">
        <v>5</v>
      </c>
      <c r="BO9" s="395"/>
      <c r="BP9" s="400">
        <v>5</v>
      </c>
      <c r="BQ9" s="400">
        <v>5</v>
      </c>
      <c r="BR9" s="403"/>
      <c r="BS9" s="400">
        <v>2</v>
      </c>
      <c r="BT9" s="400">
        <v>2</v>
      </c>
      <c r="BU9" s="400">
        <v>5</v>
      </c>
      <c r="BV9" s="400">
        <v>3</v>
      </c>
      <c r="BW9" s="400">
        <v>3</v>
      </c>
      <c r="BX9" s="409"/>
      <c r="BY9" s="400">
        <v>4</v>
      </c>
      <c r="BZ9" s="400">
        <v>4</v>
      </c>
      <c r="CA9" s="400">
        <v>4</v>
      </c>
      <c r="CB9" s="400">
        <v>3</v>
      </c>
      <c r="CC9" s="409"/>
      <c r="CD9" s="409"/>
      <c r="CE9" s="400">
        <v>2</v>
      </c>
      <c r="CF9" s="409"/>
      <c r="CG9" s="400">
        <v>5</v>
      </c>
      <c r="CH9" s="409"/>
      <c r="CI9" s="395"/>
      <c r="CJ9" s="409"/>
      <c r="CK9" s="400">
        <v>1</v>
      </c>
      <c r="CL9" s="395"/>
    </row>
    <row r="10" spans="1:90" ht="30.75" customHeight="1" x14ac:dyDescent="0.25">
      <c r="A10" s="594" t="s">
        <v>540</v>
      </c>
      <c r="B10" s="319" t="s">
        <v>541</v>
      </c>
      <c r="C10" s="320" t="s">
        <v>542</v>
      </c>
      <c r="D10" s="320" t="s">
        <v>543</v>
      </c>
      <c r="E10" s="323"/>
      <c r="F10" s="396" t="s">
        <v>63</v>
      </c>
      <c r="G10" s="397">
        <f>'Stage 2 - Site Information'!N10</f>
        <v>23</v>
      </c>
      <c r="H10" s="396"/>
      <c r="I10" s="398">
        <f>'Stage 2 - Site Information'!M10</f>
        <v>1.1599999999999999</v>
      </c>
      <c r="J10" s="399"/>
      <c r="K10" s="405"/>
      <c r="L10" s="408"/>
      <c r="M10" s="401">
        <f t="shared" si="0"/>
        <v>5</v>
      </c>
      <c r="N10" s="529"/>
      <c r="O10" s="401">
        <v>2</v>
      </c>
      <c r="P10" s="401">
        <v>1</v>
      </c>
      <c r="Q10" s="408"/>
      <c r="R10" s="400">
        <v>5</v>
      </c>
      <c r="S10" s="400">
        <v>5</v>
      </c>
      <c r="T10" s="400">
        <v>1</v>
      </c>
      <c r="U10" s="400">
        <v>4</v>
      </c>
      <c r="V10" s="407"/>
      <c r="W10" s="401">
        <v>4</v>
      </c>
      <c r="X10" s="401">
        <v>4</v>
      </c>
      <c r="Y10" s="401">
        <v>1</v>
      </c>
      <c r="Z10" s="401">
        <v>4</v>
      </c>
      <c r="AA10" s="407"/>
      <c r="AB10" s="400">
        <v>5</v>
      </c>
      <c r="AC10" s="409"/>
      <c r="AD10" s="407"/>
      <c r="AE10" s="400">
        <v>5</v>
      </c>
      <c r="AF10" s="400">
        <v>5</v>
      </c>
      <c r="AG10" s="406"/>
      <c r="AH10" s="400">
        <v>5</v>
      </c>
      <c r="AI10" s="400">
        <v>5</v>
      </c>
      <c r="AJ10" s="400">
        <v>1</v>
      </c>
      <c r="AK10" s="400">
        <v>2</v>
      </c>
      <c r="AL10" s="395"/>
      <c r="AM10" s="400">
        <v>5</v>
      </c>
      <c r="AN10" s="400">
        <v>4</v>
      </c>
      <c r="AO10" s="400">
        <v>5</v>
      </c>
      <c r="AP10" s="400">
        <v>3</v>
      </c>
      <c r="AQ10" s="400">
        <v>5</v>
      </c>
      <c r="AR10" s="400">
        <v>5</v>
      </c>
      <c r="AS10" s="395"/>
      <c r="AT10" s="400">
        <v>5</v>
      </c>
      <c r="AU10" s="400">
        <v>5</v>
      </c>
      <c r="AV10" s="400">
        <v>5</v>
      </c>
      <c r="AW10" s="400">
        <v>5</v>
      </c>
      <c r="AX10" s="400">
        <v>2</v>
      </c>
      <c r="AY10" s="400">
        <v>5</v>
      </c>
      <c r="AZ10" s="400">
        <v>5</v>
      </c>
      <c r="BA10" s="400">
        <v>1</v>
      </c>
      <c r="BB10" s="409"/>
      <c r="BC10" s="400">
        <v>2</v>
      </c>
      <c r="BD10" s="400">
        <v>2</v>
      </c>
      <c r="BE10" s="395"/>
      <c r="BF10" s="400">
        <v>5</v>
      </c>
      <c r="BG10" s="400">
        <v>1</v>
      </c>
      <c r="BH10" s="395"/>
      <c r="BI10" s="400">
        <v>5</v>
      </c>
      <c r="BJ10" s="400">
        <v>5</v>
      </c>
      <c r="BK10" s="400">
        <v>5</v>
      </c>
      <c r="BL10" s="400">
        <v>3</v>
      </c>
      <c r="BM10" s="400">
        <v>2</v>
      </c>
      <c r="BN10" s="400">
        <v>5</v>
      </c>
      <c r="BO10" s="395"/>
      <c r="BP10" s="400">
        <v>5</v>
      </c>
      <c r="BQ10" s="400">
        <v>5</v>
      </c>
      <c r="BR10" s="403"/>
      <c r="BS10" s="400">
        <v>2</v>
      </c>
      <c r="BT10" s="400">
        <v>1</v>
      </c>
      <c r="BU10" s="400">
        <v>3</v>
      </c>
      <c r="BV10" s="400">
        <v>1</v>
      </c>
      <c r="BW10" s="400">
        <v>2</v>
      </c>
      <c r="BX10" s="409"/>
      <c r="BY10" s="400">
        <v>1</v>
      </c>
      <c r="BZ10" s="400">
        <v>5</v>
      </c>
      <c r="CA10" s="400">
        <v>1</v>
      </c>
      <c r="CB10" s="400">
        <v>1</v>
      </c>
      <c r="CC10" s="409"/>
      <c r="CD10" s="409"/>
      <c r="CE10" s="400">
        <v>1</v>
      </c>
      <c r="CF10" s="409"/>
      <c r="CG10" s="400">
        <v>5</v>
      </c>
      <c r="CH10" s="409"/>
      <c r="CI10" s="395"/>
      <c r="CJ10" s="409"/>
      <c r="CK10" s="400">
        <v>1</v>
      </c>
      <c r="CL10" s="395"/>
    </row>
    <row r="11" spans="1:90" ht="30.75" customHeight="1" x14ac:dyDescent="0.25">
      <c r="A11" s="594" t="s">
        <v>544</v>
      </c>
      <c r="B11" s="319" t="s">
        <v>545</v>
      </c>
      <c r="C11" s="320" t="s">
        <v>546</v>
      </c>
      <c r="D11" s="320" t="s">
        <v>547</v>
      </c>
      <c r="E11" s="323"/>
      <c r="F11" s="396" t="s">
        <v>63</v>
      </c>
      <c r="G11" s="397">
        <f>'Stage 2 - Site Information'!N11</f>
        <v>59</v>
      </c>
      <c r="H11" s="396"/>
      <c r="I11" s="398">
        <f>'Stage 2 - Site Information'!M11</f>
        <v>1.97</v>
      </c>
      <c r="J11" s="399"/>
      <c r="K11" s="405"/>
      <c r="L11" s="408"/>
      <c r="M11" s="401">
        <f t="shared" si="0"/>
        <v>5</v>
      </c>
      <c r="N11" s="529"/>
      <c r="O11" s="401">
        <v>3</v>
      </c>
      <c r="P11" s="401">
        <v>1</v>
      </c>
      <c r="Q11" s="408"/>
      <c r="R11" s="400">
        <v>3</v>
      </c>
      <c r="S11" s="400">
        <v>1</v>
      </c>
      <c r="T11" s="400">
        <v>1</v>
      </c>
      <c r="U11" s="400">
        <v>4</v>
      </c>
      <c r="V11" s="407"/>
      <c r="W11" s="401">
        <v>4</v>
      </c>
      <c r="X11" s="401">
        <v>4</v>
      </c>
      <c r="Y11" s="401">
        <v>3</v>
      </c>
      <c r="Z11" s="401">
        <v>4</v>
      </c>
      <c r="AA11" s="407"/>
      <c r="AB11" s="400">
        <v>5</v>
      </c>
      <c r="AC11" s="409"/>
      <c r="AD11" s="407"/>
      <c r="AE11" s="400">
        <v>5</v>
      </c>
      <c r="AF11" s="400">
        <v>5</v>
      </c>
      <c r="AG11" s="406"/>
      <c r="AH11" s="400">
        <v>5</v>
      </c>
      <c r="AI11" s="400">
        <v>5</v>
      </c>
      <c r="AJ11" s="400">
        <v>5</v>
      </c>
      <c r="AK11" s="400">
        <v>2</v>
      </c>
      <c r="AL11" s="395"/>
      <c r="AM11" s="400">
        <v>5</v>
      </c>
      <c r="AN11" s="400">
        <v>4</v>
      </c>
      <c r="AO11" s="400">
        <v>4</v>
      </c>
      <c r="AP11" s="400">
        <v>3</v>
      </c>
      <c r="AQ11" s="400">
        <v>5</v>
      </c>
      <c r="AR11" s="400">
        <v>5</v>
      </c>
      <c r="AS11" s="395"/>
      <c r="AT11" s="400">
        <v>5</v>
      </c>
      <c r="AU11" s="400">
        <v>5</v>
      </c>
      <c r="AV11" s="400">
        <v>5</v>
      </c>
      <c r="AW11" s="400">
        <v>5</v>
      </c>
      <c r="AX11" s="400">
        <v>2</v>
      </c>
      <c r="AY11" s="400">
        <v>5</v>
      </c>
      <c r="AZ11" s="400">
        <v>5</v>
      </c>
      <c r="BA11" s="400">
        <v>5</v>
      </c>
      <c r="BB11" s="409"/>
      <c r="BC11" s="400">
        <v>3</v>
      </c>
      <c r="BD11" s="400">
        <v>3</v>
      </c>
      <c r="BE11" s="395"/>
      <c r="BF11" s="400">
        <v>5</v>
      </c>
      <c r="BG11" s="400">
        <v>5</v>
      </c>
      <c r="BH11" s="395"/>
      <c r="BI11" s="400">
        <v>5</v>
      </c>
      <c r="BJ11" s="400">
        <v>5</v>
      </c>
      <c r="BK11" s="400">
        <v>5</v>
      </c>
      <c r="BL11" s="400">
        <v>5</v>
      </c>
      <c r="BM11" s="400">
        <v>5</v>
      </c>
      <c r="BN11" s="400">
        <v>5</v>
      </c>
      <c r="BO11" s="395"/>
      <c r="BP11" s="400">
        <v>5</v>
      </c>
      <c r="BQ11" s="400">
        <v>5</v>
      </c>
      <c r="BR11" s="406"/>
      <c r="BS11" s="400">
        <v>1</v>
      </c>
      <c r="BT11" s="400">
        <v>4</v>
      </c>
      <c r="BU11" s="400">
        <v>5</v>
      </c>
      <c r="BV11" s="400">
        <v>1</v>
      </c>
      <c r="BW11" s="400">
        <v>2</v>
      </c>
      <c r="BX11" s="409"/>
      <c r="BY11" s="400">
        <v>5</v>
      </c>
      <c r="BZ11" s="400">
        <v>4</v>
      </c>
      <c r="CA11" s="400">
        <v>1</v>
      </c>
      <c r="CB11" s="400">
        <v>1</v>
      </c>
      <c r="CC11" s="409"/>
      <c r="CD11" s="409"/>
      <c r="CE11" s="400">
        <v>1</v>
      </c>
      <c r="CF11" s="409"/>
      <c r="CG11" s="400">
        <v>5</v>
      </c>
      <c r="CH11" s="409"/>
      <c r="CI11" s="395"/>
      <c r="CJ11" s="409"/>
      <c r="CK11" s="400">
        <v>1</v>
      </c>
      <c r="CL11" s="395"/>
    </row>
    <row r="12" spans="1:90" ht="30.75" customHeight="1" x14ac:dyDescent="0.25">
      <c r="A12" s="594" t="s">
        <v>548</v>
      </c>
      <c r="B12" s="319" t="s">
        <v>549</v>
      </c>
      <c r="C12" s="320" t="s">
        <v>550</v>
      </c>
      <c r="D12" s="320" t="s">
        <v>535</v>
      </c>
      <c r="E12" s="323"/>
      <c r="F12" s="396" t="s">
        <v>63</v>
      </c>
      <c r="G12" s="397">
        <f>'Stage 2 - Site Information'!N12</f>
        <v>282</v>
      </c>
      <c r="H12" s="396"/>
      <c r="I12" s="398">
        <f>'Stage 2 - Site Information'!M12</f>
        <v>9.41</v>
      </c>
      <c r="J12" s="399" t="s">
        <v>539</v>
      </c>
      <c r="K12" s="405"/>
      <c r="L12" s="408"/>
      <c r="M12" s="401">
        <f t="shared" si="0"/>
        <v>5</v>
      </c>
      <c r="N12" s="529"/>
      <c r="O12" s="401">
        <v>5</v>
      </c>
      <c r="P12" s="401">
        <v>1</v>
      </c>
      <c r="Q12" s="408"/>
      <c r="R12" s="400">
        <v>3</v>
      </c>
      <c r="S12" s="400">
        <v>5</v>
      </c>
      <c r="T12" s="400">
        <v>1</v>
      </c>
      <c r="U12" s="400">
        <v>3</v>
      </c>
      <c r="V12" s="407"/>
      <c r="W12" s="401">
        <v>4</v>
      </c>
      <c r="X12" s="401">
        <v>4</v>
      </c>
      <c r="Y12" s="401">
        <v>3</v>
      </c>
      <c r="Z12" s="401">
        <v>4</v>
      </c>
      <c r="AA12" s="407"/>
      <c r="AB12" s="400">
        <v>5</v>
      </c>
      <c r="AC12" s="409"/>
      <c r="AD12" s="407"/>
      <c r="AE12" s="400">
        <v>5</v>
      </c>
      <c r="AF12" s="400">
        <v>5</v>
      </c>
      <c r="AG12" s="406"/>
      <c r="AH12" s="400">
        <v>4</v>
      </c>
      <c r="AI12" s="400">
        <v>5</v>
      </c>
      <c r="AJ12" s="400">
        <v>3</v>
      </c>
      <c r="AK12" s="400">
        <v>2</v>
      </c>
      <c r="AL12" s="395"/>
      <c r="AM12" s="400">
        <v>5</v>
      </c>
      <c r="AN12" s="400">
        <v>3</v>
      </c>
      <c r="AO12" s="400">
        <v>4</v>
      </c>
      <c r="AP12" s="400">
        <v>3</v>
      </c>
      <c r="AQ12" s="400">
        <v>5</v>
      </c>
      <c r="AR12" s="400">
        <v>5</v>
      </c>
      <c r="AS12" s="395"/>
      <c r="AT12" s="400">
        <v>5</v>
      </c>
      <c r="AU12" s="400">
        <v>5</v>
      </c>
      <c r="AV12" s="400">
        <v>5</v>
      </c>
      <c r="AW12" s="400">
        <v>3</v>
      </c>
      <c r="AX12" s="400">
        <v>2</v>
      </c>
      <c r="AY12" s="400">
        <v>5</v>
      </c>
      <c r="AZ12" s="400">
        <v>5</v>
      </c>
      <c r="BA12" s="400">
        <v>5</v>
      </c>
      <c r="BB12" s="409"/>
      <c r="BC12" s="400">
        <v>3</v>
      </c>
      <c r="BD12" s="400">
        <v>3</v>
      </c>
      <c r="BE12" s="395"/>
      <c r="BF12" s="400">
        <v>4</v>
      </c>
      <c r="BG12" s="400">
        <v>5</v>
      </c>
      <c r="BH12" s="395"/>
      <c r="BI12" s="400">
        <v>5</v>
      </c>
      <c r="BJ12" s="400">
        <v>5</v>
      </c>
      <c r="BK12" s="400">
        <v>1</v>
      </c>
      <c r="BL12" s="400">
        <v>5</v>
      </c>
      <c r="BM12" s="400">
        <v>5</v>
      </c>
      <c r="BN12" s="400">
        <v>5</v>
      </c>
      <c r="BO12" s="395"/>
      <c r="BP12" s="400">
        <v>5</v>
      </c>
      <c r="BQ12" s="400">
        <v>5</v>
      </c>
      <c r="BR12" s="406"/>
      <c r="BS12" s="400">
        <v>2</v>
      </c>
      <c r="BT12" s="400">
        <v>2</v>
      </c>
      <c r="BU12" s="400">
        <v>4</v>
      </c>
      <c r="BV12" s="400">
        <v>2</v>
      </c>
      <c r="BW12" s="400">
        <v>2</v>
      </c>
      <c r="BX12" s="409"/>
      <c r="BY12" s="400">
        <v>4</v>
      </c>
      <c r="BZ12" s="400">
        <v>4</v>
      </c>
      <c r="CA12" s="400">
        <v>4</v>
      </c>
      <c r="CB12" s="400">
        <v>3</v>
      </c>
      <c r="CC12" s="409"/>
      <c r="CD12" s="409"/>
      <c r="CE12" s="400">
        <v>2</v>
      </c>
      <c r="CF12" s="409"/>
      <c r="CG12" s="400">
        <v>5</v>
      </c>
      <c r="CH12" s="409"/>
      <c r="CI12" s="395"/>
      <c r="CJ12" s="409"/>
      <c r="CK12" s="400">
        <v>5</v>
      </c>
      <c r="CL12" s="395"/>
    </row>
    <row r="13" spans="1:90" s="494" customFormat="1" ht="30.75" customHeight="1" x14ac:dyDescent="0.25">
      <c r="A13" s="595" t="s">
        <v>551</v>
      </c>
      <c r="B13" s="479" t="s">
        <v>552</v>
      </c>
      <c r="C13" s="480" t="s">
        <v>553</v>
      </c>
      <c r="D13" s="480" t="s">
        <v>535</v>
      </c>
      <c r="E13" s="481"/>
      <c r="F13" s="482" t="s">
        <v>63</v>
      </c>
      <c r="G13" s="483">
        <f>'Stage 2 - Site Information'!N13</f>
        <v>55</v>
      </c>
      <c r="H13" s="482"/>
      <c r="I13" s="484">
        <f>'Stage 2 - Site Information'!M13</f>
        <v>2.69</v>
      </c>
      <c r="J13" s="485"/>
      <c r="K13" s="486"/>
      <c r="L13" s="487"/>
      <c r="M13" s="401">
        <f t="shared" si="0"/>
        <v>5</v>
      </c>
      <c r="N13" s="529"/>
      <c r="O13" s="401">
        <v>4</v>
      </c>
      <c r="P13" s="401">
        <v>1</v>
      </c>
      <c r="Q13" s="487"/>
      <c r="R13" s="488">
        <v>0</v>
      </c>
      <c r="S13" s="488">
        <v>0</v>
      </c>
      <c r="T13" s="488">
        <v>0</v>
      </c>
      <c r="U13" s="488">
        <v>5</v>
      </c>
      <c r="V13" s="490"/>
      <c r="W13" s="491">
        <v>0</v>
      </c>
      <c r="X13" s="491">
        <v>0</v>
      </c>
      <c r="Y13" s="491">
        <v>0</v>
      </c>
      <c r="Z13" s="491">
        <v>0</v>
      </c>
      <c r="AA13" s="490"/>
      <c r="AB13" s="488">
        <v>1</v>
      </c>
      <c r="AC13" s="409"/>
      <c r="AD13" s="490"/>
      <c r="AE13" s="488">
        <v>0</v>
      </c>
      <c r="AF13" s="488">
        <v>0</v>
      </c>
      <c r="AG13" s="492"/>
      <c r="AH13" s="488">
        <v>0</v>
      </c>
      <c r="AI13" s="488">
        <v>0</v>
      </c>
      <c r="AJ13" s="488">
        <v>0</v>
      </c>
      <c r="AK13" s="488">
        <v>0</v>
      </c>
      <c r="AL13" s="493"/>
      <c r="AM13" s="488">
        <v>0</v>
      </c>
      <c r="AN13" s="488">
        <v>0</v>
      </c>
      <c r="AO13" s="488">
        <v>0</v>
      </c>
      <c r="AP13" s="488">
        <v>0</v>
      </c>
      <c r="AQ13" s="488">
        <v>0</v>
      </c>
      <c r="AR13" s="488">
        <v>0</v>
      </c>
      <c r="AS13" s="493"/>
      <c r="AT13" s="488">
        <v>0</v>
      </c>
      <c r="AU13" s="488">
        <v>0</v>
      </c>
      <c r="AV13" s="488">
        <v>0</v>
      </c>
      <c r="AW13" s="488">
        <v>0</v>
      </c>
      <c r="AX13" s="488">
        <v>0</v>
      </c>
      <c r="AY13" s="488">
        <v>0</v>
      </c>
      <c r="AZ13" s="488">
        <v>0</v>
      </c>
      <c r="BA13" s="488">
        <v>0</v>
      </c>
      <c r="BB13" s="489"/>
      <c r="BC13" s="488">
        <v>0</v>
      </c>
      <c r="BD13" s="488">
        <v>0</v>
      </c>
      <c r="BE13" s="493"/>
      <c r="BF13" s="488">
        <v>0</v>
      </c>
      <c r="BG13" s="488">
        <v>0</v>
      </c>
      <c r="BH13" s="493"/>
      <c r="BI13" s="488">
        <v>0</v>
      </c>
      <c r="BJ13" s="488">
        <v>0</v>
      </c>
      <c r="BK13" s="488">
        <v>0</v>
      </c>
      <c r="BL13" s="488">
        <v>0</v>
      </c>
      <c r="BM13" s="488">
        <v>0</v>
      </c>
      <c r="BN13" s="488">
        <v>0</v>
      </c>
      <c r="BO13" s="493"/>
      <c r="BP13" s="488">
        <v>0</v>
      </c>
      <c r="BQ13" s="488">
        <v>0</v>
      </c>
      <c r="BR13" s="492"/>
      <c r="BS13" s="488">
        <v>0</v>
      </c>
      <c r="BT13" s="488">
        <v>0</v>
      </c>
      <c r="BU13" s="488">
        <v>0</v>
      </c>
      <c r="BV13" s="488">
        <v>0</v>
      </c>
      <c r="BW13" s="488">
        <v>0</v>
      </c>
      <c r="BX13" s="489"/>
      <c r="BY13" s="488">
        <v>0</v>
      </c>
      <c r="BZ13" s="488">
        <v>0</v>
      </c>
      <c r="CA13" s="488">
        <v>0</v>
      </c>
      <c r="CB13" s="488">
        <v>0</v>
      </c>
      <c r="CC13" s="489"/>
      <c r="CD13" s="489"/>
      <c r="CE13" s="488">
        <v>0</v>
      </c>
      <c r="CF13" s="489"/>
      <c r="CG13" s="488">
        <v>0</v>
      </c>
      <c r="CH13" s="489"/>
      <c r="CI13" s="493"/>
      <c r="CJ13" s="489"/>
      <c r="CK13" s="488">
        <v>0</v>
      </c>
      <c r="CL13" s="493"/>
    </row>
    <row r="14" spans="1:90" s="494" customFormat="1" ht="30.75" customHeight="1" x14ac:dyDescent="0.25">
      <c r="A14" s="595" t="s">
        <v>554</v>
      </c>
      <c r="B14" s="479" t="s">
        <v>555</v>
      </c>
      <c r="C14" s="480" t="s">
        <v>556</v>
      </c>
      <c r="D14" s="480" t="s">
        <v>535</v>
      </c>
      <c r="E14" s="481"/>
      <c r="F14" s="482" t="s">
        <v>63</v>
      </c>
      <c r="G14" s="483">
        <f>'Stage 2 - Site Information'!N14</f>
        <v>36</v>
      </c>
      <c r="H14" s="482"/>
      <c r="I14" s="484">
        <f>'Stage 2 - Site Information'!M14</f>
        <v>1.41</v>
      </c>
      <c r="J14" s="485"/>
      <c r="K14" s="486"/>
      <c r="L14" s="487"/>
      <c r="M14" s="401">
        <f t="shared" si="0"/>
        <v>5</v>
      </c>
      <c r="N14" s="529"/>
      <c r="O14" s="401">
        <v>4</v>
      </c>
      <c r="P14" s="401">
        <v>1</v>
      </c>
      <c r="Q14" s="487"/>
      <c r="R14" s="488">
        <v>0</v>
      </c>
      <c r="S14" s="488">
        <v>0</v>
      </c>
      <c r="T14" s="488">
        <v>0</v>
      </c>
      <c r="U14" s="488">
        <v>5</v>
      </c>
      <c r="V14" s="490"/>
      <c r="W14" s="491">
        <v>0</v>
      </c>
      <c r="X14" s="491">
        <v>0</v>
      </c>
      <c r="Y14" s="491">
        <v>0</v>
      </c>
      <c r="Z14" s="491">
        <v>0</v>
      </c>
      <c r="AA14" s="490"/>
      <c r="AB14" s="488">
        <v>1</v>
      </c>
      <c r="AC14" s="409"/>
      <c r="AD14" s="490"/>
      <c r="AE14" s="488">
        <v>0</v>
      </c>
      <c r="AF14" s="488">
        <v>0</v>
      </c>
      <c r="AG14" s="492"/>
      <c r="AH14" s="488">
        <v>0</v>
      </c>
      <c r="AI14" s="488">
        <v>0</v>
      </c>
      <c r="AJ14" s="488">
        <v>0</v>
      </c>
      <c r="AK14" s="488">
        <v>0</v>
      </c>
      <c r="AL14" s="493"/>
      <c r="AM14" s="488">
        <v>0</v>
      </c>
      <c r="AN14" s="488">
        <v>0</v>
      </c>
      <c r="AO14" s="488">
        <v>0</v>
      </c>
      <c r="AP14" s="488">
        <v>0</v>
      </c>
      <c r="AQ14" s="488">
        <v>0</v>
      </c>
      <c r="AR14" s="488">
        <v>0</v>
      </c>
      <c r="AS14" s="493"/>
      <c r="AT14" s="488">
        <v>0</v>
      </c>
      <c r="AU14" s="488">
        <v>0</v>
      </c>
      <c r="AV14" s="488">
        <v>0</v>
      </c>
      <c r="AW14" s="488">
        <v>0</v>
      </c>
      <c r="AX14" s="488">
        <v>0</v>
      </c>
      <c r="AY14" s="488">
        <v>0</v>
      </c>
      <c r="AZ14" s="488">
        <v>0</v>
      </c>
      <c r="BA14" s="488">
        <v>0</v>
      </c>
      <c r="BB14" s="489"/>
      <c r="BC14" s="488">
        <v>0</v>
      </c>
      <c r="BD14" s="488">
        <v>0</v>
      </c>
      <c r="BE14" s="493"/>
      <c r="BF14" s="488">
        <v>0</v>
      </c>
      <c r="BG14" s="488">
        <v>0</v>
      </c>
      <c r="BH14" s="493"/>
      <c r="BI14" s="488">
        <v>0</v>
      </c>
      <c r="BJ14" s="488">
        <v>0</v>
      </c>
      <c r="BK14" s="488">
        <v>0</v>
      </c>
      <c r="BL14" s="488">
        <v>0</v>
      </c>
      <c r="BM14" s="488">
        <v>0</v>
      </c>
      <c r="BN14" s="488">
        <v>0</v>
      </c>
      <c r="BO14" s="493"/>
      <c r="BP14" s="488">
        <v>0</v>
      </c>
      <c r="BQ14" s="488">
        <v>0</v>
      </c>
      <c r="BR14" s="492"/>
      <c r="BS14" s="488">
        <v>0</v>
      </c>
      <c r="BT14" s="488">
        <v>0</v>
      </c>
      <c r="BU14" s="488">
        <v>0</v>
      </c>
      <c r="BV14" s="488">
        <v>0</v>
      </c>
      <c r="BW14" s="488">
        <v>0</v>
      </c>
      <c r="BX14" s="489"/>
      <c r="BY14" s="488">
        <v>0</v>
      </c>
      <c r="BZ14" s="488">
        <v>0</v>
      </c>
      <c r="CA14" s="488">
        <v>0</v>
      </c>
      <c r="CB14" s="488">
        <v>0</v>
      </c>
      <c r="CC14" s="489"/>
      <c r="CD14" s="489"/>
      <c r="CE14" s="488">
        <v>0</v>
      </c>
      <c r="CF14" s="489"/>
      <c r="CG14" s="488">
        <v>0</v>
      </c>
      <c r="CH14" s="489"/>
      <c r="CI14" s="493"/>
      <c r="CJ14" s="489"/>
      <c r="CK14" s="488">
        <v>0</v>
      </c>
      <c r="CL14" s="493"/>
    </row>
    <row r="15" spans="1:90" ht="30.75" customHeight="1" x14ac:dyDescent="0.25">
      <c r="A15" s="594" t="s">
        <v>557</v>
      </c>
      <c r="B15" s="319" t="s">
        <v>558</v>
      </c>
      <c r="C15" s="320" t="s">
        <v>553</v>
      </c>
      <c r="D15" s="320" t="s">
        <v>535</v>
      </c>
      <c r="E15" s="323"/>
      <c r="F15" s="396" t="s">
        <v>63</v>
      </c>
      <c r="G15" s="397">
        <f>'Stage 2 - Site Information'!N15</f>
        <v>296</v>
      </c>
      <c r="H15" s="396"/>
      <c r="I15" s="398">
        <f>'Stage 2 - Site Information'!M15</f>
        <v>9.89</v>
      </c>
      <c r="J15" s="399"/>
      <c r="K15" s="405"/>
      <c r="L15" s="408"/>
      <c r="M15" s="401">
        <f t="shared" si="0"/>
        <v>5</v>
      </c>
      <c r="N15" s="529"/>
      <c r="O15" s="401">
        <v>5</v>
      </c>
      <c r="P15" s="401">
        <v>1</v>
      </c>
      <c r="Q15" s="408"/>
      <c r="R15" s="400">
        <v>5</v>
      </c>
      <c r="S15" s="400">
        <v>5</v>
      </c>
      <c r="T15" s="400">
        <v>5</v>
      </c>
      <c r="U15" s="400">
        <v>4</v>
      </c>
      <c r="V15" s="407"/>
      <c r="W15" s="401">
        <v>4</v>
      </c>
      <c r="X15" s="401">
        <v>3</v>
      </c>
      <c r="Y15" s="401">
        <v>3</v>
      </c>
      <c r="Z15" s="401">
        <v>4</v>
      </c>
      <c r="AA15" s="407"/>
      <c r="AB15" s="400">
        <v>5</v>
      </c>
      <c r="AC15" s="409"/>
      <c r="AD15" s="407"/>
      <c r="AE15" s="400">
        <v>5</v>
      </c>
      <c r="AF15" s="400">
        <v>5</v>
      </c>
      <c r="AG15" s="406"/>
      <c r="AH15" s="400">
        <v>4</v>
      </c>
      <c r="AI15" s="400">
        <v>5</v>
      </c>
      <c r="AJ15" s="400">
        <v>1</v>
      </c>
      <c r="AK15" s="400">
        <v>2</v>
      </c>
      <c r="AL15" s="395"/>
      <c r="AM15" s="400">
        <v>5</v>
      </c>
      <c r="AN15" s="400">
        <v>3</v>
      </c>
      <c r="AO15" s="400">
        <v>4</v>
      </c>
      <c r="AP15" s="400">
        <v>3</v>
      </c>
      <c r="AQ15" s="400">
        <v>5</v>
      </c>
      <c r="AR15" s="400">
        <v>5</v>
      </c>
      <c r="AS15" s="395"/>
      <c r="AT15" s="400">
        <v>2</v>
      </c>
      <c r="AU15" s="400">
        <v>3</v>
      </c>
      <c r="AV15" s="400">
        <v>4</v>
      </c>
      <c r="AW15" s="400">
        <v>3</v>
      </c>
      <c r="AX15" s="400">
        <v>2</v>
      </c>
      <c r="AY15" s="400">
        <v>1</v>
      </c>
      <c r="AZ15" s="400">
        <v>5</v>
      </c>
      <c r="BA15" s="400">
        <v>5</v>
      </c>
      <c r="BB15" s="409"/>
      <c r="BC15" s="400">
        <v>3</v>
      </c>
      <c r="BD15" s="400">
        <v>1</v>
      </c>
      <c r="BE15" s="395"/>
      <c r="BF15" s="400">
        <v>3</v>
      </c>
      <c r="BG15" s="400">
        <v>5</v>
      </c>
      <c r="BH15" s="395"/>
      <c r="BI15" s="400">
        <v>5</v>
      </c>
      <c r="BJ15" s="400">
        <v>5</v>
      </c>
      <c r="BK15" s="400">
        <v>1</v>
      </c>
      <c r="BL15" s="400">
        <v>5</v>
      </c>
      <c r="BM15" s="400">
        <v>5</v>
      </c>
      <c r="BN15" s="400">
        <v>5</v>
      </c>
      <c r="BO15" s="395"/>
      <c r="BP15" s="400">
        <v>5</v>
      </c>
      <c r="BQ15" s="400">
        <v>5</v>
      </c>
      <c r="BR15" s="406"/>
      <c r="BS15" s="400">
        <v>2</v>
      </c>
      <c r="BT15" s="400">
        <v>2</v>
      </c>
      <c r="BU15" s="400">
        <v>3</v>
      </c>
      <c r="BV15" s="400">
        <v>3</v>
      </c>
      <c r="BW15" s="400">
        <v>3</v>
      </c>
      <c r="BX15" s="409"/>
      <c r="BY15" s="400">
        <v>3</v>
      </c>
      <c r="BZ15" s="400">
        <v>5</v>
      </c>
      <c r="CA15" s="400">
        <v>3</v>
      </c>
      <c r="CB15" s="400">
        <v>2</v>
      </c>
      <c r="CC15" s="409"/>
      <c r="CD15" s="409"/>
      <c r="CE15" s="400">
        <v>2</v>
      </c>
      <c r="CF15" s="409"/>
      <c r="CG15" s="400">
        <v>5</v>
      </c>
      <c r="CH15" s="409"/>
      <c r="CI15" s="395"/>
      <c r="CJ15" s="409"/>
      <c r="CK15" s="400">
        <v>1</v>
      </c>
      <c r="CL15" s="395"/>
    </row>
    <row r="16" spans="1:90" s="494" customFormat="1" ht="30.75" customHeight="1" x14ac:dyDescent="0.25">
      <c r="A16" s="595" t="s">
        <v>559</v>
      </c>
      <c r="B16" s="479" t="s">
        <v>560</v>
      </c>
      <c r="C16" s="480" t="s">
        <v>561</v>
      </c>
      <c r="D16" s="480" t="s">
        <v>535</v>
      </c>
      <c r="E16" s="481"/>
      <c r="F16" s="482" t="s">
        <v>63</v>
      </c>
      <c r="G16" s="483">
        <f>'Stage 2 - Site Information'!N16</f>
        <v>118</v>
      </c>
      <c r="H16" s="482"/>
      <c r="I16" s="484">
        <f>'Stage 2 - Site Information'!M16</f>
        <v>3.93</v>
      </c>
      <c r="J16" s="485" t="s">
        <v>539</v>
      </c>
      <c r="K16" s="486"/>
      <c r="L16" s="487"/>
      <c r="M16" s="401">
        <f t="shared" si="0"/>
        <v>5</v>
      </c>
      <c r="N16" s="529"/>
      <c r="O16" s="401">
        <v>5</v>
      </c>
      <c r="P16" s="401">
        <v>1</v>
      </c>
      <c r="Q16" s="487"/>
      <c r="R16" s="488">
        <v>0</v>
      </c>
      <c r="S16" s="488">
        <v>0</v>
      </c>
      <c r="T16" s="488">
        <v>0</v>
      </c>
      <c r="U16" s="488">
        <v>5</v>
      </c>
      <c r="V16" s="490"/>
      <c r="W16" s="491">
        <v>0</v>
      </c>
      <c r="X16" s="491">
        <v>0</v>
      </c>
      <c r="Y16" s="491">
        <v>0</v>
      </c>
      <c r="Z16" s="491">
        <v>0</v>
      </c>
      <c r="AA16" s="490"/>
      <c r="AB16" s="488">
        <v>1</v>
      </c>
      <c r="AC16" s="409"/>
      <c r="AD16" s="490"/>
      <c r="AE16" s="488">
        <v>0</v>
      </c>
      <c r="AF16" s="488">
        <v>0</v>
      </c>
      <c r="AG16" s="492"/>
      <c r="AH16" s="488">
        <v>0</v>
      </c>
      <c r="AI16" s="488">
        <v>0</v>
      </c>
      <c r="AJ16" s="488">
        <v>0</v>
      </c>
      <c r="AK16" s="488">
        <v>0</v>
      </c>
      <c r="AL16" s="493"/>
      <c r="AM16" s="488">
        <v>0</v>
      </c>
      <c r="AN16" s="488">
        <v>0</v>
      </c>
      <c r="AO16" s="488">
        <v>0</v>
      </c>
      <c r="AP16" s="488">
        <v>0</v>
      </c>
      <c r="AQ16" s="488">
        <v>0</v>
      </c>
      <c r="AR16" s="488">
        <v>0</v>
      </c>
      <c r="AS16" s="493"/>
      <c r="AT16" s="488">
        <v>0</v>
      </c>
      <c r="AU16" s="488">
        <v>0</v>
      </c>
      <c r="AV16" s="488">
        <v>0</v>
      </c>
      <c r="AW16" s="488">
        <v>0</v>
      </c>
      <c r="AX16" s="488">
        <v>0</v>
      </c>
      <c r="AY16" s="488">
        <v>0</v>
      </c>
      <c r="AZ16" s="488">
        <v>0</v>
      </c>
      <c r="BA16" s="488">
        <v>0</v>
      </c>
      <c r="BB16" s="489"/>
      <c r="BC16" s="488">
        <v>0</v>
      </c>
      <c r="BD16" s="488">
        <v>0</v>
      </c>
      <c r="BE16" s="493"/>
      <c r="BF16" s="488">
        <v>0</v>
      </c>
      <c r="BG16" s="488">
        <v>0</v>
      </c>
      <c r="BH16" s="493"/>
      <c r="BI16" s="488">
        <v>0</v>
      </c>
      <c r="BJ16" s="488">
        <v>0</v>
      </c>
      <c r="BK16" s="488">
        <v>0</v>
      </c>
      <c r="BL16" s="488">
        <v>0</v>
      </c>
      <c r="BM16" s="488">
        <v>0</v>
      </c>
      <c r="BN16" s="488">
        <v>0</v>
      </c>
      <c r="BO16" s="493"/>
      <c r="BP16" s="488">
        <v>0</v>
      </c>
      <c r="BQ16" s="488">
        <v>0</v>
      </c>
      <c r="BR16" s="492"/>
      <c r="BS16" s="488">
        <v>0</v>
      </c>
      <c r="BT16" s="488">
        <v>0</v>
      </c>
      <c r="BU16" s="488">
        <v>0</v>
      </c>
      <c r="BV16" s="488">
        <v>0</v>
      </c>
      <c r="BW16" s="488">
        <v>0</v>
      </c>
      <c r="BX16" s="489"/>
      <c r="BY16" s="488">
        <v>0</v>
      </c>
      <c r="BZ16" s="488">
        <v>0</v>
      </c>
      <c r="CA16" s="488">
        <v>0</v>
      </c>
      <c r="CB16" s="488">
        <v>0</v>
      </c>
      <c r="CC16" s="489"/>
      <c r="CD16" s="489"/>
      <c r="CE16" s="488">
        <v>0</v>
      </c>
      <c r="CF16" s="489"/>
      <c r="CG16" s="488">
        <v>0</v>
      </c>
      <c r="CH16" s="489"/>
      <c r="CI16" s="493"/>
      <c r="CJ16" s="489"/>
      <c r="CK16" s="488">
        <v>0</v>
      </c>
      <c r="CL16" s="493"/>
    </row>
    <row r="17" spans="1:90" ht="30.75" customHeight="1" x14ac:dyDescent="0.25">
      <c r="A17" s="594" t="s">
        <v>562</v>
      </c>
      <c r="B17" s="319" t="s">
        <v>563</v>
      </c>
      <c r="C17" s="320" t="s">
        <v>564</v>
      </c>
      <c r="D17" s="320" t="s">
        <v>565</v>
      </c>
      <c r="E17" s="323"/>
      <c r="F17" s="396" t="s">
        <v>63</v>
      </c>
      <c r="G17" s="397">
        <f>'Stage 2 - Site Information'!N17</f>
        <v>38</v>
      </c>
      <c r="H17" s="396"/>
      <c r="I17" s="398">
        <f>'Stage 2 - Site Information'!M17</f>
        <v>1.06</v>
      </c>
      <c r="J17" s="399"/>
      <c r="K17" s="405"/>
      <c r="L17" s="408"/>
      <c r="M17" s="401">
        <f t="shared" si="0"/>
        <v>5</v>
      </c>
      <c r="N17" s="529"/>
      <c r="O17" s="401">
        <v>5</v>
      </c>
      <c r="P17" s="401">
        <v>1</v>
      </c>
      <c r="Q17" s="408"/>
      <c r="R17" s="400">
        <v>3</v>
      </c>
      <c r="S17" s="400">
        <v>3</v>
      </c>
      <c r="T17" s="400">
        <v>1</v>
      </c>
      <c r="U17" s="400">
        <v>3</v>
      </c>
      <c r="V17" s="407"/>
      <c r="W17" s="401">
        <v>4</v>
      </c>
      <c r="X17" s="401">
        <v>3</v>
      </c>
      <c r="Y17" s="401">
        <v>1</v>
      </c>
      <c r="Z17" s="401">
        <v>4</v>
      </c>
      <c r="AA17" s="407"/>
      <c r="AB17" s="400">
        <v>5</v>
      </c>
      <c r="AC17" s="409"/>
      <c r="AD17" s="407"/>
      <c r="AE17" s="400">
        <v>5</v>
      </c>
      <c r="AF17" s="400">
        <v>5</v>
      </c>
      <c r="AG17" s="406"/>
      <c r="AH17" s="400">
        <v>4</v>
      </c>
      <c r="AI17" s="400">
        <v>5</v>
      </c>
      <c r="AJ17" s="400">
        <v>3</v>
      </c>
      <c r="AK17" s="400">
        <v>2</v>
      </c>
      <c r="AL17" s="395"/>
      <c r="AM17" s="400">
        <v>3</v>
      </c>
      <c r="AN17" s="400">
        <v>4</v>
      </c>
      <c r="AO17" s="400">
        <v>4</v>
      </c>
      <c r="AP17" s="400">
        <v>3</v>
      </c>
      <c r="AQ17" s="400">
        <v>5</v>
      </c>
      <c r="AR17" s="400">
        <v>5</v>
      </c>
      <c r="AS17" s="395"/>
      <c r="AT17" s="400">
        <v>5</v>
      </c>
      <c r="AU17" s="400">
        <v>5</v>
      </c>
      <c r="AV17" s="400">
        <v>5</v>
      </c>
      <c r="AW17" s="400">
        <v>3</v>
      </c>
      <c r="AX17" s="400">
        <v>5</v>
      </c>
      <c r="AY17" s="400">
        <v>5</v>
      </c>
      <c r="AZ17" s="400">
        <v>5</v>
      </c>
      <c r="BA17" s="400">
        <v>5</v>
      </c>
      <c r="BB17" s="409"/>
      <c r="BC17" s="400">
        <v>5</v>
      </c>
      <c r="BD17" s="400">
        <v>5</v>
      </c>
      <c r="BE17" s="395"/>
      <c r="BF17" s="400">
        <v>3</v>
      </c>
      <c r="BG17" s="400">
        <v>5</v>
      </c>
      <c r="BH17" s="395"/>
      <c r="BI17" s="400">
        <v>5</v>
      </c>
      <c r="BJ17" s="400">
        <v>5</v>
      </c>
      <c r="BK17" s="400">
        <v>5</v>
      </c>
      <c r="BL17" s="400">
        <v>5</v>
      </c>
      <c r="BM17" s="400">
        <v>1</v>
      </c>
      <c r="BN17" s="400">
        <v>3</v>
      </c>
      <c r="BO17" s="395"/>
      <c r="BP17" s="400">
        <v>5</v>
      </c>
      <c r="BQ17" s="400">
        <v>5</v>
      </c>
      <c r="BR17" s="406"/>
      <c r="BS17" s="400">
        <v>1</v>
      </c>
      <c r="BT17" s="400">
        <v>2</v>
      </c>
      <c r="BU17" s="400">
        <v>2</v>
      </c>
      <c r="BV17" s="400">
        <v>5</v>
      </c>
      <c r="BW17" s="400">
        <v>5</v>
      </c>
      <c r="BX17" s="409"/>
      <c r="BY17" s="400">
        <v>4</v>
      </c>
      <c r="BZ17" s="400">
        <v>4</v>
      </c>
      <c r="CA17" s="400">
        <v>4</v>
      </c>
      <c r="CB17" s="400">
        <v>5</v>
      </c>
      <c r="CC17" s="409"/>
      <c r="CD17" s="409"/>
      <c r="CE17" s="400">
        <v>5</v>
      </c>
      <c r="CF17" s="409"/>
      <c r="CG17" s="400">
        <v>5</v>
      </c>
      <c r="CH17" s="409"/>
      <c r="CI17" s="395"/>
      <c r="CJ17" s="409"/>
      <c r="CK17" s="400">
        <v>1</v>
      </c>
      <c r="CL17" s="395"/>
    </row>
    <row r="18" spans="1:90" ht="30.75" customHeight="1" x14ac:dyDescent="0.25">
      <c r="A18" s="594" t="s">
        <v>566</v>
      </c>
      <c r="B18" s="319" t="s">
        <v>567</v>
      </c>
      <c r="C18" s="320" t="s">
        <v>568</v>
      </c>
      <c r="D18" s="320" t="s">
        <v>518</v>
      </c>
      <c r="E18" s="323"/>
      <c r="F18" s="396" t="s">
        <v>63</v>
      </c>
      <c r="G18" s="397">
        <f>'Stage 2 - Site Information'!N18</f>
        <v>35</v>
      </c>
      <c r="H18" s="396"/>
      <c r="I18" s="398">
        <f>'Stage 2 - Site Information'!M18</f>
        <v>0.98</v>
      </c>
      <c r="J18" s="399"/>
      <c r="K18" s="405"/>
      <c r="L18" s="408"/>
      <c r="M18" s="401">
        <f t="shared" si="0"/>
        <v>5</v>
      </c>
      <c r="N18" s="529"/>
      <c r="O18" s="401">
        <v>5</v>
      </c>
      <c r="P18" s="401">
        <v>5</v>
      </c>
      <c r="Q18" s="408"/>
      <c r="R18" s="400">
        <v>5</v>
      </c>
      <c r="S18" s="400">
        <v>5</v>
      </c>
      <c r="T18" s="400">
        <v>3</v>
      </c>
      <c r="U18" s="400">
        <v>3</v>
      </c>
      <c r="V18" s="407"/>
      <c r="W18" s="401">
        <v>4</v>
      </c>
      <c r="X18" s="401">
        <v>3</v>
      </c>
      <c r="Y18" s="401">
        <v>1</v>
      </c>
      <c r="Z18" s="401">
        <v>4</v>
      </c>
      <c r="AA18" s="407"/>
      <c r="AB18" s="400">
        <v>5</v>
      </c>
      <c r="AC18" s="400">
        <v>5</v>
      </c>
      <c r="AD18" s="407"/>
      <c r="AE18" s="400">
        <v>1</v>
      </c>
      <c r="AF18" s="400">
        <v>1</v>
      </c>
      <c r="AG18" s="406"/>
      <c r="AH18" s="400">
        <v>2</v>
      </c>
      <c r="AI18" s="400">
        <v>1</v>
      </c>
      <c r="AJ18" s="400">
        <v>3</v>
      </c>
      <c r="AK18" s="400">
        <v>2</v>
      </c>
      <c r="AL18" s="395"/>
      <c r="AM18" s="400">
        <v>5</v>
      </c>
      <c r="AN18" s="400">
        <v>5</v>
      </c>
      <c r="AO18" s="400">
        <v>3</v>
      </c>
      <c r="AP18" s="400">
        <v>5</v>
      </c>
      <c r="AQ18" s="400">
        <v>5</v>
      </c>
      <c r="AR18" s="400">
        <v>5</v>
      </c>
      <c r="AS18" s="395"/>
      <c r="AT18" s="400">
        <v>5</v>
      </c>
      <c r="AU18" s="400">
        <v>5</v>
      </c>
      <c r="AV18" s="400">
        <v>5</v>
      </c>
      <c r="AW18" s="400">
        <v>5</v>
      </c>
      <c r="AX18" s="400">
        <v>5</v>
      </c>
      <c r="AY18" s="400">
        <v>5</v>
      </c>
      <c r="AZ18" s="400">
        <v>5</v>
      </c>
      <c r="BA18" s="400">
        <v>5</v>
      </c>
      <c r="BB18" s="409"/>
      <c r="BC18" s="400">
        <v>5</v>
      </c>
      <c r="BD18" s="400">
        <v>5</v>
      </c>
      <c r="BE18" s="395"/>
      <c r="BF18" s="400">
        <v>5</v>
      </c>
      <c r="BG18" s="400">
        <v>5</v>
      </c>
      <c r="BH18" s="395"/>
      <c r="BI18" s="400">
        <v>4</v>
      </c>
      <c r="BJ18" s="400">
        <v>5</v>
      </c>
      <c r="BK18" s="400">
        <v>3</v>
      </c>
      <c r="BL18" s="400">
        <v>4</v>
      </c>
      <c r="BM18" s="400">
        <v>1</v>
      </c>
      <c r="BN18" s="400">
        <v>5</v>
      </c>
      <c r="BO18" s="395"/>
      <c r="BP18" s="400">
        <v>5</v>
      </c>
      <c r="BQ18" s="400">
        <v>5</v>
      </c>
      <c r="BR18" s="406"/>
      <c r="BS18" s="400">
        <v>4</v>
      </c>
      <c r="BT18" s="400">
        <v>2</v>
      </c>
      <c r="BU18" s="400">
        <v>5</v>
      </c>
      <c r="BV18" s="400">
        <v>2</v>
      </c>
      <c r="BW18" s="400">
        <v>5</v>
      </c>
      <c r="BX18" s="409"/>
      <c r="BY18" s="400">
        <v>5</v>
      </c>
      <c r="BZ18" s="400">
        <v>5</v>
      </c>
      <c r="CA18" s="400">
        <v>4</v>
      </c>
      <c r="CB18" s="400">
        <v>5</v>
      </c>
      <c r="CC18" s="409"/>
      <c r="CD18" s="409"/>
      <c r="CE18" s="400">
        <v>1</v>
      </c>
      <c r="CF18" s="409"/>
      <c r="CG18" s="400">
        <v>5</v>
      </c>
      <c r="CH18" s="409"/>
      <c r="CI18" s="395"/>
      <c r="CJ18" s="409"/>
      <c r="CK18" s="400">
        <v>1</v>
      </c>
      <c r="CL18" s="395"/>
    </row>
    <row r="19" spans="1:90" s="494" customFormat="1" ht="30.75" customHeight="1" x14ac:dyDescent="0.25">
      <c r="A19" s="595" t="s">
        <v>569</v>
      </c>
      <c r="B19" s="479" t="s">
        <v>570</v>
      </c>
      <c r="C19" s="480" t="s">
        <v>571</v>
      </c>
      <c r="D19" s="480" t="s">
        <v>565</v>
      </c>
      <c r="E19" s="481"/>
      <c r="F19" s="482" t="s">
        <v>63</v>
      </c>
      <c r="G19" s="483">
        <f>'Stage 2 - Site Information'!N19</f>
        <v>1</v>
      </c>
      <c r="H19" s="482"/>
      <c r="I19" s="484">
        <f>'Stage 2 - Site Information'!M19</f>
        <v>0.06</v>
      </c>
      <c r="J19" s="485"/>
      <c r="K19" s="486"/>
      <c r="L19" s="487"/>
      <c r="M19" s="401">
        <f t="shared" si="0"/>
        <v>1</v>
      </c>
      <c r="N19" s="529"/>
      <c r="O19" s="401">
        <v>1</v>
      </c>
      <c r="P19" s="401">
        <v>3</v>
      </c>
      <c r="Q19" s="487"/>
      <c r="R19" s="488">
        <v>0</v>
      </c>
      <c r="S19" s="488">
        <v>0</v>
      </c>
      <c r="T19" s="488">
        <v>0</v>
      </c>
      <c r="U19" s="488">
        <v>0</v>
      </c>
      <c r="V19" s="490"/>
      <c r="W19" s="491">
        <v>0</v>
      </c>
      <c r="X19" s="491">
        <v>0</v>
      </c>
      <c r="Y19" s="491">
        <v>0</v>
      </c>
      <c r="Z19" s="491">
        <v>0</v>
      </c>
      <c r="AA19" s="490"/>
      <c r="AB19" s="488">
        <v>0</v>
      </c>
      <c r="AC19" s="488">
        <v>0</v>
      </c>
      <c r="AD19" s="490"/>
      <c r="AE19" s="488">
        <v>0</v>
      </c>
      <c r="AF19" s="488">
        <v>0</v>
      </c>
      <c r="AG19" s="492"/>
      <c r="AH19" s="488">
        <v>0</v>
      </c>
      <c r="AI19" s="488">
        <v>0</v>
      </c>
      <c r="AJ19" s="488">
        <v>0</v>
      </c>
      <c r="AK19" s="488">
        <v>0</v>
      </c>
      <c r="AL19" s="493"/>
      <c r="AM19" s="488">
        <v>0</v>
      </c>
      <c r="AN19" s="488">
        <v>0</v>
      </c>
      <c r="AO19" s="488">
        <v>0</v>
      </c>
      <c r="AP19" s="488">
        <v>0</v>
      </c>
      <c r="AQ19" s="488">
        <v>0</v>
      </c>
      <c r="AR19" s="488">
        <v>0</v>
      </c>
      <c r="AS19" s="493"/>
      <c r="AT19" s="488">
        <v>0</v>
      </c>
      <c r="AU19" s="488">
        <v>0</v>
      </c>
      <c r="AV19" s="488">
        <v>0</v>
      </c>
      <c r="AW19" s="488">
        <v>0</v>
      </c>
      <c r="AX19" s="488">
        <v>0</v>
      </c>
      <c r="AY19" s="488">
        <v>0</v>
      </c>
      <c r="AZ19" s="488">
        <v>0</v>
      </c>
      <c r="BA19" s="488">
        <v>0</v>
      </c>
      <c r="BB19" s="489"/>
      <c r="BC19" s="488">
        <v>0</v>
      </c>
      <c r="BD19" s="488">
        <v>0</v>
      </c>
      <c r="BE19" s="493"/>
      <c r="BF19" s="488">
        <v>0</v>
      </c>
      <c r="BG19" s="488">
        <v>0</v>
      </c>
      <c r="BH19" s="493"/>
      <c r="BI19" s="488">
        <v>0</v>
      </c>
      <c r="BJ19" s="488">
        <v>0</v>
      </c>
      <c r="BK19" s="488">
        <v>0</v>
      </c>
      <c r="BL19" s="488">
        <v>0</v>
      </c>
      <c r="BM19" s="488">
        <v>0</v>
      </c>
      <c r="BN19" s="488">
        <v>0</v>
      </c>
      <c r="BO19" s="493"/>
      <c r="BP19" s="488">
        <v>0</v>
      </c>
      <c r="BQ19" s="488">
        <v>0</v>
      </c>
      <c r="BR19" s="492"/>
      <c r="BS19" s="488">
        <v>0</v>
      </c>
      <c r="BT19" s="488">
        <v>0</v>
      </c>
      <c r="BU19" s="488">
        <v>0</v>
      </c>
      <c r="BV19" s="488">
        <v>0</v>
      </c>
      <c r="BW19" s="488">
        <v>0</v>
      </c>
      <c r="BX19" s="489"/>
      <c r="BY19" s="488">
        <v>0</v>
      </c>
      <c r="BZ19" s="488">
        <v>0</v>
      </c>
      <c r="CA19" s="488">
        <v>0</v>
      </c>
      <c r="CB19" s="488">
        <v>0</v>
      </c>
      <c r="CC19" s="489"/>
      <c r="CD19" s="489"/>
      <c r="CE19" s="488">
        <v>0</v>
      </c>
      <c r="CF19" s="489"/>
      <c r="CG19" s="488">
        <v>0</v>
      </c>
      <c r="CH19" s="489"/>
      <c r="CI19" s="493"/>
      <c r="CJ19" s="489"/>
      <c r="CK19" s="488">
        <v>0</v>
      </c>
      <c r="CL19" s="493"/>
    </row>
    <row r="20" spans="1:90" ht="30.75" customHeight="1" x14ac:dyDescent="0.25">
      <c r="A20" s="594" t="s">
        <v>572</v>
      </c>
      <c r="B20" s="319" t="s">
        <v>573</v>
      </c>
      <c r="C20" s="320" t="s">
        <v>574</v>
      </c>
      <c r="D20" s="320" t="s">
        <v>521</v>
      </c>
      <c r="E20" s="323"/>
      <c r="F20" s="396"/>
      <c r="G20" s="397">
        <f>'Stage 2 - Site Information'!N20</f>
        <v>0</v>
      </c>
      <c r="H20" s="396" t="s">
        <v>63</v>
      </c>
      <c r="I20" s="398">
        <f>'Stage 2 - Site Information'!M20</f>
        <v>10.87</v>
      </c>
      <c r="J20" s="399"/>
      <c r="K20" s="405"/>
      <c r="L20" s="408"/>
      <c r="M20" s="401">
        <f t="shared" si="0"/>
        <v>5</v>
      </c>
      <c r="N20" s="529"/>
      <c r="O20" s="401">
        <v>4</v>
      </c>
      <c r="P20" s="401">
        <v>1</v>
      </c>
      <c r="Q20" s="408"/>
      <c r="R20" s="400">
        <v>5</v>
      </c>
      <c r="S20" s="400">
        <v>1</v>
      </c>
      <c r="T20" s="400">
        <v>1</v>
      </c>
      <c r="U20" s="400">
        <v>2</v>
      </c>
      <c r="V20" s="407"/>
      <c r="W20" s="401">
        <v>4</v>
      </c>
      <c r="X20" s="401">
        <v>3</v>
      </c>
      <c r="Y20" s="401">
        <v>5</v>
      </c>
      <c r="Z20" s="401">
        <v>4</v>
      </c>
      <c r="AA20" s="407"/>
      <c r="AB20" s="400">
        <v>5</v>
      </c>
      <c r="AC20" s="409"/>
      <c r="AD20" s="407"/>
      <c r="AE20" s="400">
        <v>1</v>
      </c>
      <c r="AF20" s="400">
        <v>3</v>
      </c>
      <c r="AG20" s="406"/>
      <c r="AH20" s="400">
        <v>4</v>
      </c>
      <c r="AI20" s="400">
        <v>5</v>
      </c>
      <c r="AJ20" s="400">
        <v>5</v>
      </c>
      <c r="AK20" s="400">
        <v>2</v>
      </c>
      <c r="AL20" s="395"/>
      <c r="AM20" s="400">
        <v>5</v>
      </c>
      <c r="AN20" s="400">
        <v>3</v>
      </c>
      <c r="AO20" s="400">
        <v>5</v>
      </c>
      <c r="AP20" s="400">
        <v>3</v>
      </c>
      <c r="AQ20" s="400">
        <v>5</v>
      </c>
      <c r="AR20" s="400">
        <v>4</v>
      </c>
      <c r="AS20" s="395"/>
      <c r="AT20" s="400">
        <v>5</v>
      </c>
      <c r="AU20" s="400">
        <v>5</v>
      </c>
      <c r="AV20" s="400">
        <v>5</v>
      </c>
      <c r="AW20" s="400">
        <v>5</v>
      </c>
      <c r="AX20" s="400">
        <v>1</v>
      </c>
      <c r="AY20" s="400">
        <v>5</v>
      </c>
      <c r="AZ20" s="400">
        <v>5</v>
      </c>
      <c r="BA20" s="400">
        <v>5</v>
      </c>
      <c r="BB20" s="409"/>
      <c r="BC20" s="400">
        <v>3</v>
      </c>
      <c r="BD20" s="400">
        <v>3</v>
      </c>
      <c r="BE20" s="395"/>
      <c r="BF20" s="400">
        <v>5</v>
      </c>
      <c r="BG20" s="400">
        <v>5</v>
      </c>
      <c r="BH20" s="395"/>
      <c r="BI20" s="400">
        <v>5</v>
      </c>
      <c r="BJ20" s="400">
        <v>5</v>
      </c>
      <c r="BK20" s="400">
        <v>5</v>
      </c>
      <c r="BL20" s="400">
        <v>4</v>
      </c>
      <c r="BM20" s="400">
        <v>1</v>
      </c>
      <c r="BN20" s="400">
        <v>5</v>
      </c>
      <c r="BO20" s="395"/>
      <c r="BP20" s="400">
        <v>3</v>
      </c>
      <c r="BQ20" s="400">
        <v>3</v>
      </c>
      <c r="BR20" s="406"/>
      <c r="BS20" s="400">
        <v>1</v>
      </c>
      <c r="BT20" s="400">
        <v>4</v>
      </c>
      <c r="BU20" s="400">
        <v>1</v>
      </c>
      <c r="BV20" s="409"/>
      <c r="BW20" s="409"/>
      <c r="BX20" s="409"/>
      <c r="BY20" s="409"/>
      <c r="BZ20" s="409"/>
      <c r="CA20" s="409"/>
      <c r="CB20" s="409"/>
      <c r="CC20" s="409"/>
      <c r="CD20" s="409"/>
      <c r="CE20" s="409"/>
      <c r="CF20" s="409"/>
      <c r="CG20" s="409"/>
      <c r="CH20" s="409"/>
      <c r="CI20" s="395"/>
      <c r="CJ20" s="409"/>
      <c r="CK20" s="400">
        <v>1</v>
      </c>
      <c r="CL20" s="395"/>
    </row>
    <row r="21" spans="1:90" ht="30.75" customHeight="1" x14ac:dyDescent="0.25">
      <c r="A21" s="594" t="s">
        <v>575</v>
      </c>
      <c r="B21" s="319" t="s">
        <v>576</v>
      </c>
      <c r="C21" s="320" t="s">
        <v>577</v>
      </c>
      <c r="D21" s="320" t="s">
        <v>518</v>
      </c>
      <c r="E21" s="323"/>
      <c r="F21" s="396" t="s">
        <v>63</v>
      </c>
      <c r="G21" s="397">
        <f>'Stage 2 - Site Information'!N21</f>
        <v>48</v>
      </c>
      <c r="H21" s="396" t="s">
        <v>63</v>
      </c>
      <c r="I21" s="398">
        <f>'Stage 2 - Site Information'!M21</f>
        <v>2.15</v>
      </c>
      <c r="J21" s="399" t="s">
        <v>539</v>
      </c>
      <c r="K21" s="405"/>
      <c r="L21" s="408"/>
      <c r="M21" s="401">
        <f t="shared" si="0"/>
        <v>5</v>
      </c>
      <c r="N21" s="529"/>
      <c r="O21" s="401">
        <v>5</v>
      </c>
      <c r="P21" s="401">
        <v>1</v>
      </c>
      <c r="Q21" s="408"/>
      <c r="R21" s="400">
        <v>5</v>
      </c>
      <c r="S21" s="400">
        <v>5</v>
      </c>
      <c r="T21" s="400">
        <v>5</v>
      </c>
      <c r="U21" s="400">
        <v>4</v>
      </c>
      <c r="V21" s="407"/>
      <c r="W21" s="401">
        <v>4</v>
      </c>
      <c r="X21" s="401">
        <v>5</v>
      </c>
      <c r="Y21" s="401">
        <v>5</v>
      </c>
      <c r="Z21" s="401">
        <v>4</v>
      </c>
      <c r="AA21" s="407"/>
      <c r="AB21" s="400">
        <v>5</v>
      </c>
      <c r="AC21" s="409"/>
      <c r="AD21" s="407"/>
      <c r="AE21" s="400">
        <v>1</v>
      </c>
      <c r="AF21" s="400">
        <v>1</v>
      </c>
      <c r="AG21" s="406"/>
      <c r="AH21" s="400">
        <v>3</v>
      </c>
      <c r="AI21" s="400">
        <v>4</v>
      </c>
      <c r="AJ21" s="400">
        <v>5</v>
      </c>
      <c r="AK21" s="400">
        <v>2</v>
      </c>
      <c r="AL21" s="395"/>
      <c r="AM21" s="400">
        <v>5</v>
      </c>
      <c r="AN21" s="400">
        <v>4</v>
      </c>
      <c r="AO21" s="400">
        <v>5</v>
      </c>
      <c r="AP21" s="400">
        <v>3</v>
      </c>
      <c r="AQ21" s="400">
        <v>5</v>
      </c>
      <c r="AR21" s="400">
        <v>5</v>
      </c>
      <c r="AS21" s="395"/>
      <c r="AT21" s="400">
        <v>2</v>
      </c>
      <c r="AU21" s="400">
        <v>3</v>
      </c>
      <c r="AV21" s="400">
        <v>4</v>
      </c>
      <c r="AW21" s="400">
        <v>3</v>
      </c>
      <c r="AX21" s="400">
        <v>1</v>
      </c>
      <c r="AY21" s="400">
        <v>5</v>
      </c>
      <c r="AZ21" s="400">
        <v>5</v>
      </c>
      <c r="BA21" s="400">
        <v>5</v>
      </c>
      <c r="BB21" s="409"/>
      <c r="BC21" s="400">
        <v>3</v>
      </c>
      <c r="BD21" s="400">
        <v>3</v>
      </c>
      <c r="BE21" s="395"/>
      <c r="BF21" s="400">
        <v>5</v>
      </c>
      <c r="BG21" s="400">
        <v>5</v>
      </c>
      <c r="BH21" s="395"/>
      <c r="BI21" s="400">
        <v>5</v>
      </c>
      <c r="BJ21" s="400">
        <v>3</v>
      </c>
      <c r="BK21" s="400">
        <v>1</v>
      </c>
      <c r="BL21" s="400">
        <v>4</v>
      </c>
      <c r="BM21" s="400">
        <v>1</v>
      </c>
      <c r="BN21" s="400">
        <v>5</v>
      </c>
      <c r="BO21" s="395"/>
      <c r="BP21" s="400">
        <v>5</v>
      </c>
      <c r="BQ21" s="400">
        <v>5</v>
      </c>
      <c r="BR21" s="406"/>
      <c r="BS21" s="400">
        <v>4</v>
      </c>
      <c r="BT21" s="400">
        <v>2</v>
      </c>
      <c r="BU21" s="400">
        <v>2</v>
      </c>
      <c r="BV21" s="400">
        <v>1</v>
      </c>
      <c r="BW21" s="400">
        <v>5</v>
      </c>
      <c r="BX21" s="409"/>
      <c r="BY21" s="400">
        <v>4</v>
      </c>
      <c r="BZ21" s="400">
        <v>4</v>
      </c>
      <c r="CA21" s="400">
        <v>4</v>
      </c>
      <c r="CB21" s="400">
        <v>5</v>
      </c>
      <c r="CC21" s="409"/>
      <c r="CD21" s="409"/>
      <c r="CE21" s="400">
        <v>1</v>
      </c>
      <c r="CF21" s="409"/>
      <c r="CG21" s="400">
        <v>5</v>
      </c>
      <c r="CH21" s="409"/>
      <c r="CI21" s="395"/>
      <c r="CJ21" s="409"/>
      <c r="CK21" s="400">
        <v>5</v>
      </c>
      <c r="CL21" s="395"/>
    </row>
    <row r="22" spans="1:90" ht="30.75" customHeight="1" x14ac:dyDescent="0.25">
      <c r="A22" s="594" t="s">
        <v>578</v>
      </c>
      <c r="B22" s="319" t="s">
        <v>579</v>
      </c>
      <c r="C22" s="320" t="s">
        <v>580</v>
      </c>
      <c r="D22" s="320" t="s">
        <v>518</v>
      </c>
      <c r="E22" s="323"/>
      <c r="F22" s="396" t="s">
        <v>63</v>
      </c>
      <c r="G22" s="397">
        <f>'Stage 2 - Site Information'!N22</f>
        <v>105</v>
      </c>
      <c r="H22" s="396"/>
      <c r="I22" s="398">
        <f>'Stage 2 - Site Information'!M22</f>
        <v>6.65</v>
      </c>
      <c r="J22" s="399"/>
      <c r="K22" s="405"/>
      <c r="L22" s="408"/>
      <c r="M22" s="401">
        <f t="shared" si="0"/>
        <v>5</v>
      </c>
      <c r="N22" s="529"/>
      <c r="O22" s="401">
        <v>5</v>
      </c>
      <c r="P22" s="401">
        <v>2</v>
      </c>
      <c r="Q22" s="408"/>
      <c r="R22" s="400">
        <v>5</v>
      </c>
      <c r="S22" s="400">
        <v>5</v>
      </c>
      <c r="T22" s="400">
        <v>1</v>
      </c>
      <c r="U22" s="400">
        <v>4</v>
      </c>
      <c r="V22" s="407"/>
      <c r="W22" s="401">
        <v>4</v>
      </c>
      <c r="X22" s="401">
        <v>3</v>
      </c>
      <c r="Y22" s="401">
        <v>5</v>
      </c>
      <c r="Z22" s="401">
        <v>4</v>
      </c>
      <c r="AA22" s="407"/>
      <c r="AB22" s="400">
        <v>5</v>
      </c>
      <c r="AC22" s="409"/>
      <c r="AD22" s="407"/>
      <c r="AE22" s="400">
        <v>1</v>
      </c>
      <c r="AF22" s="400">
        <v>1</v>
      </c>
      <c r="AG22" s="406"/>
      <c r="AH22" s="400">
        <v>3</v>
      </c>
      <c r="AI22" s="400">
        <v>4</v>
      </c>
      <c r="AJ22" s="400">
        <v>5</v>
      </c>
      <c r="AK22" s="400">
        <v>2</v>
      </c>
      <c r="AL22" s="395"/>
      <c r="AM22" s="400">
        <v>5</v>
      </c>
      <c r="AN22" s="400">
        <v>2</v>
      </c>
      <c r="AO22" s="400">
        <v>5</v>
      </c>
      <c r="AP22" s="400">
        <v>4</v>
      </c>
      <c r="AQ22" s="400">
        <v>5</v>
      </c>
      <c r="AR22" s="400">
        <v>5</v>
      </c>
      <c r="AS22" s="395"/>
      <c r="AT22" s="400">
        <v>2</v>
      </c>
      <c r="AU22" s="400">
        <v>1</v>
      </c>
      <c r="AV22" s="400">
        <v>4</v>
      </c>
      <c r="AW22" s="400">
        <v>5</v>
      </c>
      <c r="AX22" s="400">
        <v>3</v>
      </c>
      <c r="AY22" s="400">
        <v>5</v>
      </c>
      <c r="AZ22" s="400">
        <v>5</v>
      </c>
      <c r="BA22" s="400">
        <v>5</v>
      </c>
      <c r="BB22" s="409"/>
      <c r="BC22" s="400">
        <v>3</v>
      </c>
      <c r="BD22" s="400">
        <v>3</v>
      </c>
      <c r="BE22" s="395"/>
      <c r="BF22" s="400">
        <v>5</v>
      </c>
      <c r="BG22" s="400">
        <v>5</v>
      </c>
      <c r="BH22" s="395"/>
      <c r="BI22" s="400">
        <v>4</v>
      </c>
      <c r="BJ22" s="400">
        <v>3</v>
      </c>
      <c r="BK22" s="400">
        <v>1</v>
      </c>
      <c r="BL22" s="400">
        <v>4</v>
      </c>
      <c r="BM22" s="400">
        <v>1</v>
      </c>
      <c r="BN22" s="400">
        <v>5</v>
      </c>
      <c r="BO22" s="395"/>
      <c r="BP22" s="400">
        <v>5</v>
      </c>
      <c r="BQ22" s="400">
        <v>5</v>
      </c>
      <c r="BR22" s="406"/>
      <c r="BS22" s="400">
        <v>4</v>
      </c>
      <c r="BT22" s="400">
        <v>4</v>
      </c>
      <c r="BU22" s="400">
        <v>2</v>
      </c>
      <c r="BV22" s="400">
        <v>1</v>
      </c>
      <c r="BW22" s="400">
        <v>5</v>
      </c>
      <c r="BX22" s="409"/>
      <c r="BY22" s="400">
        <v>4</v>
      </c>
      <c r="BZ22" s="400">
        <v>1</v>
      </c>
      <c r="CA22" s="400">
        <v>3</v>
      </c>
      <c r="CB22" s="400">
        <v>4</v>
      </c>
      <c r="CC22" s="409"/>
      <c r="CD22" s="409"/>
      <c r="CE22" s="400">
        <v>1</v>
      </c>
      <c r="CF22" s="409"/>
      <c r="CG22" s="400">
        <v>5</v>
      </c>
      <c r="CH22" s="409"/>
      <c r="CI22" s="395"/>
      <c r="CJ22" s="409"/>
      <c r="CK22" s="400">
        <v>1</v>
      </c>
      <c r="CL22" s="395"/>
    </row>
    <row r="23" spans="1:90" ht="30.75" customHeight="1" x14ac:dyDescent="0.25">
      <c r="A23" s="594" t="s">
        <v>581</v>
      </c>
      <c r="B23" s="319" t="s">
        <v>582</v>
      </c>
      <c r="C23" s="320" t="s">
        <v>583</v>
      </c>
      <c r="D23" s="320" t="s">
        <v>584</v>
      </c>
      <c r="E23" s="323"/>
      <c r="F23" s="396" t="s">
        <v>63</v>
      </c>
      <c r="G23" s="397">
        <f>'Stage 2 - Site Information'!N23</f>
        <v>9</v>
      </c>
      <c r="H23" s="396"/>
      <c r="I23" s="398">
        <f>'Stage 2 - Site Information'!M23</f>
        <v>0.56000000000000005</v>
      </c>
      <c r="J23" s="399"/>
      <c r="K23" s="405"/>
      <c r="L23" s="408"/>
      <c r="M23" s="401">
        <f t="shared" si="0"/>
        <v>5</v>
      </c>
      <c r="N23" s="529"/>
      <c r="O23" s="401">
        <v>2</v>
      </c>
      <c r="P23" s="401">
        <v>1</v>
      </c>
      <c r="Q23" s="408"/>
      <c r="R23" s="400">
        <v>5</v>
      </c>
      <c r="S23" s="400">
        <v>5</v>
      </c>
      <c r="T23" s="400">
        <v>1</v>
      </c>
      <c r="U23" s="400">
        <v>4</v>
      </c>
      <c r="V23" s="407"/>
      <c r="W23" s="401">
        <v>4</v>
      </c>
      <c r="X23" s="401">
        <v>3</v>
      </c>
      <c r="Y23" s="401">
        <v>5</v>
      </c>
      <c r="Z23" s="401">
        <v>4</v>
      </c>
      <c r="AA23" s="407"/>
      <c r="AB23" s="400">
        <v>5</v>
      </c>
      <c r="AC23" s="409"/>
      <c r="AD23" s="407"/>
      <c r="AE23" s="400">
        <v>5</v>
      </c>
      <c r="AF23" s="400">
        <v>5</v>
      </c>
      <c r="AG23" s="406"/>
      <c r="AH23" s="400">
        <v>4</v>
      </c>
      <c r="AI23" s="400">
        <v>3</v>
      </c>
      <c r="AJ23" s="400">
        <v>3</v>
      </c>
      <c r="AK23" s="400">
        <v>2</v>
      </c>
      <c r="AL23" s="395"/>
      <c r="AM23" s="400">
        <v>5</v>
      </c>
      <c r="AN23" s="400">
        <v>2</v>
      </c>
      <c r="AO23" s="400">
        <v>5</v>
      </c>
      <c r="AP23" s="400">
        <v>3</v>
      </c>
      <c r="AQ23" s="400">
        <v>5</v>
      </c>
      <c r="AR23" s="400">
        <v>5</v>
      </c>
      <c r="AS23" s="395"/>
      <c r="AT23" s="400">
        <v>3</v>
      </c>
      <c r="AU23" s="400">
        <v>5</v>
      </c>
      <c r="AV23" s="400">
        <v>5</v>
      </c>
      <c r="AW23" s="400">
        <v>5</v>
      </c>
      <c r="AX23" s="400">
        <v>2</v>
      </c>
      <c r="AY23" s="400">
        <v>5</v>
      </c>
      <c r="AZ23" s="400">
        <v>5</v>
      </c>
      <c r="BA23" s="400">
        <v>5</v>
      </c>
      <c r="BB23" s="409"/>
      <c r="BC23" s="400">
        <v>5</v>
      </c>
      <c r="BD23" s="400">
        <v>5</v>
      </c>
      <c r="BE23" s="395"/>
      <c r="BF23" s="400">
        <v>5</v>
      </c>
      <c r="BG23" s="400">
        <v>5</v>
      </c>
      <c r="BH23" s="395"/>
      <c r="BI23" s="400">
        <v>5</v>
      </c>
      <c r="BJ23" s="400">
        <v>5</v>
      </c>
      <c r="BK23" s="400">
        <v>1</v>
      </c>
      <c r="BL23" s="400">
        <v>5</v>
      </c>
      <c r="BM23" s="400">
        <v>5</v>
      </c>
      <c r="BN23" s="400">
        <v>5</v>
      </c>
      <c r="BO23" s="395"/>
      <c r="BP23" s="400">
        <v>5</v>
      </c>
      <c r="BQ23" s="400">
        <v>5</v>
      </c>
      <c r="BR23" s="406"/>
      <c r="BS23" s="400">
        <v>1</v>
      </c>
      <c r="BT23" s="400">
        <v>3</v>
      </c>
      <c r="BU23" s="400">
        <v>5</v>
      </c>
      <c r="BV23" s="400">
        <v>2</v>
      </c>
      <c r="BW23" s="400">
        <v>2</v>
      </c>
      <c r="BX23" s="409"/>
      <c r="BY23" s="400">
        <v>2</v>
      </c>
      <c r="BZ23" s="400">
        <v>5</v>
      </c>
      <c r="CA23" s="400">
        <v>3</v>
      </c>
      <c r="CB23" s="400">
        <v>2</v>
      </c>
      <c r="CC23" s="409"/>
      <c r="CD23" s="409"/>
      <c r="CE23" s="400">
        <v>3</v>
      </c>
      <c r="CF23" s="409"/>
      <c r="CG23" s="400">
        <v>5</v>
      </c>
      <c r="CH23" s="409"/>
      <c r="CI23" s="395"/>
      <c r="CJ23" s="409"/>
      <c r="CK23" s="400">
        <v>1</v>
      </c>
      <c r="CL23" s="395"/>
    </row>
    <row r="24" spans="1:90" ht="30.75" customHeight="1" x14ac:dyDescent="0.25">
      <c r="A24" s="594" t="s">
        <v>585</v>
      </c>
      <c r="B24" s="319" t="s">
        <v>586</v>
      </c>
      <c r="C24" s="320" t="s">
        <v>587</v>
      </c>
      <c r="D24" s="320" t="s">
        <v>584</v>
      </c>
      <c r="E24" s="323"/>
      <c r="F24" s="396" t="s">
        <v>63</v>
      </c>
      <c r="G24" s="397">
        <f>'Stage 2 - Site Information'!N24</f>
        <v>30</v>
      </c>
      <c r="H24" s="396"/>
      <c r="I24" s="398">
        <f>'Stage 2 - Site Information'!M24</f>
        <v>3.67</v>
      </c>
      <c r="J24" s="399"/>
      <c r="K24" s="405"/>
      <c r="L24" s="408"/>
      <c r="M24" s="401">
        <f t="shared" si="0"/>
        <v>5</v>
      </c>
      <c r="N24" s="529"/>
      <c r="O24" s="401">
        <v>2</v>
      </c>
      <c r="P24" s="401">
        <v>1</v>
      </c>
      <c r="Q24" s="408"/>
      <c r="R24" s="400">
        <v>5</v>
      </c>
      <c r="S24" s="400">
        <v>5</v>
      </c>
      <c r="T24" s="400">
        <v>1</v>
      </c>
      <c r="U24" s="400">
        <v>4</v>
      </c>
      <c r="V24" s="407"/>
      <c r="W24" s="401">
        <v>4</v>
      </c>
      <c r="X24" s="401">
        <v>3</v>
      </c>
      <c r="Y24" s="401">
        <v>3</v>
      </c>
      <c r="Z24" s="401">
        <v>4</v>
      </c>
      <c r="AA24" s="407"/>
      <c r="AB24" s="400">
        <v>5</v>
      </c>
      <c r="AC24" s="409"/>
      <c r="AD24" s="407"/>
      <c r="AE24" s="400">
        <v>5</v>
      </c>
      <c r="AF24" s="400">
        <v>5</v>
      </c>
      <c r="AG24" s="406"/>
      <c r="AH24" s="400">
        <v>4</v>
      </c>
      <c r="AI24" s="400">
        <v>3</v>
      </c>
      <c r="AJ24" s="400">
        <v>5</v>
      </c>
      <c r="AK24" s="400">
        <v>2</v>
      </c>
      <c r="AL24" s="395"/>
      <c r="AM24" s="400">
        <v>5</v>
      </c>
      <c r="AN24" s="400">
        <v>4</v>
      </c>
      <c r="AO24" s="400">
        <v>4</v>
      </c>
      <c r="AP24" s="400">
        <v>3</v>
      </c>
      <c r="AQ24" s="400">
        <v>5</v>
      </c>
      <c r="AR24" s="400">
        <v>5</v>
      </c>
      <c r="AS24" s="395"/>
      <c r="AT24" s="400">
        <v>3</v>
      </c>
      <c r="AU24" s="400">
        <v>5</v>
      </c>
      <c r="AV24" s="400">
        <v>4</v>
      </c>
      <c r="AW24" s="400">
        <v>5</v>
      </c>
      <c r="AX24" s="400">
        <v>2</v>
      </c>
      <c r="AY24" s="400">
        <v>5</v>
      </c>
      <c r="AZ24" s="400">
        <v>5</v>
      </c>
      <c r="BA24" s="400">
        <v>5</v>
      </c>
      <c r="BB24" s="409"/>
      <c r="BC24" s="400">
        <v>3</v>
      </c>
      <c r="BD24" s="400">
        <v>3</v>
      </c>
      <c r="BE24" s="395"/>
      <c r="BF24" s="400">
        <v>5</v>
      </c>
      <c r="BG24" s="400">
        <v>5</v>
      </c>
      <c r="BH24" s="395"/>
      <c r="BI24" s="400">
        <v>5</v>
      </c>
      <c r="BJ24" s="400">
        <v>5</v>
      </c>
      <c r="BK24" s="400">
        <v>1</v>
      </c>
      <c r="BL24" s="400">
        <v>5</v>
      </c>
      <c r="BM24" s="400">
        <v>1</v>
      </c>
      <c r="BN24" s="400">
        <v>5</v>
      </c>
      <c r="BO24" s="395"/>
      <c r="BP24" s="400">
        <v>5</v>
      </c>
      <c r="BQ24" s="400">
        <v>5</v>
      </c>
      <c r="BR24" s="406"/>
      <c r="BS24" s="400">
        <v>1</v>
      </c>
      <c r="BT24" s="400">
        <v>3</v>
      </c>
      <c r="BU24" s="400">
        <v>4</v>
      </c>
      <c r="BV24" s="400">
        <v>2</v>
      </c>
      <c r="BW24" s="400">
        <v>2</v>
      </c>
      <c r="BX24" s="409"/>
      <c r="BY24" s="400">
        <v>2</v>
      </c>
      <c r="BZ24" s="400">
        <v>5</v>
      </c>
      <c r="CA24" s="400">
        <v>2</v>
      </c>
      <c r="CB24" s="400">
        <v>2</v>
      </c>
      <c r="CC24" s="409"/>
      <c r="CD24" s="409"/>
      <c r="CE24" s="400">
        <v>3</v>
      </c>
      <c r="CF24" s="409"/>
      <c r="CG24" s="400">
        <v>5</v>
      </c>
      <c r="CH24" s="409"/>
      <c r="CI24" s="395"/>
      <c r="CJ24" s="409"/>
      <c r="CK24" s="400">
        <v>1</v>
      </c>
      <c r="CL24" s="395"/>
    </row>
    <row r="25" spans="1:90" s="494" customFormat="1" ht="30.75" customHeight="1" x14ac:dyDescent="0.25">
      <c r="A25" s="595" t="s">
        <v>588</v>
      </c>
      <c r="B25" s="479" t="s">
        <v>1411</v>
      </c>
      <c r="C25" s="480" t="s">
        <v>589</v>
      </c>
      <c r="D25" s="480" t="s">
        <v>521</v>
      </c>
      <c r="E25" s="481"/>
      <c r="F25" s="482" t="s">
        <v>63</v>
      </c>
      <c r="G25" s="483">
        <f>'Stage 2 - Site Information'!N25</f>
        <v>203</v>
      </c>
      <c r="H25" s="482"/>
      <c r="I25" s="484">
        <f>'Stage 2 - Site Information'!M25</f>
        <v>6.93</v>
      </c>
      <c r="J25" s="485"/>
      <c r="K25" s="486"/>
      <c r="L25" s="487"/>
      <c r="M25" s="401">
        <f t="shared" si="0"/>
        <v>5</v>
      </c>
      <c r="N25" s="529"/>
      <c r="O25" s="401">
        <v>4</v>
      </c>
      <c r="P25" s="401">
        <v>1</v>
      </c>
      <c r="Q25" s="487"/>
      <c r="R25" s="488">
        <v>0</v>
      </c>
      <c r="S25" s="488">
        <v>0</v>
      </c>
      <c r="T25" s="488">
        <v>0</v>
      </c>
      <c r="U25" s="488">
        <v>0</v>
      </c>
      <c r="V25" s="490"/>
      <c r="W25" s="491">
        <v>0</v>
      </c>
      <c r="X25" s="491">
        <v>0</v>
      </c>
      <c r="Y25" s="491">
        <v>0</v>
      </c>
      <c r="Z25" s="491">
        <v>0</v>
      </c>
      <c r="AA25" s="490"/>
      <c r="AB25" s="488">
        <v>0</v>
      </c>
      <c r="AC25" s="409"/>
      <c r="AD25" s="490"/>
      <c r="AE25" s="488">
        <v>0</v>
      </c>
      <c r="AF25" s="488">
        <v>0</v>
      </c>
      <c r="AG25" s="492"/>
      <c r="AH25" s="488">
        <v>0</v>
      </c>
      <c r="AI25" s="488">
        <v>0</v>
      </c>
      <c r="AJ25" s="488">
        <v>0</v>
      </c>
      <c r="AK25" s="488">
        <v>0</v>
      </c>
      <c r="AL25" s="493"/>
      <c r="AM25" s="488">
        <v>0</v>
      </c>
      <c r="AN25" s="488">
        <v>0</v>
      </c>
      <c r="AO25" s="488">
        <v>0</v>
      </c>
      <c r="AP25" s="488">
        <v>0</v>
      </c>
      <c r="AQ25" s="488">
        <v>0</v>
      </c>
      <c r="AR25" s="488">
        <v>0</v>
      </c>
      <c r="AS25" s="493"/>
      <c r="AT25" s="488">
        <v>0</v>
      </c>
      <c r="AU25" s="488">
        <v>0</v>
      </c>
      <c r="AV25" s="488">
        <v>0</v>
      </c>
      <c r="AW25" s="488">
        <v>0</v>
      </c>
      <c r="AX25" s="488">
        <v>0</v>
      </c>
      <c r="AY25" s="488">
        <v>0</v>
      </c>
      <c r="AZ25" s="488">
        <v>0</v>
      </c>
      <c r="BA25" s="488">
        <v>0</v>
      </c>
      <c r="BB25" s="489"/>
      <c r="BC25" s="488">
        <v>0</v>
      </c>
      <c r="BD25" s="488">
        <v>0</v>
      </c>
      <c r="BE25" s="493"/>
      <c r="BF25" s="488">
        <v>0</v>
      </c>
      <c r="BG25" s="488">
        <v>0</v>
      </c>
      <c r="BH25" s="493"/>
      <c r="BI25" s="488">
        <v>0</v>
      </c>
      <c r="BJ25" s="488">
        <v>0</v>
      </c>
      <c r="BK25" s="488">
        <v>0</v>
      </c>
      <c r="BL25" s="488">
        <v>0</v>
      </c>
      <c r="BM25" s="488">
        <v>0</v>
      </c>
      <c r="BN25" s="488">
        <v>0</v>
      </c>
      <c r="BO25" s="493"/>
      <c r="BP25" s="488">
        <v>0</v>
      </c>
      <c r="BQ25" s="488">
        <v>0</v>
      </c>
      <c r="BR25" s="492"/>
      <c r="BS25" s="488">
        <v>0</v>
      </c>
      <c r="BT25" s="488">
        <v>0</v>
      </c>
      <c r="BU25" s="488">
        <v>0</v>
      </c>
      <c r="BV25" s="488">
        <v>0</v>
      </c>
      <c r="BW25" s="488">
        <v>0</v>
      </c>
      <c r="BX25" s="489"/>
      <c r="BY25" s="488">
        <v>0</v>
      </c>
      <c r="BZ25" s="488">
        <v>0</v>
      </c>
      <c r="CA25" s="488">
        <v>0</v>
      </c>
      <c r="CB25" s="488">
        <v>0</v>
      </c>
      <c r="CC25" s="489"/>
      <c r="CD25" s="489"/>
      <c r="CE25" s="488">
        <v>0</v>
      </c>
      <c r="CF25" s="489"/>
      <c r="CG25" s="488">
        <v>0</v>
      </c>
      <c r="CH25" s="489"/>
      <c r="CI25" s="493"/>
      <c r="CJ25" s="489"/>
      <c r="CK25" s="488">
        <v>0</v>
      </c>
      <c r="CL25" s="493"/>
    </row>
    <row r="26" spans="1:90" ht="30.75" customHeight="1" x14ac:dyDescent="0.25">
      <c r="A26" s="594" t="s">
        <v>590</v>
      </c>
      <c r="B26" s="319" t="s">
        <v>591</v>
      </c>
      <c r="C26" s="320" t="s">
        <v>592</v>
      </c>
      <c r="D26" s="320" t="s">
        <v>593</v>
      </c>
      <c r="E26" s="323"/>
      <c r="F26" s="396" t="s">
        <v>63</v>
      </c>
      <c r="G26" s="397">
        <f>'Stage 2 - Site Information'!N26</f>
        <v>30</v>
      </c>
      <c r="H26" s="396"/>
      <c r="I26" s="398">
        <f>'Stage 2 - Site Information'!M26</f>
        <v>1.73</v>
      </c>
      <c r="J26" s="399"/>
      <c r="K26" s="405"/>
      <c r="L26" s="408"/>
      <c r="M26" s="401">
        <f t="shared" si="0"/>
        <v>5</v>
      </c>
      <c r="N26" s="529"/>
      <c r="O26" s="401">
        <v>2</v>
      </c>
      <c r="P26" s="401">
        <v>1</v>
      </c>
      <c r="Q26" s="408"/>
      <c r="R26" s="400">
        <v>5</v>
      </c>
      <c r="S26" s="400">
        <v>5</v>
      </c>
      <c r="T26" s="400">
        <v>1</v>
      </c>
      <c r="U26" s="400">
        <v>4</v>
      </c>
      <c r="V26" s="407"/>
      <c r="W26" s="401">
        <v>4</v>
      </c>
      <c r="X26" s="401">
        <v>3</v>
      </c>
      <c r="Y26" s="401">
        <v>5</v>
      </c>
      <c r="Z26" s="401">
        <v>4</v>
      </c>
      <c r="AA26" s="407"/>
      <c r="AB26" s="400">
        <v>5</v>
      </c>
      <c r="AC26" s="409"/>
      <c r="AD26" s="407"/>
      <c r="AE26" s="400">
        <v>5</v>
      </c>
      <c r="AF26" s="400">
        <v>5</v>
      </c>
      <c r="AG26" s="406"/>
      <c r="AH26" s="400">
        <v>4</v>
      </c>
      <c r="AI26" s="400">
        <v>3</v>
      </c>
      <c r="AJ26" s="400">
        <v>5</v>
      </c>
      <c r="AK26" s="400">
        <v>2</v>
      </c>
      <c r="AL26" s="395"/>
      <c r="AM26" s="400">
        <v>5</v>
      </c>
      <c r="AN26" s="400">
        <v>4</v>
      </c>
      <c r="AO26" s="400">
        <v>5</v>
      </c>
      <c r="AP26" s="400">
        <v>3</v>
      </c>
      <c r="AQ26" s="400">
        <v>5</v>
      </c>
      <c r="AR26" s="400">
        <v>5</v>
      </c>
      <c r="AS26" s="395"/>
      <c r="AT26" s="400">
        <v>5</v>
      </c>
      <c r="AU26" s="400">
        <v>5</v>
      </c>
      <c r="AV26" s="400">
        <v>4</v>
      </c>
      <c r="AW26" s="400">
        <v>5</v>
      </c>
      <c r="AX26" s="400">
        <v>2</v>
      </c>
      <c r="AY26" s="400">
        <v>5</v>
      </c>
      <c r="AZ26" s="400">
        <v>5</v>
      </c>
      <c r="BA26" s="400">
        <v>5</v>
      </c>
      <c r="BB26" s="409"/>
      <c r="BC26" s="400">
        <v>3</v>
      </c>
      <c r="BD26" s="400">
        <v>4</v>
      </c>
      <c r="BE26" s="395"/>
      <c r="BF26" s="400">
        <v>5</v>
      </c>
      <c r="BG26" s="400">
        <v>5</v>
      </c>
      <c r="BH26" s="395"/>
      <c r="BI26" s="400">
        <v>5</v>
      </c>
      <c r="BJ26" s="400">
        <v>5</v>
      </c>
      <c r="BK26" s="400">
        <v>3</v>
      </c>
      <c r="BL26" s="400">
        <v>5</v>
      </c>
      <c r="BM26" s="400">
        <v>5</v>
      </c>
      <c r="BN26" s="400">
        <v>3</v>
      </c>
      <c r="BO26" s="395"/>
      <c r="BP26" s="400">
        <v>5</v>
      </c>
      <c r="BQ26" s="400">
        <v>5</v>
      </c>
      <c r="BR26" s="406"/>
      <c r="BS26" s="400">
        <v>2</v>
      </c>
      <c r="BT26" s="400">
        <v>2</v>
      </c>
      <c r="BU26" s="400">
        <v>4</v>
      </c>
      <c r="BV26" s="400">
        <v>1</v>
      </c>
      <c r="BW26" s="400">
        <v>1</v>
      </c>
      <c r="BX26" s="409"/>
      <c r="BY26" s="400">
        <v>1</v>
      </c>
      <c r="BZ26" s="400">
        <v>3</v>
      </c>
      <c r="CA26" s="400">
        <v>2</v>
      </c>
      <c r="CB26" s="400">
        <v>1</v>
      </c>
      <c r="CC26" s="409"/>
      <c r="CD26" s="409"/>
      <c r="CE26" s="400">
        <v>1</v>
      </c>
      <c r="CF26" s="409"/>
      <c r="CG26" s="400">
        <v>4</v>
      </c>
      <c r="CH26" s="409"/>
      <c r="CI26" s="395"/>
      <c r="CJ26" s="409"/>
      <c r="CK26" s="400">
        <v>1</v>
      </c>
      <c r="CL26" s="395"/>
    </row>
    <row r="27" spans="1:90" ht="30.75" customHeight="1" x14ac:dyDescent="0.25">
      <c r="A27" s="594" t="s">
        <v>594</v>
      </c>
      <c r="B27" s="319" t="s">
        <v>595</v>
      </c>
      <c r="C27" s="320" t="s">
        <v>596</v>
      </c>
      <c r="D27" s="320" t="s">
        <v>584</v>
      </c>
      <c r="E27" s="323"/>
      <c r="F27" s="396" t="s">
        <v>63</v>
      </c>
      <c r="G27" s="397">
        <f>'Stage 2 - Site Information'!N27</f>
        <v>16</v>
      </c>
      <c r="H27" s="396"/>
      <c r="I27" s="398">
        <f>'Stage 2 - Site Information'!M27</f>
        <v>0.52</v>
      </c>
      <c r="J27" s="399"/>
      <c r="K27" s="405"/>
      <c r="L27" s="408"/>
      <c r="M27" s="401">
        <f t="shared" si="0"/>
        <v>5</v>
      </c>
      <c r="N27" s="529"/>
      <c r="O27" s="401">
        <v>2</v>
      </c>
      <c r="P27" s="401">
        <v>1</v>
      </c>
      <c r="Q27" s="408"/>
      <c r="R27" s="400">
        <v>5</v>
      </c>
      <c r="S27" s="400">
        <v>5</v>
      </c>
      <c r="T27" s="400">
        <v>1</v>
      </c>
      <c r="U27" s="400">
        <v>4</v>
      </c>
      <c r="V27" s="407"/>
      <c r="W27" s="401">
        <v>4</v>
      </c>
      <c r="X27" s="401">
        <v>3</v>
      </c>
      <c r="Y27" s="401">
        <v>3</v>
      </c>
      <c r="Z27" s="401">
        <v>4</v>
      </c>
      <c r="AA27" s="407"/>
      <c r="AB27" s="400">
        <v>5</v>
      </c>
      <c r="AC27" s="409"/>
      <c r="AD27" s="407"/>
      <c r="AE27" s="400">
        <v>5</v>
      </c>
      <c r="AF27" s="400">
        <v>5</v>
      </c>
      <c r="AG27" s="406"/>
      <c r="AH27" s="400">
        <v>4</v>
      </c>
      <c r="AI27" s="400">
        <v>3</v>
      </c>
      <c r="AJ27" s="400">
        <v>5</v>
      </c>
      <c r="AK27" s="400">
        <v>2</v>
      </c>
      <c r="AL27" s="395"/>
      <c r="AM27" s="400">
        <v>5</v>
      </c>
      <c r="AN27" s="400">
        <v>3</v>
      </c>
      <c r="AO27" s="400">
        <v>5</v>
      </c>
      <c r="AP27" s="400">
        <v>3</v>
      </c>
      <c r="AQ27" s="400">
        <v>5</v>
      </c>
      <c r="AR27" s="400">
        <v>5</v>
      </c>
      <c r="AS27" s="395"/>
      <c r="AT27" s="400">
        <v>3</v>
      </c>
      <c r="AU27" s="400">
        <v>5</v>
      </c>
      <c r="AV27" s="400">
        <v>5</v>
      </c>
      <c r="AW27" s="400">
        <v>3</v>
      </c>
      <c r="AX27" s="400">
        <v>2</v>
      </c>
      <c r="AY27" s="400">
        <v>5</v>
      </c>
      <c r="AZ27" s="400">
        <v>5</v>
      </c>
      <c r="BA27" s="400">
        <v>5</v>
      </c>
      <c r="BB27" s="409"/>
      <c r="BC27" s="400">
        <v>3</v>
      </c>
      <c r="BD27" s="400">
        <v>3</v>
      </c>
      <c r="BE27" s="395"/>
      <c r="BF27" s="400">
        <v>5</v>
      </c>
      <c r="BG27" s="400">
        <v>5</v>
      </c>
      <c r="BH27" s="395"/>
      <c r="BI27" s="400">
        <v>5</v>
      </c>
      <c r="BJ27" s="400">
        <v>5</v>
      </c>
      <c r="BK27" s="400">
        <v>5</v>
      </c>
      <c r="BL27" s="400">
        <v>5</v>
      </c>
      <c r="BM27" s="400">
        <v>1</v>
      </c>
      <c r="BN27" s="400">
        <v>5</v>
      </c>
      <c r="BO27" s="395">
        <v>5</v>
      </c>
      <c r="BP27" s="400">
        <v>5</v>
      </c>
      <c r="BQ27" s="400">
        <v>5</v>
      </c>
      <c r="BR27" s="406">
        <v>5</v>
      </c>
      <c r="BS27" s="400">
        <v>1</v>
      </c>
      <c r="BT27" s="400">
        <v>2</v>
      </c>
      <c r="BU27" s="400">
        <v>3</v>
      </c>
      <c r="BV27" s="400">
        <v>2</v>
      </c>
      <c r="BW27" s="400">
        <v>2</v>
      </c>
      <c r="BX27" s="409"/>
      <c r="BY27" s="400">
        <v>1</v>
      </c>
      <c r="BZ27" s="400">
        <v>4</v>
      </c>
      <c r="CA27" s="400">
        <v>2</v>
      </c>
      <c r="CB27" s="400">
        <v>2</v>
      </c>
      <c r="CC27" s="409"/>
      <c r="CD27" s="409"/>
      <c r="CE27" s="400">
        <v>2</v>
      </c>
      <c r="CF27" s="409"/>
      <c r="CG27" s="400">
        <v>5</v>
      </c>
      <c r="CH27" s="409"/>
      <c r="CI27" s="395"/>
      <c r="CJ27" s="409"/>
      <c r="CK27" s="400">
        <v>1</v>
      </c>
      <c r="CL27" s="395"/>
    </row>
    <row r="28" spans="1:90" ht="30.75" customHeight="1" x14ac:dyDescent="0.25">
      <c r="A28" s="594" t="s">
        <v>597</v>
      </c>
      <c r="B28" s="319" t="s">
        <v>598</v>
      </c>
      <c r="C28" s="320" t="s">
        <v>599</v>
      </c>
      <c r="D28" s="320" t="s">
        <v>535</v>
      </c>
      <c r="E28" s="323"/>
      <c r="F28" s="396" t="s">
        <v>63</v>
      </c>
      <c r="G28" s="397">
        <f>'Stage 2 - Site Information'!N28</f>
        <v>37</v>
      </c>
      <c r="H28" s="396"/>
      <c r="I28" s="398">
        <f>'Stage 2 - Site Information'!M28</f>
        <v>1.22</v>
      </c>
      <c r="J28" s="399"/>
      <c r="K28" s="405"/>
      <c r="L28" s="408"/>
      <c r="M28" s="401">
        <f t="shared" si="0"/>
        <v>5</v>
      </c>
      <c r="N28" s="529"/>
      <c r="O28" s="401">
        <v>5</v>
      </c>
      <c r="P28" s="401">
        <v>5</v>
      </c>
      <c r="Q28" s="408"/>
      <c r="R28" s="400">
        <v>5</v>
      </c>
      <c r="S28" s="400">
        <v>5</v>
      </c>
      <c r="T28" s="400">
        <v>1</v>
      </c>
      <c r="U28" s="400">
        <v>4</v>
      </c>
      <c r="V28" s="407"/>
      <c r="W28" s="401">
        <v>4</v>
      </c>
      <c r="X28" s="401">
        <v>3</v>
      </c>
      <c r="Y28" s="401">
        <v>1</v>
      </c>
      <c r="Z28" s="401">
        <v>4</v>
      </c>
      <c r="AA28" s="407"/>
      <c r="AB28" s="400">
        <v>5</v>
      </c>
      <c r="AC28" s="400">
        <v>1</v>
      </c>
      <c r="AD28" s="407"/>
      <c r="AE28" s="400">
        <v>1</v>
      </c>
      <c r="AF28" s="400">
        <v>1</v>
      </c>
      <c r="AG28" s="406"/>
      <c r="AH28" s="400">
        <v>2</v>
      </c>
      <c r="AI28" s="400">
        <v>1</v>
      </c>
      <c r="AJ28" s="400">
        <v>1</v>
      </c>
      <c r="AK28" s="400">
        <v>2</v>
      </c>
      <c r="AL28" s="395"/>
      <c r="AM28" s="400">
        <v>5</v>
      </c>
      <c r="AN28" s="400">
        <v>5</v>
      </c>
      <c r="AO28" s="400">
        <v>4</v>
      </c>
      <c r="AP28" s="400">
        <v>5</v>
      </c>
      <c r="AQ28" s="400">
        <v>5</v>
      </c>
      <c r="AR28" s="400">
        <v>5</v>
      </c>
      <c r="AS28" s="395"/>
      <c r="AT28" s="400">
        <v>5</v>
      </c>
      <c r="AU28" s="400">
        <v>5</v>
      </c>
      <c r="AV28" s="400">
        <v>5</v>
      </c>
      <c r="AW28" s="400">
        <v>5</v>
      </c>
      <c r="AX28" s="400">
        <v>5</v>
      </c>
      <c r="AY28" s="400">
        <v>5</v>
      </c>
      <c r="AZ28" s="400">
        <v>5</v>
      </c>
      <c r="BA28" s="400">
        <v>5</v>
      </c>
      <c r="BB28" s="409"/>
      <c r="BC28" s="400">
        <v>5</v>
      </c>
      <c r="BD28" s="400">
        <v>5</v>
      </c>
      <c r="BE28" s="395"/>
      <c r="BF28" s="400">
        <v>5</v>
      </c>
      <c r="BG28" s="400">
        <v>5</v>
      </c>
      <c r="BH28" s="395"/>
      <c r="BI28" s="400">
        <v>4</v>
      </c>
      <c r="BJ28" s="400">
        <v>5</v>
      </c>
      <c r="BK28" s="400">
        <v>3</v>
      </c>
      <c r="BL28" s="400">
        <v>5</v>
      </c>
      <c r="BM28" s="400">
        <v>5</v>
      </c>
      <c r="BN28" s="400">
        <v>5</v>
      </c>
      <c r="BO28" s="395"/>
      <c r="BP28" s="400">
        <v>5</v>
      </c>
      <c r="BQ28" s="400">
        <v>3</v>
      </c>
      <c r="BR28" s="406"/>
      <c r="BS28" s="400">
        <v>4</v>
      </c>
      <c r="BT28" s="400">
        <v>2</v>
      </c>
      <c r="BU28" s="400">
        <v>5</v>
      </c>
      <c r="BV28" s="400">
        <v>5</v>
      </c>
      <c r="BW28" s="400">
        <v>5</v>
      </c>
      <c r="BX28" s="409"/>
      <c r="BY28" s="400">
        <v>5</v>
      </c>
      <c r="BZ28" s="400">
        <v>4</v>
      </c>
      <c r="CA28" s="400">
        <v>4</v>
      </c>
      <c r="CB28" s="400">
        <v>4</v>
      </c>
      <c r="CC28" s="409"/>
      <c r="CD28" s="409"/>
      <c r="CE28" s="400">
        <v>5</v>
      </c>
      <c r="CF28" s="409"/>
      <c r="CG28" s="400">
        <v>5</v>
      </c>
      <c r="CH28" s="409"/>
      <c r="CI28" s="395"/>
      <c r="CJ28" s="409"/>
      <c r="CK28" s="400">
        <v>1</v>
      </c>
      <c r="CL28" s="395"/>
    </row>
    <row r="29" spans="1:90" ht="30.75" customHeight="1" x14ac:dyDescent="0.25">
      <c r="A29" s="594" t="s">
        <v>600</v>
      </c>
      <c r="B29" s="319" t="s">
        <v>601</v>
      </c>
      <c r="C29" s="320" t="s">
        <v>602</v>
      </c>
      <c r="D29" s="320" t="s">
        <v>535</v>
      </c>
      <c r="E29" s="323"/>
      <c r="F29" s="396" t="s">
        <v>63</v>
      </c>
      <c r="G29" s="397">
        <f>'Stage 2 - Site Information'!N29</f>
        <v>101</v>
      </c>
      <c r="H29" s="396"/>
      <c r="I29" s="398">
        <f>'Stage 2 - Site Information'!M29</f>
        <v>2.29</v>
      </c>
      <c r="J29" s="399"/>
      <c r="K29" s="405"/>
      <c r="L29" s="408"/>
      <c r="M29" s="401">
        <f t="shared" si="0"/>
        <v>5</v>
      </c>
      <c r="N29" s="529"/>
      <c r="O29" s="401">
        <v>5</v>
      </c>
      <c r="P29" s="401">
        <v>5</v>
      </c>
      <c r="Q29" s="408"/>
      <c r="R29" s="400">
        <v>5</v>
      </c>
      <c r="S29" s="400">
        <v>5</v>
      </c>
      <c r="T29" s="400">
        <v>1</v>
      </c>
      <c r="U29" s="400">
        <v>4</v>
      </c>
      <c r="V29" s="407"/>
      <c r="W29" s="401">
        <v>4</v>
      </c>
      <c r="X29" s="401">
        <v>3</v>
      </c>
      <c r="Y29" s="401">
        <v>1</v>
      </c>
      <c r="Z29" s="401">
        <v>4</v>
      </c>
      <c r="AA29" s="407"/>
      <c r="AB29" s="400">
        <v>5</v>
      </c>
      <c r="AC29" s="400">
        <v>5</v>
      </c>
      <c r="AD29" s="407"/>
      <c r="AE29" s="400">
        <v>1</v>
      </c>
      <c r="AF29" s="400">
        <v>1</v>
      </c>
      <c r="AG29" s="406"/>
      <c r="AH29" s="400">
        <v>2</v>
      </c>
      <c r="AI29" s="400">
        <v>1</v>
      </c>
      <c r="AJ29" s="400">
        <v>3</v>
      </c>
      <c r="AK29" s="400">
        <v>2</v>
      </c>
      <c r="AL29" s="395"/>
      <c r="AM29" s="400">
        <v>5</v>
      </c>
      <c r="AN29" s="400">
        <v>5</v>
      </c>
      <c r="AO29" s="400">
        <v>5</v>
      </c>
      <c r="AP29" s="400">
        <v>5</v>
      </c>
      <c r="AQ29" s="400">
        <v>5</v>
      </c>
      <c r="AR29" s="400">
        <v>5</v>
      </c>
      <c r="AS29" s="395">
        <v>5</v>
      </c>
      <c r="AT29" s="400">
        <v>5</v>
      </c>
      <c r="AU29" s="400">
        <v>5</v>
      </c>
      <c r="AV29" s="400">
        <v>5</v>
      </c>
      <c r="AW29" s="400">
        <v>5</v>
      </c>
      <c r="AX29" s="400">
        <v>5</v>
      </c>
      <c r="AY29" s="400">
        <v>5</v>
      </c>
      <c r="AZ29" s="400">
        <v>5</v>
      </c>
      <c r="BA29" s="400">
        <v>5</v>
      </c>
      <c r="BB29" s="409"/>
      <c r="BC29" s="400">
        <v>5</v>
      </c>
      <c r="BD29" s="400">
        <v>5</v>
      </c>
      <c r="BE29" s="395"/>
      <c r="BF29" s="400">
        <v>5</v>
      </c>
      <c r="BG29" s="400">
        <v>5</v>
      </c>
      <c r="BH29" s="395"/>
      <c r="BI29" s="400">
        <v>4</v>
      </c>
      <c r="BJ29" s="400">
        <v>5</v>
      </c>
      <c r="BK29" s="400">
        <v>3</v>
      </c>
      <c r="BL29" s="400">
        <v>1</v>
      </c>
      <c r="BM29" s="400">
        <v>2</v>
      </c>
      <c r="BN29" s="400">
        <v>3</v>
      </c>
      <c r="BO29" s="395"/>
      <c r="BP29" s="400">
        <v>5</v>
      </c>
      <c r="BQ29" s="400">
        <v>3</v>
      </c>
      <c r="BR29" s="406"/>
      <c r="BS29" s="400">
        <v>3</v>
      </c>
      <c r="BT29" s="400">
        <v>2</v>
      </c>
      <c r="BU29" s="400">
        <v>2</v>
      </c>
      <c r="BV29" s="400">
        <v>5</v>
      </c>
      <c r="BW29" s="400">
        <v>5</v>
      </c>
      <c r="BX29" s="409"/>
      <c r="BY29" s="400">
        <v>4</v>
      </c>
      <c r="BZ29" s="400">
        <v>4</v>
      </c>
      <c r="CA29" s="400">
        <v>3</v>
      </c>
      <c r="CB29" s="400">
        <v>4</v>
      </c>
      <c r="CC29" s="409"/>
      <c r="CD29" s="409"/>
      <c r="CE29" s="400">
        <v>5</v>
      </c>
      <c r="CF29" s="409"/>
      <c r="CG29" s="400">
        <v>5</v>
      </c>
      <c r="CH29" s="409"/>
      <c r="CI29" s="395"/>
      <c r="CJ29" s="409"/>
      <c r="CK29" s="400">
        <v>1</v>
      </c>
      <c r="CL29" s="395"/>
    </row>
    <row r="30" spans="1:90" ht="30.75" customHeight="1" x14ac:dyDescent="0.25">
      <c r="A30" s="594" t="s">
        <v>603</v>
      </c>
      <c r="B30" s="319" t="s">
        <v>604</v>
      </c>
      <c r="C30" s="320" t="s">
        <v>605</v>
      </c>
      <c r="D30" s="320" t="s">
        <v>535</v>
      </c>
      <c r="E30" s="323"/>
      <c r="F30" s="396" t="s">
        <v>63</v>
      </c>
      <c r="G30" s="397">
        <f>'Stage 2 - Site Information'!N30</f>
        <v>207</v>
      </c>
      <c r="H30" s="396"/>
      <c r="I30" s="398">
        <f>'Stage 2 - Site Information'!M30</f>
        <v>2.88</v>
      </c>
      <c r="J30" s="399"/>
      <c r="K30" s="405"/>
      <c r="L30" s="408"/>
      <c r="M30" s="401">
        <f t="shared" si="0"/>
        <v>5</v>
      </c>
      <c r="N30" s="529"/>
      <c r="O30" s="401">
        <v>5</v>
      </c>
      <c r="P30" s="401">
        <v>5</v>
      </c>
      <c r="Q30" s="408"/>
      <c r="R30" s="400">
        <v>5</v>
      </c>
      <c r="S30" s="400">
        <v>5</v>
      </c>
      <c r="T30" s="400">
        <v>1</v>
      </c>
      <c r="U30" s="400">
        <v>4</v>
      </c>
      <c r="V30" s="407"/>
      <c r="W30" s="401">
        <v>4</v>
      </c>
      <c r="X30" s="401">
        <v>3</v>
      </c>
      <c r="Y30" s="401">
        <v>1</v>
      </c>
      <c r="Z30" s="401">
        <v>4</v>
      </c>
      <c r="AA30" s="407"/>
      <c r="AB30" s="400">
        <v>5</v>
      </c>
      <c r="AC30" s="400">
        <v>5</v>
      </c>
      <c r="AD30" s="407"/>
      <c r="AE30" s="400">
        <v>1</v>
      </c>
      <c r="AF30" s="400">
        <v>1</v>
      </c>
      <c r="AG30" s="406"/>
      <c r="AH30" s="400">
        <v>2</v>
      </c>
      <c r="AI30" s="400">
        <v>1</v>
      </c>
      <c r="AJ30" s="400">
        <v>3</v>
      </c>
      <c r="AK30" s="400">
        <v>2</v>
      </c>
      <c r="AL30" s="395"/>
      <c r="AM30" s="400">
        <v>5</v>
      </c>
      <c r="AN30" s="400">
        <v>5</v>
      </c>
      <c r="AO30" s="400">
        <v>5</v>
      </c>
      <c r="AP30" s="400">
        <v>5</v>
      </c>
      <c r="AQ30" s="400">
        <v>5</v>
      </c>
      <c r="AR30" s="400">
        <v>5</v>
      </c>
      <c r="AS30" s="395">
        <v>5</v>
      </c>
      <c r="AT30" s="400">
        <v>5</v>
      </c>
      <c r="AU30" s="400">
        <v>5</v>
      </c>
      <c r="AV30" s="400">
        <v>5</v>
      </c>
      <c r="AW30" s="400">
        <v>5</v>
      </c>
      <c r="AX30" s="400">
        <v>5</v>
      </c>
      <c r="AY30" s="400">
        <v>5</v>
      </c>
      <c r="AZ30" s="400">
        <v>5</v>
      </c>
      <c r="BA30" s="400">
        <v>5</v>
      </c>
      <c r="BB30" s="409"/>
      <c r="BC30" s="400">
        <v>5</v>
      </c>
      <c r="BD30" s="400">
        <v>5</v>
      </c>
      <c r="BE30" s="395"/>
      <c r="BF30" s="400">
        <v>5</v>
      </c>
      <c r="BG30" s="400">
        <v>5</v>
      </c>
      <c r="BH30" s="395"/>
      <c r="BI30" s="400">
        <v>4</v>
      </c>
      <c r="BJ30" s="400">
        <v>5</v>
      </c>
      <c r="BK30" s="400">
        <v>3</v>
      </c>
      <c r="BL30" s="400">
        <v>1</v>
      </c>
      <c r="BM30" s="400">
        <v>2</v>
      </c>
      <c r="BN30" s="400">
        <v>3</v>
      </c>
      <c r="BO30" s="395"/>
      <c r="BP30" s="400">
        <v>5</v>
      </c>
      <c r="BQ30" s="400">
        <v>3</v>
      </c>
      <c r="BR30" s="406">
        <v>1</v>
      </c>
      <c r="BS30" s="400">
        <v>3</v>
      </c>
      <c r="BT30" s="400">
        <v>2</v>
      </c>
      <c r="BU30" s="400">
        <v>2</v>
      </c>
      <c r="BV30" s="400">
        <v>5</v>
      </c>
      <c r="BW30" s="400">
        <v>5</v>
      </c>
      <c r="BX30" s="409"/>
      <c r="BY30" s="400">
        <v>5</v>
      </c>
      <c r="BZ30" s="400">
        <v>4</v>
      </c>
      <c r="CA30" s="400">
        <v>3</v>
      </c>
      <c r="CB30" s="400">
        <v>5</v>
      </c>
      <c r="CC30" s="409"/>
      <c r="CD30" s="409"/>
      <c r="CE30" s="400">
        <v>5</v>
      </c>
      <c r="CF30" s="409"/>
      <c r="CG30" s="400">
        <v>5</v>
      </c>
      <c r="CH30" s="409"/>
      <c r="CI30" s="395"/>
      <c r="CJ30" s="409"/>
      <c r="CK30" s="400">
        <v>1</v>
      </c>
      <c r="CL30" s="395"/>
    </row>
    <row r="31" spans="1:90" s="494" customFormat="1" ht="30.75" customHeight="1" x14ac:dyDescent="0.25">
      <c r="A31" s="595" t="s">
        <v>606</v>
      </c>
      <c r="B31" s="479" t="s">
        <v>607</v>
      </c>
      <c r="C31" s="480" t="s">
        <v>608</v>
      </c>
      <c r="D31" s="480" t="s">
        <v>515</v>
      </c>
      <c r="E31" s="481"/>
      <c r="F31" s="482"/>
      <c r="G31" s="483">
        <f>'Stage 2 - Site Information'!N31</f>
        <v>0</v>
      </c>
      <c r="H31" s="482" t="s">
        <v>63</v>
      </c>
      <c r="I31" s="484">
        <f>'Stage 2 - Site Information'!M31</f>
        <v>7.76</v>
      </c>
      <c r="J31" s="485"/>
      <c r="K31" s="486"/>
      <c r="L31" s="487"/>
      <c r="M31" s="401">
        <f t="shared" si="0"/>
        <v>5</v>
      </c>
      <c r="N31" s="529"/>
      <c r="O31" s="401">
        <v>5</v>
      </c>
      <c r="P31" s="401">
        <v>2</v>
      </c>
      <c r="Q31" s="487"/>
      <c r="R31" s="488">
        <v>0</v>
      </c>
      <c r="S31" s="488">
        <v>0</v>
      </c>
      <c r="T31" s="488">
        <v>0</v>
      </c>
      <c r="U31" s="488">
        <v>0</v>
      </c>
      <c r="V31" s="490"/>
      <c r="W31" s="491">
        <v>0</v>
      </c>
      <c r="X31" s="491">
        <v>0</v>
      </c>
      <c r="Y31" s="491">
        <v>0</v>
      </c>
      <c r="Z31" s="491">
        <v>0</v>
      </c>
      <c r="AA31" s="490"/>
      <c r="AB31" s="488">
        <v>0</v>
      </c>
      <c r="AC31" s="409"/>
      <c r="AD31" s="490"/>
      <c r="AE31" s="488">
        <v>0</v>
      </c>
      <c r="AF31" s="488">
        <v>0</v>
      </c>
      <c r="AG31" s="492"/>
      <c r="AH31" s="488">
        <v>0</v>
      </c>
      <c r="AI31" s="488">
        <v>0</v>
      </c>
      <c r="AJ31" s="488">
        <v>0</v>
      </c>
      <c r="AK31" s="488">
        <v>0</v>
      </c>
      <c r="AL31" s="493"/>
      <c r="AM31" s="488">
        <v>0</v>
      </c>
      <c r="AN31" s="488">
        <v>0</v>
      </c>
      <c r="AO31" s="488">
        <v>0</v>
      </c>
      <c r="AP31" s="488">
        <v>0</v>
      </c>
      <c r="AQ31" s="488">
        <v>0</v>
      </c>
      <c r="AR31" s="488">
        <v>0</v>
      </c>
      <c r="AS31" s="493"/>
      <c r="AT31" s="488">
        <v>0</v>
      </c>
      <c r="AU31" s="488">
        <v>0</v>
      </c>
      <c r="AV31" s="488">
        <v>0</v>
      </c>
      <c r="AW31" s="488">
        <v>0</v>
      </c>
      <c r="AX31" s="488">
        <v>0</v>
      </c>
      <c r="AY31" s="488">
        <v>0</v>
      </c>
      <c r="AZ31" s="488">
        <v>0</v>
      </c>
      <c r="BA31" s="488">
        <v>0</v>
      </c>
      <c r="BB31" s="489"/>
      <c r="BC31" s="488">
        <v>0</v>
      </c>
      <c r="BD31" s="488">
        <v>0</v>
      </c>
      <c r="BE31" s="493"/>
      <c r="BF31" s="488">
        <v>0</v>
      </c>
      <c r="BG31" s="488">
        <v>0</v>
      </c>
      <c r="BH31" s="493"/>
      <c r="BI31" s="488">
        <v>0</v>
      </c>
      <c r="BJ31" s="488">
        <v>0</v>
      </c>
      <c r="BK31" s="488">
        <v>0</v>
      </c>
      <c r="BL31" s="488">
        <v>0</v>
      </c>
      <c r="BM31" s="488">
        <v>0</v>
      </c>
      <c r="BN31" s="488">
        <v>0</v>
      </c>
      <c r="BO31" s="493"/>
      <c r="BP31" s="488">
        <v>0</v>
      </c>
      <c r="BQ31" s="488">
        <v>0</v>
      </c>
      <c r="BR31" s="492"/>
      <c r="BS31" s="488">
        <v>0</v>
      </c>
      <c r="BT31" s="488">
        <v>0</v>
      </c>
      <c r="BU31" s="488">
        <v>0</v>
      </c>
      <c r="BV31" s="488">
        <v>0</v>
      </c>
      <c r="BW31" s="488">
        <v>0</v>
      </c>
      <c r="BX31" s="489"/>
      <c r="BY31" s="488">
        <v>0</v>
      </c>
      <c r="BZ31" s="488">
        <v>0</v>
      </c>
      <c r="CA31" s="488">
        <v>0</v>
      </c>
      <c r="CB31" s="488">
        <v>0</v>
      </c>
      <c r="CC31" s="489"/>
      <c r="CD31" s="489"/>
      <c r="CE31" s="488">
        <v>0</v>
      </c>
      <c r="CF31" s="489"/>
      <c r="CG31" s="488">
        <v>0</v>
      </c>
      <c r="CH31" s="489"/>
      <c r="CI31" s="493"/>
      <c r="CJ31" s="489"/>
      <c r="CK31" s="488">
        <v>0</v>
      </c>
      <c r="CL31" s="493"/>
    </row>
    <row r="32" spans="1:90" ht="30.75" customHeight="1" x14ac:dyDescent="0.25">
      <c r="A32" s="594" t="s">
        <v>609</v>
      </c>
      <c r="B32" s="319" t="s">
        <v>610</v>
      </c>
      <c r="C32" s="320" t="s">
        <v>611</v>
      </c>
      <c r="D32" s="320" t="s">
        <v>612</v>
      </c>
      <c r="E32" s="323"/>
      <c r="F32" s="396"/>
      <c r="G32" s="397">
        <f>'Stage 2 - Site Information'!N32</f>
        <v>0</v>
      </c>
      <c r="H32" s="396" t="s">
        <v>63</v>
      </c>
      <c r="I32" s="398">
        <f>'Stage 2 - Site Information'!M32</f>
        <v>10.32</v>
      </c>
      <c r="J32" s="399"/>
      <c r="K32" s="405"/>
      <c r="L32" s="408"/>
      <c r="M32" s="401">
        <f t="shared" si="0"/>
        <v>5</v>
      </c>
      <c r="N32" s="529"/>
      <c r="O32" s="401">
        <v>4</v>
      </c>
      <c r="P32" s="401">
        <v>3</v>
      </c>
      <c r="Q32" s="408"/>
      <c r="R32" s="400">
        <v>5</v>
      </c>
      <c r="S32" s="400">
        <v>5</v>
      </c>
      <c r="T32" s="400">
        <v>5</v>
      </c>
      <c r="U32" s="400">
        <v>4</v>
      </c>
      <c r="V32" s="407"/>
      <c r="W32" s="401">
        <v>1</v>
      </c>
      <c r="X32" s="401">
        <v>1</v>
      </c>
      <c r="Y32" s="401">
        <v>1</v>
      </c>
      <c r="Z32" s="401">
        <v>4</v>
      </c>
      <c r="AA32" s="407"/>
      <c r="AB32" s="400">
        <v>5</v>
      </c>
      <c r="AC32" s="409"/>
      <c r="AD32" s="407"/>
      <c r="AE32" s="400">
        <v>1</v>
      </c>
      <c r="AF32" s="400">
        <v>3</v>
      </c>
      <c r="AG32" s="406"/>
      <c r="AH32" s="400">
        <v>4</v>
      </c>
      <c r="AI32" s="400">
        <v>4</v>
      </c>
      <c r="AJ32" s="400">
        <v>1</v>
      </c>
      <c r="AK32" s="400">
        <v>4</v>
      </c>
      <c r="AL32" s="395"/>
      <c r="AM32" s="400">
        <v>5</v>
      </c>
      <c r="AN32" s="400">
        <v>4</v>
      </c>
      <c r="AO32" s="400">
        <v>3</v>
      </c>
      <c r="AP32" s="400">
        <v>4</v>
      </c>
      <c r="AQ32" s="400">
        <v>3</v>
      </c>
      <c r="AR32" s="400">
        <v>4</v>
      </c>
      <c r="AS32" s="395"/>
      <c r="AT32" s="400">
        <v>5</v>
      </c>
      <c r="AU32" s="400">
        <v>5</v>
      </c>
      <c r="AV32" s="400">
        <v>4</v>
      </c>
      <c r="AW32" s="400">
        <v>1</v>
      </c>
      <c r="AX32" s="400">
        <v>2</v>
      </c>
      <c r="AY32" s="400">
        <v>5</v>
      </c>
      <c r="AZ32" s="400">
        <v>5</v>
      </c>
      <c r="BA32" s="400">
        <v>5</v>
      </c>
      <c r="BB32" s="409"/>
      <c r="BC32" s="400">
        <v>4</v>
      </c>
      <c r="BD32" s="400">
        <v>4</v>
      </c>
      <c r="BE32" s="395"/>
      <c r="BF32" s="400">
        <v>5</v>
      </c>
      <c r="BG32" s="400">
        <v>2</v>
      </c>
      <c r="BH32" s="395"/>
      <c r="BI32" s="400">
        <v>5</v>
      </c>
      <c r="BJ32" s="400">
        <v>3</v>
      </c>
      <c r="BK32" s="400">
        <v>1</v>
      </c>
      <c r="BL32" s="400">
        <v>4</v>
      </c>
      <c r="BM32" s="400">
        <v>1</v>
      </c>
      <c r="BN32" s="400">
        <v>3</v>
      </c>
      <c r="BO32" s="395"/>
      <c r="BP32" s="400">
        <v>3</v>
      </c>
      <c r="BQ32" s="400">
        <v>5</v>
      </c>
      <c r="BR32" s="406"/>
      <c r="BS32" s="400">
        <v>5</v>
      </c>
      <c r="BT32" s="400">
        <v>4</v>
      </c>
      <c r="BU32" s="400">
        <v>2</v>
      </c>
      <c r="BV32" s="409"/>
      <c r="BW32" s="409"/>
      <c r="BX32" s="409"/>
      <c r="BY32" s="409"/>
      <c r="BZ32" s="409"/>
      <c r="CA32" s="409"/>
      <c r="CB32" s="409"/>
      <c r="CC32" s="409"/>
      <c r="CD32" s="409"/>
      <c r="CE32" s="409"/>
      <c r="CF32" s="409"/>
      <c r="CG32" s="409"/>
      <c r="CH32" s="409"/>
      <c r="CI32" s="395"/>
      <c r="CJ32" s="409"/>
      <c r="CK32" s="400"/>
      <c r="CL32" s="395"/>
    </row>
    <row r="33" spans="1:90" ht="30.75" customHeight="1" x14ac:dyDescent="0.25">
      <c r="A33" s="594" t="s">
        <v>613</v>
      </c>
      <c r="B33" s="319" t="s">
        <v>614</v>
      </c>
      <c r="C33" s="320" t="s">
        <v>615</v>
      </c>
      <c r="D33" s="320" t="s">
        <v>515</v>
      </c>
      <c r="E33" s="323"/>
      <c r="F33" s="396" t="s">
        <v>63</v>
      </c>
      <c r="G33" s="397">
        <f>'Stage 2 - Site Information'!N33</f>
        <v>100</v>
      </c>
      <c r="H33" s="396" t="s">
        <v>63</v>
      </c>
      <c r="I33" s="398">
        <f>'Stage 2 - Site Information'!M33</f>
        <v>2.56</v>
      </c>
      <c r="J33" s="399"/>
      <c r="K33" s="405"/>
      <c r="L33" s="408"/>
      <c r="M33" s="401">
        <f t="shared" si="0"/>
        <v>5</v>
      </c>
      <c r="N33" s="529"/>
      <c r="O33" s="401">
        <v>5</v>
      </c>
      <c r="P33" s="401">
        <v>5</v>
      </c>
      <c r="Q33" s="408"/>
      <c r="R33" s="400">
        <v>5</v>
      </c>
      <c r="S33" s="400">
        <v>5</v>
      </c>
      <c r="T33" s="400">
        <v>3</v>
      </c>
      <c r="U33" s="400">
        <v>4</v>
      </c>
      <c r="V33" s="407"/>
      <c r="W33" s="401">
        <v>5</v>
      </c>
      <c r="X33" s="401">
        <v>4</v>
      </c>
      <c r="Y33" s="401">
        <v>1</v>
      </c>
      <c r="Z33" s="401">
        <v>4</v>
      </c>
      <c r="AA33" s="407"/>
      <c r="AB33" s="400">
        <v>4</v>
      </c>
      <c r="AC33" s="400">
        <v>5</v>
      </c>
      <c r="AD33" s="407"/>
      <c r="AE33" s="400">
        <v>1</v>
      </c>
      <c r="AF33" s="400">
        <v>1</v>
      </c>
      <c r="AG33" s="406"/>
      <c r="AH33" s="400">
        <v>2</v>
      </c>
      <c r="AI33" s="400">
        <v>3</v>
      </c>
      <c r="AJ33" s="400">
        <v>1</v>
      </c>
      <c r="AK33" s="400">
        <v>4</v>
      </c>
      <c r="AL33" s="395"/>
      <c r="AM33" s="400">
        <v>5</v>
      </c>
      <c r="AN33" s="400">
        <v>5</v>
      </c>
      <c r="AO33" s="400">
        <v>3</v>
      </c>
      <c r="AP33" s="400">
        <v>5</v>
      </c>
      <c r="AQ33" s="400">
        <v>5</v>
      </c>
      <c r="AR33" s="400">
        <v>4</v>
      </c>
      <c r="AS33" s="395"/>
      <c r="AT33" s="400">
        <v>5</v>
      </c>
      <c r="AU33" s="400">
        <v>5</v>
      </c>
      <c r="AV33" s="400">
        <v>5</v>
      </c>
      <c r="AW33" s="400">
        <v>5</v>
      </c>
      <c r="AX33" s="400">
        <v>5</v>
      </c>
      <c r="AY33" s="400">
        <v>5</v>
      </c>
      <c r="AZ33" s="400">
        <v>5</v>
      </c>
      <c r="BA33" s="400">
        <v>5</v>
      </c>
      <c r="BB33" s="409"/>
      <c r="BC33" s="400">
        <v>5</v>
      </c>
      <c r="BD33" s="400">
        <v>5</v>
      </c>
      <c r="BE33" s="395"/>
      <c r="BF33" s="400">
        <v>5</v>
      </c>
      <c r="BG33" s="400">
        <v>5</v>
      </c>
      <c r="BH33" s="395"/>
      <c r="BI33" s="400">
        <v>4</v>
      </c>
      <c r="BJ33" s="400">
        <v>1</v>
      </c>
      <c r="BK33" s="400">
        <v>3</v>
      </c>
      <c r="BL33" s="400">
        <v>3</v>
      </c>
      <c r="BM33" s="400">
        <v>1</v>
      </c>
      <c r="BN33" s="400">
        <v>3</v>
      </c>
      <c r="BO33" s="395"/>
      <c r="BP33" s="400">
        <v>5</v>
      </c>
      <c r="BQ33" s="400">
        <v>3</v>
      </c>
      <c r="BR33" s="406"/>
      <c r="BS33" s="400">
        <v>5</v>
      </c>
      <c r="BT33" s="400">
        <v>4</v>
      </c>
      <c r="BU33" s="400">
        <v>4</v>
      </c>
      <c r="BV33" s="400">
        <v>5</v>
      </c>
      <c r="BW33" s="400">
        <v>5</v>
      </c>
      <c r="BX33" s="409"/>
      <c r="BY33" s="400">
        <v>5</v>
      </c>
      <c r="BZ33" s="400">
        <v>5</v>
      </c>
      <c r="CA33" s="400">
        <v>3</v>
      </c>
      <c r="CB33" s="400">
        <v>5</v>
      </c>
      <c r="CC33" s="409"/>
      <c r="CD33" s="409"/>
      <c r="CE33" s="400">
        <v>5</v>
      </c>
      <c r="CF33" s="409"/>
      <c r="CG33" s="400">
        <v>4</v>
      </c>
      <c r="CH33" s="409"/>
      <c r="CI33" s="395"/>
      <c r="CJ33" s="409"/>
      <c r="CK33" s="400">
        <v>5</v>
      </c>
      <c r="CL33" s="395"/>
    </row>
    <row r="34" spans="1:90" s="494" customFormat="1" ht="30.75" customHeight="1" x14ac:dyDescent="0.25">
      <c r="A34" s="595" t="s">
        <v>616</v>
      </c>
      <c r="B34" s="479" t="s">
        <v>617</v>
      </c>
      <c r="C34" s="480" t="s">
        <v>618</v>
      </c>
      <c r="D34" s="480" t="s">
        <v>518</v>
      </c>
      <c r="E34" s="481"/>
      <c r="F34" s="482" t="s">
        <v>63</v>
      </c>
      <c r="G34" s="483">
        <f>'Stage 2 - Site Information'!N34</f>
        <v>10</v>
      </c>
      <c r="H34" s="482"/>
      <c r="I34" s="484">
        <f>'Stage 2 - Site Information'!M34</f>
        <v>0.09</v>
      </c>
      <c r="J34" s="485"/>
      <c r="K34" s="486"/>
      <c r="L34" s="487"/>
      <c r="M34" s="401">
        <f t="shared" si="0"/>
        <v>1</v>
      </c>
      <c r="N34" s="529"/>
      <c r="O34" s="401">
        <v>5</v>
      </c>
      <c r="P34" s="401">
        <v>5</v>
      </c>
      <c r="Q34" s="487"/>
      <c r="R34" s="488">
        <v>0</v>
      </c>
      <c r="S34" s="488">
        <v>0</v>
      </c>
      <c r="T34" s="488">
        <v>0</v>
      </c>
      <c r="U34" s="488">
        <v>0</v>
      </c>
      <c r="V34" s="490"/>
      <c r="W34" s="491">
        <v>0</v>
      </c>
      <c r="X34" s="491">
        <v>0</v>
      </c>
      <c r="Y34" s="491">
        <v>0</v>
      </c>
      <c r="Z34" s="491">
        <v>0</v>
      </c>
      <c r="AA34" s="490"/>
      <c r="AB34" s="488">
        <v>0</v>
      </c>
      <c r="AC34" s="488">
        <v>0</v>
      </c>
      <c r="AD34" s="490"/>
      <c r="AE34" s="488">
        <v>0</v>
      </c>
      <c r="AF34" s="488">
        <v>0</v>
      </c>
      <c r="AG34" s="492"/>
      <c r="AH34" s="488">
        <v>0</v>
      </c>
      <c r="AI34" s="488">
        <v>0</v>
      </c>
      <c r="AJ34" s="488">
        <v>0</v>
      </c>
      <c r="AK34" s="488">
        <v>0</v>
      </c>
      <c r="AL34" s="493"/>
      <c r="AM34" s="488">
        <v>0</v>
      </c>
      <c r="AN34" s="488">
        <v>0</v>
      </c>
      <c r="AO34" s="488">
        <v>0</v>
      </c>
      <c r="AP34" s="488">
        <v>0</v>
      </c>
      <c r="AQ34" s="488">
        <v>0</v>
      </c>
      <c r="AR34" s="488">
        <v>0</v>
      </c>
      <c r="AS34" s="493"/>
      <c r="AT34" s="488">
        <v>0</v>
      </c>
      <c r="AU34" s="488">
        <v>0</v>
      </c>
      <c r="AV34" s="488">
        <v>0</v>
      </c>
      <c r="AW34" s="488">
        <v>0</v>
      </c>
      <c r="AX34" s="488">
        <v>0</v>
      </c>
      <c r="AY34" s="488">
        <v>0</v>
      </c>
      <c r="AZ34" s="488">
        <v>0</v>
      </c>
      <c r="BA34" s="488">
        <v>0</v>
      </c>
      <c r="BB34" s="489"/>
      <c r="BC34" s="488">
        <v>0</v>
      </c>
      <c r="BD34" s="488">
        <v>0</v>
      </c>
      <c r="BE34" s="493"/>
      <c r="BF34" s="488">
        <v>0</v>
      </c>
      <c r="BG34" s="488">
        <v>0</v>
      </c>
      <c r="BH34" s="493"/>
      <c r="BI34" s="488">
        <v>0</v>
      </c>
      <c r="BJ34" s="488">
        <v>0</v>
      </c>
      <c r="BK34" s="488">
        <v>0</v>
      </c>
      <c r="BL34" s="488">
        <v>0</v>
      </c>
      <c r="BM34" s="488">
        <v>0</v>
      </c>
      <c r="BN34" s="488">
        <v>0</v>
      </c>
      <c r="BO34" s="493"/>
      <c r="BP34" s="488">
        <v>0</v>
      </c>
      <c r="BQ34" s="488">
        <v>0</v>
      </c>
      <c r="BR34" s="492"/>
      <c r="BS34" s="488">
        <v>0</v>
      </c>
      <c r="BT34" s="488">
        <v>0</v>
      </c>
      <c r="BU34" s="488">
        <v>0</v>
      </c>
      <c r="BV34" s="488">
        <v>0</v>
      </c>
      <c r="BW34" s="488">
        <v>0</v>
      </c>
      <c r="BX34" s="489"/>
      <c r="BY34" s="488">
        <v>0</v>
      </c>
      <c r="BZ34" s="488">
        <v>0</v>
      </c>
      <c r="CA34" s="488">
        <v>0</v>
      </c>
      <c r="CB34" s="488">
        <v>0</v>
      </c>
      <c r="CC34" s="489"/>
      <c r="CD34" s="489"/>
      <c r="CE34" s="488">
        <v>0</v>
      </c>
      <c r="CF34" s="489"/>
      <c r="CG34" s="488">
        <v>0</v>
      </c>
      <c r="CH34" s="489"/>
      <c r="CI34" s="493"/>
      <c r="CJ34" s="489"/>
      <c r="CK34" s="488">
        <v>0</v>
      </c>
      <c r="CL34" s="493"/>
    </row>
    <row r="35" spans="1:90" ht="30.75" customHeight="1" x14ac:dyDescent="0.25">
      <c r="A35" s="594" t="s">
        <v>619</v>
      </c>
      <c r="B35" s="319" t="s">
        <v>620</v>
      </c>
      <c r="C35" s="320" t="s">
        <v>621</v>
      </c>
      <c r="D35" s="320" t="s">
        <v>515</v>
      </c>
      <c r="E35" s="323"/>
      <c r="F35" s="396" t="s">
        <v>63</v>
      </c>
      <c r="G35" s="397">
        <f>'Stage 2 - Site Information'!N35</f>
        <v>2</v>
      </c>
      <c r="H35" s="396"/>
      <c r="I35" s="398">
        <f>'Stage 2 - Site Information'!M35</f>
        <v>0.37</v>
      </c>
      <c r="J35" s="399"/>
      <c r="K35" s="405"/>
      <c r="L35" s="408"/>
      <c r="M35" s="401">
        <f t="shared" si="0"/>
        <v>5</v>
      </c>
      <c r="N35" s="529"/>
      <c r="O35" s="401">
        <v>5</v>
      </c>
      <c r="P35" s="401">
        <v>1</v>
      </c>
      <c r="Q35" s="408"/>
      <c r="R35" s="400">
        <v>5</v>
      </c>
      <c r="S35" s="400">
        <v>5</v>
      </c>
      <c r="T35" s="400">
        <v>5</v>
      </c>
      <c r="U35" s="400">
        <v>4</v>
      </c>
      <c r="V35" s="407"/>
      <c r="W35" s="401">
        <v>4</v>
      </c>
      <c r="X35" s="401">
        <v>3</v>
      </c>
      <c r="Y35" s="401">
        <v>5</v>
      </c>
      <c r="Z35" s="401">
        <v>4</v>
      </c>
      <c r="AA35" s="407"/>
      <c r="AB35" s="400">
        <v>5</v>
      </c>
      <c r="AC35" s="409"/>
      <c r="AD35" s="407"/>
      <c r="AE35" s="400">
        <v>1</v>
      </c>
      <c r="AF35" s="400">
        <v>1</v>
      </c>
      <c r="AG35" s="406"/>
      <c r="AH35" s="400">
        <v>3</v>
      </c>
      <c r="AI35" s="400">
        <v>3</v>
      </c>
      <c r="AJ35" s="400">
        <v>3</v>
      </c>
      <c r="AK35" s="400">
        <v>2</v>
      </c>
      <c r="AL35" s="395"/>
      <c r="AM35" s="400">
        <v>5</v>
      </c>
      <c r="AN35" s="400">
        <v>3</v>
      </c>
      <c r="AO35" s="400">
        <v>5</v>
      </c>
      <c r="AP35" s="400">
        <v>3</v>
      </c>
      <c r="AQ35" s="400">
        <v>5</v>
      </c>
      <c r="AR35" s="400">
        <v>3</v>
      </c>
      <c r="AS35" s="395"/>
      <c r="AT35" s="400">
        <v>5</v>
      </c>
      <c r="AU35" s="400">
        <v>5</v>
      </c>
      <c r="AV35" s="400">
        <v>5</v>
      </c>
      <c r="AW35" s="400">
        <v>5</v>
      </c>
      <c r="AX35" s="400">
        <v>5</v>
      </c>
      <c r="AY35" s="400">
        <v>5</v>
      </c>
      <c r="AZ35" s="400">
        <v>5</v>
      </c>
      <c r="BA35" s="400">
        <v>5</v>
      </c>
      <c r="BB35" s="409"/>
      <c r="BC35" s="400">
        <v>5</v>
      </c>
      <c r="BD35" s="400">
        <v>5</v>
      </c>
      <c r="BE35" s="395"/>
      <c r="BF35" s="400">
        <v>5</v>
      </c>
      <c r="BG35" s="400">
        <v>5</v>
      </c>
      <c r="BH35" s="395"/>
      <c r="BI35" s="400">
        <v>5</v>
      </c>
      <c r="BJ35" s="400">
        <v>5</v>
      </c>
      <c r="BK35" s="400">
        <v>3</v>
      </c>
      <c r="BL35" s="400">
        <v>5</v>
      </c>
      <c r="BM35" s="400">
        <v>1</v>
      </c>
      <c r="BN35" s="400">
        <v>5</v>
      </c>
      <c r="BO35" s="395"/>
      <c r="BP35" s="400">
        <v>5</v>
      </c>
      <c r="BQ35" s="400">
        <v>5</v>
      </c>
      <c r="BR35" s="406"/>
      <c r="BS35" s="400">
        <v>3</v>
      </c>
      <c r="BT35" s="400">
        <v>2</v>
      </c>
      <c r="BU35" s="400">
        <v>4</v>
      </c>
      <c r="BV35" s="400">
        <v>5</v>
      </c>
      <c r="BW35" s="400">
        <v>4</v>
      </c>
      <c r="BX35" s="409"/>
      <c r="BY35" s="400">
        <v>5</v>
      </c>
      <c r="BZ35" s="400">
        <v>5</v>
      </c>
      <c r="CA35" s="400">
        <v>4</v>
      </c>
      <c r="CB35" s="400">
        <v>4</v>
      </c>
      <c r="CC35" s="409"/>
      <c r="CD35" s="409"/>
      <c r="CE35" s="400">
        <v>4</v>
      </c>
      <c r="CF35" s="409"/>
      <c r="CG35" s="400">
        <v>5</v>
      </c>
      <c r="CH35" s="409"/>
      <c r="CI35" s="395"/>
      <c r="CJ35" s="409"/>
      <c r="CK35" s="400">
        <v>1</v>
      </c>
      <c r="CL35" s="395"/>
    </row>
    <row r="36" spans="1:90" ht="30.75" customHeight="1" x14ac:dyDescent="0.25">
      <c r="A36" s="594" t="s">
        <v>622</v>
      </c>
      <c r="B36" s="319" t="s">
        <v>623</v>
      </c>
      <c r="C36" s="320" t="s">
        <v>624</v>
      </c>
      <c r="D36" s="320" t="s">
        <v>515</v>
      </c>
      <c r="E36" s="323"/>
      <c r="F36" s="396" t="s">
        <v>63</v>
      </c>
      <c r="G36" s="397">
        <f>'Stage 2 - Site Information'!N36</f>
        <v>6</v>
      </c>
      <c r="H36" s="396"/>
      <c r="I36" s="398">
        <f>'Stage 2 - Site Information'!M36</f>
        <v>0.41</v>
      </c>
      <c r="J36" s="399"/>
      <c r="K36" s="405"/>
      <c r="L36" s="408"/>
      <c r="M36" s="401">
        <f t="shared" si="0"/>
        <v>5</v>
      </c>
      <c r="N36" s="529"/>
      <c r="O36" s="401">
        <v>5</v>
      </c>
      <c r="P36" s="401">
        <v>1</v>
      </c>
      <c r="Q36" s="408"/>
      <c r="R36" s="400">
        <v>5</v>
      </c>
      <c r="S36" s="400">
        <v>5</v>
      </c>
      <c r="T36" s="400">
        <v>5</v>
      </c>
      <c r="U36" s="400">
        <v>4</v>
      </c>
      <c r="V36" s="407"/>
      <c r="W36" s="401">
        <v>4</v>
      </c>
      <c r="X36" s="401">
        <v>3</v>
      </c>
      <c r="Y36" s="401">
        <v>1</v>
      </c>
      <c r="Z36" s="401">
        <v>4</v>
      </c>
      <c r="AA36" s="407"/>
      <c r="AB36" s="400">
        <v>5</v>
      </c>
      <c r="AC36" s="409"/>
      <c r="AD36" s="407"/>
      <c r="AE36" s="400">
        <v>1</v>
      </c>
      <c r="AF36" s="400">
        <v>1</v>
      </c>
      <c r="AG36" s="406"/>
      <c r="AH36" s="400">
        <v>3</v>
      </c>
      <c r="AI36" s="400">
        <v>3</v>
      </c>
      <c r="AJ36" s="400">
        <v>5</v>
      </c>
      <c r="AK36" s="400">
        <v>2</v>
      </c>
      <c r="AL36" s="395"/>
      <c r="AM36" s="400">
        <v>5</v>
      </c>
      <c r="AN36" s="400">
        <v>4</v>
      </c>
      <c r="AO36" s="400">
        <v>5</v>
      </c>
      <c r="AP36" s="400">
        <v>2</v>
      </c>
      <c r="AQ36" s="400">
        <v>5</v>
      </c>
      <c r="AR36" s="400">
        <v>4</v>
      </c>
      <c r="AS36" s="395"/>
      <c r="AT36" s="400">
        <v>5</v>
      </c>
      <c r="AU36" s="400">
        <v>5</v>
      </c>
      <c r="AV36" s="400">
        <v>5</v>
      </c>
      <c r="AW36" s="400">
        <v>5</v>
      </c>
      <c r="AX36" s="400">
        <v>2</v>
      </c>
      <c r="AY36" s="400">
        <v>5</v>
      </c>
      <c r="AZ36" s="400">
        <v>5</v>
      </c>
      <c r="BA36" s="400">
        <v>5</v>
      </c>
      <c r="BB36" s="409"/>
      <c r="BC36" s="400">
        <v>4</v>
      </c>
      <c r="BD36" s="400">
        <v>4</v>
      </c>
      <c r="BE36" s="395"/>
      <c r="BF36" s="400">
        <v>4</v>
      </c>
      <c r="BG36" s="400">
        <v>5</v>
      </c>
      <c r="BH36" s="395"/>
      <c r="BI36" s="400">
        <v>5</v>
      </c>
      <c r="BJ36" s="400">
        <v>1</v>
      </c>
      <c r="BK36" s="400">
        <v>1</v>
      </c>
      <c r="BL36" s="400">
        <v>5</v>
      </c>
      <c r="BM36" s="400">
        <v>5</v>
      </c>
      <c r="BN36" s="400">
        <v>5</v>
      </c>
      <c r="BO36" s="395"/>
      <c r="BP36" s="400">
        <v>5</v>
      </c>
      <c r="BQ36" s="400">
        <v>5</v>
      </c>
      <c r="BR36" s="406"/>
      <c r="BS36" s="400">
        <v>3</v>
      </c>
      <c r="BT36" s="400">
        <v>2</v>
      </c>
      <c r="BU36" s="400">
        <v>4</v>
      </c>
      <c r="BV36" s="400">
        <v>5</v>
      </c>
      <c r="BW36" s="400">
        <v>3</v>
      </c>
      <c r="BX36" s="409"/>
      <c r="BY36" s="400">
        <v>4</v>
      </c>
      <c r="BZ36" s="400">
        <v>5</v>
      </c>
      <c r="CA36" s="400">
        <v>4</v>
      </c>
      <c r="CB36" s="400">
        <v>3</v>
      </c>
      <c r="CC36" s="409"/>
      <c r="CD36" s="409"/>
      <c r="CE36" s="400">
        <v>3</v>
      </c>
      <c r="CF36" s="409"/>
      <c r="CG36" s="400">
        <v>5</v>
      </c>
      <c r="CH36" s="409"/>
      <c r="CI36" s="395"/>
      <c r="CJ36" s="409"/>
      <c r="CK36" s="400">
        <v>1</v>
      </c>
      <c r="CL36" s="395"/>
    </row>
    <row r="37" spans="1:90" s="494" customFormat="1" ht="30.75" customHeight="1" x14ac:dyDescent="0.25">
      <c r="A37" s="595" t="s">
        <v>625</v>
      </c>
      <c r="B37" s="479" t="s">
        <v>626</v>
      </c>
      <c r="C37" s="480" t="s">
        <v>627</v>
      </c>
      <c r="D37" s="480" t="s">
        <v>515</v>
      </c>
      <c r="E37" s="481"/>
      <c r="F37" s="482" t="s">
        <v>63</v>
      </c>
      <c r="G37" s="483">
        <f>'Stage 2 - Site Information'!N37</f>
        <v>6</v>
      </c>
      <c r="H37" s="482"/>
      <c r="I37" s="484">
        <f>'Stage 2 - Site Information'!M37</f>
        <v>0.21</v>
      </c>
      <c r="J37" s="485"/>
      <c r="K37" s="486"/>
      <c r="L37" s="487"/>
      <c r="M37" s="401">
        <f t="shared" si="0"/>
        <v>1</v>
      </c>
      <c r="N37" s="529"/>
      <c r="O37" s="401">
        <v>5</v>
      </c>
      <c r="P37" s="401">
        <v>1</v>
      </c>
      <c r="Q37" s="487"/>
      <c r="R37" s="488">
        <v>0</v>
      </c>
      <c r="S37" s="488">
        <v>0</v>
      </c>
      <c r="T37" s="488">
        <v>0</v>
      </c>
      <c r="U37" s="488">
        <v>0</v>
      </c>
      <c r="V37" s="490"/>
      <c r="W37" s="491">
        <v>0</v>
      </c>
      <c r="X37" s="491">
        <v>0</v>
      </c>
      <c r="Y37" s="491">
        <v>0</v>
      </c>
      <c r="Z37" s="491">
        <v>0</v>
      </c>
      <c r="AA37" s="490"/>
      <c r="AB37" s="488">
        <v>0</v>
      </c>
      <c r="AC37" s="409"/>
      <c r="AD37" s="490"/>
      <c r="AE37" s="488">
        <v>0</v>
      </c>
      <c r="AF37" s="488">
        <v>0</v>
      </c>
      <c r="AG37" s="492"/>
      <c r="AH37" s="488">
        <v>0</v>
      </c>
      <c r="AI37" s="488">
        <v>0</v>
      </c>
      <c r="AJ37" s="488">
        <v>0</v>
      </c>
      <c r="AK37" s="488">
        <v>0</v>
      </c>
      <c r="AL37" s="493"/>
      <c r="AM37" s="488">
        <v>0</v>
      </c>
      <c r="AN37" s="488">
        <v>0</v>
      </c>
      <c r="AO37" s="488">
        <v>0</v>
      </c>
      <c r="AP37" s="488">
        <v>0</v>
      </c>
      <c r="AQ37" s="488">
        <v>0</v>
      </c>
      <c r="AR37" s="488">
        <v>0</v>
      </c>
      <c r="AS37" s="493"/>
      <c r="AT37" s="488">
        <v>0</v>
      </c>
      <c r="AU37" s="488">
        <v>0</v>
      </c>
      <c r="AV37" s="488">
        <v>0</v>
      </c>
      <c r="AW37" s="488">
        <v>0</v>
      </c>
      <c r="AX37" s="488">
        <v>0</v>
      </c>
      <c r="AY37" s="488">
        <v>0</v>
      </c>
      <c r="AZ37" s="488">
        <v>0</v>
      </c>
      <c r="BA37" s="488">
        <v>0</v>
      </c>
      <c r="BB37" s="489"/>
      <c r="BC37" s="488">
        <v>0</v>
      </c>
      <c r="BD37" s="488">
        <v>0</v>
      </c>
      <c r="BE37" s="493"/>
      <c r="BF37" s="488">
        <v>0</v>
      </c>
      <c r="BG37" s="488">
        <v>0</v>
      </c>
      <c r="BH37" s="493"/>
      <c r="BI37" s="488">
        <v>0</v>
      </c>
      <c r="BJ37" s="488">
        <v>0</v>
      </c>
      <c r="BK37" s="488">
        <v>0</v>
      </c>
      <c r="BL37" s="488">
        <v>0</v>
      </c>
      <c r="BM37" s="488">
        <v>0</v>
      </c>
      <c r="BN37" s="488">
        <v>0</v>
      </c>
      <c r="BO37" s="493"/>
      <c r="BP37" s="488">
        <v>0</v>
      </c>
      <c r="BQ37" s="488">
        <v>0</v>
      </c>
      <c r="BR37" s="492"/>
      <c r="BS37" s="488">
        <v>0</v>
      </c>
      <c r="BT37" s="488">
        <v>0</v>
      </c>
      <c r="BU37" s="488">
        <v>0</v>
      </c>
      <c r="BV37" s="488">
        <v>0</v>
      </c>
      <c r="BW37" s="488">
        <v>0</v>
      </c>
      <c r="BX37" s="489"/>
      <c r="BY37" s="488">
        <v>0</v>
      </c>
      <c r="BZ37" s="488">
        <v>0</v>
      </c>
      <c r="CA37" s="488">
        <v>0</v>
      </c>
      <c r="CB37" s="488">
        <v>0</v>
      </c>
      <c r="CC37" s="489"/>
      <c r="CD37" s="489"/>
      <c r="CE37" s="488">
        <v>0</v>
      </c>
      <c r="CF37" s="489"/>
      <c r="CG37" s="488">
        <v>0</v>
      </c>
      <c r="CH37" s="489"/>
      <c r="CI37" s="493"/>
      <c r="CJ37" s="489"/>
      <c r="CK37" s="488">
        <v>0</v>
      </c>
      <c r="CL37" s="493"/>
    </row>
    <row r="38" spans="1:90" s="494" customFormat="1" ht="30.75" customHeight="1" x14ac:dyDescent="0.25">
      <c r="A38" s="595" t="s">
        <v>628</v>
      </c>
      <c r="B38" s="479" t="s">
        <v>629</v>
      </c>
      <c r="C38" s="480" t="s">
        <v>630</v>
      </c>
      <c r="D38" s="480" t="s">
        <v>515</v>
      </c>
      <c r="E38" s="481"/>
      <c r="F38" s="482" t="s">
        <v>63</v>
      </c>
      <c r="G38" s="483">
        <f>'Stage 2 - Site Information'!N38</f>
        <v>4</v>
      </c>
      <c r="H38" s="482"/>
      <c r="I38" s="484">
        <f>'Stage 2 - Site Information'!M38</f>
        <v>0.18</v>
      </c>
      <c r="J38" s="485"/>
      <c r="K38" s="486"/>
      <c r="L38" s="487"/>
      <c r="M38" s="401">
        <f t="shared" si="0"/>
        <v>1</v>
      </c>
      <c r="N38" s="529"/>
      <c r="O38" s="401">
        <v>5</v>
      </c>
      <c r="P38" s="401">
        <v>5</v>
      </c>
      <c r="Q38" s="487"/>
      <c r="R38" s="488">
        <v>0</v>
      </c>
      <c r="S38" s="488">
        <v>0</v>
      </c>
      <c r="T38" s="488">
        <v>0</v>
      </c>
      <c r="U38" s="488">
        <v>0</v>
      </c>
      <c r="V38" s="490"/>
      <c r="W38" s="491">
        <v>0</v>
      </c>
      <c r="X38" s="491">
        <v>0</v>
      </c>
      <c r="Y38" s="491">
        <v>0</v>
      </c>
      <c r="Z38" s="491">
        <v>0</v>
      </c>
      <c r="AA38" s="490"/>
      <c r="AB38" s="488">
        <v>0</v>
      </c>
      <c r="AC38" s="488">
        <v>0</v>
      </c>
      <c r="AD38" s="490"/>
      <c r="AE38" s="488">
        <v>0</v>
      </c>
      <c r="AF38" s="488">
        <v>0</v>
      </c>
      <c r="AG38" s="492"/>
      <c r="AH38" s="488">
        <v>0</v>
      </c>
      <c r="AI38" s="488">
        <v>0</v>
      </c>
      <c r="AJ38" s="488">
        <v>0</v>
      </c>
      <c r="AK38" s="488">
        <v>0</v>
      </c>
      <c r="AL38" s="493"/>
      <c r="AM38" s="488">
        <v>0</v>
      </c>
      <c r="AN38" s="488">
        <v>0</v>
      </c>
      <c r="AO38" s="488">
        <v>0</v>
      </c>
      <c r="AP38" s="488">
        <v>0</v>
      </c>
      <c r="AQ38" s="488">
        <v>0</v>
      </c>
      <c r="AR38" s="488">
        <v>0</v>
      </c>
      <c r="AS38" s="493"/>
      <c r="AT38" s="488">
        <v>0</v>
      </c>
      <c r="AU38" s="488">
        <v>0</v>
      </c>
      <c r="AV38" s="488">
        <v>0</v>
      </c>
      <c r="AW38" s="488">
        <v>0</v>
      </c>
      <c r="AX38" s="488">
        <v>0</v>
      </c>
      <c r="AY38" s="488">
        <v>0</v>
      </c>
      <c r="AZ38" s="488">
        <v>0</v>
      </c>
      <c r="BA38" s="488">
        <v>0</v>
      </c>
      <c r="BB38" s="489"/>
      <c r="BC38" s="488">
        <v>0</v>
      </c>
      <c r="BD38" s="488">
        <v>0</v>
      </c>
      <c r="BE38" s="493"/>
      <c r="BF38" s="488">
        <v>0</v>
      </c>
      <c r="BG38" s="488">
        <v>0</v>
      </c>
      <c r="BH38" s="493"/>
      <c r="BI38" s="488">
        <v>0</v>
      </c>
      <c r="BJ38" s="488">
        <v>0</v>
      </c>
      <c r="BK38" s="488">
        <v>0</v>
      </c>
      <c r="BL38" s="488">
        <v>0</v>
      </c>
      <c r="BM38" s="488">
        <v>0</v>
      </c>
      <c r="BN38" s="488">
        <v>0</v>
      </c>
      <c r="BO38" s="493"/>
      <c r="BP38" s="488">
        <v>0</v>
      </c>
      <c r="BQ38" s="488">
        <v>0</v>
      </c>
      <c r="BR38" s="492"/>
      <c r="BS38" s="488">
        <v>0</v>
      </c>
      <c r="BT38" s="488">
        <v>0</v>
      </c>
      <c r="BU38" s="488">
        <v>0</v>
      </c>
      <c r="BV38" s="488">
        <v>0</v>
      </c>
      <c r="BW38" s="488">
        <v>0</v>
      </c>
      <c r="BX38" s="489"/>
      <c r="BY38" s="488">
        <v>0</v>
      </c>
      <c r="BZ38" s="488">
        <v>0</v>
      </c>
      <c r="CA38" s="488">
        <v>0</v>
      </c>
      <c r="CB38" s="488">
        <v>0</v>
      </c>
      <c r="CC38" s="489"/>
      <c r="CD38" s="489"/>
      <c r="CE38" s="488">
        <v>0</v>
      </c>
      <c r="CF38" s="489"/>
      <c r="CG38" s="488">
        <v>0</v>
      </c>
      <c r="CH38" s="489"/>
      <c r="CI38" s="493"/>
      <c r="CJ38" s="489"/>
      <c r="CK38" s="488">
        <v>0</v>
      </c>
      <c r="CL38" s="493"/>
    </row>
    <row r="39" spans="1:90" ht="30.75" customHeight="1" x14ac:dyDescent="0.25">
      <c r="A39" s="594" t="s">
        <v>631</v>
      </c>
      <c r="B39" s="319" t="s">
        <v>632</v>
      </c>
      <c r="C39" s="320" t="s">
        <v>633</v>
      </c>
      <c r="D39" s="320" t="s">
        <v>515</v>
      </c>
      <c r="E39" s="323"/>
      <c r="F39" s="396" t="s">
        <v>63</v>
      </c>
      <c r="G39" s="397" t="str">
        <f>'Stage 2 - Site Information'!N39</f>
        <v>200</v>
      </c>
      <c r="H39" s="396"/>
      <c r="I39" s="398">
        <f>'Stage 2 - Site Information'!M39</f>
        <v>10.27</v>
      </c>
      <c r="J39" s="399"/>
      <c r="K39" s="405"/>
      <c r="L39" s="408"/>
      <c r="M39" s="401">
        <f t="shared" si="0"/>
        <v>5</v>
      </c>
      <c r="N39" s="529"/>
      <c r="O39" s="401">
        <v>5</v>
      </c>
      <c r="P39" s="401">
        <v>1</v>
      </c>
      <c r="Q39" s="408"/>
      <c r="R39" s="400">
        <v>3</v>
      </c>
      <c r="S39" s="400">
        <v>5</v>
      </c>
      <c r="T39" s="400">
        <v>5</v>
      </c>
      <c r="U39" s="400">
        <v>4</v>
      </c>
      <c r="V39" s="407"/>
      <c r="W39" s="401">
        <v>5</v>
      </c>
      <c r="X39" s="401">
        <v>5</v>
      </c>
      <c r="Y39" s="401">
        <v>5</v>
      </c>
      <c r="Z39" s="401">
        <v>4</v>
      </c>
      <c r="AA39" s="407"/>
      <c r="AB39" s="400">
        <v>5</v>
      </c>
      <c r="AC39" s="409"/>
      <c r="AD39" s="407"/>
      <c r="AE39" s="400">
        <v>1</v>
      </c>
      <c r="AF39" s="400">
        <v>3</v>
      </c>
      <c r="AG39" s="406"/>
      <c r="AH39" s="400">
        <v>3</v>
      </c>
      <c r="AI39" s="400">
        <v>4</v>
      </c>
      <c r="AJ39" s="400">
        <v>5</v>
      </c>
      <c r="AK39" s="400">
        <v>4</v>
      </c>
      <c r="AL39" s="395"/>
      <c r="AM39" s="400">
        <v>5</v>
      </c>
      <c r="AN39" s="400">
        <v>4</v>
      </c>
      <c r="AO39" s="400">
        <v>5</v>
      </c>
      <c r="AP39" s="400">
        <v>3</v>
      </c>
      <c r="AQ39" s="400">
        <v>5</v>
      </c>
      <c r="AR39" s="400">
        <v>3</v>
      </c>
      <c r="AS39" s="395"/>
      <c r="AT39" s="400">
        <v>5</v>
      </c>
      <c r="AU39" s="400">
        <v>2</v>
      </c>
      <c r="AV39" s="400">
        <v>5</v>
      </c>
      <c r="AW39" s="400">
        <v>5</v>
      </c>
      <c r="AX39" s="400">
        <v>2</v>
      </c>
      <c r="AY39" s="400">
        <v>5</v>
      </c>
      <c r="AZ39" s="400">
        <v>3</v>
      </c>
      <c r="BA39" s="400">
        <v>5</v>
      </c>
      <c r="BB39" s="409"/>
      <c r="BC39" s="400">
        <v>4</v>
      </c>
      <c r="BD39" s="400">
        <v>3</v>
      </c>
      <c r="BE39" s="395"/>
      <c r="BF39" s="400">
        <v>4</v>
      </c>
      <c r="BG39" s="400">
        <v>5</v>
      </c>
      <c r="BH39" s="395"/>
      <c r="BI39" s="400">
        <v>2</v>
      </c>
      <c r="BJ39" s="400">
        <v>3</v>
      </c>
      <c r="BK39" s="400">
        <v>1</v>
      </c>
      <c r="BL39" s="400">
        <v>5</v>
      </c>
      <c r="BM39" s="400">
        <v>5</v>
      </c>
      <c r="BN39" s="400">
        <v>5</v>
      </c>
      <c r="BO39" s="395"/>
      <c r="BP39" s="400">
        <v>5</v>
      </c>
      <c r="BQ39" s="400">
        <v>5</v>
      </c>
      <c r="BR39" s="406"/>
      <c r="BS39" s="400">
        <v>2</v>
      </c>
      <c r="BT39" s="400">
        <v>3</v>
      </c>
      <c r="BU39" s="400">
        <v>1</v>
      </c>
      <c r="BV39" s="400">
        <v>5</v>
      </c>
      <c r="BW39" s="400">
        <v>4</v>
      </c>
      <c r="BX39" s="409"/>
      <c r="BY39" s="400">
        <v>4</v>
      </c>
      <c r="BZ39" s="400">
        <v>4</v>
      </c>
      <c r="CA39" s="400">
        <v>3</v>
      </c>
      <c r="CB39" s="400">
        <v>3</v>
      </c>
      <c r="CC39" s="409"/>
      <c r="CD39" s="409"/>
      <c r="CE39" s="400">
        <v>2</v>
      </c>
      <c r="CF39" s="409"/>
      <c r="CG39" s="400">
        <v>4</v>
      </c>
      <c r="CH39" s="409"/>
      <c r="CI39" s="395"/>
      <c r="CJ39" s="409"/>
      <c r="CK39" s="400">
        <v>5</v>
      </c>
      <c r="CL39" s="395"/>
    </row>
    <row r="40" spans="1:90" ht="30.75" customHeight="1" x14ac:dyDescent="0.25">
      <c r="A40" s="594" t="s">
        <v>634</v>
      </c>
      <c r="B40" s="319" t="s">
        <v>635</v>
      </c>
      <c r="C40" s="320" t="s">
        <v>514</v>
      </c>
      <c r="D40" s="320" t="s">
        <v>515</v>
      </c>
      <c r="E40" s="323"/>
      <c r="F40" s="396" t="s">
        <v>63</v>
      </c>
      <c r="G40" s="397">
        <f>'Stage 2 - Site Information'!N40</f>
        <v>36</v>
      </c>
      <c r="H40" s="396"/>
      <c r="I40" s="398">
        <f>'Stage 2 - Site Information'!M40</f>
        <v>2.08</v>
      </c>
      <c r="J40" s="399"/>
      <c r="K40" s="405"/>
      <c r="L40" s="408"/>
      <c r="M40" s="401">
        <f t="shared" ref="M40:M71" si="1">IF(I40&gt;0.249,5,1)</f>
        <v>5</v>
      </c>
      <c r="N40" s="529"/>
      <c r="O40" s="401">
        <v>5</v>
      </c>
      <c r="P40" s="401">
        <v>1</v>
      </c>
      <c r="Q40" s="408"/>
      <c r="R40" s="400">
        <v>5</v>
      </c>
      <c r="S40" s="400">
        <v>5</v>
      </c>
      <c r="T40" s="400">
        <v>5</v>
      </c>
      <c r="U40" s="400">
        <v>4</v>
      </c>
      <c r="V40" s="407"/>
      <c r="W40" s="401">
        <v>4</v>
      </c>
      <c r="X40" s="401">
        <v>2</v>
      </c>
      <c r="Y40" s="401">
        <v>3</v>
      </c>
      <c r="Z40" s="401">
        <v>4</v>
      </c>
      <c r="AA40" s="407"/>
      <c r="AB40" s="400">
        <v>5</v>
      </c>
      <c r="AC40" s="409"/>
      <c r="AD40" s="407"/>
      <c r="AE40" s="400">
        <v>1</v>
      </c>
      <c r="AF40" s="400">
        <v>1</v>
      </c>
      <c r="AG40" s="406"/>
      <c r="AH40" s="400">
        <v>3</v>
      </c>
      <c r="AI40" s="400">
        <v>4</v>
      </c>
      <c r="AJ40" s="400">
        <v>5</v>
      </c>
      <c r="AK40" s="400">
        <v>2</v>
      </c>
      <c r="AL40" s="395"/>
      <c r="AM40" s="400">
        <v>5</v>
      </c>
      <c r="AN40" s="400">
        <v>3</v>
      </c>
      <c r="AO40" s="400">
        <v>5</v>
      </c>
      <c r="AP40" s="400">
        <v>4</v>
      </c>
      <c r="AQ40" s="400">
        <v>5</v>
      </c>
      <c r="AR40" s="400">
        <v>5</v>
      </c>
      <c r="AS40" s="395"/>
      <c r="AT40" s="400">
        <v>5</v>
      </c>
      <c r="AU40" s="400">
        <v>5</v>
      </c>
      <c r="AV40" s="400">
        <v>3</v>
      </c>
      <c r="AW40" s="400">
        <v>5</v>
      </c>
      <c r="AX40" s="400">
        <v>5</v>
      </c>
      <c r="AY40" s="400">
        <v>5</v>
      </c>
      <c r="AZ40" s="400">
        <v>3</v>
      </c>
      <c r="BA40" s="400">
        <v>5</v>
      </c>
      <c r="BB40" s="409"/>
      <c r="BC40" s="400">
        <v>4</v>
      </c>
      <c r="BD40" s="400">
        <v>3</v>
      </c>
      <c r="BE40" s="395"/>
      <c r="BF40" s="400">
        <v>5</v>
      </c>
      <c r="BG40" s="400">
        <v>4</v>
      </c>
      <c r="BH40" s="395"/>
      <c r="BI40" s="400">
        <v>5</v>
      </c>
      <c r="BJ40" s="400">
        <v>5</v>
      </c>
      <c r="BK40" s="400">
        <v>3</v>
      </c>
      <c r="BL40" s="400">
        <v>5</v>
      </c>
      <c r="BM40" s="400">
        <v>5</v>
      </c>
      <c r="BN40" s="400">
        <v>5</v>
      </c>
      <c r="BO40" s="395"/>
      <c r="BP40" s="400">
        <v>5</v>
      </c>
      <c r="BQ40" s="400">
        <v>5</v>
      </c>
      <c r="BR40" s="406"/>
      <c r="BS40" s="400">
        <v>3</v>
      </c>
      <c r="BT40" s="400">
        <v>4</v>
      </c>
      <c r="BU40" s="400">
        <v>4</v>
      </c>
      <c r="BV40" s="400">
        <v>2</v>
      </c>
      <c r="BW40" s="400">
        <v>2</v>
      </c>
      <c r="BX40" s="409"/>
      <c r="BY40" s="400">
        <v>3</v>
      </c>
      <c r="BZ40" s="400">
        <v>3</v>
      </c>
      <c r="CA40" s="400">
        <v>3</v>
      </c>
      <c r="CB40" s="400">
        <v>2</v>
      </c>
      <c r="CC40" s="409"/>
      <c r="CD40" s="409"/>
      <c r="CE40" s="400">
        <v>2</v>
      </c>
      <c r="CF40" s="409"/>
      <c r="CG40" s="400">
        <v>5</v>
      </c>
      <c r="CH40" s="409"/>
      <c r="CI40" s="395"/>
      <c r="CJ40" s="409"/>
      <c r="CK40" s="400">
        <v>1</v>
      </c>
      <c r="CL40" s="395"/>
    </row>
    <row r="41" spans="1:90" ht="30.75" customHeight="1" x14ac:dyDescent="0.25">
      <c r="A41" s="594" t="s">
        <v>636</v>
      </c>
      <c r="B41" s="319" t="s">
        <v>637</v>
      </c>
      <c r="C41" s="320" t="s">
        <v>638</v>
      </c>
      <c r="D41" s="320" t="s">
        <v>515</v>
      </c>
      <c r="E41" s="323"/>
      <c r="F41" s="396" t="s">
        <v>63</v>
      </c>
      <c r="G41" s="397">
        <f>'Stage 2 - Site Information'!N41</f>
        <v>0</v>
      </c>
      <c r="H41" s="396" t="s">
        <v>63</v>
      </c>
      <c r="I41" s="398">
        <f>'Stage 2 - Site Information'!M41</f>
        <v>0.27</v>
      </c>
      <c r="J41" s="399"/>
      <c r="K41" s="405"/>
      <c r="L41" s="408"/>
      <c r="M41" s="401">
        <f t="shared" si="1"/>
        <v>5</v>
      </c>
      <c r="N41" s="529"/>
      <c r="O41" s="401">
        <v>5</v>
      </c>
      <c r="P41" s="401">
        <v>5</v>
      </c>
      <c r="Q41" s="408"/>
      <c r="R41" s="400">
        <v>5</v>
      </c>
      <c r="S41" s="400">
        <v>5</v>
      </c>
      <c r="T41" s="400">
        <v>5</v>
      </c>
      <c r="U41" s="400">
        <v>5</v>
      </c>
      <c r="V41" s="407"/>
      <c r="W41" s="401">
        <v>4</v>
      </c>
      <c r="X41" s="401">
        <v>3</v>
      </c>
      <c r="Y41" s="401">
        <v>3</v>
      </c>
      <c r="Z41" s="401">
        <v>4</v>
      </c>
      <c r="AA41" s="407"/>
      <c r="AB41" s="400">
        <v>3</v>
      </c>
      <c r="AC41" s="400">
        <v>1</v>
      </c>
      <c r="AD41" s="407"/>
      <c r="AE41" s="400">
        <v>1</v>
      </c>
      <c r="AF41" s="400">
        <v>1</v>
      </c>
      <c r="AG41" s="406"/>
      <c r="AH41" s="400">
        <v>2</v>
      </c>
      <c r="AI41" s="400">
        <v>1</v>
      </c>
      <c r="AJ41" s="400">
        <v>1</v>
      </c>
      <c r="AK41" s="400">
        <v>2</v>
      </c>
      <c r="AL41" s="395"/>
      <c r="AM41" s="400">
        <v>5</v>
      </c>
      <c r="AN41" s="400">
        <v>3</v>
      </c>
      <c r="AO41" s="400">
        <v>5</v>
      </c>
      <c r="AP41" s="400">
        <v>4</v>
      </c>
      <c r="AQ41" s="400">
        <v>5</v>
      </c>
      <c r="AR41" s="400">
        <v>5</v>
      </c>
      <c r="AS41" s="395"/>
      <c r="AT41" s="400">
        <v>5</v>
      </c>
      <c r="AU41" s="400">
        <v>5</v>
      </c>
      <c r="AV41" s="400">
        <v>5</v>
      </c>
      <c r="AW41" s="400">
        <v>5</v>
      </c>
      <c r="AX41" s="400">
        <v>5</v>
      </c>
      <c r="AY41" s="400">
        <v>5</v>
      </c>
      <c r="AZ41" s="400">
        <v>5</v>
      </c>
      <c r="BA41" s="400">
        <v>5</v>
      </c>
      <c r="BB41" s="409"/>
      <c r="BC41" s="400">
        <v>5</v>
      </c>
      <c r="BD41" s="400">
        <v>5</v>
      </c>
      <c r="BE41" s="395"/>
      <c r="BF41" s="400">
        <v>5</v>
      </c>
      <c r="BG41" s="400">
        <v>5</v>
      </c>
      <c r="BH41" s="395"/>
      <c r="BI41" s="400">
        <v>5</v>
      </c>
      <c r="BJ41" s="400">
        <v>5</v>
      </c>
      <c r="BK41" s="400">
        <v>3</v>
      </c>
      <c r="BL41" s="400">
        <v>5</v>
      </c>
      <c r="BM41" s="400">
        <v>5</v>
      </c>
      <c r="BN41" s="400">
        <v>3</v>
      </c>
      <c r="BO41" s="395"/>
      <c r="BP41" s="400">
        <v>5</v>
      </c>
      <c r="BQ41" s="400">
        <v>5</v>
      </c>
      <c r="BR41" s="406"/>
      <c r="BS41" s="400">
        <v>4</v>
      </c>
      <c r="BT41" s="400">
        <v>2</v>
      </c>
      <c r="BU41" s="400">
        <v>5</v>
      </c>
      <c r="BV41" s="400">
        <v>4</v>
      </c>
      <c r="BW41" s="400">
        <v>4</v>
      </c>
      <c r="BX41" s="409"/>
      <c r="BY41" s="400">
        <v>5</v>
      </c>
      <c r="BZ41" s="400">
        <v>4</v>
      </c>
      <c r="CA41" s="400">
        <v>5</v>
      </c>
      <c r="CB41" s="400">
        <v>4</v>
      </c>
      <c r="CC41" s="409"/>
      <c r="CD41" s="409"/>
      <c r="CE41" s="400">
        <v>3</v>
      </c>
      <c r="CF41" s="409"/>
      <c r="CG41" s="400">
        <v>5</v>
      </c>
      <c r="CH41" s="409"/>
      <c r="CI41" s="395"/>
      <c r="CJ41" s="409"/>
      <c r="CK41" s="400">
        <v>1</v>
      </c>
      <c r="CL41" s="395"/>
    </row>
    <row r="42" spans="1:90" s="494" customFormat="1" ht="30.75" customHeight="1" x14ac:dyDescent="0.25">
      <c r="A42" s="595" t="s">
        <v>639</v>
      </c>
      <c r="B42" s="479" t="s">
        <v>640</v>
      </c>
      <c r="C42" s="480" t="s">
        <v>641</v>
      </c>
      <c r="D42" s="480" t="s">
        <v>535</v>
      </c>
      <c r="E42" s="481"/>
      <c r="F42" s="482" t="s">
        <v>63</v>
      </c>
      <c r="G42" s="483">
        <f>'Stage 2 - Site Information'!N42</f>
        <v>5</v>
      </c>
      <c r="H42" s="482"/>
      <c r="I42" s="484">
        <f>'Stage 2 - Site Information'!M42</f>
        <v>0.15</v>
      </c>
      <c r="J42" s="485"/>
      <c r="K42" s="486"/>
      <c r="L42" s="487"/>
      <c r="M42" s="401">
        <f t="shared" si="1"/>
        <v>1</v>
      </c>
      <c r="N42" s="529"/>
      <c r="O42" s="401">
        <v>5</v>
      </c>
      <c r="P42" s="401">
        <v>1</v>
      </c>
      <c r="Q42" s="487"/>
      <c r="R42" s="488">
        <v>0</v>
      </c>
      <c r="S42" s="488">
        <v>0</v>
      </c>
      <c r="T42" s="488">
        <v>0</v>
      </c>
      <c r="U42" s="488">
        <v>0</v>
      </c>
      <c r="V42" s="490"/>
      <c r="W42" s="491">
        <v>0</v>
      </c>
      <c r="X42" s="491">
        <v>0</v>
      </c>
      <c r="Y42" s="491">
        <v>0</v>
      </c>
      <c r="Z42" s="491">
        <v>0</v>
      </c>
      <c r="AA42" s="490"/>
      <c r="AB42" s="488">
        <v>0</v>
      </c>
      <c r="AC42" s="409"/>
      <c r="AD42" s="490"/>
      <c r="AE42" s="488">
        <v>0</v>
      </c>
      <c r="AF42" s="488">
        <v>0</v>
      </c>
      <c r="AG42" s="492"/>
      <c r="AH42" s="488">
        <v>0</v>
      </c>
      <c r="AI42" s="488">
        <v>0</v>
      </c>
      <c r="AJ42" s="488">
        <v>0</v>
      </c>
      <c r="AK42" s="488">
        <v>0</v>
      </c>
      <c r="AL42" s="493"/>
      <c r="AM42" s="488">
        <v>0</v>
      </c>
      <c r="AN42" s="488">
        <v>0</v>
      </c>
      <c r="AO42" s="488">
        <v>0</v>
      </c>
      <c r="AP42" s="488">
        <v>0</v>
      </c>
      <c r="AQ42" s="488">
        <v>0</v>
      </c>
      <c r="AR42" s="488">
        <v>0</v>
      </c>
      <c r="AS42" s="493"/>
      <c r="AT42" s="488">
        <v>0</v>
      </c>
      <c r="AU42" s="488">
        <v>0</v>
      </c>
      <c r="AV42" s="488">
        <v>0</v>
      </c>
      <c r="AW42" s="488">
        <v>0</v>
      </c>
      <c r="AX42" s="488">
        <v>0</v>
      </c>
      <c r="AY42" s="488">
        <v>0</v>
      </c>
      <c r="AZ42" s="488">
        <v>0</v>
      </c>
      <c r="BA42" s="488">
        <v>0</v>
      </c>
      <c r="BB42" s="489"/>
      <c r="BC42" s="488">
        <v>0</v>
      </c>
      <c r="BD42" s="488">
        <v>0</v>
      </c>
      <c r="BE42" s="493"/>
      <c r="BF42" s="488">
        <v>0</v>
      </c>
      <c r="BG42" s="488">
        <v>0</v>
      </c>
      <c r="BH42" s="493"/>
      <c r="BI42" s="488">
        <v>0</v>
      </c>
      <c r="BJ42" s="488">
        <v>0</v>
      </c>
      <c r="BK42" s="488">
        <v>0</v>
      </c>
      <c r="BL42" s="488">
        <v>0</v>
      </c>
      <c r="BM42" s="488">
        <v>0</v>
      </c>
      <c r="BN42" s="488">
        <v>0</v>
      </c>
      <c r="BO42" s="493"/>
      <c r="BP42" s="488">
        <v>0</v>
      </c>
      <c r="BQ42" s="488">
        <v>0</v>
      </c>
      <c r="BR42" s="492"/>
      <c r="BS42" s="488">
        <v>0</v>
      </c>
      <c r="BT42" s="488">
        <v>0</v>
      </c>
      <c r="BU42" s="488">
        <v>0</v>
      </c>
      <c r="BV42" s="488">
        <v>0</v>
      </c>
      <c r="BW42" s="488">
        <v>0</v>
      </c>
      <c r="BX42" s="489"/>
      <c r="BY42" s="488">
        <v>0</v>
      </c>
      <c r="BZ42" s="488">
        <v>0</v>
      </c>
      <c r="CA42" s="488">
        <v>0</v>
      </c>
      <c r="CB42" s="488">
        <v>0</v>
      </c>
      <c r="CC42" s="489"/>
      <c r="CD42" s="489"/>
      <c r="CE42" s="488">
        <v>0</v>
      </c>
      <c r="CF42" s="489"/>
      <c r="CG42" s="488">
        <v>0</v>
      </c>
      <c r="CH42" s="489"/>
      <c r="CI42" s="493"/>
      <c r="CJ42" s="489"/>
      <c r="CK42" s="488">
        <v>0</v>
      </c>
      <c r="CL42" s="493"/>
    </row>
    <row r="43" spans="1:90" ht="30.75" customHeight="1" x14ac:dyDescent="0.25">
      <c r="A43" s="594" t="s">
        <v>642</v>
      </c>
      <c r="B43" s="319" t="s">
        <v>643</v>
      </c>
      <c r="C43" s="320" t="s">
        <v>644</v>
      </c>
      <c r="D43" s="320" t="s">
        <v>535</v>
      </c>
      <c r="E43" s="323"/>
      <c r="F43" s="396" t="s">
        <v>63</v>
      </c>
      <c r="G43" s="397">
        <f>'Stage 2 - Site Information'!N43</f>
        <v>15</v>
      </c>
      <c r="H43" s="396"/>
      <c r="I43" s="398">
        <f>'Stage 2 - Site Information'!M43</f>
        <v>0.67</v>
      </c>
      <c r="J43" s="399" t="s">
        <v>854</v>
      </c>
      <c r="K43" s="405"/>
      <c r="L43" s="408"/>
      <c r="M43" s="401">
        <f t="shared" si="1"/>
        <v>5</v>
      </c>
      <c r="N43" s="529"/>
      <c r="O43" s="401">
        <v>5</v>
      </c>
      <c r="P43" s="401">
        <v>1</v>
      </c>
      <c r="Q43" s="408"/>
      <c r="R43" s="400">
        <v>5</v>
      </c>
      <c r="S43" s="400">
        <v>5</v>
      </c>
      <c r="T43" s="400">
        <v>5</v>
      </c>
      <c r="U43" s="400">
        <v>4</v>
      </c>
      <c r="V43" s="407"/>
      <c r="W43" s="401">
        <v>4</v>
      </c>
      <c r="X43" s="401">
        <v>3</v>
      </c>
      <c r="Y43" s="401">
        <v>3</v>
      </c>
      <c r="Z43" s="401">
        <v>4</v>
      </c>
      <c r="AA43" s="407"/>
      <c r="AB43" s="400">
        <v>5</v>
      </c>
      <c r="AC43" s="409"/>
      <c r="AD43" s="407"/>
      <c r="AE43" s="400">
        <v>1</v>
      </c>
      <c r="AF43" s="400">
        <v>1</v>
      </c>
      <c r="AG43" s="406"/>
      <c r="AH43" s="400">
        <v>3</v>
      </c>
      <c r="AI43" s="400">
        <v>3</v>
      </c>
      <c r="AJ43" s="400">
        <v>1</v>
      </c>
      <c r="AK43" s="400">
        <v>2</v>
      </c>
      <c r="AL43" s="395"/>
      <c r="AM43" s="400">
        <v>5</v>
      </c>
      <c r="AN43" s="400">
        <v>3</v>
      </c>
      <c r="AO43" s="400">
        <v>3</v>
      </c>
      <c r="AP43" s="400">
        <v>4</v>
      </c>
      <c r="AQ43" s="400">
        <v>5</v>
      </c>
      <c r="AR43" s="400">
        <v>5</v>
      </c>
      <c r="AS43" s="395"/>
      <c r="AT43" s="400">
        <v>5</v>
      </c>
      <c r="AU43" s="400">
        <v>5</v>
      </c>
      <c r="AV43" s="400">
        <v>5</v>
      </c>
      <c r="AW43" s="400">
        <v>5</v>
      </c>
      <c r="AX43" s="400">
        <v>5</v>
      </c>
      <c r="AY43" s="400">
        <v>5</v>
      </c>
      <c r="AZ43" s="400">
        <v>1</v>
      </c>
      <c r="BA43" s="400">
        <v>5</v>
      </c>
      <c r="BB43" s="409"/>
      <c r="BC43" s="400">
        <v>5</v>
      </c>
      <c r="BD43" s="400">
        <v>5</v>
      </c>
      <c r="BE43" s="395"/>
      <c r="BF43" s="400">
        <v>5</v>
      </c>
      <c r="BG43" s="400">
        <v>5</v>
      </c>
      <c r="BH43" s="395"/>
      <c r="BI43" s="400">
        <v>5</v>
      </c>
      <c r="BJ43" s="400">
        <v>3</v>
      </c>
      <c r="BK43" s="400">
        <v>3</v>
      </c>
      <c r="BL43" s="400">
        <v>5</v>
      </c>
      <c r="BM43" s="400">
        <v>5</v>
      </c>
      <c r="BN43" s="400">
        <v>5</v>
      </c>
      <c r="BO43" s="395"/>
      <c r="BP43" s="400">
        <v>5</v>
      </c>
      <c r="BQ43" s="400">
        <v>5</v>
      </c>
      <c r="BR43" s="406"/>
      <c r="BS43" s="400">
        <v>3</v>
      </c>
      <c r="BT43" s="400">
        <v>4</v>
      </c>
      <c r="BU43" s="400">
        <v>4</v>
      </c>
      <c r="BV43" s="400">
        <v>5</v>
      </c>
      <c r="BW43" s="400">
        <v>5</v>
      </c>
      <c r="BX43" s="409"/>
      <c r="BY43" s="400">
        <v>5</v>
      </c>
      <c r="BZ43" s="400">
        <v>5</v>
      </c>
      <c r="CA43" s="400">
        <v>5</v>
      </c>
      <c r="CB43" s="400">
        <v>5</v>
      </c>
      <c r="CC43" s="409"/>
      <c r="CD43" s="409"/>
      <c r="CE43" s="400">
        <v>2</v>
      </c>
      <c r="CF43" s="409"/>
      <c r="CG43" s="400">
        <v>4</v>
      </c>
      <c r="CH43" s="409"/>
      <c r="CI43" s="395"/>
      <c r="CJ43" s="409"/>
      <c r="CK43" s="400">
        <v>1</v>
      </c>
      <c r="CL43" s="395"/>
    </row>
    <row r="44" spans="1:90" ht="30.75" customHeight="1" x14ac:dyDescent="0.25">
      <c r="A44" s="594" t="s">
        <v>645</v>
      </c>
      <c r="B44" s="319" t="s">
        <v>646</v>
      </c>
      <c r="C44" s="320" t="s">
        <v>647</v>
      </c>
      <c r="D44" s="320" t="s">
        <v>535</v>
      </c>
      <c r="E44" s="323"/>
      <c r="F44" s="396" t="s">
        <v>63</v>
      </c>
      <c r="G44" s="397">
        <f>'Stage 2 - Site Information'!N44</f>
        <v>32</v>
      </c>
      <c r="H44" s="396"/>
      <c r="I44" s="398">
        <f>'Stage 2 - Site Information'!M44</f>
        <v>1.37</v>
      </c>
      <c r="J44" s="399" t="s">
        <v>854</v>
      </c>
      <c r="K44" s="405"/>
      <c r="L44" s="408"/>
      <c r="M44" s="401">
        <f t="shared" si="1"/>
        <v>5</v>
      </c>
      <c r="N44" s="529"/>
      <c r="O44" s="401">
        <v>5</v>
      </c>
      <c r="P44" s="401">
        <v>3</v>
      </c>
      <c r="Q44" s="408"/>
      <c r="R44" s="400">
        <v>5</v>
      </c>
      <c r="S44" s="400">
        <v>5</v>
      </c>
      <c r="T44" s="400">
        <v>5</v>
      </c>
      <c r="U44" s="400">
        <v>4</v>
      </c>
      <c r="V44" s="407"/>
      <c r="W44" s="401">
        <v>4</v>
      </c>
      <c r="X44" s="401">
        <v>2</v>
      </c>
      <c r="Y44" s="401">
        <v>3</v>
      </c>
      <c r="Z44" s="401">
        <v>4</v>
      </c>
      <c r="AA44" s="407"/>
      <c r="AB44" s="400">
        <v>5</v>
      </c>
      <c r="AC44" s="400">
        <v>1</v>
      </c>
      <c r="AD44" s="407"/>
      <c r="AE44" s="400">
        <v>1</v>
      </c>
      <c r="AF44" s="400">
        <v>1</v>
      </c>
      <c r="AG44" s="406"/>
      <c r="AH44" s="400">
        <v>2</v>
      </c>
      <c r="AI44" s="400">
        <v>1</v>
      </c>
      <c r="AJ44" s="400">
        <v>3</v>
      </c>
      <c r="AK44" s="400">
        <v>2</v>
      </c>
      <c r="AL44" s="395"/>
      <c r="AM44" s="400">
        <v>5</v>
      </c>
      <c r="AN44" s="400">
        <v>5</v>
      </c>
      <c r="AO44" s="400">
        <v>5</v>
      </c>
      <c r="AP44" s="400">
        <v>5</v>
      </c>
      <c r="AQ44" s="400">
        <v>5</v>
      </c>
      <c r="AR44" s="400">
        <v>3</v>
      </c>
      <c r="AS44" s="395"/>
      <c r="AT44" s="400">
        <v>5</v>
      </c>
      <c r="AU44" s="400">
        <v>5</v>
      </c>
      <c r="AV44" s="400">
        <v>5</v>
      </c>
      <c r="AW44" s="400">
        <v>5</v>
      </c>
      <c r="AX44" s="400">
        <v>5</v>
      </c>
      <c r="AY44" s="400">
        <v>5</v>
      </c>
      <c r="AZ44" s="400">
        <v>3</v>
      </c>
      <c r="BA44" s="400">
        <v>5</v>
      </c>
      <c r="BB44" s="409"/>
      <c r="BC44" s="400">
        <v>5</v>
      </c>
      <c r="BD44" s="400">
        <v>5</v>
      </c>
      <c r="BE44" s="395"/>
      <c r="BF44" s="400">
        <v>5</v>
      </c>
      <c r="BG44" s="400">
        <v>5</v>
      </c>
      <c r="BH44" s="395"/>
      <c r="BI44" s="400">
        <v>5</v>
      </c>
      <c r="BJ44" s="400">
        <v>5</v>
      </c>
      <c r="BK44" s="400">
        <v>3</v>
      </c>
      <c r="BL44" s="400">
        <v>4</v>
      </c>
      <c r="BM44" s="400">
        <v>5</v>
      </c>
      <c r="BN44" s="400">
        <v>3</v>
      </c>
      <c r="BO44" s="395"/>
      <c r="BP44" s="400">
        <v>5</v>
      </c>
      <c r="BQ44" s="400">
        <v>5</v>
      </c>
      <c r="BR44" s="406"/>
      <c r="BS44" s="400">
        <v>3</v>
      </c>
      <c r="BT44" s="400">
        <v>2</v>
      </c>
      <c r="BU44" s="400">
        <v>2</v>
      </c>
      <c r="BV44" s="400">
        <v>5</v>
      </c>
      <c r="BW44" s="400">
        <v>5</v>
      </c>
      <c r="BX44" s="409"/>
      <c r="BY44" s="400">
        <v>4</v>
      </c>
      <c r="BZ44" s="400">
        <v>4</v>
      </c>
      <c r="CA44" s="400">
        <v>2</v>
      </c>
      <c r="CB44" s="400">
        <v>5</v>
      </c>
      <c r="CC44" s="409"/>
      <c r="CD44" s="409"/>
      <c r="CE44" s="400">
        <v>4</v>
      </c>
      <c r="CF44" s="409"/>
      <c r="CG44" s="400">
        <v>5</v>
      </c>
      <c r="CH44" s="409"/>
      <c r="CI44" s="395"/>
      <c r="CJ44" s="409"/>
      <c r="CK44" s="400">
        <v>1</v>
      </c>
      <c r="CL44" s="395"/>
    </row>
    <row r="45" spans="1:90" s="494" customFormat="1" ht="30.75" customHeight="1" x14ac:dyDescent="0.25">
      <c r="A45" s="595" t="s">
        <v>648</v>
      </c>
      <c r="B45" s="479" t="s">
        <v>649</v>
      </c>
      <c r="C45" s="480" t="s">
        <v>650</v>
      </c>
      <c r="D45" s="480" t="s">
        <v>535</v>
      </c>
      <c r="E45" s="481"/>
      <c r="F45" s="482" t="s">
        <v>63</v>
      </c>
      <c r="G45" s="483">
        <f>'Stage 2 - Site Information'!N45</f>
        <v>3</v>
      </c>
      <c r="H45" s="482"/>
      <c r="I45" s="484">
        <f>'Stage 2 - Site Information'!M45</f>
        <v>0.04</v>
      </c>
      <c r="J45" s="485"/>
      <c r="K45" s="486"/>
      <c r="L45" s="487"/>
      <c r="M45" s="401">
        <f t="shared" si="1"/>
        <v>1</v>
      </c>
      <c r="N45" s="529"/>
      <c r="O45" s="401">
        <v>5</v>
      </c>
      <c r="P45" s="401">
        <v>5</v>
      </c>
      <c r="Q45" s="487"/>
      <c r="R45" s="488">
        <v>0</v>
      </c>
      <c r="S45" s="488">
        <v>0</v>
      </c>
      <c r="T45" s="488">
        <v>0</v>
      </c>
      <c r="U45" s="488">
        <v>0</v>
      </c>
      <c r="V45" s="490"/>
      <c r="W45" s="491">
        <v>0</v>
      </c>
      <c r="X45" s="491">
        <v>0</v>
      </c>
      <c r="Y45" s="491">
        <v>0</v>
      </c>
      <c r="Z45" s="491">
        <v>0</v>
      </c>
      <c r="AA45" s="490"/>
      <c r="AB45" s="488">
        <v>0</v>
      </c>
      <c r="AC45" s="488">
        <v>0</v>
      </c>
      <c r="AD45" s="490"/>
      <c r="AE45" s="488">
        <v>0</v>
      </c>
      <c r="AF45" s="488">
        <v>0</v>
      </c>
      <c r="AG45" s="492"/>
      <c r="AH45" s="488">
        <v>0</v>
      </c>
      <c r="AI45" s="488">
        <v>0</v>
      </c>
      <c r="AJ45" s="488">
        <v>0</v>
      </c>
      <c r="AK45" s="488">
        <v>0</v>
      </c>
      <c r="AL45" s="493"/>
      <c r="AM45" s="488">
        <v>0</v>
      </c>
      <c r="AN45" s="488">
        <v>0</v>
      </c>
      <c r="AO45" s="488">
        <v>0</v>
      </c>
      <c r="AP45" s="488">
        <v>0</v>
      </c>
      <c r="AQ45" s="488">
        <v>0</v>
      </c>
      <c r="AR45" s="488">
        <v>0</v>
      </c>
      <c r="AS45" s="493"/>
      <c r="AT45" s="488">
        <v>0</v>
      </c>
      <c r="AU45" s="488">
        <v>0</v>
      </c>
      <c r="AV45" s="488">
        <v>0</v>
      </c>
      <c r="AW45" s="488">
        <v>0</v>
      </c>
      <c r="AX45" s="488">
        <v>0</v>
      </c>
      <c r="AY45" s="488">
        <v>0</v>
      </c>
      <c r="AZ45" s="488">
        <v>0</v>
      </c>
      <c r="BA45" s="488">
        <v>0</v>
      </c>
      <c r="BB45" s="489"/>
      <c r="BC45" s="488">
        <v>0</v>
      </c>
      <c r="BD45" s="488">
        <v>0</v>
      </c>
      <c r="BE45" s="493"/>
      <c r="BF45" s="488">
        <v>0</v>
      </c>
      <c r="BG45" s="488">
        <v>0</v>
      </c>
      <c r="BH45" s="493"/>
      <c r="BI45" s="488">
        <v>0</v>
      </c>
      <c r="BJ45" s="488">
        <v>0</v>
      </c>
      <c r="BK45" s="488">
        <v>0</v>
      </c>
      <c r="BL45" s="488">
        <v>0</v>
      </c>
      <c r="BM45" s="488">
        <v>0</v>
      </c>
      <c r="BN45" s="488">
        <v>0</v>
      </c>
      <c r="BO45" s="493"/>
      <c r="BP45" s="488">
        <v>0</v>
      </c>
      <c r="BQ45" s="488">
        <v>0</v>
      </c>
      <c r="BR45" s="492"/>
      <c r="BS45" s="488">
        <v>0</v>
      </c>
      <c r="BT45" s="488">
        <v>0</v>
      </c>
      <c r="BU45" s="488">
        <v>0</v>
      </c>
      <c r="BV45" s="488">
        <v>0</v>
      </c>
      <c r="BW45" s="488">
        <v>0</v>
      </c>
      <c r="BX45" s="489"/>
      <c r="BY45" s="488">
        <v>0</v>
      </c>
      <c r="BZ45" s="488">
        <v>0</v>
      </c>
      <c r="CA45" s="488">
        <v>0</v>
      </c>
      <c r="CB45" s="488">
        <v>0</v>
      </c>
      <c r="CC45" s="489"/>
      <c r="CD45" s="489"/>
      <c r="CE45" s="488">
        <v>0</v>
      </c>
      <c r="CF45" s="489"/>
      <c r="CG45" s="488">
        <v>0</v>
      </c>
      <c r="CH45" s="489"/>
      <c r="CI45" s="493"/>
      <c r="CJ45" s="489"/>
      <c r="CK45" s="488">
        <v>0</v>
      </c>
      <c r="CL45" s="493"/>
    </row>
    <row r="46" spans="1:90" s="494" customFormat="1" ht="30.75" customHeight="1" x14ac:dyDescent="0.25">
      <c r="A46" s="595" t="s">
        <v>651</v>
      </c>
      <c r="B46" s="479" t="s">
        <v>652</v>
      </c>
      <c r="C46" s="480" t="s">
        <v>599</v>
      </c>
      <c r="D46" s="480" t="s">
        <v>535</v>
      </c>
      <c r="E46" s="481"/>
      <c r="F46" s="482" t="s">
        <v>63</v>
      </c>
      <c r="G46" s="483">
        <f>'Stage 2 - Site Information'!N46</f>
        <v>2</v>
      </c>
      <c r="H46" s="482"/>
      <c r="I46" s="484">
        <f>'Stage 2 - Site Information'!M46</f>
        <v>7.0000000000000007E-2</v>
      </c>
      <c r="J46" s="485"/>
      <c r="K46" s="486"/>
      <c r="L46" s="487"/>
      <c r="M46" s="401">
        <f t="shared" si="1"/>
        <v>1</v>
      </c>
      <c r="N46" s="529"/>
      <c r="O46" s="401">
        <v>5</v>
      </c>
      <c r="P46" s="401">
        <v>1</v>
      </c>
      <c r="Q46" s="487"/>
      <c r="R46" s="488">
        <v>0</v>
      </c>
      <c r="S46" s="488">
        <v>0</v>
      </c>
      <c r="T46" s="488">
        <v>0</v>
      </c>
      <c r="U46" s="488">
        <v>0</v>
      </c>
      <c r="V46" s="490"/>
      <c r="W46" s="491">
        <v>0</v>
      </c>
      <c r="X46" s="491">
        <v>0</v>
      </c>
      <c r="Y46" s="491">
        <v>0</v>
      </c>
      <c r="Z46" s="491">
        <v>0</v>
      </c>
      <c r="AA46" s="490"/>
      <c r="AB46" s="488">
        <v>0</v>
      </c>
      <c r="AC46" s="409"/>
      <c r="AD46" s="490"/>
      <c r="AE46" s="488">
        <v>0</v>
      </c>
      <c r="AF46" s="488">
        <v>0</v>
      </c>
      <c r="AG46" s="492"/>
      <c r="AH46" s="488">
        <v>0</v>
      </c>
      <c r="AI46" s="488">
        <v>0</v>
      </c>
      <c r="AJ46" s="488">
        <v>0</v>
      </c>
      <c r="AK46" s="488">
        <v>0</v>
      </c>
      <c r="AL46" s="493"/>
      <c r="AM46" s="488">
        <v>0</v>
      </c>
      <c r="AN46" s="488">
        <v>0</v>
      </c>
      <c r="AO46" s="488">
        <v>0</v>
      </c>
      <c r="AP46" s="488">
        <v>0</v>
      </c>
      <c r="AQ46" s="488">
        <v>0</v>
      </c>
      <c r="AR46" s="488">
        <v>0</v>
      </c>
      <c r="AS46" s="493"/>
      <c r="AT46" s="488">
        <v>0</v>
      </c>
      <c r="AU46" s="488">
        <v>0</v>
      </c>
      <c r="AV46" s="488">
        <v>0</v>
      </c>
      <c r="AW46" s="488">
        <v>0</v>
      </c>
      <c r="AX46" s="488">
        <v>0</v>
      </c>
      <c r="AY46" s="488">
        <v>0</v>
      </c>
      <c r="AZ46" s="488">
        <v>0</v>
      </c>
      <c r="BA46" s="488">
        <v>0</v>
      </c>
      <c r="BB46" s="489"/>
      <c r="BC46" s="488">
        <v>0</v>
      </c>
      <c r="BD46" s="488">
        <v>0</v>
      </c>
      <c r="BE46" s="493"/>
      <c r="BF46" s="488">
        <v>0</v>
      </c>
      <c r="BG46" s="488">
        <v>0</v>
      </c>
      <c r="BH46" s="493"/>
      <c r="BI46" s="488">
        <v>0</v>
      </c>
      <c r="BJ46" s="488">
        <v>0</v>
      </c>
      <c r="BK46" s="488">
        <v>0</v>
      </c>
      <c r="BL46" s="488">
        <v>0</v>
      </c>
      <c r="BM46" s="488">
        <v>0</v>
      </c>
      <c r="BN46" s="488">
        <v>0</v>
      </c>
      <c r="BO46" s="493"/>
      <c r="BP46" s="488">
        <v>0</v>
      </c>
      <c r="BQ46" s="488">
        <v>0</v>
      </c>
      <c r="BR46" s="492"/>
      <c r="BS46" s="488">
        <v>0</v>
      </c>
      <c r="BT46" s="488">
        <v>0</v>
      </c>
      <c r="BU46" s="488">
        <v>0</v>
      </c>
      <c r="BV46" s="488">
        <v>0</v>
      </c>
      <c r="BW46" s="488">
        <v>0</v>
      </c>
      <c r="BX46" s="489"/>
      <c r="BY46" s="488">
        <v>0</v>
      </c>
      <c r="BZ46" s="488">
        <v>0</v>
      </c>
      <c r="CA46" s="488">
        <v>0</v>
      </c>
      <c r="CB46" s="488">
        <v>0</v>
      </c>
      <c r="CC46" s="489"/>
      <c r="CD46" s="489"/>
      <c r="CE46" s="488">
        <v>0</v>
      </c>
      <c r="CF46" s="489"/>
      <c r="CG46" s="488">
        <v>0</v>
      </c>
      <c r="CH46" s="489"/>
      <c r="CI46" s="493"/>
      <c r="CJ46" s="489"/>
      <c r="CK46" s="488">
        <v>0</v>
      </c>
      <c r="CL46" s="493"/>
    </row>
    <row r="47" spans="1:90" s="494" customFormat="1" ht="30.75" customHeight="1" x14ac:dyDescent="0.25">
      <c r="A47" s="595" t="s">
        <v>653</v>
      </c>
      <c r="B47" s="479" t="s">
        <v>654</v>
      </c>
      <c r="C47" s="480" t="s">
        <v>655</v>
      </c>
      <c r="D47" s="480" t="s">
        <v>535</v>
      </c>
      <c r="E47" s="481"/>
      <c r="F47" s="482" t="s">
        <v>63</v>
      </c>
      <c r="G47" s="483">
        <f>'Stage 2 - Site Information'!N47</f>
        <v>3</v>
      </c>
      <c r="H47" s="482"/>
      <c r="I47" s="484">
        <f>'Stage 2 - Site Information'!M47</f>
        <v>0.1</v>
      </c>
      <c r="J47" s="485"/>
      <c r="K47" s="486"/>
      <c r="L47" s="487"/>
      <c r="M47" s="401">
        <f t="shared" si="1"/>
        <v>1</v>
      </c>
      <c r="N47" s="529"/>
      <c r="O47" s="401">
        <v>5</v>
      </c>
      <c r="P47" s="401">
        <v>3</v>
      </c>
      <c r="Q47" s="487"/>
      <c r="R47" s="488">
        <v>0</v>
      </c>
      <c r="S47" s="488">
        <v>0</v>
      </c>
      <c r="T47" s="488">
        <v>0</v>
      </c>
      <c r="U47" s="488">
        <v>0</v>
      </c>
      <c r="V47" s="490"/>
      <c r="W47" s="491">
        <v>0</v>
      </c>
      <c r="X47" s="491">
        <v>0</v>
      </c>
      <c r="Y47" s="491">
        <v>0</v>
      </c>
      <c r="Z47" s="491">
        <v>0</v>
      </c>
      <c r="AA47" s="490"/>
      <c r="AB47" s="488">
        <v>0</v>
      </c>
      <c r="AC47" s="488">
        <v>0</v>
      </c>
      <c r="AD47" s="490"/>
      <c r="AE47" s="488">
        <v>0</v>
      </c>
      <c r="AF47" s="488">
        <v>0</v>
      </c>
      <c r="AG47" s="492"/>
      <c r="AH47" s="488">
        <v>0</v>
      </c>
      <c r="AI47" s="488">
        <v>0</v>
      </c>
      <c r="AJ47" s="488">
        <v>0</v>
      </c>
      <c r="AK47" s="488">
        <v>0</v>
      </c>
      <c r="AL47" s="493"/>
      <c r="AM47" s="488">
        <v>0</v>
      </c>
      <c r="AN47" s="488">
        <v>0</v>
      </c>
      <c r="AO47" s="488">
        <v>0</v>
      </c>
      <c r="AP47" s="488">
        <v>0</v>
      </c>
      <c r="AQ47" s="488">
        <v>0</v>
      </c>
      <c r="AR47" s="488">
        <v>0</v>
      </c>
      <c r="AS47" s="493"/>
      <c r="AT47" s="488">
        <v>0</v>
      </c>
      <c r="AU47" s="488">
        <v>0</v>
      </c>
      <c r="AV47" s="488">
        <v>0</v>
      </c>
      <c r="AW47" s="488">
        <v>0</v>
      </c>
      <c r="AX47" s="488">
        <v>0</v>
      </c>
      <c r="AY47" s="488">
        <v>0</v>
      </c>
      <c r="AZ47" s="488">
        <v>0</v>
      </c>
      <c r="BA47" s="488">
        <v>0</v>
      </c>
      <c r="BB47" s="489"/>
      <c r="BC47" s="488">
        <v>0</v>
      </c>
      <c r="BD47" s="488">
        <v>0</v>
      </c>
      <c r="BE47" s="493"/>
      <c r="BF47" s="488">
        <v>0</v>
      </c>
      <c r="BG47" s="488">
        <v>0</v>
      </c>
      <c r="BH47" s="493"/>
      <c r="BI47" s="488">
        <v>0</v>
      </c>
      <c r="BJ47" s="488">
        <v>0</v>
      </c>
      <c r="BK47" s="488">
        <v>0</v>
      </c>
      <c r="BL47" s="488">
        <v>0</v>
      </c>
      <c r="BM47" s="488">
        <v>0</v>
      </c>
      <c r="BN47" s="488">
        <v>0</v>
      </c>
      <c r="BO47" s="493"/>
      <c r="BP47" s="488">
        <v>0</v>
      </c>
      <c r="BQ47" s="488">
        <v>0</v>
      </c>
      <c r="BR47" s="492"/>
      <c r="BS47" s="488">
        <v>0</v>
      </c>
      <c r="BT47" s="488">
        <v>0</v>
      </c>
      <c r="BU47" s="488">
        <v>0</v>
      </c>
      <c r="BV47" s="488">
        <v>0</v>
      </c>
      <c r="BW47" s="488">
        <v>0</v>
      </c>
      <c r="BX47" s="489"/>
      <c r="BY47" s="488">
        <v>0</v>
      </c>
      <c r="BZ47" s="488">
        <v>0</v>
      </c>
      <c r="CA47" s="488">
        <v>0</v>
      </c>
      <c r="CB47" s="488">
        <v>0</v>
      </c>
      <c r="CC47" s="489"/>
      <c r="CD47" s="489"/>
      <c r="CE47" s="488">
        <v>0</v>
      </c>
      <c r="CF47" s="489"/>
      <c r="CG47" s="488">
        <v>0</v>
      </c>
      <c r="CH47" s="489"/>
      <c r="CI47" s="493"/>
      <c r="CJ47" s="489"/>
      <c r="CK47" s="488">
        <v>0</v>
      </c>
      <c r="CL47" s="493"/>
    </row>
    <row r="48" spans="1:90" s="494" customFormat="1" ht="30.75" customHeight="1" x14ac:dyDescent="0.25">
      <c r="A48" s="595" t="s">
        <v>656</v>
      </c>
      <c r="B48" s="479" t="s">
        <v>657</v>
      </c>
      <c r="C48" s="480" t="s">
        <v>599</v>
      </c>
      <c r="D48" s="480" t="s">
        <v>535</v>
      </c>
      <c r="E48" s="481"/>
      <c r="F48" s="482" t="s">
        <v>63</v>
      </c>
      <c r="G48" s="483">
        <f>'Stage 2 - Site Information'!N48</f>
        <v>2</v>
      </c>
      <c r="H48" s="482"/>
      <c r="I48" s="484">
        <f>'Stage 2 - Site Information'!M48</f>
        <v>7.0000000000000007E-2</v>
      </c>
      <c r="J48" s="485"/>
      <c r="K48" s="486"/>
      <c r="L48" s="487"/>
      <c r="M48" s="401">
        <f t="shared" si="1"/>
        <v>1</v>
      </c>
      <c r="N48" s="529"/>
      <c r="O48" s="401">
        <v>5</v>
      </c>
      <c r="P48" s="401">
        <v>2</v>
      </c>
      <c r="Q48" s="487"/>
      <c r="R48" s="488">
        <v>0</v>
      </c>
      <c r="S48" s="488">
        <v>0</v>
      </c>
      <c r="T48" s="488">
        <v>0</v>
      </c>
      <c r="U48" s="488">
        <v>0</v>
      </c>
      <c r="V48" s="490"/>
      <c r="W48" s="491">
        <v>0</v>
      </c>
      <c r="X48" s="491">
        <v>0</v>
      </c>
      <c r="Y48" s="491">
        <v>0</v>
      </c>
      <c r="Z48" s="491">
        <v>0</v>
      </c>
      <c r="AA48" s="490"/>
      <c r="AB48" s="488">
        <v>0</v>
      </c>
      <c r="AC48" s="409"/>
      <c r="AD48" s="490"/>
      <c r="AE48" s="488">
        <v>0</v>
      </c>
      <c r="AF48" s="488">
        <v>0</v>
      </c>
      <c r="AG48" s="492"/>
      <c r="AH48" s="488">
        <v>0</v>
      </c>
      <c r="AI48" s="488">
        <v>0</v>
      </c>
      <c r="AJ48" s="488">
        <v>0</v>
      </c>
      <c r="AK48" s="488">
        <v>0</v>
      </c>
      <c r="AL48" s="493"/>
      <c r="AM48" s="488">
        <v>0</v>
      </c>
      <c r="AN48" s="488">
        <v>0</v>
      </c>
      <c r="AO48" s="488">
        <v>0</v>
      </c>
      <c r="AP48" s="488">
        <v>0</v>
      </c>
      <c r="AQ48" s="488">
        <v>0</v>
      </c>
      <c r="AR48" s="488">
        <v>0</v>
      </c>
      <c r="AS48" s="493"/>
      <c r="AT48" s="488">
        <v>0</v>
      </c>
      <c r="AU48" s="488">
        <v>0</v>
      </c>
      <c r="AV48" s="488">
        <v>0</v>
      </c>
      <c r="AW48" s="488">
        <v>0</v>
      </c>
      <c r="AX48" s="488">
        <v>0</v>
      </c>
      <c r="AY48" s="488">
        <v>0</v>
      </c>
      <c r="AZ48" s="488">
        <v>0</v>
      </c>
      <c r="BA48" s="488">
        <v>0</v>
      </c>
      <c r="BB48" s="489"/>
      <c r="BC48" s="488">
        <v>0</v>
      </c>
      <c r="BD48" s="488">
        <v>0</v>
      </c>
      <c r="BE48" s="493"/>
      <c r="BF48" s="488">
        <v>0</v>
      </c>
      <c r="BG48" s="488">
        <v>0</v>
      </c>
      <c r="BH48" s="493"/>
      <c r="BI48" s="488">
        <v>0</v>
      </c>
      <c r="BJ48" s="488">
        <v>0</v>
      </c>
      <c r="BK48" s="488">
        <v>0</v>
      </c>
      <c r="BL48" s="488">
        <v>0</v>
      </c>
      <c r="BM48" s="488">
        <v>0</v>
      </c>
      <c r="BN48" s="488">
        <v>0</v>
      </c>
      <c r="BO48" s="493"/>
      <c r="BP48" s="488">
        <v>0</v>
      </c>
      <c r="BQ48" s="488">
        <v>0</v>
      </c>
      <c r="BR48" s="492"/>
      <c r="BS48" s="488">
        <v>0</v>
      </c>
      <c r="BT48" s="488">
        <v>0</v>
      </c>
      <c r="BU48" s="488">
        <v>0</v>
      </c>
      <c r="BV48" s="488">
        <v>0</v>
      </c>
      <c r="BW48" s="488">
        <v>0</v>
      </c>
      <c r="BX48" s="489"/>
      <c r="BY48" s="488">
        <v>0</v>
      </c>
      <c r="BZ48" s="488">
        <v>0</v>
      </c>
      <c r="CA48" s="488">
        <v>0</v>
      </c>
      <c r="CB48" s="488">
        <v>0</v>
      </c>
      <c r="CC48" s="489"/>
      <c r="CD48" s="489"/>
      <c r="CE48" s="488">
        <v>0</v>
      </c>
      <c r="CF48" s="489"/>
      <c r="CG48" s="488">
        <v>0</v>
      </c>
      <c r="CH48" s="489"/>
      <c r="CI48" s="493"/>
      <c r="CJ48" s="489"/>
      <c r="CK48" s="488">
        <v>0</v>
      </c>
      <c r="CL48" s="493"/>
    </row>
    <row r="49" spans="1:90" ht="30.75" customHeight="1" x14ac:dyDescent="0.25">
      <c r="A49" s="594" t="s">
        <v>658</v>
      </c>
      <c r="B49" s="319" t="s">
        <v>659</v>
      </c>
      <c r="C49" s="320" t="s">
        <v>660</v>
      </c>
      <c r="D49" s="320" t="s">
        <v>565</v>
      </c>
      <c r="E49" s="323"/>
      <c r="F49" s="396" t="s">
        <v>63</v>
      </c>
      <c r="G49" s="397">
        <f>'Stage 2 - Site Information'!N49</f>
        <v>36</v>
      </c>
      <c r="H49" s="396"/>
      <c r="I49" s="398">
        <f>'Stage 2 - Site Information'!M49</f>
        <v>1.21</v>
      </c>
      <c r="J49" s="399"/>
      <c r="K49" s="405"/>
      <c r="L49" s="408"/>
      <c r="M49" s="401">
        <f t="shared" si="1"/>
        <v>5</v>
      </c>
      <c r="N49" s="529"/>
      <c r="O49" s="401">
        <v>5</v>
      </c>
      <c r="P49" s="401">
        <v>2</v>
      </c>
      <c r="Q49" s="408"/>
      <c r="R49" s="400">
        <v>5</v>
      </c>
      <c r="S49" s="400">
        <v>5</v>
      </c>
      <c r="T49" s="400">
        <v>5</v>
      </c>
      <c r="U49" s="400">
        <v>4</v>
      </c>
      <c r="V49" s="407"/>
      <c r="W49" s="401">
        <v>4</v>
      </c>
      <c r="X49" s="401">
        <v>3</v>
      </c>
      <c r="Y49" s="401">
        <v>3</v>
      </c>
      <c r="Z49" s="401">
        <v>4</v>
      </c>
      <c r="AA49" s="407"/>
      <c r="AB49" s="400">
        <v>5</v>
      </c>
      <c r="AC49" s="409"/>
      <c r="AD49" s="407"/>
      <c r="AE49" s="400">
        <v>5</v>
      </c>
      <c r="AF49" s="400">
        <v>5</v>
      </c>
      <c r="AG49" s="406"/>
      <c r="AH49" s="400">
        <v>3</v>
      </c>
      <c r="AI49" s="400">
        <v>3</v>
      </c>
      <c r="AJ49" s="400">
        <v>3</v>
      </c>
      <c r="AK49" s="400">
        <v>2</v>
      </c>
      <c r="AL49" s="395"/>
      <c r="AM49" s="400">
        <v>3</v>
      </c>
      <c r="AN49" s="400">
        <v>5</v>
      </c>
      <c r="AO49" s="400">
        <v>4</v>
      </c>
      <c r="AP49" s="400">
        <v>4</v>
      </c>
      <c r="AQ49" s="400">
        <v>5</v>
      </c>
      <c r="AR49" s="400">
        <v>5</v>
      </c>
      <c r="AS49" s="395"/>
      <c r="AT49" s="400">
        <v>5</v>
      </c>
      <c r="AU49" s="400">
        <v>5</v>
      </c>
      <c r="AV49" s="400">
        <v>5</v>
      </c>
      <c r="AW49" s="400">
        <v>1</v>
      </c>
      <c r="AX49" s="400">
        <v>2</v>
      </c>
      <c r="AY49" s="400">
        <v>5</v>
      </c>
      <c r="AZ49" s="400">
        <v>5</v>
      </c>
      <c r="BA49" s="400">
        <v>5</v>
      </c>
      <c r="BB49" s="409"/>
      <c r="BC49" s="400">
        <v>4</v>
      </c>
      <c r="BD49" s="400">
        <v>5</v>
      </c>
      <c r="BE49" s="395"/>
      <c r="BF49" s="400">
        <v>3</v>
      </c>
      <c r="BG49" s="400">
        <v>5</v>
      </c>
      <c r="BH49" s="395"/>
      <c r="BI49" s="400">
        <v>5</v>
      </c>
      <c r="BJ49" s="400">
        <v>5</v>
      </c>
      <c r="BK49" s="400">
        <v>5</v>
      </c>
      <c r="BL49" s="400">
        <v>5</v>
      </c>
      <c r="BM49" s="400">
        <v>2</v>
      </c>
      <c r="BN49" s="400">
        <v>1</v>
      </c>
      <c r="BO49" s="395"/>
      <c r="BP49" s="400">
        <v>5</v>
      </c>
      <c r="BQ49" s="400">
        <v>3</v>
      </c>
      <c r="BR49" s="406"/>
      <c r="BS49" s="400">
        <v>1</v>
      </c>
      <c r="BT49" s="400">
        <v>2</v>
      </c>
      <c r="BU49" s="400">
        <v>3</v>
      </c>
      <c r="BV49" s="400">
        <v>4</v>
      </c>
      <c r="BW49" s="400">
        <v>4</v>
      </c>
      <c r="BX49" s="409"/>
      <c r="BY49" s="400">
        <v>4</v>
      </c>
      <c r="BZ49" s="400">
        <v>4</v>
      </c>
      <c r="CA49" s="400">
        <v>2</v>
      </c>
      <c r="CB49" s="400">
        <v>3</v>
      </c>
      <c r="CC49" s="409"/>
      <c r="CD49" s="409"/>
      <c r="CE49" s="400">
        <v>3</v>
      </c>
      <c r="CF49" s="409"/>
      <c r="CG49" s="400">
        <v>5</v>
      </c>
      <c r="CH49" s="409"/>
      <c r="CI49" s="395"/>
      <c r="CJ49" s="409"/>
      <c r="CK49" s="400">
        <v>1</v>
      </c>
      <c r="CL49" s="395"/>
    </row>
    <row r="50" spans="1:90" s="494" customFormat="1" ht="30.75" customHeight="1" x14ac:dyDescent="0.25">
      <c r="A50" s="595" t="s">
        <v>661</v>
      </c>
      <c r="B50" s="479" t="s">
        <v>662</v>
      </c>
      <c r="C50" s="480" t="s">
        <v>663</v>
      </c>
      <c r="D50" s="480" t="s">
        <v>521</v>
      </c>
      <c r="E50" s="481"/>
      <c r="F50" s="482" t="s">
        <v>63</v>
      </c>
      <c r="G50" s="483">
        <f>'Stage 2 - Site Information'!N50</f>
        <v>6</v>
      </c>
      <c r="H50" s="482"/>
      <c r="I50" s="484">
        <f>'Stage 2 - Site Information'!M50</f>
        <v>0.19</v>
      </c>
      <c r="J50" s="485"/>
      <c r="K50" s="486"/>
      <c r="L50" s="487"/>
      <c r="M50" s="401">
        <f t="shared" si="1"/>
        <v>1</v>
      </c>
      <c r="N50" s="529"/>
      <c r="O50" s="401">
        <v>4</v>
      </c>
      <c r="P50" s="401">
        <v>3</v>
      </c>
      <c r="Q50" s="487"/>
      <c r="R50" s="488">
        <v>0</v>
      </c>
      <c r="S50" s="488">
        <v>0</v>
      </c>
      <c r="T50" s="488">
        <v>0</v>
      </c>
      <c r="U50" s="488">
        <v>0</v>
      </c>
      <c r="V50" s="490"/>
      <c r="W50" s="491">
        <v>0</v>
      </c>
      <c r="X50" s="491">
        <v>0</v>
      </c>
      <c r="Y50" s="491">
        <v>0</v>
      </c>
      <c r="Z50" s="491">
        <v>0</v>
      </c>
      <c r="AA50" s="490"/>
      <c r="AB50" s="488">
        <v>0</v>
      </c>
      <c r="AC50" s="488">
        <v>0</v>
      </c>
      <c r="AD50" s="490"/>
      <c r="AE50" s="488">
        <v>0</v>
      </c>
      <c r="AF50" s="488">
        <v>0</v>
      </c>
      <c r="AG50" s="492"/>
      <c r="AH50" s="488">
        <v>0</v>
      </c>
      <c r="AI50" s="488">
        <v>0</v>
      </c>
      <c r="AJ50" s="488">
        <v>0</v>
      </c>
      <c r="AK50" s="488">
        <v>0</v>
      </c>
      <c r="AL50" s="493"/>
      <c r="AM50" s="488">
        <v>0</v>
      </c>
      <c r="AN50" s="488">
        <v>0</v>
      </c>
      <c r="AO50" s="488">
        <v>0</v>
      </c>
      <c r="AP50" s="488">
        <v>0</v>
      </c>
      <c r="AQ50" s="488">
        <v>0</v>
      </c>
      <c r="AR50" s="488">
        <v>0</v>
      </c>
      <c r="AS50" s="493"/>
      <c r="AT50" s="488">
        <v>0</v>
      </c>
      <c r="AU50" s="488">
        <v>0</v>
      </c>
      <c r="AV50" s="488">
        <v>0</v>
      </c>
      <c r="AW50" s="488">
        <v>0</v>
      </c>
      <c r="AX50" s="488">
        <v>0</v>
      </c>
      <c r="AY50" s="488">
        <v>0</v>
      </c>
      <c r="AZ50" s="488">
        <v>0</v>
      </c>
      <c r="BA50" s="488">
        <v>0</v>
      </c>
      <c r="BB50" s="489"/>
      <c r="BC50" s="488">
        <v>0</v>
      </c>
      <c r="BD50" s="488">
        <v>0</v>
      </c>
      <c r="BE50" s="493"/>
      <c r="BF50" s="488">
        <v>0</v>
      </c>
      <c r="BG50" s="488">
        <v>0</v>
      </c>
      <c r="BH50" s="493"/>
      <c r="BI50" s="488">
        <v>0</v>
      </c>
      <c r="BJ50" s="488">
        <v>0</v>
      </c>
      <c r="BK50" s="488">
        <v>0</v>
      </c>
      <c r="BL50" s="488">
        <v>0</v>
      </c>
      <c r="BM50" s="488">
        <v>0</v>
      </c>
      <c r="BN50" s="488">
        <v>0</v>
      </c>
      <c r="BO50" s="493"/>
      <c r="BP50" s="488">
        <v>0</v>
      </c>
      <c r="BQ50" s="488">
        <v>0</v>
      </c>
      <c r="BR50" s="492"/>
      <c r="BS50" s="488">
        <v>0</v>
      </c>
      <c r="BT50" s="488">
        <v>0</v>
      </c>
      <c r="BU50" s="488">
        <v>0</v>
      </c>
      <c r="BV50" s="488">
        <v>0</v>
      </c>
      <c r="BW50" s="488">
        <v>0</v>
      </c>
      <c r="BX50" s="489"/>
      <c r="BY50" s="488">
        <v>0</v>
      </c>
      <c r="BZ50" s="488">
        <v>0</v>
      </c>
      <c r="CA50" s="488">
        <v>0</v>
      </c>
      <c r="CB50" s="488">
        <v>0</v>
      </c>
      <c r="CC50" s="489"/>
      <c r="CD50" s="489"/>
      <c r="CE50" s="488">
        <v>0</v>
      </c>
      <c r="CF50" s="489"/>
      <c r="CG50" s="488">
        <v>0</v>
      </c>
      <c r="CH50" s="489"/>
      <c r="CI50" s="493"/>
      <c r="CJ50" s="489"/>
      <c r="CK50" s="488">
        <v>0</v>
      </c>
      <c r="CL50" s="493"/>
    </row>
    <row r="51" spans="1:90" ht="30.75" customHeight="1" x14ac:dyDescent="0.25">
      <c r="A51" s="594" t="s">
        <v>664</v>
      </c>
      <c r="B51" s="319" t="s">
        <v>665</v>
      </c>
      <c r="C51" s="320" t="s">
        <v>666</v>
      </c>
      <c r="D51" s="320" t="s">
        <v>521</v>
      </c>
      <c r="E51" s="323"/>
      <c r="F51" s="396" t="s">
        <v>63</v>
      </c>
      <c r="G51" s="397">
        <f>'Stage 2 - Site Information'!N51</f>
        <v>12</v>
      </c>
      <c r="H51" s="396"/>
      <c r="I51" s="398">
        <f>'Stage 2 - Site Information'!M51</f>
        <v>0.26</v>
      </c>
      <c r="J51" s="399"/>
      <c r="K51" s="405"/>
      <c r="L51" s="408"/>
      <c r="M51" s="401">
        <f t="shared" si="1"/>
        <v>5</v>
      </c>
      <c r="N51" s="529"/>
      <c r="O51" s="401">
        <v>4</v>
      </c>
      <c r="P51" s="401">
        <v>1</v>
      </c>
      <c r="Q51" s="408"/>
      <c r="R51" s="400">
        <v>5</v>
      </c>
      <c r="S51" s="400">
        <v>5</v>
      </c>
      <c r="T51" s="400">
        <v>5</v>
      </c>
      <c r="U51" s="400">
        <v>4</v>
      </c>
      <c r="V51" s="407"/>
      <c r="W51" s="401">
        <v>4</v>
      </c>
      <c r="X51" s="401">
        <v>5</v>
      </c>
      <c r="Y51" s="401">
        <v>3</v>
      </c>
      <c r="Z51" s="401">
        <v>4</v>
      </c>
      <c r="AA51" s="407"/>
      <c r="AB51" s="400">
        <v>5</v>
      </c>
      <c r="AC51" s="409"/>
      <c r="AD51" s="407"/>
      <c r="AE51" s="400">
        <v>5</v>
      </c>
      <c r="AF51" s="400">
        <v>5</v>
      </c>
      <c r="AG51" s="406"/>
      <c r="AH51" s="400">
        <v>4</v>
      </c>
      <c r="AI51" s="400">
        <v>4</v>
      </c>
      <c r="AJ51" s="400">
        <v>1</v>
      </c>
      <c r="AK51" s="400">
        <v>4</v>
      </c>
      <c r="AL51" s="395"/>
      <c r="AM51" s="400">
        <v>5</v>
      </c>
      <c r="AN51" s="400">
        <v>3</v>
      </c>
      <c r="AO51" s="400">
        <v>5</v>
      </c>
      <c r="AP51" s="400">
        <v>4</v>
      </c>
      <c r="AQ51" s="400">
        <v>5</v>
      </c>
      <c r="AR51" s="400">
        <v>5</v>
      </c>
      <c r="AS51" s="395"/>
      <c r="AT51" s="400">
        <v>5</v>
      </c>
      <c r="AU51" s="400">
        <v>5</v>
      </c>
      <c r="AV51" s="400">
        <v>5</v>
      </c>
      <c r="AW51" s="400">
        <v>5</v>
      </c>
      <c r="AX51" s="400">
        <v>1</v>
      </c>
      <c r="AY51" s="400">
        <v>5</v>
      </c>
      <c r="AZ51" s="400">
        <v>1</v>
      </c>
      <c r="BA51" s="400">
        <v>5</v>
      </c>
      <c r="BB51" s="409"/>
      <c r="BC51" s="400">
        <v>5</v>
      </c>
      <c r="BD51" s="400">
        <v>5</v>
      </c>
      <c r="BE51" s="395"/>
      <c r="BF51" s="400">
        <v>5</v>
      </c>
      <c r="BG51" s="400">
        <v>5</v>
      </c>
      <c r="BH51" s="395"/>
      <c r="BI51" s="400">
        <v>5</v>
      </c>
      <c r="BJ51" s="400">
        <v>5</v>
      </c>
      <c r="BK51" s="400">
        <v>5</v>
      </c>
      <c r="BL51" s="400">
        <v>5</v>
      </c>
      <c r="BM51" s="400">
        <v>5</v>
      </c>
      <c r="BN51" s="400">
        <v>5</v>
      </c>
      <c r="BO51" s="395"/>
      <c r="BP51" s="400">
        <v>5</v>
      </c>
      <c r="BQ51" s="400">
        <v>5</v>
      </c>
      <c r="BR51" s="406"/>
      <c r="BS51" s="400">
        <v>1</v>
      </c>
      <c r="BT51" s="400">
        <v>2</v>
      </c>
      <c r="BU51" s="400">
        <v>4</v>
      </c>
      <c r="BV51" s="400">
        <v>3</v>
      </c>
      <c r="BW51" s="400">
        <v>5</v>
      </c>
      <c r="BX51" s="409"/>
      <c r="BY51" s="400">
        <v>4</v>
      </c>
      <c r="BZ51" s="400">
        <v>5</v>
      </c>
      <c r="CA51" s="400">
        <v>1</v>
      </c>
      <c r="CB51" s="400">
        <v>4</v>
      </c>
      <c r="CC51" s="409"/>
      <c r="CD51" s="409"/>
      <c r="CE51" s="400">
        <v>1</v>
      </c>
      <c r="CF51" s="409"/>
      <c r="CG51" s="400">
        <v>5</v>
      </c>
      <c r="CH51" s="409"/>
      <c r="CI51" s="395"/>
      <c r="CJ51" s="409"/>
      <c r="CK51" s="400">
        <v>1</v>
      </c>
      <c r="CL51" s="395"/>
    </row>
    <row r="52" spans="1:90" ht="30.75" customHeight="1" x14ac:dyDescent="0.25">
      <c r="A52" s="594" t="s">
        <v>667</v>
      </c>
      <c r="B52" s="319" t="s">
        <v>668</v>
      </c>
      <c r="C52" s="320" t="s">
        <v>669</v>
      </c>
      <c r="D52" s="320" t="s">
        <v>521</v>
      </c>
      <c r="E52" s="323"/>
      <c r="F52" s="396" t="s">
        <v>63</v>
      </c>
      <c r="G52" s="397">
        <f>'Stage 2 - Site Information'!N52</f>
        <v>44</v>
      </c>
      <c r="H52" s="396"/>
      <c r="I52" s="398">
        <f>'Stage 2 - Site Information'!M52</f>
        <v>1.46</v>
      </c>
      <c r="J52" s="399"/>
      <c r="K52" s="405"/>
      <c r="L52" s="408"/>
      <c r="M52" s="401">
        <f t="shared" si="1"/>
        <v>5</v>
      </c>
      <c r="N52" s="529"/>
      <c r="O52" s="401">
        <v>4</v>
      </c>
      <c r="P52" s="401">
        <v>1</v>
      </c>
      <c r="Q52" s="408"/>
      <c r="R52" s="400">
        <v>5</v>
      </c>
      <c r="S52" s="400">
        <v>5</v>
      </c>
      <c r="T52" s="400">
        <v>5</v>
      </c>
      <c r="U52" s="400">
        <v>4</v>
      </c>
      <c r="V52" s="407"/>
      <c r="W52" s="401">
        <v>4</v>
      </c>
      <c r="X52" s="401">
        <v>3</v>
      </c>
      <c r="Y52" s="401">
        <v>3</v>
      </c>
      <c r="Z52" s="401">
        <v>4</v>
      </c>
      <c r="AA52" s="407"/>
      <c r="AB52" s="400">
        <v>4</v>
      </c>
      <c r="AC52" s="409"/>
      <c r="AD52" s="407"/>
      <c r="AE52" s="400">
        <v>5</v>
      </c>
      <c r="AF52" s="400">
        <v>5</v>
      </c>
      <c r="AG52" s="406"/>
      <c r="AH52" s="400">
        <v>4</v>
      </c>
      <c r="AI52" s="400">
        <v>4</v>
      </c>
      <c r="AJ52" s="400">
        <v>5</v>
      </c>
      <c r="AK52" s="400">
        <v>2</v>
      </c>
      <c r="AL52" s="395"/>
      <c r="AM52" s="400">
        <v>5</v>
      </c>
      <c r="AN52" s="400">
        <v>4</v>
      </c>
      <c r="AO52" s="400">
        <v>5</v>
      </c>
      <c r="AP52" s="400">
        <v>3</v>
      </c>
      <c r="AQ52" s="400">
        <v>5</v>
      </c>
      <c r="AR52" s="400">
        <v>5</v>
      </c>
      <c r="AS52" s="395"/>
      <c r="AT52" s="400">
        <v>5</v>
      </c>
      <c r="AU52" s="400">
        <v>5</v>
      </c>
      <c r="AV52" s="400">
        <v>5</v>
      </c>
      <c r="AW52" s="400">
        <v>5</v>
      </c>
      <c r="AX52" s="400">
        <v>1</v>
      </c>
      <c r="AY52" s="400">
        <v>5</v>
      </c>
      <c r="AZ52" s="400">
        <v>5</v>
      </c>
      <c r="BA52" s="400">
        <v>5</v>
      </c>
      <c r="BB52" s="409"/>
      <c r="BC52" s="400">
        <v>3</v>
      </c>
      <c r="BD52" s="400">
        <v>2</v>
      </c>
      <c r="BE52" s="395"/>
      <c r="BF52" s="400">
        <v>5</v>
      </c>
      <c r="BG52" s="400">
        <v>5</v>
      </c>
      <c r="BH52" s="395"/>
      <c r="BI52" s="400">
        <v>5</v>
      </c>
      <c r="BJ52" s="400">
        <v>5</v>
      </c>
      <c r="BK52" s="400">
        <v>1</v>
      </c>
      <c r="BL52" s="400">
        <v>5</v>
      </c>
      <c r="BM52" s="400">
        <v>5</v>
      </c>
      <c r="BN52" s="400">
        <v>5</v>
      </c>
      <c r="BO52" s="395"/>
      <c r="BP52" s="400">
        <v>5</v>
      </c>
      <c r="BQ52" s="400">
        <v>5</v>
      </c>
      <c r="BR52" s="406"/>
      <c r="BS52" s="400">
        <v>1</v>
      </c>
      <c r="BT52" s="400">
        <v>2</v>
      </c>
      <c r="BU52" s="400">
        <v>4</v>
      </c>
      <c r="BV52" s="400">
        <v>3</v>
      </c>
      <c r="BW52" s="400">
        <v>4</v>
      </c>
      <c r="BX52" s="409"/>
      <c r="BY52" s="400">
        <v>3</v>
      </c>
      <c r="BZ52" s="400">
        <v>4</v>
      </c>
      <c r="CA52" s="400">
        <v>1</v>
      </c>
      <c r="CB52" s="400">
        <v>4</v>
      </c>
      <c r="CC52" s="409"/>
      <c r="CD52" s="409"/>
      <c r="CE52" s="400">
        <v>1</v>
      </c>
      <c r="CF52" s="409"/>
      <c r="CG52" s="400">
        <v>5</v>
      </c>
      <c r="CH52" s="409"/>
      <c r="CI52" s="395"/>
      <c r="CJ52" s="409"/>
      <c r="CK52" s="400">
        <v>1</v>
      </c>
      <c r="CL52" s="395"/>
    </row>
    <row r="53" spans="1:90" ht="30.75" customHeight="1" x14ac:dyDescent="0.25">
      <c r="A53" s="594" t="s">
        <v>670</v>
      </c>
      <c r="B53" s="319" t="s">
        <v>671</v>
      </c>
      <c r="C53" s="320" t="s">
        <v>672</v>
      </c>
      <c r="D53" s="320" t="s">
        <v>515</v>
      </c>
      <c r="E53" s="323"/>
      <c r="F53" s="396"/>
      <c r="G53" s="397">
        <f>'Stage 2 - Site Information'!N53</f>
        <v>0</v>
      </c>
      <c r="H53" s="396" t="s">
        <v>63</v>
      </c>
      <c r="I53" s="398">
        <f>'Stage 2 - Site Information'!M53</f>
        <v>1.05</v>
      </c>
      <c r="J53" s="399" t="s">
        <v>1354</v>
      </c>
      <c r="K53" s="405"/>
      <c r="L53" s="408"/>
      <c r="M53" s="401">
        <f t="shared" si="1"/>
        <v>5</v>
      </c>
      <c r="N53" s="529"/>
      <c r="O53" s="401">
        <v>5</v>
      </c>
      <c r="P53" s="401">
        <v>5</v>
      </c>
      <c r="Q53" s="408"/>
      <c r="R53" s="400">
        <v>5</v>
      </c>
      <c r="S53" s="400">
        <v>5</v>
      </c>
      <c r="T53" s="400">
        <v>5</v>
      </c>
      <c r="U53" s="400">
        <v>4</v>
      </c>
      <c r="V53" s="407"/>
      <c r="W53" s="401">
        <v>4</v>
      </c>
      <c r="X53" s="401">
        <v>3</v>
      </c>
      <c r="Y53" s="401">
        <v>3</v>
      </c>
      <c r="Z53" s="401">
        <v>4</v>
      </c>
      <c r="AA53" s="407"/>
      <c r="AB53" s="400">
        <v>4</v>
      </c>
      <c r="AC53" s="400">
        <v>5</v>
      </c>
      <c r="AD53" s="407"/>
      <c r="AE53" s="400">
        <v>1</v>
      </c>
      <c r="AF53" s="400">
        <v>1</v>
      </c>
      <c r="AG53" s="406"/>
      <c r="AH53" s="400">
        <v>3</v>
      </c>
      <c r="AI53" s="400">
        <v>3</v>
      </c>
      <c r="AJ53" s="400">
        <v>1</v>
      </c>
      <c r="AK53" s="400">
        <v>2</v>
      </c>
      <c r="AL53" s="395"/>
      <c r="AM53" s="400">
        <v>5</v>
      </c>
      <c r="AN53" s="400">
        <v>5</v>
      </c>
      <c r="AO53" s="400">
        <v>5</v>
      </c>
      <c r="AP53" s="400">
        <v>4</v>
      </c>
      <c r="AQ53" s="400">
        <v>5</v>
      </c>
      <c r="AR53" s="400">
        <v>5</v>
      </c>
      <c r="AS53" s="395"/>
      <c r="AT53" s="400">
        <v>5</v>
      </c>
      <c r="AU53" s="400">
        <v>5</v>
      </c>
      <c r="AV53" s="400">
        <v>5</v>
      </c>
      <c r="AW53" s="400">
        <v>5</v>
      </c>
      <c r="AX53" s="400">
        <v>5</v>
      </c>
      <c r="AY53" s="400">
        <v>5</v>
      </c>
      <c r="AZ53" s="400">
        <v>1</v>
      </c>
      <c r="BA53" s="400">
        <v>5</v>
      </c>
      <c r="BB53" s="409"/>
      <c r="BC53" s="400">
        <v>5</v>
      </c>
      <c r="BD53" s="400">
        <v>5</v>
      </c>
      <c r="BE53" s="395"/>
      <c r="BF53" s="400">
        <v>5</v>
      </c>
      <c r="BG53" s="400">
        <v>5</v>
      </c>
      <c r="BH53" s="395"/>
      <c r="BI53" s="400">
        <v>5</v>
      </c>
      <c r="BJ53" s="400">
        <v>5</v>
      </c>
      <c r="BK53" s="400">
        <v>1</v>
      </c>
      <c r="BL53" s="400">
        <v>3</v>
      </c>
      <c r="BM53" s="400">
        <v>4</v>
      </c>
      <c r="BN53" s="400">
        <v>1</v>
      </c>
      <c r="BO53" s="395"/>
      <c r="BP53" s="400">
        <v>5</v>
      </c>
      <c r="BQ53" s="400">
        <v>5</v>
      </c>
      <c r="BR53" s="406"/>
      <c r="BS53" s="400">
        <v>4</v>
      </c>
      <c r="BT53" s="400">
        <v>2</v>
      </c>
      <c r="BU53" s="400">
        <v>2</v>
      </c>
      <c r="BV53" s="409"/>
      <c r="BW53" s="409"/>
      <c r="BX53" s="409"/>
      <c r="BY53" s="409"/>
      <c r="BZ53" s="409"/>
      <c r="CA53" s="409"/>
      <c r="CB53" s="409"/>
      <c r="CC53" s="409"/>
      <c r="CD53" s="409"/>
      <c r="CE53" s="409"/>
      <c r="CF53" s="409"/>
      <c r="CG53" s="409"/>
      <c r="CH53" s="409"/>
      <c r="CI53" s="395"/>
      <c r="CJ53" s="409"/>
      <c r="CK53" s="400">
        <v>1</v>
      </c>
      <c r="CL53" s="395"/>
    </row>
    <row r="54" spans="1:90" ht="30.75" customHeight="1" x14ac:dyDescent="0.25">
      <c r="A54" s="594" t="s">
        <v>673</v>
      </c>
      <c r="B54" s="319" t="s">
        <v>674</v>
      </c>
      <c r="C54" s="320" t="s">
        <v>675</v>
      </c>
      <c r="D54" s="320" t="s">
        <v>515</v>
      </c>
      <c r="E54" s="323"/>
      <c r="F54" s="396"/>
      <c r="G54" s="397">
        <f>'Stage 2 - Site Information'!N54</f>
        <v>0</v>
      </c>
      <c r="H54" s="396" t="s">
        <v>63</v>
      </c>
      <c r="I54" s="398">
        <f>'Stage 2 - Site Information'!M54</f>
        <v>2.98</v>
      </c>
      <c r="J54" s="399"/>
      <c r="K54" s="405"/>
      <c r="L54" s="408"/>
      <c r="M54" s="401">
        <f t="shared" si="1"/>
        <v>5</v>
      </c>
      <c r="N54" s="529"/>
      <c r="O54" s="401">
        <v>5</v>
      </c>
      <c r="P54" s="401">
        <v>3</v>
      </c>
      <c r="Q54" s="408"/>
      <c r="R54" s="400">
        <v>3</v>
      </c>
      <c r="S54" s="400">
        <v>5</v>
      </c>
      <c r="T54" s="400">
        <v>5</v>
      </c>
      <c r="U54" s="400">
        <v>4</v>
      </c>
      <c r="V54" s="407"/>
      <c r="W54" s="401">
        <v>4</v>
      </c>
      <c r="X54" s="401">
        <v>3</v>
      </c>
      <c r="Y54" s="401">
        <v>3</v>
      </c>
      <c r="Z54" s="401">
        <v>4</v>
      </c>
      <c r="AA54" s="407"/>
      <c r="AB54" s="400">
        <v>4</v>
      </c>
      <c r="AC54" s="409"/>
      <c r="AD54" s="407"/>
      <c r="AE54" s="400">
        <v>1</v>
      </c>
      <c r="AF54" s="400">
        <v>1</v>
      </c>
      <c r="AG54" s="406"/>
      <c r="AH54" s="400">
        <v>3</v>
      </c>
      <c r="AI54" s="400">
        <v>3</v>
      </c>
      <c r="AJ54" s="400">
        <v>1</v>
      </c>
      <c r="AK54" s="400">
        <v>2</v>
      </c>
      <c r="AL54" s="395"/>
      <c r="AM54" s="400">
        <v>5</v>
      </c>
      <c r="AN54" s="400">
        <v>5</v>
      </c>
      <c r="AO54" s="400">
        <v>5</v>
      </c>
      <c r="AP54" s="400">
        <v>4</v>
      </c>
      <c r="AQ54" s="400">
        <v>5</v>
      </c>
      <c r="AR54" s="400">
        <v>4</v>
      </c>
      <c r="AS54" s="395"/>
      <c r="AT54" s="400">
        <v>5</v>
      </c>
      <c r="AU54" s="400">
        <v>1</v>
      </c>
      <c r="AV54" s="400">
        <v>5</v>
      </c>
      <c r="AW54" s="400">
        <v>5</v>
      </c>
      <c r="AX54" s="400">
        <v>2</v>
      </c>
      <c r="AY54" s="400">
        <v>5</v>
      </c>
      <c r="AZ54" s="400">
        <v>1</v>
      </c>
      <c r="BA54" s="400">
        <v>5</v>
      </c>
      <c r="BB54" s="409"/>
      <c r="BC54" s="400">
        <v>5</v>
      </c>
      <c r="BD54" s="400">
        <v>5</v>
      </c>
      <c r="BE54" s="395"/>
      <c r="BF54" s="400">
        <v>3</v>
      </c>
      <c r="BG54" s="400">
        <v>5</v>
      </c>
      <c r="BH54" s="395"/>
      <c r="BI54" s="400">
        <v>5</v>
      </c>
      <c r="BJ54" s="400">
        <v>5</v>
      </c>
      <c r="BK54" s="400">
        <v>1</v>
      </c>
      <c r="BL54" s="400">
        <v>3</v>
      </c>
      <c r="BM54" s="400">
        <v>5</v>
      </c>
      <c r="BN54" s="400">
        <v>3</v>
      </c>
      <c r="BO54" s="395"/>
      <c r="BP54" s="400">
        <v>5</v>
      </c>
      <c r="BQ54" s="400">
        <v>5</v>
      </c>
      <c r="BR54" s="406"/>
      <c r="BS54" s="400">
        <v>4</v>
      </c>
      <c r="BT54" s="400">
        <v>2</v>
      </c>
      <c r="BU54" s="400">
        <v>2</v>
      </c>
      <c r="BV54" s="409"/>
      <c r="BW54" s="409"/>
      <c r="BX54" s="409"/>
      <c r="BY54" s="409"/>
      <c r="BZ54" s="409"/>
      <c r="CA54" s="409"/>
      <c r="CB54" s="409"/>
      <c r="CC54" s="409"/>
      <c r="CD54" s="409"/>
      <c r="CE54" s="409"/>
      <c r="CF54" s="409"/>
      <c r="CG54" s="409"/>
      <c r="CH54" s="409"/>
      <c r="CI54" s="395"/>
      <c r="CJ54" s="409"/>
      <c r="CK54" s="400">
        <v>1</v>
      </c>
      <c r="CL54" s="395"/>
    </row>
    <row r="55" spans="1:90" ht="30.75" customHeight="1" x14ac:dyDescent="0.25">
      <c r="A55" s="594" t="s">
        <v>676</v>
      </c>
      <c r="B55" s="319" t="s">
        <v>677</v>
      </c>
      <c r="C55" s="320" t="s">
        <v>678</v>
      </c>
      <c r="D55" s="320" t="s">
        <v>518</v>
      </c>
      <c r="E55" s="323"/>
      <c r="F55" s="396" t="s">
        <v>63</v>
      </c>
      <c r="G55" s="397">
        <f>'Stage 2 - Site Information'!N55</f>
        <v>43</v>
      </c>
      <c r="H55" s="396" t="s">
        <v>63</v>
      </c>
      <c r="I55" s="398">
        <f>'Stage 2 - Site Information'!M55</f>
        <v>1.42</v>
      </c>
      <c r="J55" s="399"/>
      <c r="K55" s="405"/>
      <c r="L55" s="408"/>
      <c r="M55" s="401">
        <f t="shared" si="1"/>
        <v>5</v>
      </c>
      <c r="N55" s="529"/>
      <c r="O55" s="401">
        <v>5</v>
      </c>
      <c r="P55" s="401">
        <v>5</v>
      </c>
      <c r="Q55" s="408"/>
      <c r="R55" s="400">
        <v>1</v>
      </c>
      <c r="S55" s="400">
        <v>5</v>
      </c>
      <c r="T55" s="400">
        <v>5</v>
      </c>
      <c r="U55" s="400">
        <v>4</v>
      </c>
      <c r="V55" s="407"/>
      <c r="W55" s="401">
        <v>4</v>
      </c>
      <c r="X55" s="401">
        <v>5</v>
      </c>
      <c r="Y55" s="401">
        <v>3</v>
      </c>
      <c r="Z55" s="401">
        <v>4</v>
      </c>
      <c r="AA55" s="407"/>
      <c r="AB55" s="400">
        <v>4</v>
      </c>
      <c r="AC55" s="400">
        <v>5</v>
      </c>
      <c r="AD55" s="407"/>
      <c r="AE55" s="400">
        <v>1</v>
      </c>
      <c r="AF55" s="400">
        <v>1</v>
      </c>
      <c r="AG55" s="406"/>
      <c r="AH55" s="400">
        <v>2</v>
      </c>
      <c r="AI55" s="400">
        <v>3</v>
      </c>
      <c r="AJ55" s="400">
        <v>1</v>
      </c>
      <c r="AK55" s="400">
        <v>2</v>
      </c>
      <c r="AL55" s="395"/>
      <c r="AM55" s="400">
        <v>5</v>
      </c>
      <c r="AN55" s="400">
        <v>5</v>
      </c>
      <c r="AO55" s="400">
        <v>3</v>
      </c>
      <c r="AP55" s="400">
        <v>5</v>
      </c>
      <c r="AQ55" s="400">
        <v>5</v>
      </c>
      <c r="AR55" s="400">
        <v>3</v>
      </c>
      <c r="AS55" s="395"/>
      <c r="AT55" s="400">
        <v>2</v>
      </c>
      <c r="AU55" s="400">
        <v>2</v>
      </c>
      <c r="AV55" s="400">
        <v>5</v>
      </c>
      <c r="AW55" s="400">
        <v>5</v>
      </c>
      <c r="AX55" s="400">
        <v>5</v>
      </c>
      <c r="AY55" s="400">
        <v>5</v>
      </c>
      <c r="AZ55" s="400">
        <v>5</v>
      </c>
      <c r="BA55" s="400">
        <v>5</v>
      </c>
      <c r="BB55" s="409"/>
      <c r="BC55" s="400">
        <v>5</v>
      </c>
      <c r="BD55" s="400">
        <v>5</v>
      </c>
      <c r="BE55" s="395"/>
      <c r="BF55" s="400">
        <v>3</v>
      </c>
      <c r="BG55" s="400">
        <v>5</v>
      </c>
      <c r="BH55" s="395">
        <v>5</v>
      </c>
      <c r="BI55" s="400">
        <v>4</v>
      </c>
      <c r="BJ55" s="400">
        <v>5</v>
      </c>
      <c r="BK55" s="400">
        <v>3</v>
      </c>
      <c r="BL55" s="400">
        <v>5</v>
      </c>
      <c r="BM55" s="400">
        <v>4</v>
      </c>
      <c r="BN55" s="400">
        <v>5</v>
      </c>
      <c r="BO55" s="395"/>
      <c r="BP55" s="400">
        <v>5</v>
      </c>
      <c r="BQ55" s="400">
        <v>5</v>
      </c>
      <c r="BR55" s="406"/>
      <c r="BS55" s="400">
        <v>5</v>
      </c>
      <c r="BT55" s="400">
        <v>2</v>
      </c>
      <c r="BU55" s="400">
        <v>5</v>
      </c>
      <c r="BV55" s="400">
        <v>2</v>
      </c>
      <c r="BW55" s="400">
        <v>5</v>
      </c>
      <c r="BX55" s="409"/>
      <c r="BY55" s="400">
        <v>5</v>
      </c>
      <c r="BZ55" s="400">
        <v>4</v>
      </c>
      <c r="CA55" s="400">
        <v>4</v>
      </c>
      <c r="CB55" s="400">
        <v>5</v>
      </c>
      <c r="CC55" s="409"/>
      <c r="CD55" s="409"/>
      <c r="CE55" s="400">
        <v>2</v>
      </c>
      <c r="CF55" s="409"/>
      <c r="CG55" s="400">
        <v>5</v>
      </c>
      <c r="CH55" s="409"/>
      <c r="CI55" s="395"/>
      <c r="CJ55" s="409"/>
      <c r="CK55" s="400">
        <v>1</v>
      </c>
      <c r="CL55" s="395"/>
    </row>
    <row r="56" spans="1:90" ht="30.75" customHeight="1" x14ac:dyDescent="0.25">
      <c r="A56" s="594" t="s">
        <v>679</v>
      </c>
      <c r="B56" s="319" t="s">
        <v>680</v>
      </c>
      <c r="C56" s="320" t="s">
        <v>681</v>
      </c>
      <c r="D56" s="320" t="s">
        <v>535</v>
      </c>
      <c r="E56" s="323"/>
      <c r="F56" s="396" t="s">
        <v>63</v>
      </c>
      <c r="G56" s="397">
        <f>'Stage 2 - Site Information'!N56</f>
        <v>34</v>
      </c>
      <c r="H56" s="396" t="s">
        <v>63</v>
      </c>
      <c r="I56" s="398">
        <f>'Stage 2 - Site Information'!M56</f>
        <v>1.1200000000000001</v>
      </c>
      <c r="J56" s="399"/>
      <c r="K56" s="405"/>
      <c r="L56" s="408"/>
      <c r="M56" s="401">
        <f t="shared" si="1"/>
        <v>5</v>
      </c>
      <c r="N56" s="529"/>
      <c r="O56" s="401">
        <v>1</v>
      </c>
      <c r="P56" s="401">
        <v>1</v>
      </c>
      <c r="Q56" s="408"/>
      <c r="R56" s="400">
        <v>5</v>
      </c>
      <c r="S56" s="400">
        <v>5</v>
      </c>
      <c r="T56" s="400">
        <v>5</v>
      </c>
      <c r="U56" s="400">
        <v>4</v>
      </c>
      <c r="V56" s="407">
        <v>5</v>
      </c>
      <c r="W56" s="401">
        <v>4</v>
      </c>
      <c r="X56" s="401">
        <v>3</v>
      </c>
      <c r="Y56" s="401">
        <v>3</v>
      </c>
      <c r="Z56" s="401">
        <v>4</v>
      </c>
      <c r="AA56" s="407">
        <v>5</v>
      </c>
      <c r="AB56" s="400">
        <v>5</v>
      </c>
      <c r="AC56" s="409"/>
      <c r="AD56" s="407"/>
      <c r="AE56" s="400">
        <v>1</v>
      </c>
      <c r="AF56" s="400">
        <v>1</v>
      </c>
      <c r="AG56" s="406"/>
      <c r="AH56" s="400">
        <v>3</v>
      </c>
      <c r="AI56" s="400">
        <v>3</v>
      </c>
      <c r="AJ56" s="400">
        <v>5</v>
      </c>
      <c r="AK56" s="400">
        <v>2</v>
      </c>
      <c r="AL56" s="395"/>
      <c r="AM56" s="400">
        <v>5</v>
      </c>
      <c r="AN56" s="400">
        <v>3</v>
      </c>
      <c r="AO56" s="400">
        <v>3</v>
      </c>
      <c r="AP56" s="400">
        <v>3</v>
      </c>
      <c r="AQ56" s="400">
        <v>5</v>
      </c>
      <c r="AR56" s="400">
        <v>5</v>
      </c>
      <c r="AS56" s="395"/>
      <c r="AT56" s="400">
        <v>2</v>
      </c>
      <c r="AU56" s="400">
        <v>1</v>
      </c>
      <c r="AV56" s="400">
        <v>2</v>
      </c>
      <c r="AW56" s="400">
        <v>1</v>
      </c>
      <c r="AX56" s="400">
        <v>2</v>
      </c>
      <c r="AY56" s="400">
        <v>1</v>
      </c>
      <c r="AZ56" s="400">
        <v>3</v>
      </c>
      <c r="BA56" s="400">
        <v>5</v>
      </c>
      <c r="BB56" s="409"/>
      <c r="BC56" s="400">
        <v>2</v>
      </c>
      <c r="BD56" s="400">
        <v>4</v>
      </c>
      <c r="BE56" s="395"/>
      <c r="BF56" s="400">
        <v>5</v>
      </c>
      <c r="BG56" s="400">
        <v>4</v>
      </c>
      <c r="BH56" s="395"/>
      <c r="BI56" s="400">
        <v>5</v>
      </c>
      <c r="BJ56" s="400">
        <v>5</v>
      </c>
      <c r="BK56" s="400">
        <v>3</v>
      </c>
      <c r="BL56" s="400">
        <v>5</v>
      </c>
      <c r="BM56" s="400">
        <v>5</v>
      </c>
      <c r="BN56" s="400">
        <v>5</v>
      </c>
      <c r="BO56" s="395"/>
      <c r="BP56" s="400">
        <v>5</v>
      </c>
      <c r="BQ56" s="400">
        <v>3</v>
      </c>
      <c r="BR56" s="406"/>
      <c r="BS56" s="400">
        <v>5</v>
      </c>
      <c r="BT56" s="400">
        <v>2</v>
      </c>
      <c r="BU56" s="400">
        <v>3</v>
      </c>
      <c r="BV56" s="400">
        <v>4</v>
      </c>
      <c r="BW56" s="400">
        <v>5</v>
      </c>
      <c r="BX56" s="409"/>
      <c r="BY56" s="400">
        <v>4</v>
      </c>
      <c r="BZ56" s="400">
        <v>4</v>
      </c>
      <c r="CA56" s="400">
        <v>4</v>
      </c>
      <c r="CB56" s="400">
        <v>2</v>
      </c>
      <c r="CC56" s="409"/>
      <c r="CD56" s="409"/>
      <c r="CE56" s="400">
        <v>4</v>
      </c>
      <c r="CF56" s="409"/>
      <c r="CG56" s="400">
        <v>4</v>
      </c>
      <c r="CH56" s="409"/>
      <c r="CI56" s="395"/>
      <c r="CJ56" s="409"/>
      <c r="CK56" s="400">
        <v>1</v>
      </c>
      <c r="CL56" s="395"/>
    </row>
    <row r="57" spans="1:90" s="513" customFormat="1" ht="30.75" customHeight="1" x14ac:dyDescent="0.25">
      <c r="A57" s="596" t="s">
        <v>683</v>
      </c>
      <c r="B57" s="495" t="s">
        <v>684</v>
      </c>
      <c r="C57" s="496" t="s">
        <v>681</v>
      </c>
      <c r="D57" s="496" t="s">
        <v>535</v>
      </c>
      <c r="E57" s="497"/>
      <c r="F57" s="498" t="s">
        <v>512</v>
      </c>
      <c r="G57" s="499">
        <f>'Stage 2 - Site Information'!N57</f>
        <v>28</v>
      </c>
      <c r="H57" s="498" t="s">
        <v>63</v>
      </c>
      <c r="I57" s="500">
        <f>'Stage 2 - Site Information'!M57</f>
        <v>0.94</v>
      </c>
      <c r="J57" s="501"/>
      <c r="K57" s="502"/>
      <c r="L57" s="503"/>
      <c r="M57" s="401">
        <f t="shared" si="1"/>
        <v>5</v>
      </c>
      <c r="N57" s="529"/>
      <c r="O57" s="401">
        <v>5</v>
      </c>
      <c r="P57" s="401">
        <v>1</v>
      </c>
      <c r="Q57" s="503"/>
      <c r="R57" s="504">
        <v>3</v>
      </c>
      <c r="S57" s="504">
        <v>5</v>
      </c>
      <c r="T57" s="504">
        <v>5</v>
      </c>
      <c r="U57" s="504">
        <v>4</v>
      </c>
      <c r="V57" s="506"/>
      <c r="W57" s="507">
        <v>4</v>
      </c>
      <c r="X57" s="507">
        <v>3</v>
      </c>
      <c r="Y57" s="507">
        <v>3</v>
      </c>
      <c r="Z57" s="507">
        <v>4</v>
      </c>
      <c r="AA57" s="506"/>
      <c r="AB57" s="504">
        <v>3</v>
      </c>
      <c r="AC57" s="409"/>
      <c r="AD57" s="504"/>
      <c r="AE57" s="504">
        <v>1</v>
      </c>
      <c r="AF57" s="504">
        <v>1</v>
      </c>
      <c r="AG57" s="508"/>
      <c r="AH57" s="508">
        <v>3</v>
      </c>
      <c r="AI57" s="508">
        <v>3</v>
      </c>
      <c r="AJ57" s="504">
        <v>1</v>
      </c>
      <c r="AK57" s="506">
        <v>2</v>
      </c>
      <c r="AL57" s="504"/>
      <c r="AM57" s="504">
        <v>1</v>
      </c>
      <c r="AN57" s="506">
        <v>4</v>
      </c>
      <c r="AO57" s="504">
        <v>5</v>
      </c>
      <c r="AP57" s="504">
        <v>3</v>
      </c>
      <c r="AQ57" s="509">
        <v>2</v>
      </c>
      <c r="AR57" s="504">
        <v>4</v>
      </c>
      <c r="AS57" s="504"/>
      <c r="AT57" s="504">
        <v>3</v>
      </c>
      <c r="AU57" s="504">
        <v>3</v>
      </c>
      <c r="AV57" s="510">
        <v>4</v>
      </c>
      <c r="AW57" s="504">
        <v>5</v>
      </c>
      <c r="AX57" s="504">
        <v>2</v>
      </c>
      <c r="AY57" s="504">
        <v>1</v>
      </c>
      <c r="AZ57" s="504">
        <v>5</v>
      </c>
      <c r="BA57" s="504">
        <v>5</v>
      </c>
      <c r="BB57" s="505"/>
      <c r="BC57" s="510">
        <v>2</v>
      </c>
      <c r="BD57" s="504">
        <v>4</v>
      </c>
      <c r="BE57" s="504"/>
      <c r="BF57" s="504">
        <v>3</v>
      </c>
      <c r="BG57" s="504">
        <v>4</v>
      </c>
      <c r="BH57" s="504"/>
      <c r="BI57" s="504">
        <v>5</v>
      </c>
      <c r="BJ57" s="504">
        <v>5</v>
      </c>
      <c r="BK57" s="504">
        <v>1</v>
      </c>
      <c r="BL57" s="504">
        <v>1</v>
      </c>
      <c r="BM57" s="504">
        <v>4</v>
      </c>
      <c r="BN57" s="504">
        <v>5</v>
      </c>
      <c r="BO57" s="510"/>
      <c r="BP57" s="504">
        <v>5</v>
      </c>
      <c r="BQ57" s="504">
        <v>3</v>
      </c>
      <c r="BR57" s="504"/>
      <c r="BS57" s="510">
        <v>5</v>
      </c>
      <c r="BT57" s="504">
        <v>2</v>
      </c>
      <c r="BU57" s="504">
        <v>3</v>
      </c>
      <c r="BV57" s="504">
        <v>4</v>
      </c>
      <c r="BW57" s="504">
        <v>5</v>
      </c>
      <c r="BX57" s="505"/>
      <c r="BY57" s="510">
        <v>4</v>
      </c>
      <c r="BZ57" s="504">
        <v>2</v>
      </c>
      <c r="CA57" s="504">
        <v>3</v>
      </c>
      <c r="CB57" s="504">
        <v>1</v>
      </c>
      <c r="CC57" s="505"/>
      <c r="CD57" s="505"/>
      <c r="CE57" s="504">
        <v>3</v>
      </c>
      <c r="CF57" s="409"/>
      <c r="CG57" s="504">
        <v>4</v>
      </c>
      <c r="CH57" s="505"/>
      <c r="CI57" s="504">
        <v>0</v>
      </c>
      <c r="CJ57" s="505"/>
      <c r="CK57" s="504">
        <v>1</v>
      </c>
      <c r="CL57" s="504">
        <v>0</v>
      </c>
    </row>
    <row r="58" spans="1:90" s="494" customFormat="1" ht="30.75" customHeight="1" x14ac:dyDescent="0.25">
      <c r="A58" s="595" t="s">
        <v>685</v>
      </c>
      <c r="B58" s="479" t="s">
        <v>686</v>
      </c>
      <c r="C58" s="480" t="s">
        <v>681</v>
      </c>
      <c r="D58" s="480" t="s">
        <v>535</v>
      </c>
      <c r="E58" s="481"/>
      <c r="F58" s="482" t="s">
        <v>63</v>
      </c>
      <c r="G58" s="483">
        <f>'Stage 2 - Site Information'!N58</f>
        <v>6</v>
      </c>
      <c r="H58" s="482"/>
      <c r="I58" s="484">
        <f>'Stage 2 - Site Information'!M58</f>
        <v>0.2</v>
      </c>
      <c r="J58" s="485"/>
      <c r="K58" s="486"/>
      <c r="L58" s="487"/>
      <c r="M58" s="401">
        <f t="shared" si="1"/>
        <v>1</v>
      </c>
      <c r="N58" s="529"/>
      <c r="O58" s="401">
        <v>1</v>
      </c>
      <c r="P58" s="401">
        <v>2</v>
      </c>
      <c r="Q58" s="487"/>
      <c r="R58" s="488">
        <v>0</v>
      </c>
      <c r="S58" s="488">
        <v>0</v>
      </c>
      <c r="T58" s="488">
        <v>0</v>
      </c>
      <c r="U58" s="488">
        <v>0</v>
      </c>
      <c r="V58" s="490"/>
      <c r="W58" s="491">
        <v>0</v>
      </c>
      <c r="X58" s="491">
        <v>0</v>
      </c>
      <c r="Y58" s="491">
        <v>0</v>
      </c>
      <c r="Z58" s="491">
        <v>0</v>
      </c>
      <c r="AA58" s="490"/>
      <c r="AB58" s="488">
        <v>0</v>
      </c>
      <c r="AC58" s="409"/>
      <c r="AD58" s="490"/>
      <c r="AE58" s="488">
        <v>0</v>
      </c>
      <c r="AF58" s="488">
        <v>0</v>
      </c>
      <c r="AG58" s="492"/>
      <c r="AH58" s="488">
        <v>0</v>
      </c>
      <c r="AI58" s="488">
        <v>0</v>
      </c>
      <c r="AJ58" s="488">
        <v>0</v>
      </c>
      <c r="AK58" s="488">
        <v>0</v>
      </c>
      <c r="AL58" s="493"/>
      <c r="AM58" s="488">
        <v>0</v>
      </c>
      <c r="AN58" s="488">
        <v>0</v>
      </c>
      <c r="AO58" s="488">
        <v>0</v>
      </c>
      <c r="AP58" s="488">
        <v>0</v>
      </c>
      <c r="AQ58" s="488">
        <v>0</v>
      </c>
      <c r="AR58" s="488">
        <v>0</v>
      </c>
      <c r="AS58" s="493"/>
      <c r="AT58" s="488">
        <v>0</v>
      </c>
      <c r="AU58" s="488">
        <v>0</v>
      </c>
      <c r="AV58" s="488">
        <v>0</v>
      </c>
      <c r="AW58" s="488">
        <v>0</v>
      </c>
      <c r="AX58" s="488">
        <v>0</v>
      </c>
      <c r="AY58" s="488">
        <v>0</v>
      </c>
      <c r="AZ58" s="488">
        <v>0</v>
      </c>
      <c r="BA58" s="488">
        <v>0</v>
      </c>
      <c r="BB58" s="489"/>
      <c r="BC58" s="488">
        <v>0</v>
      </c>
      <c r="BD58" s="488">
        <v>0</v>
      </c>
      <c r="BE58" s="493"/>
      <c r="BF58" s="488">
        <v>0</v>
      </c>
      <c r="BG58" s="488">
        <v>0</v>
      </c>
      <c r="BH58" s="493"/>
      <c r="BI58" s="488">
        <v>0</v>
      </c>
      <c r="BJ58" s="488">
        <v>0</v>
      </c>
      <c r="BK58" s="488">
        <v>0</v>
      </c>
      <c r="BL58" s="488">
        <v>0</v>
      </c>
      <c r="BM58" s="488">
        <v>0</v>
      </c>
      <c r="BN58" s="488">
        <v>0</v>
      </c>
      <c r="BO58" s="493"/>
      <c r="BP58" s="488">
        <v>0</v>
      </c>
      <c r="BQ58" s="488">
        <v>0</v>
      </c>
      <c r="BR58" s="492"/>
      <c r="BS58" s="488">
        <v>0</v>
      </c>
      <c r="BT58" s="488">
        <v>0</v>
      </c>
      <c r="BU58" s="488">
        <v>0</v>
      </c>
      <c r="BV58" s="488">
        <v>0</v>
      </c>
      <c r="BW58" s="488">
        <v>0</v>
      </c>
      <c r="BX58" s="489"/>
      <c r="BY58" s="488">
        <v>0</v>
      </c>
      <c r="BZ58" s="488">
        <v>0</v>
      </c>
      <c r="CA58" s="488">
        <v>0</v>
      </c>
      <c r="CB58" s="488">
        <v>0</v>
      </c>
      <c r="CC58" s="489"/>
      <c r="CD58" s="489"/>
      <c r="CE58" s="488">
        <v>0</v>
      </c>
      <c r="CF58" s="489"/>
      <c r="CG58" s="488">
        <v>0</v>
      </c>
      <c r="CH58" s="489"/>
      <c r="CI58" s="493"/>
      <c r="CJ58" s="489"/>
      <c r="CK58" s="488">
        <v>0</v>
      </c>
      <c r="CL58" s="493"/>
    </row>
    <row r="59" spans="1:90" ht="30.75" customHeight="1" x14ac:dyDescent="0.25">
      <c r="A59" s="594" t="s">
        <v>687</v>
      </c>
      <c r="B59" s="319" t="s">
        <v>688</v>
      </c>
      <c r="C59" s="320" t="s">
        <v>689</v>
      </c>
      <c r="D59" s="320" t="s">
        <v>518</v>
      </c>
      <c r="E59" s="323"/>
      <c r="F59" s="396" t="s">
        <v>63</v>
      </c>
      <c r="G59" s="397">
        <f>'Stage 2 - Site Information'!N59</f>
        <v>60</v>
      </c>
      <c r="H59" s="396" t="s">
        <v>63</v>
      </c>
      <c r="I59" s="398">
        <f>'Stage 2 - Site Information'!M59</f>
        <v>1.59</v>
      </c>
      <c r="J59" s="399"/>
      <c r="K59" s="405"/>
      <c r="L59" s="408"/>
      <c r="M59" s="401">
        <f t="shared" si="1"/>
        <v>5</v>
      </c>
      <c r="N59" s="529"/>
      <c r="O59" s="401">
        <v>5</v>
      </c>
      <c r="P59" s="401">
        <v>5</v>
      </c>
      <c r="Q59" s="408"/>
      <c r="R59" s="400">
        <v>5</v>
      </c>
      <c r="S59" s="400">
        <v>5</v>
      </c>
      <c r="T59" s="400">
        <v>1</v>
      </c>
      <c r="U59" s="400">
        <v>4</v>
      </c>
      <c r="V59" s="407"/>
      <c r="W59" s="401">
        <v>4</v>
      </c>
      <c r="X59" s="401">
        <v>3</v>
      </c>
      <c r="Y59" s="401">
        <v>1</v>
      </c>
      <c r="Z59" s="401">
        <v>4</v>
      </c>
      <c r="AA59" s="407"/>
      <c r="AB59" s="400">
        <v>4</v>
      </c>
      <c r="AC59" s="400">
        <v>1</v>
      </c>
      <c r="AD59" s="407"/>
      <c r="AE59" s="400">
        <v>1</v>
      </c>
      <c r="AF59" s="400">
        <v>1</v>
      </c>
      <c r="AG59" s="406"/>
      <c r="AH59" s="400">
        <v>2</v>
      </c>
      <c r="AI59" s="400">
        <v>1</v>
      </c>
      <c r="AJ59" s="400">
        <v>1</v>
      </c>
      <c r="AK59" s="400">
        <v>2</v>
      </c>
      <c r="AL59" s="395"/>
      <c r="AM59" s="400">
        <v>5</v>
      </c>
      <c r="AN59" s="400">
        <v>5</v>
      </c>
      <c r="AO59" s="400">
        <v>5</v>
      </c>
      <c r="AP59" s="400">
        <v>4</v>
      </c>
      <c r="AQ59" s="400">
        <v>5</v>
      </c>
      <c r="AR59" s="400">
        <v>5</v>
      </c>
      <c r="AS59" s="395"/>
      <c r="AT59" s="400">
        <v>5</v>
      </c>
      <c r="AU59" s="400">
        <v>5</v>
      </c>
      <c r="AV59" s="400">
        <v>5</v>
      </c>
      <c r="AW59" s="400">
        <v>1</v>
      </c>
      <c r="AX59" s="400">
        <v>5</v>
      </c>
      <c r="AY59" s="400">
        <v>5</v>
      </c>
      <c r="AZ59" s="400">
        <v>5</v>
      </c>
      <c r="BA59" s="400">
        <v>5</v>
      </c>
      <c r="BB59" s="409"/>
      <c r="BC59" s="400">
        <v>5</v>
      </c>
      <c r="BD59" s="400">
        <v>5</v>
      </c>
      <c r="BE59" s="395"/>
      <c r="BF59" s="400">
        <v>5</v>
      </c>
      <c r="BG59" s="400">
        <v>5</v>
      </c>
      <c r="BH59" s="395"/>
      <c r="BI59" s="400">
        <v>4</v>
      </c>
      <c r="BJ59" s="400">
        <v>5</v>
      </c>
      <c r="BK59" s="400">
        <v>3</v>
      </c>
      <c r="BL59" s="400">
        <v>3</v>
      </c>
      <c r="BM59" s="400">
        <v>1</v>
      </c>
      <c r="BN59" s="400">
        <v>5</v>
      </c>
      <c r="BO59" s="395"/>
      <c r="BP59" s="400">
        <v>5</v>
      </c>
      <c r="BQ59" s="400">
        <v>3</v>
      </c>
      <c r="BR59" s="406"/>
      <c r="BS59" s="400">
        <v>4</v>
      </c>
      <c r="BT59" s="400">
        <v>4</v>
      </c>
      <c r="BU59" s="400">
        <v>5</v>
      </c>
      <c r="BV59" s="400">
        <v>2</v>
      </c>
      <c r="BW59" s="400">
        <v>5</v>
      </c>
      <c r="BX59" s="409"/>
      <c r="BY59" s="400">
        <v>5</v>
      </c>
      <c r="BZ59" s="400">
        <v>5</v>
      </c>
      <c r="CA59" s="400">
        <v>4</v>
      </c>
      <c r="CB59" s="400">
        <v>5</v>
      </c>
      <c r="CC59" s="409"/>
      <c r="CD59" s="409"/>
      <c r="CE59" s="400">
        <v>2</v>
      </c>
      <c r="CF59" s="409"/>
      <c r="CG59" s="400">
        <v>5</v>
      </c>
      <c r="CH59" s="409"/>
      <c r="CI59" s="395"/>
      <c r="CJ59" s="409"/>
      <c r="CK59" s="400">
        <v>1</v>
      </c>
      <c r="CL59" s="395"/>
    </row>
    <row r="60" spans="1:90" ht="30.75" customHeight="1" x14ac:dyDescent="0.25">
      <c r="A60" s="594" t="s">
        <v>690</v>
      </c>
      <c r="B60" s="319" t="s">
        <v>691</v>
      </c>
      <c r="C60" s="320" t="s">
        <v>599</v>
      </c>
      <c r="D60" s="320" t="s">
        <v>535</v>
      </c>
      <c r="E60" s="323"/>
      <c r="F60" s="396" t="s">
        <v>63</v>
      </c>
      <c r="G60" s="397">
        <f>'Stage 2 - Site Information'!N60</f>
        <v>26</v>
      </c>
      <c r="H60" s="396"/>
      <c r="I60" s="398">
        <f>'Stage 2 - Site Information'!M60</f>
        <v>0.28999999999999998</v>
      </c>
      <c r="J60" s="399"/>
      <c r="K60" s="405"/>
      <c r="L60" s="408"/>
      <c r="M60" s="401">
        <f t="shared" si="1"/>
        <v>5</v>
      </c>
      <c r="N60" s="529"/>
      <c r="O60" s="401">
        <v>5</v>
      </c>
      <c r="P60" s="401">
        <v>5</v>
      </c>
      <c r="Q60" s="408"/>
      <c r="R60" s="400">
        <v>5</v>
      </c>
      <c r="S60" s="400">
        <v>5</v>
      </c>
      <c r="T60" s="400">
        <v>1</v>
      </c>
      <c r="U60" s="400">
        <v>4</v>
      </c>
      <c r="V60" s="407">
        <v>4</v>
      </c>
      <c r="W60" s="401">
        <v>4</v>
      </c>
      <c r="X60" s="401">
        <v>4</v>
      </c>
      <c r="Y60" s="401">
        <v>1</v>
      </c>
      <c r="Z60" s="401">
        <v>4</v>
      </c>
      <c r="AA60" s="407">
        <v>4</v>
      </c>
      <c r="AB60" s="400">
        <v>4</v>
      </c>
      <c r="AC60" s="400">
        <v>5</v>
      </c>
      <c r="AD60" s="407"/>
      <c r="AE60" s="400">
        <v>1</v>
      </c>
      <c r="AF60" s="400">
        <v>1</v>
      </c>
      <c r="AG60" s="406"/>
      <c r="AH60" s="400">
        <v>2</v>
      </c>
      <c r="AI60" s="400">
        <v>1</v>
      </c>
      <c r="AJ60" s="400">
        <v>1</v>
      </c>
      <c r="AK60" s="400">
        <v>2</v>
      </c>
      <c r="AL60" s="395"/>
      <c r="AM60" s="400">
        <v>5</v>
      </c>
      <c r="AN60" s="400">
        <v>5</v>
      </c>
      <c r="AO60" s="400">
        <v>5</v>
      </c>
      <c r="AP60" s="400">
        <v>5</v>
      </c>
      <c r="AQ60" s="400">
        <v>5</v>
      </c>
      <c r="AR60" s="400">
        <v>5</v>
      </c>
      <c r="AS60" s="395">
        <v>4</v>
      </c>
      <c r="AT60" s="400">
        <v>5</v>
      </c>
      <c r="AU60" s="400">
        <v>5</v>
      </c>
      <c r="AV60" s="400">
        <v>5</v>
      </c>
      <c r="AW60" s="400">
        <v>5</v>
      </c>
      <c r="AX60" s="400">
        <v>5</v>
      </c>
      <c r="AY60" s="400">
        <v>5</v>
      </c>
      <c r="AZ60" s="400">
        <v>5</v>
      </c>
      <c r="BA60" s="400">
        <v>5</v>
      </c>
      <c r="BB60" s="409"/>
      <c r="BC60" s="400">
        <v>5</v>
      </c>
      <c r="BD60" s="400">
        <v>5</v>
      </c>
      <c r="BE60" s="395"/>
      <c r="BF60" s="400">
        <v>5</v>
      </c>
      <c r="BG60" s="400">
        <v>5</v>
      </c>
      <c r="BH60" s="395"/>
      <c r="BI60" s="400">
        <v>1</v>
      </c>
      <c r="BJ60" s="400">
        <v>5</v>
      </c>
      <c r="BK60" s="400">
        <v>3</v>
      </c>
      <c r="BL60" s="400">
        <v>5</v>
      </c>
      <c r="BM60" s="400">
        <v>5</v>
      </c>
      <c r="BN60" s="400">
        <v>5</v>
      </c>
      <c r="BO60" s="395"/>
      <c r="BP60" s="400">
        <v>5</v>
      </c>
      <c r="BQ60" s="400">
        <v>5</v>
      </c>
      <c r="BR60" s="406"/>
      <c r="BS60" s="400">
        <v>4</v>
      </c>
      <c r="BT60" s="400">
        <v>2</v>
      </c>
      <c r="BU60" s="400">
        <v>3</v>
      </c>
      <c r="BV60" s="400">
        <v>5</v>
      </c>
      <c r="BW60" s="400">
        <v>5</v>
      </c>
      <c r="BX60" s="409"/>
      <c r="BY60" s="400">
        <v>5</v>
      </c>
      <c r="BZ60" s="400">
        <v>4</v>
      </c>
      <c r="CA60" s="400">
        <v>4</v>
      </c>
      <c r="CB60" s="400">
        <v>3</v>
      </c>
      <c r="CC60" s="409"/>
      <c r="CD60" s="409"/>
      <c r="CE60" s="400">
        <v>5</v>
      </c>
      <c r="CF60" s="409"/>
      <c r="CG60" s="400">
        <v>5</v>
      </c>
      <c r="CH60" s="409"/>
      <c r="CI60" s="395"/>
      <c r="CJ60" s="409"/>
      <c r="CK60" s="400">
        <v>1</v>
      </c>
      <c r="CL60" s="395"/>
    </row>
    <row r="61" spans="1:90" s="494" customFormat="1" ht="30.75" customHeight="1" x14ac:dyDescent="0.25">
      <c r="A61" s="595" t="s">
        <v>692</v>
      </c>
      <c r="B61" s="479" t="s">
        <v>693</v>
      </c>
      <c r="C61" s="480" t="s">
        <v>694</v>
      </c>
      <c r="D61" s="480" t="s">
        <v>535</v>
      </c>
      <c r="E61" s="481"/>
      <c r="F61" s="482"/>
      <c r="G61" s="483">
        <f>'Stage 2 - Site Information'!N61</f>
        <v>0</v>
      </c>
      <c r="H61" s="482"/>
      <c r="I61" s="484">
        <f>'Stage 2 - Site Information'!M61</f>
        <v>0.52</v>
      </c>
      <c r="J61" s="485" t="s">
        <v>854</v>
      </c>
      <c r="K61" s="486"/>
      <c r="L61" s="487"/>
      <c r="M61" s="491">
        <f t="shared" si="1"/>
        <v>5</v>
      </c>
      <c r="N61" s="530"/>
      <c r="O61" s="491">
        <v>5</v>
      </c>
      <c r="P61" s="491">
        <v>5</v>
      </c>
      <c r="Q61" s="487"/>
      <c r="R61" s="488">
        <v>5</v>
      </c>
      <c r="S61" s="488">
        <v>5</v>
      </c>
      <c r="T61" s="488">
        <v>1</v>
      </c>
      <c r="U61" s="488">
        <v>3</v>
      </c>
      <c r="V61" s="490"/>
      <c r="W61" s="491">
        <v>4</v>
      </c>
      <c r="X61" s="491">
        <v>3</v>
      </c>
      <c r="Y61" s="491">
        <v>1</v>
      </c>
      <c r="Z61" s="491">
        <v>4</v>
      </c>
      <c r="AA61" s="490"/>
      <c r="AB61" s="488">
        <v>5</v>
      </c>
      <c r="AC61" s="488">
        <v>1</v>
      </c>
      <c r="AD61" s="490"/>
      <c r="AE61" s="488">
        <v>1</v>
      </c>
      <c r="AF61" s="488">
        <v>1</v>
      </c>
      <c r="AG61" s="492"/>
      <c r="AH61" s="488">
        <v>2</v>
      </c>
      <c r="AI61" s="488">
        <v>1</v>
      </c>
      <c r="AJ61" s="488">
        <v>1</v>
      </c>
      <c r="AK61" s="488">
        <v>2</v>
      </c>
      <c r="AL61" s="493"/>
      <c r="AM61" s="488">
        <v>5</v>
      </c>
      <c r="AN61" s="488">
        <v>5</v>
      </c>
      <c r="AO61" s="488">
        <v>5</v>
      </c>
      <c r="AP61" s="488">
        <v>3</v>
      </c>
      <c r="AQ61" s="488">
        <v>5</v>
      </c>
      <c r="AR61" s="488">
        <v>5</v>
      </c>
      <c r="AS61" s="493"/>
      <c r="AT61" s="488">
        <v>5</v>
      </c>
      <c r="AU61" s="488">
        <v>5</v>
      </c>
      <c r="AV61" s="488">
        <v>5</v>
      </c>
      <c r="AW61" s="488">
        <v>5</v>
      </c>
      <c r="AX61" s="488">
        <v>5</v>
      </c>
      <c r="AY61" s="488">
        <v>5</v>
      </c>
      <c r="AZ61" s="488">
        <v>1</v>
      </c>
      <c r="BA61" s="488">
        <v>5</v>
      </c>
      <c r="BB61" s="489"/>
      <c r="BC61" s="488">
        <v>5</v>
      </c>
      <c r="BD61" s="488">
        <v>5</v>
      </c>
      <c r="BE61" s="493"/>
      <c r="BF61" s="488">
        <v>3</v>
      </c>
      <c r="BG61" s="488">
        <v>5</v>
      </c>
      <c r="BH61" s="493"/>
      <c r="BI61" s="488">
        <v>5</v>
      </c>
      <c r="BJ61" s="488">
        <v>5</v>
      </c>
      <c r="BK61" s="488">
        <v>3</v>
      </c>
      <c r="BL61" s="488">
        <v>1</v>
      </c>
      <c r="BM61" s="488">
        <v>1</v>
      </c>
      <c r="BN61" s="488">
        <v>5</v>
      </c>
      <c r="BO61" s="493">
        <v>5</v>
      </c>
      <c r="BP61" s="488">
        <v>3</v>
      </c>
      <c r="BQ61" s="488">
        <v>2</v>
      </c>
      <c r="BR61" s="492"/>
      <c r="BS61" s="488">
        <v>4</v>
      </c>
      <c r="BT61" s="488">
        <v>2</v>
      </c>
      <c r="BU61" s="488">
        <v>2</v>
      </c>
      <c r="BV61" s="488">
        <v>5</v>
      </c>
      <c r="BW61" s="488">
        <v>5</v>
      </c>
      <c r="BX61" s="489"/>
      <c r="BY61" s="488">
        <v>4</v>
      </c>
      <c r="BZ61" s="488">
        <v>4</v>
      </c>
      <c r="CA61" s="488">
        <v>4</v>
      </c>
      <c r="CB61" s="488">
        <v>5</v>
      </c>
      <c r="CC61" s="489"/>
      <c r="CD61" s="489"/>
      <c r="CE61" s="488">
        <v>4</v>
      </c>
      <c r="CF61" s="489"/>
      <c r="CG61" s="488">
        <v>5</v>
      </c>
      <c r="CH61" s="489"/>
      <c r="CI61" s="493"/>
      <c r="CJ61" s="489"/>
      <c r="CK61" s="488">
        <v>1</v>
      </c>
      <c r="CL61" s="493"/>
    </row>
    <row r="62" spans="1:90" ht="30.75" customHeight="1" x14ac:dyDescent="0.25">
      <c r="A62" s="594" t="s">
        <v>695</v>
      </c>
      <c r="B62" s="319" t="s">
        <v>696</v>
      </c>
      <c r="C62" s="320" t="s">
        <v>697</v>
      </c>
      <c r="D62" s="320" t="s">
        <v>565</v>
      </c>
      <c r="E62" s="323"/>
      <c r="F62" s="396" t="s">
        <v>63</v>
      </c>
      <c r="G62" s="397">
        <f>'Stage 2 - Site Information'!N62</f>
        <v>93</v>
      </c>
      <c r="H62" s="396"/>
      <c r="I62" s="398">
        <f>'Stage 2 - Site Information'!M62</f>
        <v>3.11</v>
      </c>
      <c r="J62" s="399"/>
      <c r="K62" s="405"/>
      <c r="L62" s="408"/>
      <c r="M62" s="401">
        <f t="shared" si="1"/>
        <v>5</v>
      </c>
      <c r="N62" s="529"/>
      <c r="O62" s="401">
        <v>5</v>
      </c>
      <c r="P62" s="401">
        <v>1</v>
      </c>
      <c r="Q62" s="408"/>
      <c r="R62" s="400">
        <v>5</v>
      </c>
      <c r="S62" s="400">
        <v>5</v>
      </c>
      <c r="T62" s="400">
        <v>1</v>
      </c>
      <c r="U62" s="400">
        <v>3</v>
      </c>
      <c r="V62" s="407"/>
      <c r="W62" s="401">
        <v>4</v>
      </c>
      <c r="X62" s="401">
        <v>3</v>
      </c>
      <c r="Y62" s="401">
        <v>5</v>
      </c>
      <c r="Z62" s="401">
        <v>4</v>
      </c>
      <c r="AA62" s="407"/>
      <c r="AB62" s="400">
        <v>5</v>
      </c>
      <c r="AC62" s="409"/>
      <c r="AD62" s="407"/>
      <c r="AE62" s="400">
        <v>5</v>
      </c>
      <c r="AF62" s="400">
        <v>5</v>
      </c>
      <c r="AG62" s="406"/>
      <c r="AH62" s="400">
        <v>4</v>
      </c>
      <c r="AI62" s="400">
        <v>5</v>
      </c>
      <c r="AJ62" s="400">
        <v>5</v>
      </c>
      <c r="AK62" s="400">
        <v>2</v>
      </c>
      <c r="AL62" s="395"/>
      <c r="AM62" s="400">
        <v>5</v>
      </c>
      <c r="AN62" s="400">
        <v>5</v>
      </c>
      <c r="AO62" s="400">
        <v>4</v>
      </c>
      <c r="AP62" s="400">
        <v>3</v>
      </c>
      <c r="AQ62" s="400">
        <v>5</v>
      </c>
      <c r="AR62" s="400">
        <v>5</v>
      </c>
      <c r="AS62" s="395"/>
      <c r="AT62" s="400">
        <v>5</v>
      </c>
      <c r="AU62" s="400">
        <v>5</v>
      </c>
      <c r="AV62" s="400">
        <v>5</v>
      </c>
      <c r="AW62" s="400">
        <v>1</v>
      </c>
      <c r="AX62" s="400">
        <v>5</v>
      </c>
      <c r="AY62" s="400">
        <v>5</v>
      </c>
      <c r="AZ62" s="400">
        <v>5</v>
      </c>
      <c r="BA62" s="400">
        <v>5</v>
      </c>
      <c r="BB62" s="409"/>
      <c r="BC62" s="400">
        <v>4</v>
      </c>
      <c r="BD62" s="400">
        <v>4</v>
      </c>
      <c r="BE62" s="395"/>
      <c r="BF62" s="400">
        <v>5</v>
      </c>
      <c r="BG62" s="400">
        <v>5</v>
      </c>
      <c r="BH62" s="395"/>
      <c r="BI62" s="400">
        <v>5</v>
      </c>
      <c r="BJ62" s="400">
        <v>5</v>
      </c>
      <c r="BK62" s="400">
        <v>5</v>
      </c>
      <c r="BL62" s="400">
        <v>5</v>
      </c>
      <c r="BM62" s="400">
        <v>5</v>
      </c>
      <c r="BN62" s="400">
        <v>1</v>
      </c>
      <c r="BO62" s="395"/>
      <c r="BP62" s="400">
        <v>5</v>
      </c>
      <c r="BQ62" s="400">
        <v>5</v>
      </c>
      <c r="BR62" s="406"/>
      <c r="BS62" s="400">
        <v>1</v>
      </c>
      <c r="BT62" s="400">
        <v>2</v>
      </c>
      <c r="BU62" s="400">
        <v>3</v>
      </c>
      <c r="BV62" s="400">
        <v>4</v>
      </c>
      <c r="BW62" s="400">
        <v>4</v>
      </c>
      <c r="BX62" s="409"/>
      <c r="BY62" s="400">
        <v>4</v>
      </c>
      <c r="BZ62" s="400">
        <v>3</v>
      </c>
      <c r="CA62" s="400">
        <v>2</v>
      </c>
      <c r="CB62" s="400">
        <v>3</v>
      </c>
      <c r="CC62" s="409"/>
      <c r="CD62" s="409"/>
      <c r="CE62" s="400">
        <v>2</v>
      </c>
      <c r="CF62" s="409"/>
      <c r="CG62" s="400">
        <v>5</v>
      </c>
      <c r="CH62" s="409"/>
      <c r="CI62" s="395"/>
      <c r="CJ62" s="409"/>
      <c r="CK62" s="400">
        <v>1</v>
      </c>
      <c r="CL62" s="395"/>
    </row>
    <row r="63" spans="1:90" ht="30.75" customHeight="1" x14ac:dyDescent="0.25">
      <c r="A63" s="594" t="s">
        <v>698</v>
      </c>
      <c r="B63" s="319" t="s">
        <v>699</v>
      </c>
      <c r="C63" s="320" t="s">
        <v>700</v>
      </c>
      <c r="D63" s="320" t="s">
        <v>701</v>
      </c>
      <c r="E63" s="323"/>
      <c r="F63" s="396" t="s">
        <v>63</v>
      </c>
      <c r="G63" s="397">
        <f>'Stage 2 - Site Information'!N63</f>
        <v>10</v>
      </c>
      <c r="H63" s="396"/>
      <c r="I63" s="398">
        <f>'Stage 2 - Site Information'!M63</f>
        <v>0.33</v>
      </c>
      <c r="J63" s="399"/>
      <c r="K63" s="405"/>
      <c r="L63" s="408"/>
      <c r="M63" s="401">
        <f t="shared" si="1"/>
        <v>5</v>
      </c>
      <c r="N63" s="529"/>
      <c r="O63" s="401">
        <v>2</v>
      </c>
      <c r="P63" s="401">
        <v>1</v>
      </c>
      <c r="Q63" s="408"/>
      <c r="R63" s="400">
        <v>5</v>
      </c>
      <c r="S63" s="400">
        <v>5</v>
      </c>
      <c r="T63" s="400">
        <v>3</v>
      </c>
      <c r="U63" s="400">
        <v>4</v>
      </c>
      <c r="V63" s="407"/>
      <c r="W63" s="401">
        <v>4</v>
      </c>
      <c r="X63" s="401">
        <v>2</v>
      </c>
      <c r="Y63" s="401">
        <v>5</v>
      </c>
      <c r="Z63" s="401">
        <v>4</v>
      </c>
      <c r="AA63" s="407"/>
      <c r="AB63" s="400">
        <v>5</v>
      </c>
      <c r="AC63" s="409"/>
      <c r="AD63" s="407"/>
      <c r="AE63" s="400">
        <v>5</v>
      </c>
      <c r="AF63" s="400">
        <v>5</v>
      </c>
      <c r="AG63" s="406"/>
      <c r="AH63" s="400">
        <v>5</v>
      </c>
      <c r="AI63" s="400">
        <v>5</v>
      </c>
      <c r="AJ63" s="400">
        <v>5</v>
      </c>
      <c r="AK63" s="400">
        <v>2</v>
      </c>
      <c r="AL63" s="395"/>
      <c r="AM63" s="400">
        <v>5</v>
      </c>
      <c r="AN63" s="400">
        <v>4</v>
      </c>
      <c r="AO63" s="400">
        <v>5</v>
      </c>
      <c r="AP63" s="400">
        <v>3</v>
      </c>
      <c r="AQ63" s="400">
        <v>5</v>
      </c>
      <c r="AR63" s="400">
        <v>5</v>
      </c>
      <c r="AS63" s="395"/>
      <c r="AT63" s="400">
        <v>5</v>
      </c>
      <c r="AU63" s="400">
        <v>5</v>
      </c>
      <c r="AV63" s="400">
        <v>5</v>
      </c>
      <c r="AW63" s="400">
        <v>5</v>
      </c>
      <c r="AX63" s="400">
        <v>2</v>
      </c>
      <c r="AY63" s="400">
        <v>5</v>
      </c>
      <c r="AZ63" s="400">
        <v>5</v>
      </c>
      <c r="BA63" s="400">
        <v>5</v>
      </c>
      <c r="BB63" s="409"/>
      <c r="BC63" s="400">
        <v>3</v>
      </c>
      <c r="BD63" s="400">
        <v>3</v>
      </c>
      <c r="BE63" s="395"/>
      <c r="BF63" s="400">
        <v>5</v>
      </c>
      <c r="BG63" s="400">
        <v>5</v>
      </c>
      <c r="BH63" s="395"/>
      <c r="BI63" s="400">
        <v>5</v>
      </c>
      <c r="BJ63" s="400">
        <v>5</v>
      </c>
      <c r="BK63" s="400">
        <v>5</v>
      </c>
      <c r="BL63" s="400">
        <v>5</v>
      </c>
      <c r="BM63" s="400">
        <v>5</v>
      </c>
      <c r="BN63" s="400">
        <v>5</v>
      </c>
      <c r="BO63" s="395"/>
      <c r="BP63" s="400">
        <v>5</v>
      </c>
      <c r="BQ63" s="400">
        <v>5</v>
      </c>
      <c r="BR63" s="406"/>
      <c r="BS63" s="400">
        <v>2</v>
      </c>
      <c r="BT63" s="400">
        <v>3</v>
      </c>
      <c r="BU63" s="400">
        <v>2</v>
      </c>
      <c r="BV63" s="400">
        <v>1</v>
      </c>
      <c r="BW63" s="400">
        <v>2</v>
      </c>
      <c r="BX63" s="409"/>
      <c r="BY63" s="400">
        <v>1</v>
      </c>
      <c r="BZ63" s="400">
        <v>5</v>
      </c>
      <c r="CA63" s="400">
        <v>1</v>
      </c>
      <c r="CB63" s="400">
        <v>1</v>
      </c>
      <c r="CC63" s="409"/>
      <c r="CD63" s="409"/>
      <c r="CE63" s="400">
        <v>1</v>
      </c>
      <c r="CF63" s="409"/>
      <c r="CG63" s="400">
        <v>5</v>
      </c>
      <c r="CH63" s="409"/>
      <c r="CI63" s="395"/>
      <c r="CJ63" s="409"/>
      <c r="CK63" s="400">
        <v>1</v>
      </c>
      <c r="CL63" s="395"/>
    </row>
    <row r="64" spans="1:90" ht="30.75" customHeight="1" x14ac:dyDescent="0.25">
      <c r="A64" s="594" t="s">
        <v>702</v>
      </c>
      <c r="B64" s="319" t="s">
        <v>703</v>
      </c>
      <c r="C64" s="320" t="s">
        <v>704</v>
      </c>
      <c r="D64" s="320" t="s">
        <v>565</v>
      </c>
      <c r="E64" s="323"/>
      <c r="F64" s="396" t="s">
        <v>63</v>
      </c>
      <c r="G64" s="397">
        <f>'Stage 2 - Site Information'!N64</f>
        <v>30</v>
      </c>
      <c r="H64" s="396" t="s">
        <v>63</v>
      </c>
      <c r="I64" s="398">
        <f>'Stage 2 - Site Information'!M64</f>
        <v>2.44</v>
      </c>
      <c r="J64" s="399"/>
      <c r="K64" s="405"/>
      <c r="L64" s="408"/>
      <c r="M64" s="401">
        <f t="shared" si="1"/>
        <v>5</v>
      </c>
      <c r="N64" s="529"/>
      <c r="O64" s="401">
        <v>5</v>
      </c>
      <c r="P64" s="401">
        <v>5</v>
      </c>
      <c r="Q64" s="408"/>
      <c r="R64" s="400">
        <v>5</v>
      </c>
      <c r="S64" s="400">
        <v>5</v>
      </c>
      <c r="T64" s="400">
        <v>1</v>
      </c>
      <c r="U64" s="400">
        <v>3</v>
      </c>
      <c r="V64" s="407"/>
      <c r="W64" s="401">
        <v>4</v>
      </c>
      <c r="X64" s="401">
        <v>3</v>
      </c>
      <c r="Y64" s="401">
        <v>3</v>
      </c>
      <c r="Z64" s="401">
        <v>2</v>
      </c>
      <c r="AA64" s="407"/>
      <c r="AB64" s="400">
        <v>5</v>
      </c>
      <c r="AC64" s="400">
        <v>5</v>
      </c>
      <c r="AD64" s="407"/>
      <c r="AE64" s="400">
        <v>3</v>
      </c>
      <c r="AF64" s="400">
        <v>1</v>
      </c>
      <c r="AG64" s="406"/>
      <c r="AH64" s="400">
        <v>3</v>
      </c>
      <c r="AI64" s="400">
        <v>3</v>
      </c>
      <c r="AJ64" s="400">
        <v>5</v>
      </c>
      <c r="AK64" s="400">
        <v>2</v>
      </c>
      <c r="AL64" s="395"/>
      <c r="AM64" s="400">
        <v>5</v>
      </c>
      <c r="AN64" s="400">
        <v>5</v>
      </c>
      <c r="AO64" s="400">
        <v>4</v>
      </c>
      <c r="AP64" s="400">
        <v>5</v>
      </c>
      <c r="AQ64" s="400">
        <v>5</v>
      </c>
      <c r="AR64" s="400">
        <v>5</v>
      </c>
      <c r="AS64" s="395"/>
      <c r="AT64" s="400">
        <v>5</v>
      </c>
      <c r="AU64" s="400">
        <v>5</v>
      </c>
      <c r="AV64" s="400">
        <v>5</v>
      </c>
      <c r="AW64" s="400">
        <v>5</v>
      </c>
      <c r="AX64" s="400">
        <v>2</v>
      </c>
      <c r="AY64" s="400">
        <v>5</v>
      </c>
      <c r="AZ64" s="400">
        <v>5</v>
      </c>
      <c r="BA64" s="400">
        <v>5</v>
      </c>
      <c r="BB64" s="409"/>
      <c r="BC64" s="400">
        <v>3</v>
      </c>
      <c r="BD64" s="400">
        <v>4</v>
      </c>
      <c r="BE64" s="395"/>
      <c r="BF64" s="400">
        <v>4</v>
      </c>
      <c r="BG64" s="400">
        <v>5</v>
      </c>
      <c r="BH64" s="395"/>
      <c r="BI64" s="400">
        <v>4</v>
      </c>
      <c r="BJ64" s="400">
        <v>5</v>
      </c>
      <c r="BK64" s="400">
        <v>5</v>
      </c>
      <c r="BL64" s="400">
        <v>5</v>
      </c>
      <c r="BM64" s="400">
        <v>1</v>
      </c>
      <c r="BN64" s="400">
        <v>1</v>
      </c>
      <c r="BO64" s="395"/>
      <c r="BP64" s="400">
        <v>5</v>
      </c>
      <c r="BQ64" s="400">
        <v>3</v>
      </c>
      <c r="BR64" s="406"/>
      <c r="BS64" s="400">
        <v>1</v>
      </c>
      <c r="BT64" s="400">
        <v>2</v>
      </c>
      <c r="BU64" s="400">
        <v>3</v>
      </c>
      <c r="BV64" s="400">
        <v>4</v>
      </c>
      <c r="BW64" s="400">
        <v>4</v>
      </c>
      <c r="BX64" s="409"/>
      <c r="BY64" s="400">
        <v>4</v>
      </c>
      <c r="BZ64" s="400">
        <v>3</v>
      </c>
      <c r="CA64" s="400">
        <v>2</v>
      </c>
      <c r="CB64" s="400">
        <v>3</v>
      </c>
      <c r="CC64" s="409"/>
      <c r="CD64" s="409"/>
      <c r="CE64" s="400">
        <v>2</v>
      </c>
      <c r="CF64" s="409"/>
      <c r="CG64" s="400">
        <v>3</v>
      </c>
      <c r="CH64" s="409"/>
      <c r="CI64" s="395"/>
      <c r="CJ64" s="409"/>
      <c r="CK64" s="400">
        <v>1</v>
      </c>
      <c r="CL64" s="395"/>
    </row>
    <row r="65" spans="1:90" s="494" customFormat="1" ht="30.75" customHeight="1" x14ac:dyDescent="0.25">
      <c r="A65" s="595" t="s">
        <v>705</v>
      </c>
      <c r="B65" s="479" t="s">
        <v>706</v>
      </c>
      <c r="C65" s="480" t="s">
        <v>681</v>
      </c>
      <c r="D65" s="480" t="s">
        <v>535</v>
      </c>
      <c r="E65" s="481"/>
      <c r="F65" s="482"/>
      <c r="G65" s="483">
        <f>'Stage 2 - Site Information'!N65</f>
        <v>0</v>
      </c>
      <c r="H65" s="482"/>
      <c r="I65" s="484">
        <f>'Stage 2 - Site Information'!M65</f>
        <v>0.51</v>
      </c>
      <c r="J65" s="485" t="s">
        <v>1365</v>
      </c>
      <c r="K65" s="486"/>
      <c r="L65" s="487"/>
      <c r="M65" s="491">
        <f t="shared" si="1"/>
        <v>5</v>
      </c>
      <c r="N65" s="530"/>
      <c r="O65" s="491">
        <v>5</v>
      </c>
      <c r="P65" s="491">
        <v>5</v>
      </c>
      <c r="Q65" s="487"/>
      <c r="R65" s="488">
        <v>1</v>
      </c>
      <c r="S65" s="488">
        <v>2</v>
      </c>
      <c r="T65" s="488">
        <v>1</v>
      </c>
      <c r="U65" s="488">
        <v>2</v>
      </c>
      <c r="V65" s="490"/>
      <c r="W65" s="491">
        <v>4</v>
      </c>
      <c r="X65" s="491">
        <v>3</v>
      </c>
      <c r="Y65" s="491">
        <v>3</v>
      </c>
      <c r="Z65" s="491">
        <v>4</v>
      </c>
      <c r="AA65" s="490"/>
      <c r="AB65" s="488">
        <v>5</v>
      </c>
      <c r="AC65" s="488">
        <v>1</v>
      </c>
      <c r="AD65" s="490"/>
      <c r="AE65" s="488">
        <v>1</v>
      </c>
      <c r="AF65" s="488">
        <v>1</v>
      </c>
      <c r="AG65" s="492"/>
      <c r="AH65" s="488">
        <v>3</v>
      </c>
      <c r="AI65" s="488">
        <v>1</v>
      </c>
      <c r="AJ65" s="488">
        <v>1</v>
      </c>
      <c r="AK65" s="488">
        <v>2</v>
      </c>
      <c r="AL65" s="493"/>
      <c r="AM65" s="488">
        <v>5</v>
      </c>
      <c r="AN65" s="488">
        <v>5</v>
      </c>
      <c r="AO65" s="488">
        <v>4</v>
      </c>
      <c r="AP65" s="488">
        <v>5</v>
      </c>
      <c r="AQ65" s="488">
        <v>5</v>
      </c>
      <c r="AR65" s="488">
        <v>5</v>
      </c>
      <c r="AS65" s="493"/>
      <c r="AT65" s="488">
        <v>5</v>
      </c>
      <c r="AU65" s="488">
        <v>5</v>
      </c>
      <c r="AV65" s="488">
        <v>5</v>
      </c>
      <c r="AW65" s="488">
        <v>5</v>
      </c>
      <c r="AX65" s="488">
        <v>5</v>
      </c>
      <c r="AY65" s="488">
        <v>5</v>
      </c>
      <c r="AZ65" s="488">
        <v>5</v>
      </c>
      <c r="BA65" s="488">
        <v>5</v>
      </c>
      <c r="BB65" s="489"/>
      <c r="BC65" s="488">
        <v>5</v>
      </c>
      <c r="BD65" s="488">
        <v>5</v>
      </c>
      <c r="BE65" s="493"/>
      <c r="BF65" s="488">
        <v>3</v>
      </c>
      <c r="BG65" s="488">
        <v>5</v>
      </c>
      <c r="BH65" s="493"/>
      <c r="BI65" s="488">
        <v>3</v>
      </c>
      <c r="BJ65" s="488">
        <v>5</v>
      </c>
      <c r="BK65" s="488">
        <v>3</v>
      </c>
      <c r="BL65" s="488">
        <v>1</v>
      </c>
      <c r="BM65" s="488">
        <v>5</v>
      </c>
      <c r="BN65" s="488">
        <v>5</v>
      </c>
      <c r="BO65" s="493"/>
      <c r="BP65" s="488">
        <v>3</v>
      </c>
      <c r="BQ65" s="488">
        <v>5</v>
      </c>
      <c r="BR65" s="492"/>
      <c r="BS65" s="488">
        <v>4</v>
      </c>
      <c r="BT65" s="488">
        <v>2</v>
      </c>
      <c r="BU65" s="488">
        <v>5</v>
      </c>
      <c r="BV65" s="488"/>
      <c r="BW65" s="488"/>
      <c r="BX65" s="489"/>
      <c r="BY65" s="488"/>
      <c r="BZ65" s="488"/>
      <c r="CA65" s="488"/>
      <c r="CB65" s="488"/>
      <c r="CC65" s="489"/>
      <c r="CD65" s="489"/>
      <c r="CE65" s="488"/>
      <c r="CF65" s="489"/>
      <c r="CG65" s="488"/>
      <c r="CH65" s="489"/>
      <c r="CI65" s="493"/>
      <c r="CJ65" s="489"/>
      <c r="CK65" s="488">
        <v>1</v>
      </c>
      <c r="CL65" s="493"/>
    </row>
    <row r="66" spans="1:90" s="494" customFormat="1" ht="30.75" customHeight="1" x14ac:dyDescent="0.25">
      <c r="A66" s="595" t="s">
        <v>707</v>
      </c>
      <c r="B66" s="479" t="s">
        <v>708</v>
      </c>
      <c r="C66" s="480" t="s">
        <v>709</v>
      </c>
      <c r="D66" s="480" t="s">
        <v>535</v>
      </c>
      <c r="E66" s="481"/>
      <c r="F66" s="482" t="s">
        <v>63</v>
      </c>
      <c r="G66" s="483">
        <f>'Stage 2 - Site Information'!N66</f>
        <v>17</v>
      </c>
      <c r="H66" s="482" t="s">
        <v>63</v>
      </c>
      <c r="I66" s="484">
        <f>'Stage 2 - Site Information'!M66</f>
        <v>0.56000000000000005</v>
      </c>
      <c r="J66" s="485" t="s">
        <v>1357</v>
      </c>
      <c r="K66" s="486"/>
      <c r="L66" s="487"/>
      <c r="M66" s="401">
        <f t="shared" si="1"/>
        <v>5</v>
      </c>
      <c r="N66" s="529"/>
      <c r="O66" s="401">
        <v>5</v>
      </c>
      <c r="P66" s="401">
        <v>5</v>
      </c>
      <c r="Q66" s="487"/>
      <c r="R66" s="488">
        <v>0</v>
      </c>
      <c r="S66" s="488">
        <v>0</v>
      </c>
      <c r="T66" s="488">
        <v>0</v>
      </c>
      <c r="U66" s="488">
        <v>0</v>
      </c>
      <c r="V66" s="490"/>
      <c r="W66" s="491">
        <v>0</v>
      </c>
      <c r="X66" s="491">
        <v>0</v>
      </c>
      <c r="Y66" s="491">
        <v>0</v>
      </c>
      <c r="Z66" s="491">
        <v>0</v>
      </c>
      <c r="AA66" s="490"/>
      <c r="AB66" s="488">
        <v>0</v>
      </c>
      <c r="AC66" s="488">
        <v>0</v>
      </c>
      <c r="AD66" s="490"/>
      <c r="AE66" s="488">
        <v>0</v>
      </c>
      <c r="AF66" s="488">
        <v>0</v>
      </c>
      <c r="AG66" s="492"/>
      <c r="AH66" s="488">
        <v>0</v>
      </c>
      <c r="AI66" s="488">
        <v>0</v>
      </c>
      <c r="AJ66" s="488">
        <v>0</v>
      </c>
      <c r="AK66" s="488">
        <v>0</v>
      </c>
      <c r="AL66" s="493"/>
      <c r="AM66" s="488">
        <v>0</v>
      </c>
      <c r="AN66" s="488">
        <v>0</v>
      </c>
      <c r="AO66" s="488">
        <v>0</v>
      </c>
      <c r="AP66" s="488">
        <v>0</v>
      </c>
      <c r="AQ66" s="488">
        <v>0</v>
      </c>
      <c r="AR66" s="488">
        <v>0</v>
      </c>
      <c r="AS66" s="493"/>
      <c r="AT66" s="488">
        <v>0</v>
      </c>
      <c r="AU66" s="488">
        <v>0</v>
      </c>
      <c r="AV66" s="488">
        <v>0</v>
      </c>
      <c r="AW66" s="488">
        <v>0</v>
      </c>
      <c r="AX66" s="488">
        <v>0</v>
      </c>
      <c r="AY66" s="488">
        <v>0</v>
      </c>
      <c r="AZ66" s="488">
        <v>0</v>
      </c>
      <c r="BA66" s="488">
        <v>0</v>
      </c>
      <c r="BB66" s="489"/>
      <c r="BC66" s="488">
        <v>0</v>
      </c>
      <c r="BD66" s="488">
        <v>0</v>
      </c>
      <c r="BE66" s="493"/>
      <c r="BF66" s="488">
        <v>0</v>
      </c>
      <c r="BG66" s="488">
        <v>0</v>
      </c>
      <c r="BH66" s="493"/>
      <c r="BI66" s="488">
        <v>0</v>
      </c>
      <c r="BJ66" s="488">
        <v>0</v>
      </c>
      <c r="BK66" s="488">
        <v>0</v>
      </c>
      <c r="BL66" s="488">
        <v>0</v>
      </c>
      <c r="BM66" s="488">
        <v>0</v>
      </c>
      <c r="BN66" s="488">
        <v>0</v>
      </c>
      <c r="BO66" s="493"/>
      <c r="BP66" s="488">
        <v>0</v>
      </c>
      <c r="BQ66" s="488">
        <v>0</v>
      </c>
      <c r="BR66" s="492"/>
      <c r="BS66" s="488">
        <v>0</v>
      </c>
      <c r="BT66" s="488">
        <v>0</v>
      </c>
      <c r="BU66" s="488">
        <v>0</v>
      </c>
      <c r="BV66" s="488">
        <v>0</v>
      </c>
      <c r="BW66" s="488">
        <v>0</v>
      </c>
      <c r="BX66" s="489"/>
      <c r="BY66" s="488">
        <v>0</v>
      </c>
      <c r="BZ66" s="488">
        <v>0</v>
      </c>
      <c r="CA66" s="488">
        <v>0</v>
      </c>
      <c r="CB66" s="488">
        <v>0</v>
      </c>
      <c r="CC66" s="489"/>
      <c r="CD66" s="489"/>
      <c r="CE66" s="488">
        <v>0</v>
      </c>
      <c r="CF66" s="489"/>
      <c r="CG66" s="488">
        <v>0</v>
      </c>
      <c r="CH66" s="489"/>
      <c r="CI66" s="493"/>
      <c r="CJ66" s="489"/>
      <c r="CK66" s="488">
        <v>0</v>
      </c>
      <c r="CL66" s="493"/>
    </row>
    <row r="67" spans="1:90" ht="30.75" customHeight="1" x14ac:dyDescent="0.25">
      <c r="A67" s="594" t="s">
        <v>710</v>
      </c>
      <c r="B67" s="319" t="s">
        <v>711</v>
      </c>
      <c r="C67" s="320" t="s">
        <v>712</v>
      </c>
      <c r="D67" s="320" t="s">
        <v>518</v>
      </c>
      <c r="E67" s="323"/>
      <c r="F67" s="396" t="s">
        <v>63</v>
      </c>
      <c r="G67" s="397">
        <f>'Stage 2 - Site Information'!N67</f>
        <v>43</v>
      </c>
      <c r="H67" s="396"/>
      <c r="I67" s="398">
        <f>'Stage 2 - Site Information'!M67</f>
        <v>1.54</v>
      </c>
      <c r="J67" s="399"/>
      <c r="K67" s="405"/>
      <c r="L67" s="408"/>
      <c r="M67" s="401">
        <f t="shared" si="1"/>
        <v>5</v>
      </c>
      <c r="N67" s="529"/>
      <c r="O67" s="401">
        <v>5</v>
      </c>
      <c r="P67" s="401">
        <v>5</v>
      </c>
      <c r="Q67" s="408"/>
      <c r="R67" s="400">
        <v>5</v>
      </c>
      <c r="S67" s="400">
        <v>5</v>
      </c>
      <c r="T67" s="400">
        <v>5</v>
      </c>
      <c r="U67" s="400">
        <v>4</v>
      </c>
      <c r="V67" s="407"/>
      <c r="W67" s="401">
        <v>4</v>
      </c>
      <c r="X67" s="401">
        <v>3</v>
      </c>
      <c r="Y67" s="401">
        <v>5</v>
      </c>
      <c r="Z67" s="401">
        <v>4</v>
      </c>
      <c r="AA67" s="407"/>
      <c r="AB67" s="400">
        <v>4</v>
      </c>
      <c r="AC67" s="400">
        <v>5</v>
      </c>
      <c r="AD67" s="407"/>
      <c r="AE67" s="400">
        <v>1</v>
      </c>
      <c r="AF67" s="400">
        <v>1</v>
      </c>
      <c r="AG67" s="406"/>
      <c r="AH67" s="400">
        <v>2</v>
      </c>
      <c r="AI67" s="400">
        <v>1</v>
      </c>
      <c r="AJ67" s="400">
        <v>1</v>
      </c>
      <c r="AK67" s="400">
        <v>2</v>
      </c>
      <c r="AL67" s="395"/>
      <c r="AM67" s="400">
        <v>5</v>
      </c>
      <c r="AN67" s="400">
        <v>4</v>
      </c>
      <c r="AO67" s="400">
        <v>3</v>
      </c>
      <c r="AP67" s="400">
        <v>5</v>
      </c>
      <c r="AQ67" s="400">
        <v>5</v>
      </c>
      <c r="AR67" s="400">
        <v>5</v>
      </c>
      <c r="AS67" s="395"/>
      <c r="AT67" s="400">
        <v>5</v>
      </c>
      <c r="AU67" s="400">
        <v>5</v>
      </c>
      <c r="AV67" s="400">
        <v>5</v>
      </c>
      <c r="AW67" s="400">
        <v>5</v>
      </c>
      <c r="AX67" s="400">
        <v>5</v>
      </c>
      <c r="AY67" s="400">
        <v>5</v>
      </c>
      <c r="AZ67" s="400">
        <v>5</v>
      </c>
      <c r="BA67" s="400">
        <v>5</v>
      </c>
      <c r="BB67" s="409"/>
      <c r="BC67" s="400">
        <v>5</v>
      </c>
      <c r="BD67" s="400">
        <v>5</v>
      </c>
      <c r="BE67" s="395">
        <v>5</v>
      </c>
      <c r="BF67" s="400">
        <v>5</v>
      </c>
      <c r="BG67" s="400">
        <v>5</v>
      </c>
      <c r="BH67" s="395"/>
      <c r="BI67" s="400">
        <v>5</v>
      </c>
      <c r="BJ67" s="400">
        <v>5</v>
      </c>
      <c r="BK67" s="400">
        <v>3</v>
      </c>
      <c r="BL67" s="400">
        <v>2</v>
      </c>
      <c r="BM67" s="400">
        <v>4</v>
      </c>
      <c r="BN67" s="400">
        <v>5</v>
      </c>
      <c r="BO67" s="395"/>
      <c r="BP67" s="400">
        <v>5</v>
      </c>
      <c r="BQ67" s="400">
        <v>5</v>
      </c>
      <c r="BR67" s="406"/>
      <c r="BS67" s="400">
        <v>4</v>
      </c>
      <c r="BT67" s="400">
        <v>1</v>
      </c>
      <c r="BU67" s="400">
        <v>3</v>
      </c>
      <c r="BV67" s="400">
        <v>2</v>
      </c>
      <c r="BW67" s="400">
        <v>5</v>
      </c>
      <c r="BX67" s="409"/>
      <c r="BY67" s="400">
        <v>5</v>
      </c>
      <c r="BZ67" s="400">
        <v>4</v>
      </c>
      <c r="CA67" s="400">
        <v>5</v>
      </c>
      <c r="CB67" s="400">
        <v>5</v>
      </c>
      <c r="CC67" s="409"/>
      <c r="CD67" s="409"/>
      <c r="CE67" s="400">
        <v>2</v>
      </c>
      <c r="CF67" s="409"/>
      <c r="CG67" s="400">
        <v>5</v>
      </c>
      <c r="CH67" s="409"/>
      <c r="CI67" s="395"/>
      <c r="CJ67" s="409"/>
      <c r="CK67" s="400">
        <v>1</v>
      </c>
      <c r="CL67" s="395"/>
    </row>
    <row r="68" spans="1:90" s="494" customFormat="1" ht="30.75" customHeight="1" x14ac:dyDescent="0.25">
      <c r="A68" s="595" t="s">
        <v>713</v>
      </c>
      <c r="B68" s="479" t="s">
        <v>714</v>
      </c>
      <c r="C68" s="480" t="s">
        <v>715</v>
      </c>
      <c r="D68" s="480" t="s">
        <v>593</v>
      </c>
      <c r="E68" s="481"/>
      <c r="F68" s="482" t="s">
        <v>63</v>
      </c>
      <c r="G68" s="483">
        <f>'Stage 2 - Site Information'!N68</f>
        <v>1</v>
      </c>
      <c r="H68" s="482"/>
      <c r="I68" s="484">
        <f>'Stage 2 - Site Information'!M68</f>
        <v>7.0000000000000007E-2</v>
      </c>
      <c r="J68" s="485"/>
      <c r="K68" s="486"/>
      <c r="L68" s="487"/>
      <c r="M68" s="401">
        <f t="shared" si="1"/>
        <v>1</v>
      </c>
      <c r="N68" s="529"/>
      <c r="O68" s="401">
        <v>1</v>
      </c>
      <c r="P68" s="401">
        <v>4</v>
      </c>
      <c r="Q68" s="487"/>
      <c r="R68" s="488">
        <v>0</v>
      </c>
      <c r="S68" s="488">
        <v>0</v>
      </c>
      <c r="T68" s="488">
        <v>0</v>
      </c>
      <c r="U68" s="488">
        <v>0</v>
      </c>
      <c r="V68" s="490"/>
      <c r="W68" s="491">
        <v>0</v>
      </c>
      <c r="X68" s="491">
        <v>0</v>
      </c>
      <c r="Y68" s="491">
        <v>0</v>
      </c>
      <c r="Z68" s="491">
        <v>0</v>
      </c>
      <c r="AA68" s="490"/>
      <c r="AB68" s="488">
        <v>0</v>
      </c>
      <c r="AC68" s="488">
        <v>0</v>
      </c>
      <c r="AD68" s="490"/>
      <c r="AE68" s="488">
        <v>0</v>
      </c>
      <c r="AF68" s="488">
        <v>0</v>
      </c>
      <c r="AG68" s="492"/>
      <c r="AH68" s="488">
        <v>0</v>
      </c>
      <c r="AI68" s="488">
        <v>0</v>
      </c>
      <c r="AJ68" s="488">
        <v>0</v>
      </c>
      <c r="AK68" s="488">
        <v>0</v>
      </c>
      <c r="AL68" s="493"/>
      <c r="AM68" s="488">
        <v>0</v>
      </c>
      <c r="AN68" s="488">
        <v>0</v>
      </c>
      <c r="AO68" s="488">
        <v>0</v>
      </c>
      <c r="AP68" s="488">
        <v>0</v>
      </c>
      <c r="AQ68" s="488">
        <v>0</v>
      </c>
      <c r="AR68" s="488">
        <v>0</v>
      </c>
      <c r="AS68" s="493"/>
      <c r="AT68" s="488">
        <v>0</v>
      </c>
      <c r="AU68" s="488">
        <v>0</v>
      </c>
      <c r="AV68" s="488">
        <v>0</v>
      </c>
      <c r="AW68" s="488">
        <v>0</v>
      </c>
      <c r="AX68" s="488">
        <v>0</v>
      </c>
      <c r="AY68" s="488">
        <v>0</v>
      </c>
      <c r="AZ68" s="488">
        <v>0</v>
      </c>
      <c r="BA68" s="488">
        <v>0</v>
      </c>
      <c r="BB68" s="489"/>
      <c r="BC68" s="488">
        <v>0</v>
      </c>
      <c r="BD68" s="488">
        <v>0</v>
      </c>
      <c r="BE68" s="493"/>
      <c r="BF68" s="488">
        <v>0</v>
      </c>
      <c r="BG68" s="488">
        <v>0</v>
      </c>
      <c r="BH68" s="493"/>
      <c r="BI68" s="488">
        <v>0</v>
      </c>
      <c r="BJ68" s="488">
        <v>0</v>
      </c>
      <c r="BK68" s="488">
        <v>0</v>
      </c>
      <c r="BL68" s="488">
        <v>0</v>
      </c>
      <c r="BM68" s="488">
        <v>0</v>
      </c>
      <c r="BN68" s="488">
        <v>0</v>
      </c>
      <c r="BO68" s="493"/>
      <c r="BP68" s="488">
        <v>0</v>
      </c>
      <c r="BQ68" s="488">
        <v>0</v>
      </c>
      <c r="BR68" s="492"/>
      <c r="BS68" s="488">
        <v>0</v>
      </c>
      <c r="BT68" s="488">
        <v>0</v>
      </c>
      <c r="BU68" s="488">
        <v>0</v>
      </c>
      <c r="BV68" s="488">
        <v>0</v>
      </c>
      <c r="BW68" s="488">
        <v>0</v>
      </c>
      <c r="BX68" s="489"/>
      <c r="BY68" s="488">
        <v>0</v>
      </c>
      <c r="BZ68" s="488">
        <v>0</v>
      </c>
      <c r="CA68" s="488">
        <v>0</v>
      </c>
      <c r="CB68" s="488">
        <v>0</v>
      </c>
      <c r="CC68" s="489"/>
      <c r="CD68" s="489"/>
      <c r="CE68" s="488">
        <v>0</v>
      </c>
      <c r="CF68" s="489"/>
      <c r="CG68" s="488">
        <v>0</v>
      </c>
      <c r="CH68" s="489"/>
      <c r="CI68" s="493"/>
      <c r="CJ68" s="489"/>
      <c r="CK68" s="488">
        <v>0</v>
      </c>
      <c r="CL68" s="493"/>
    </row>
    <row r="69" spans="1:90" ht="30.75" customHeight="1" x14ac:dyDescent="0.25">
      <c r="A69" s="594" t="s">
        <v>716</v>
      </c>
      <c r="B69" s="319" t="s">
        <v>717</v>
      </c>
      <c r="C69" s="320" t="s">
        <v>718</v>
      </c>
      <c r="D69" s="320" t="s">
        <v>565</v>
      </c>
      <c r="E69" s="323"/>
      <c r="F69" s="396" t="s">
        <v>63</v>
      </c>
      <c r="G69" s="397">
        <f>'Stage 2 - Site Information'!N69</f>
        <v>90</v>
      </c>
      <c r="H69" s="396"/>
      <c r="I69" s="398">
        <f>'Stage 2 - Site Information'!M69</f>
        <v>3.02</v>
      </c>
      <c r="J69" s="399"/>
      <c r="K69" s="405"/>
      <c r="L69" s="408"/>
      <c r="M69" s="401">
        <f t="shared" si="1"/>
        <v>5</v>
      </c>
      <c r="N69" s="529"/>
      <c r="O69" s="401">
        <v>5</v>
      </c>
      <c r="P69" s="401">
        <v>1</v>
      </c>
      <c r="Q69" s="408"/>
      <c r="R69" s="400">
        <v>5</v>
      </c>
      <c r="S69" s="400">
        <v>5</v>
      </c>
      <c r="T69" s="400">
        <v>5</v>
      </c>
      <c r="U69" s="400">
        <v>4</v>
      </c>
      <c r="V69" s="407"/>
      <c r="W69" s="401">
        <v>4</v>
      </c>
      <c r="X69" s="401">
        <v>3</v>
      </c>
      <c r="Y69" s="401">
        <v>1</v>
      </c>
      <c r="Z69" s="401">
        <v>4</v>
      </c>
      <c r="AA69" s="407"/>
      <c r="AB69" s="400">
        <v>5</v>
      </c>
      <c r="AC69" s="409"/>
      <c r="AD69" s="407"/>
      <c r="AE69" s="400">
        <v>5</v>
      </c>
      <c r="AF69" s="400">
        <v>5</v>
      </c>
      <c r="AG69" s="406"/>
      <c r="AH69" s="400">
        <v>3</v>
      </c>
      <c r="AI69" s="400">
        <v>3</v>
      </c>
      <c r="AJ69" s="400">
        <v>5</v>
      </c>
      <c r="AK69" s="400">
        <v>2</v>
      </c>
      <c r="AL69" s="395"/>
      <c r="AM69" s="400">
        <v>3</v>
      </c>
      <c r="AN69" s="400">
        <v>3</v>
      </c>
      <c r="AO69" s="400">
        <v>5</v>
      </c>
      <c r="AP69" s="400">
        <v>3</v>
      </c>
      <c r="AQ69" s="400">
        <v>5</v>
      </c>
      <c r="AR69" s="400">
        <v>5</v>
      </c>
      <c r="AS69" s="395"/>
      <c r="AT69" s="400">
        <v>3</v>
      </c>
      <c r="AU69" s="400">
        <v>5</v>
      </c>
      <c r="AV69" s="400">
        <v>5</v>
      </c>
      <c r="AW69" s="400">
        <v>1</v>
      </c>
      <c r="AX69" s="400">
        <v>5</v>
      </c>
      <c r="AY69" s="400">
        <v>5</v>
      </c>
      <c r="AZ69" s="400">
        <v>5</v>
      </c>
      <c r="BA69" s="400">
        <v>5</v>
      </c>
      <c r="BB69" s="409"/>
      <c r="BC69" s="400">
        <v>4</v>
      </c>
      <c r="BD69" s="400">
        <v>5</v>
      </c>
      <c r="BE69" s="395"/>
      <c r="BF69" s="400">
        <v>5</v>
      </c>
      <c r="BG69" s="400">
        <v>5</v>
      </c>
      <c r="BH69" s="395"/>
      <c r="BI69" s="400">
        <v>4</v>
      </c>
      <c r="BJ69" s="400">
        <v>5</v>
      </c>
      <c r="BK69" s="400">
        <v>3</v>
      </c>
      <c r="BL69" s="400">
        <v>5</v>
      </c>
      <c r="BM69" s="400">
        <v>4</v>
      </c>
      <c r="BN69" s="400">
        <v>3</v>
      </c>
      <c r="BO69" s="395"/>
      <c r="BP69" s="400">
        <v>5</v>
      </c>
      <c r="BQ69" s="400">
        <v>3</v>
      </c>
      <c r="BR69" s="406"/>
      <c r="BS69" s="400">
        <v>1</v>
      </c>
      <c r="BT69" s="400">
        <v>2</v>
      </c>
      <c r="BU69" s="400">
        <v>3</v>
      </c>
      <c r="BV69" s="400">
        <v>5</v>
      </c>
      <c r="BW69" s="400">
        <v>5</v>
      </c>
      <c r="BX69" s="409"/>
      <c r="BY69" s="400">
        <v>5</v>
      </c>
      <c r="BZ69" s="400">
        <v>3</v>
      </c>
      <c r="CA69" s="400">
        <v>1</v>
      </c>
      <c r="CB69" s="400">
        <v>5</v>
      </c>
      <c r="CC69" s="409"/>
      <c r="CD69" s="409"/>
      <c r="CE69" s="400">
        <v>1</v>
      </c>
      <c r="CF69" s="409"/>
      <c r="CG69" s="400">
        <v>5</v>
      </c>
      <c r="CH69" s="409"/>
      <c r="CI69" s="395"/>
      <c r="CJ69" s="409"/>
      <c r="CK69" s="400">
        <v>1</v>
      </c>
      <c r="CL69" s="395"/>
    </row>
    <row r="70" spans="1:90" s="494" customFormat="1" ht="30.75" customHeight="1" x14ac:dyDescent="0.25">
      <c r="A70" s="595" t="s">
        <v>719</v>
      </c>
      <c r="B70" s="479" t="s">
        <v>720</v>
      </c>
      <c r="C70" s="480" t="s">
        <v>721</v>
      </c>
      <c r="D70" s="480" t="s">
        <v>515</v>
      </c>
      <c r="E70" s="481"/>
      <c r="F70" s="482" t="s">
        <v>63</v>
      </c>
      <c r="G70" s="483">
        <f>'Stage 2 - Site Information'!N70</f>
        <v>1</v>
      </c>
      <c r="H70" s="482"/>
      <c r="I70" s="484">
        <f>'Stage 2 - Site Information'!M70</f>
        <v>0.04</v>
      </c>
      <c r="J70" s="485"/>
      <c r="K70" s="486"/>
      <c r="L70" s="487"/>
      <c r="M70" s="401">
        <f t="shared" si="1"/>
        <v>1</v>
      </c>
      <c r="N70" s="529"/>
      <c r="O70" s="401">
        <v>5</v>
      </c>
      <c r="P70" s="401">
        <v>1</v>
      </c>
      <c r="Q70" s="487"/>
      <c r="R70" s="488">
        <v>0</v>
      </c>
      <c r="S70" s="488">
        <v>0</v>
      </c>
      <c r="T70" s="488">
        <v>0</v>
      </c>
      <c r="U70" s="488">
        <v>0</v>
      </c>
      <c r="V70" s="490"/>
      <c r="W70" s="491">
        <v>0</v>
      </c>
      <c r="X70" s="491">
        <v>0</v>
      </c>
      <c r="Y70" s="491">
        <v>0</v>
      </c>
      <c r="Z70" s="491">
        <v>0</v>
      </c>
      <c r="AA70" s="490"/>
      <c r="AB70" s="488">
        <v>0</v>
      </c>
      <c r="AC70" s="409"/>
      <c r="AD70" s="490"/>
      <c r="AE70" s="488">
        <v>0</v>
      </c>
      <c r="AF70" s="488">
        <v>0</v>
      </c>
      <c r="AG70" s="492"/>
      <c r="AH70" s="488">
        <v>0</v>
      </c>
      <c r="AI70" s="488">
        <v>0</v>
      </c>
      <c r="AJ70" s="488">
        <v>0</v>
      </c>
      <c r="AK70" s="488">
        <v>0</v>
      </c>
      <c r="AL70" s="493"/>
      <c r="AM70" s="488">
        <v>0</v>
      </c>
      <c r="AN70" s="488">
        <v>0</v>
      </c>
      <c r="AO70" s="488">
        <v>0</v>
      </c>
      <c r="AP70" s="488">
        <v>0</v>
      </c>
      <c r="AQ70" s="488">
        <v>0</v>
      </c>
      <c r="AR70" s="488">
        <v>0</v>
      </c>
      <c r="AS70" s="493"/>
      <c r="AT70" s="488">
        <v>0</v>
      </c>
      <c r="AU70" s="488">
        <v>0</v>
      </c>
      <c r="AV70" s="488">
        <v>0</v>
      </c>
      <c r="AW70" s="488">
        <v>0</v>
      </c>
      <c r="AX70" s="488">
        <v>0</v>
      </c>
      <c r="AY70" s="488">
        <v>0</v>
      </c>
      <c r="AZ70" s="488">
        <v>0</v>
      </c>
      <c r="BA70" s="488">
        <v>0</v>
      </c>
      <c r="BB70" s="489"/>
      <c r="BC70" s="488">
        <v>0</v>
      </c>
      <c r="BD70" s="488">
        <v>0</v>
      </c>
      <c r="BE70" s="493"/>
      <c r="BF70" s="488">
        <v>0</v>
      </c>
      <c r="BG70" s="488">
        <v>0</v>
      </c>
      <c r="BH70" s="493"/>
      <c r="BI70" s="488">
        <v>0</v>
      </c>
      <c r="BJ70" s="488">
        <v>0</v>
      </c>
      <c r="BK70" s="488">
        <v>0</v>
      </c>
      <c r="BL70" s="488">
        <v>0</v>
      </c>
      <c r="BM70" s="488">
        <v>0</v>
      </c>
      <c r="BN70" s="488">
        <v>0</v>
      </c>
      <c r="BO70" s="493"/>
      <c r="BP70" s="488">
        <v>0</v>
      </c>
      <c r="BQ70" s="488">
        <v>0</v>
      </c>
      <c r="BR70" s="492"/>
      <c r="BS70" s="488">
        <v>0</v>
      </c>
      <c r="BT70" s="488">
        <v>0</v>
      </c>
      <c r="BU70" s="488">
        <v>0</v>
      </c>
      <c r="BV70" s="488">
        <v>0</v>
      </c>
      <c r="BW70" s="488">
        <v>0</v>
      </c>
      <c r="BX70" s="489"/>
      <c r="BY70" s="488">
        <v>0</v>
      </c>
      <c r="BZ70" s="488">
        <v>0</v>
      </c>
      <c r="CA70" s="488">
        <v>0</v>
      </c>
      <c r="CB70" s="488">
        <v>0</v>
      </c>
      <c r="CC70" s="489"/>
      <c r="CD70" s="489"/>
      <c r="CE70" s="488">
        <v>0</v>
      </c>
      <c r="CF70" s="489"/>
      <c r="CG70" s="488">
        <v>0</v>
      </c>
      <c r="CH70" s="489"/>
      <c r="CI70" s="493"/>
      <c r="CJ70" s="489"/>
      <c r="CK70" s="488">
        <v>0</v>
      </c>
      <c r="CL70" s="493"/>
    </row>
    <row r="71" spans="1:90" ht="30.75" customHeight="1" x14ac:dyDescent="0.25">
      <c r="A71" s="594" t="s">
        <v>722</v>
      </c>
      <c r="B71" s="319" t="s">
        <v>723</v>
      </c>
      <c r="C71" s="320" t="s">
        <v>724</v>
      </c>
      <c r="D71" s="320" t="s">
        <v>521</v>
      </c>
      <c r="E71" s="323"/>
      <c r="F71" s="396" t="s">
        <v>63</v>
      </c>
      <c r="G71" s="397">
        <f>'Stage 2 - Site Information'!N71</f>
        <v>65</v>
      </c>
      <c r="H71" s="396"/>
      <c r="I71" s="398">
        <f>'Stage 2 - Site Information'!M71</f>
        <v>1.32</v>
      </c>
      <c r="J71" s="399"/>
      <c r="K71" s="405"/>
      <c r="L71" s="408"/>
      <c r="M71" s="401">
        <f t="shared" si="1"/>
        <v>5</v>
      </c>
      <c r="N71" s="529"/>
      <c r="O71" s="401">
        <v>4</v>
      </c>
      <c r="P71" s="401">
        <v>5</v>
      </c>
      <c r="Q71" s="408"/>
      <c r="R71" s="400">
        <v>5</v>
      </c>
      <c r="S71" s="400">
        <v>5</v>
      </c>
      <c r="T71" s="400">
        <v>1</v>
      </c>
      <c r="U71" s="400">
        <v>4</v>
      </c>
      <c r="V71" s="407"/>
      <c r="W71" s="401">
        <v>4</v>
      </c>
      <c r="X71" s="401">
        <v>2</v>
      </c>
      <c r="Y71" s="401">
        <v>1</v>
      </c>
      <c r="Z71" s="401">
        <v>4</v>
      </c>
      <c r="AA71" s="407"/>
      <c r="AB71" s="400">
        <v>5</v>
      </c>
      <c r="AC71" s="400">
        <v>5</v>
      </c>
      <c r="AD71" s="407"/>
      <c r="AE71" s="400">
        <v>3</v>
      </c>
      <c r="AF71" s="400">
        <v>1</v>
      </c>
      <c r="AG71" s="406"/>
      <c r="AH71" s="400">
        <v>3</v>
      </c>
      <c r="AI71" s="400">
        <v>3</v>
      </c>
      <c r="AJ71" s="400">
        <v>1</v>
      </c>
      <c r="AK71" s="400">
        <v>2</v>
      </c>
      <c r="AL71" s="395"/>
      <c r="AM71" s="400">
        <v>5</v>
      </c>
      <c r="AN71" s="400">
        <v>4</v>
      </c>
      <c r="AO71" s="400">
        <v>5</v>
      </c>
      <c r="AP71" s="400">
        <v>5</v>
      </c>
      <c r="AQ71" s="400">
        <v>5</v>
      </c>
      <c r="AR71" s="400">
        <v>5</v>
      </c>
      <c r="AS71" s="395"/>
      <c r="AT71" s="400">
        <v>5</v>
      </c>
      <c r="AU71" s="400">
        <v>5</v>
      </c>
      <c r="AV71" s="400">
        <v>5</v>
      </c>
      <c r="AW71" s="400">
        <v>5</v>
      </c>
      <c r="AX71" s="400">
        <v>5</v>
      </c>
      <c r="AY71" s="400">
        <v>5</v>
      </c>
      <c r="AZ71" s="400">
        <v>5</v>
      </c>
      <c r="BA71" s="400">
        <v>5</v>
      </c>
      <c r="BB71" s="409"/>
      <c r="BC71" s="400">
        <v>5</v>
      </c>
      <c r="BD71" s="400">
        <v>5</v>
      </c>
      <c r="BE71" s="395"/>
      <c r="BF71" s="400">
        <v>3</v>
      </c>
      <c r="BG71" s="400">
        <v>5</v>
      </c>
      <c r="BH71" s="395"/>
      <c r="BI71" s="400">
        <v>4</v>
      </c>
      <c r="BJ71" s="400">
        <v>5</v>
      </c>
      <c r="BK71" s="400">
        <v>5</v>
      </c>
      <c r="BL71" s="400">
        <v>1</v>
      </c>
      <c r="BM71" s="400">
        <v>1</v>
      </c>
      <c r="BN71" s="400">
        <v>5</v>
      </c>
      <c r="BO71" s="395"/>
      <c r="BP71" s="400">
        <v>5</v>
      </c>
      <c r="BQ71" s="400">
        <v>5</v>
      </c>
      <c r="BR71" s="406"/>
      <c r="BS71" s="400">
        <v>1</v>
      </c>
      <c r="BT71" s="400">
        <v>2</v>
      </c>
      <c r="BU71" s="400">
        <v>5</v>
      </c>
      <c r="BV71" s="400">
        <v>4</v>
      </c>
      <c r="BW71" s="400">
        <v>5</v>
      </c>
      <c r="BX71" s="409"/>
      <c r="BY71" s="400">
        <v>5</v>
      </c>
      <c r="BZ71" s="400">
        <v>3</v>
      </c>
      <c r="CA71" s="400">
        <v>1</v>
      </c>
      <c r="CB71" s="400">
        <v>5</v>
      </c>
      <c r="CC71" s="409"/>
      <c r="CD71" s="409"/>
      <c r="CE71" s="400">
        <v>1</v>
      </c>
      <c r="CF71" s="409"/>
      <c r="CG71" s="400">
        <v>5</v>
      </c>
      <c r="CH71" s="409"/>
      <c r="CI71" s="395"/>
      <c r="CJ71" s="409"/>
      <c r="CK71" s="400">
        <v>1</v>
      </c>
      <c r="CL71" s="395"/>
    </row>
    <row r="72" spans="1:90" ht="30.75" customHeight="1" x14ac:dyDescent="0.25">
      <c r="A72" s="594" t="s">
        <v>725</v>
      </c>
      <c r="B72" s="319" t="s">
        <v>726</v>
      </c>
      <c r="C72" s="320" t="s">
        <v>727</v>
      </c>
      <c r="D72" s="320" t="s">
        <v>612</v>
      </c>
      <c r="E72" s="323"/>
      <c r="F72" s="396" t="s">
        <v>63</v>
      </c>
      <c r="G72" s="397">
        <f>'Stage 2 - Site Information'!N72</f>
        <v>38</v>
      </c>
      <c r="H72" s="396"/>
      <c r="I72" s="398">
        <f>'Stage 2 - Site Information'!M72</f>
        <v>1.88</v>
      </c>
      <c r="J72" s="399"/>
      <c r="K72" s="405"/>
      <c r="L72" s="408"/>
      <c r="M72" s="401">
        <f t="shared" ref="M72:M103" si="2">IF(I72&gt;0.249,5,1)</f>
        <v>5</v>
      </c>
      <c r="N72" s="529"/>
      <c r="O72" s="401">
        <v>4</v>
      </c>
      <c r="P72" s="401">
        <v>1</v>
      </c>
      <c r="Q72" s="408"/>
      <c r="R72" s="400">
        <v>5</v>
      </c>
      <c r="S72" s="400">
        <v>5</v>
      </c>
      <c r="T72" s="400">
        <v>1</v>
      </c>
      <c r="U72" s="400">
        <v>4</v>
      </c>
      <c r="V72" s="407"/>
      <c r="W72" s="401">
        <v>4</v>
      </c>
      <c r="X72" s="401">
        <v>5</v>
      </c>
      <c r="Y72" s="401">
        <v>5</v>
      </c>
      <c r="Z72" s="401">
        <v>4</v>
      </c>
      <c r="AA72" s="407"/>
      <c r="AB72" s="400">
        <v>5</v>
      </c>
      <c r="AC72" s="409"/>
      <c r="AD72" s="407"/>
      <c r="AE72" s="400">
        <v>1</v>
      </c>
      <c r="AF72" s="400">
        <v>1</v>
      </c>
      <c r="AG72" s="406"/>
      <c r="AH72" s="400">
        <v>4</v>
      </c>
      <c r="AI72" s="400">
        <v>4</v>
      </c>
      <c r="AJ72" s="400">
        <v>5</v>
      </c>
      <c r="AK72" s="400">
        <v>2</v>
      </c>
      <c r="AL72" s="395"/>
      <c r="AM72" s="400">
        <v>1</v>
      </c>
      <c r="AN72" s="400">
        <v>3</v>
      </c>
      <c r="AO72" s="400">
        <v>3</v>
      </c>
      <c r="AP72" s="400">
        <v>3</v>
      </c>
      <c r="AQ72" s="400">
        <v>5</v>
      </c>
      <c r="AR72" s="400">
        <v>5</v>
      </c>
      <c r="AS72" s="395"/>
      <c r="AT72" s="400">
        <v>5</v>
      </c>
      <c r="AU72" s="400">
        <v>5</v>
      </c>
      <c r="AV72" s="400">
        <v>5</v>
      </c>
      <c r="AW72" s="400">
        <v>3</v>
      </c>
      <c r="AX72" s="400">
        <v>2</v>
      </c>
      <c r="AY72" s="400">
        <v>5</v>
      </c>
      <c r="AZ72" s="400">
        <v>5</v>
      </c>
      <c r="BA72" s="400">
        <v>5</v>
      </c>
      <c r="BB72" s="409"/>
      <c r="BC72" s="400">
        <v>4</v>
      </c>
      <c r="BD72" s="400">
        <v>4</v>
      </c>
      <c r="BE72" s="395"/>
      <c r="BF72" s="400">
        <v>3</v>
      </c>
      <c r="BG72" s="400">
        <v>2</v>
      </c>
      <c r="BH72" s="395"/>
      <c r="BI72" s="400">
        <v>5</v>
      </c>
      <c r="BJ72" s="400">
        <v>5</v>
      </c>
      <c r="BK72" s="400">
        <v>1</v>
      </c>
      <c r="BL72" s="400">
        <v>5</v>
      </c>
      <c r="BM72" s="400">
        <v>5</v>
      </c>
      <c r="BN72" s="400">
        <v>5</v>
      </c>
      <c r="BO72" s="395"/>
      <c r="BP72" s="400">
        <v>5</v>
      </c>
      <c r="BQ72" s="400">
        <v>5</v>
      </c>
      <c r="BR72" s="406"/>
      <c r="BS72" s="400">
        <v>4</v>
      </c>
      <c r="BT72" s="400">
        <v>2</v>
      </c>
      <c r="BU72" s="400">
        <v>2</v>
      </c>
      <c r="BV72" s="400">
        <v>5</v>
      </c>
      <c r="BW72" s="400">
        <v>3</v>
      </c>
      <c r="BX72" s="409"/>
      <c r="BY72" s="400">
        <v>2</v>
      </c>
      <c r="BZ72" s="400">
        <v>3</v>
      </c>
      <c r="CA72" s="400">
        <v>1</v>
      </c>
      <c r="CB72" s="400">
        <v>3</v>
      </c>
      <c r="CC72" s="409"/>
      <c r="CD72" s="409"/>
      <c r="CE72" s="400">
        <v>2</v>
      </c>
      <c r="CF72" s="409"/>
      <c r="CG72" s="400">
        <v>4</v>
      </c>
      <c r="CH72" s="409"/>
      <c r="CI72" s="395"/>
      <c r="CJ72" s="409"/>
      <c r="CK72" s="400">
        <v>1</v>
      </c>
      <c r="CL72" s="395"/>
    </row>
    <row r="73" spans="1:90" s="494" customFormat="1" ht="30.75" customHeight="1" x14ac:dyDescent="0.25">
      <c r="A73" s="595" t="s">
        <v>728</v>
      </c>
      <c r="B73" s="479" t="s">
        <v>729</v>
      </c>
      <c r="C73" s="480" t="s">
        <v>727</v>
      </c>
      <c r="D73" s="480" t="s">
        <v>612</v>
      </c>
      <c r="E73" s="481"/>
      <c r="F73" s="482"/>
      <c r="G73" s="483">
        <f>'Stage 2 - Site Information'!N73</f>
        <v>0</v>
      </c>
      <c r="H73" s="482"/>
      <c r="I73" s="484">
        <f>'Stage 2 - Site Information'!M73</f>
        <v>5.36</v>
      </c>
      <c r="J73" s="485" t="s">
        <v>682</v>
      </c>
      <c r="K73" s="486"/>
      <c r="L73" s="487"/>
      <c r="M73" s="491">
        <f t="shared" si="2"/>
        <v>5</v>
      </c>
      <c r="N73" s="530"/>
      <c r="O73" s="491">
        <v>4</v>
      </c>
      <c r="P73" s="491">
        <v>1</v>
      </c>
      <c r="Q73" s="487"/>
      <c r="R73" s="488">
        <v>1</v>
      </c>
      <c r="S73" s="488">
        <v>1</v>
      </c>
      <c r="T73" s="488">
        <v>3</v>
      </c>
      <c r="U73" s="488">
        <v>3</v>
      </c>
      <c r="V73" s="490"/>
      <c r="W73" s="491"/>
      <c r="X73" s="491"/>
      <c r="Y73" s="491"/>
      <c r="Z73" s="491"/>
      <c r="AA73" s="490"/>
      <c r="AB73" s="488"/>
      <c r="AC73" s="489"/>
      <c r="AD73" s="490"/>
      <c r="AE73" s="488"/>
      <c r="AF73" s="488"/>
      <c r="AG73" s="492"/>
      <c r="AH73" s="488">
        <v>4</v>
      </c>
      <c r="AI73" s="488">
        <v>4</v>
      </c>
      <c r="AJ73" s="488">
        <v>5</v>
      </c>
      <c r="AK73" s="488">
        <v>2</v>
      </c>
      <c r="AL73" s="493"/>
      <c r="AM73" s="488"/>
      <c r="AN73" s="488"/>
      <c r="AO73" s="488"/>
      <c r="AP73" s="488"/>
      <c r="AQ73" s="488"/>
      <c r="AR73" s="488"/>
      <c r="AS73" s="493"/>
      <c r="AT73" s="488"/>
      <c r="AU73" s="488"/>
      <c r="AV73" s="488"/>
      <c r="AW73" s="488"/>
      <c r="AX73" s="488"/>
      <c r="AY73" s="488"/>
      <c r="AZ73" s="488"/>
      <c r="BA73" s="488"/>
      <c r="BB73" s="489"/>
      <c r="BC73" s="488"/>
      <c r="BD73" s="488"/>
      <c r="BE73" s="493"/>
      <c r="BF73" s="488"/>
      <c r="BG73" s="488"/>
      <c r="BH73" s="493"/>
      <c r="BI73" s="488"/>
      <c r="BJ73" s="488"/>
      <c r="BK73" s="488">
        <v>1</v>
      </c>
      <c r="BL73" s="488"/>
      <c r="BM73" s="488"/>
      <c r="BN73" s="488"/>
      <c r="BO73" s="493"/>
      <c r="BP73" s="488"/>
      <c r="BQ73" s="488"/>
      <c r="BR73" s="492"/>
      <c r="BS73" s="488">
        <v>4</v>
      </c>
      <c r="BT73" s="488">
        <v>2</v>
      </c>
      <c r="BU73" s="488">
        <v>2</v>
      </c>
      <c r="BV73" s="488">
        <v>5</v>
      </c>
      <c r="BW73" s="488">
        <v>3</v>
      </c>
      <c r="BX73" s="489"/>
      <c r="BY73" s="488">
        <v>2</v>
      </c>
      <c r="BZ73" s="488">
        <v>2</v>
      </c>
      <c r="CA73" s="488">
        <v>1</v>
      </c>
      <c r="CB73" s="488">
        <v>3</v>
      </c>
      <c r="CC73" s="489"/>
      <c r="CD73" s="489"/>
      <c r="CE73" s="488">
        <v>2</v>
      </c>
      <c r="CF73" s="489"/>
      <c r="CG73" s="488">
        <v>4</v>
      </c>
      <c r="CH73" s="489"/>
      <c r="CI73" s="493"/>
      <c r="CJ73" s="489"/>
      <c r="CK73" s="488"/>
      <c r="CL73" s="493"/>
    </row>
    <row r="74" spans="1:90" ht="30.75" customHeight="1" x14ac:dyDescent="0.25">
      <c r="A74" s="594" t="s">
        <v>730</v>
      </c>
      <c r="B74" s="319" t="s">
        <v>731</v>
      </c>
      <c r="C74" s="320" t="s">
        <v>732</v>
      </c>
      <c r="D74" s="320" t="s">
        <v>535</v>
      </c>
      <c r="E74" s="323"/>
      <c r="F74" s="396"/>
      <c r="G74" s="397">
        <f>'Stage 2 - Site Information'!N74</f>
        <v>0</v>
      </c>
      <c r="H74" s="396" t="s">
        <v>63</v>
      </c>
      <c r="I74" s="398">
        <f>'Stage 2 - Site Information'!M74</f>
        <v>6.37</v>
      </c>
      <c r="J74" s="399"/>
      <c r="K74" s="405"/>
      <c r="L74" s="408"/>
      <c r="M74" s="401">
        <f t="shared" si="2"/>
        <v>5</v>
      </c>
      <c r="N74" s="529"/>
      <c r="O74" s="401">
        <v>5</v>
      </c>
      <c r="P74" s="401">
        <v>3</v>
      </c>
      <c r="Q74" s="408"/>
      <c r="R74" s="400">
        <v>5</v>
      </c>
      <c r="S74" s="400">
        <v>5</v>
      </c>
      <c r="T74" s="400">
        <v>1</v>
      </c>
      <c r="U74" s="400">
        <v>4</v>
      </c>
      <c r="V74" s="407"/>
      <c r="W74" s="401">
        <v>4</v>
      </c>
      <c r="X74" s="401">
        <v>3</v>
      </c>
      <c r="Y74" s="401">
        <v>1</v>
      </c>
      <c r="Z74" s="401">
        <v>2</v>
      </c>
      <c r="AA74" s="407"/>
      <c r="AB74" s="400">
        <v>5</v>
      </c>
      <c r="AC74" s="400">
        <v>1</v>
      </c>
      <c r="AD74" s="407"/>
      <c r="AE74" s="400">
        <v>1</v>
      </c>
      <c r="AF74" s="400">
        <v>1</v>
      </c>
      <c r="AG74" s="406"/>
      <c r="AH74" s="400">
        <v>3</v>
      </c>
      <c r="AI74" s="400">
        <v>5</v>
      </c>
      <c r="AJ74" s="400">
        <v>5</v>
      </c>
      <c r="AK74" s="400">
        <v>2</v>
      </c>
      <c r="AL74" s="395"/>
      <c r="AM74" s="400">
        <v>5</v>
      </c>
      <c r="AN74" s="400">
        <v>5</v>
      </c>
      <c r="AO74" s="400">
        <v>5</v>
      </c>
      <c r="AP74" s="400">
        <v>5</v>
      </c>
      <c r="AQ74" s="400">
        <v>5</v>
      </c>
      <c r="AR74" s="400">
        <v>5</v>
      </c>
      <c r="AS74" s="395"/>
      <c r="AT74" s="400">
        <v>5</v>
      </c>
      <c r="AU74" s="400">
        <v>1</v>
      </c>
      <c r="AV74" s="400">
        <v>4</v>
      </c>
      <c r="AW74" s="400">
        <v>5</v>
      </c>
      <c r="AX74" s="400">
        <v>2</v>
      </c>
      <c r="AY74" s="400">
        <v>5</v>
      </c>
      <c r="AZ74" s="400">
        <v>5</v>
      </c>
      <c r="BA74" s="400">
        <v>5</v>
      </c>
      <c r="BB74" s="409"/>
      <c r="BC74" s="400">
        <v>3</v>
      </c>
      <c r="BD74" s="400">
        <v>3</v>
      </c>
      <c r="BE74" s="395"/>
      <c r="BF74" s="400">
        <v>5</v>
      </c>
      <c r="BG74" s="400">
        <v>2</v>
      </c>
      <c r="BH74" s="395"/>
      <c r="BI74" s="400">
        <v>5</v>
      </c>
      <c r="BJ74" s="400">
        <v>5</v>
      </c>
      <c r="BK74" s="400">
        <v>1</v>
      </c>
      <c r="BL74" s="400">
        <v>4</v>
      </c>
      <c r="BM74" s="400">
        <v>1</v>
      </c>
      <c r="BN74" s="400">
        <v>5</v>
      </c>
      <c r="BO74" s="395"/>
      <c r="BP74" s="400">
        <v>5</v>
      </c>
      <c r="BQ74" s="400">
        <v>5</v>
      </c>
      <c r="BR74" s="406"/>
      <c r="BS74" s="400">
        <v>2</v>
      </c>
      <c r="BT74" s="400">
        <v>4</v>
      </c>
      <c r="BU74" s="400">
        <v>4</v>
      </c>
      <c r="BV74" s="409"/>
      <c r="BW74" s="409"/>
      <c r="BX74" s="409"/>
      <c r="BY74" s="409"/>
      <c r="BZ74" s="409"/>
      <c r="CA74" s="409"/>
      <c r="CB74" s="409"/>
      <c r="CC74" s="409"/>
      <c r="CD74" s="409"/>
      <c r="CE74" s="409"/>
      <c r="CF74" s="409"/>
      <c r="CG74" s="409"/>
      <c r="CH74" s="409"/>
      <c r="CI74" s="395"/>
      <c r="CJ74" s="409"/>
      <c r="CK74" s="400">
        <v>1</v>
      </c>
      <c r="CL74" s="395"/>
    </row>
    <row r="75" spans="1:90" ht="30.75" customHeight="1" x14ac:dyDescent="0.25">
      <c r="A75" s="594" t="s">
        <v>733</v>
      </c>
      <c r="B75" s="319" t="s">
        <v>734</v>
      </c>
      <c r="C75" s="320" t="s">
        <v>735</v>
      </c>
      <c r="D75" s="320" t="s">
        <v>547</v>
      </c>
      <c r="E75" s="323"/>
      <c r="F75" s="396" t="s">
        <v>63</v>
      </c>
      <c r="G75" s="397">
        <f>'Stage 2 - Site Information'!N75</f>
        <v>64</v>
      </c>
      <c r="H75" s="396" t="s">
        <v>63</v>
      </c>
      <c r="I75" s="398">
        <f>'Stage 2 - Site Information'!M75</f>
        <v>2.13</v>
      </c>
      <c r="J75" s="399"/>
      <c r="K75" s="405"/>
      <c r="L75" s="408"/>
      <c r="M75" s="401">
        <f t="shared" si="2"/>
        <v>5</v>
      </c>
      <c r="N75" s="529"/>
      <c r="O75" s="401">
        <v>3</v>
      </c>
      <c r="P75" s="401">
        <v>1</v>
      </c>
      <c r="Q75" s="408"/>
      <c r="R75" s="400">
        <v>5</v>
      </c>
      <c r="S75" s="400">
        <v>5</v>
      </c>
      <c r="T75" s="400">
        <v>1</v>
      </c>
      <c r="U75" s="400">
        <v>4</v>
      </c>
      <c r="V75" s="407"/>
      <c r="W75" s="401">
        <v>4</v>
      </c>
      <c r="X75" s="401">
        <v>3</v>
      </c>
      <c r="Y75" s="401">
        <v>3</v>
      </c>
      <c r="Z75" s="401">
        <v>4</v>
      </c>
      <c r="AA75" s="407"/>
      <c r="AB75" s="400">
        <v>5</v>
      </c>
      <c r="AC75" s="409"/>
      <c r="AD75" s="407"/>
      <c r="AE75" s="400">
        <v>5</v>
      </c>
      <c r="AF75" s="400">
        <v>5</v>
      </c>
      <c r="AG75" s="406"/>
      <c r="AH75" s="400">
        <v>4</v>
      </c>
      <c r="AI75" s="400">
        <v>3</v>
      </c>
      <c r="AJ75" s="400">
        <v>5</v>
      </c>
      <c r="AK75" s="400">
        <v>2</v>
      </c>
      <c r="AL75" s="395"/>
      <c r="AM75" s="400">
        <v>5</v>
      </c>
      <c r="AN75" s="400">
        <v>2</v>
      </c>
      <c r="AO75" s="400">
        <v>4</v>
      </c>
      <c r="AP75" s="400">
        <v>3</v>
      </c>
      <c r="AQ75" s="400">
        <v>5</v>
      </c>
      <c r="AR75" s="400">
        <v>5</v>
      </c>
      <c r="AS75" s="395"/>
      <c r="AT75" s="400">
        <v>5</v>
      </c>
      <c r="AU75" s="400">
        <v>5</v>
      </c>
      <c r="AV75" s="400">
        <v>5</v>
      </c>
      <c r="AW75" s="400">
        <v>5</v>
      </c>
      <c r="AX75" s="400">
        <v>1</v>
      </c>
      <c r="AY75" s="400">
        <v>5</v>
      </c>
      <c r="AZ75" s="400">
        <v>5</v>
      </c>
      <c r="BA75" s="400">
        <v>5</v>
      </c>
      <c r="BB75" s="409"/>
      <c r="BC75" s="400">
        <v>2</v>
      </c>
      <c r="BD75" s="400">
        <v>3</v>
      </c>
      <c r="BE75" s="395"/>
      <c r="BF75" s="400">
        <v>5</v>
      </c>
      <c r="BG75" s="400">
        <v>5</v>
      </c>
      <c r="BH75" s="395"/>
      <c r="BI75" s="400">
        <v>5</v>
      </c>
      <c r="BJ75" s="400">
        <v>5</v>
      </c>
      <c r="BK75" s="400">
        <v>5</v>
      </c>
      <c r="BL75" s="400">
        <v>5</v>
      </c>
      <c r="BM75" s="400">
        <v>5</v>
      </c>
      <c r="BN75" s="400">
        <v>5</v>
      </c>
      <c r="BO75" s="395"/>
      <c r="BP75" s="400">
        <v>5</v>
      </c>
      <c r="BQ75" s="400">
        <v>5</v>
      </c>
      <c r="BR75" s="406"/>
      <c r="BS75" s="400">
        <v>1</v>
      </c>
      <c r="BT75" s="400">
        <v>4</v>
      </c>
      <c r="BU75" s="400">
        <v>5</v>
      </c>
      <c r="BV75" s="400">
        <v>1</v>
      </c>
      <c r="BW75" s="400">
        <v>2</v>
      </c>
      <c r="BX75" s="409"/>
      <c r="BY75" s="400">
        <v>5</v>
      </c>
      <c r="BZ75" s="400">
        <v>5</v>
      </c>
      <c r="CA75" s="400">
        <v>1</v>
      </c>
      <c r="CB75" s="400">
        <v>2</v>
      </c>
      <c r="CC75" s="409"/>
      <c r="CD75" s="409"/>
      <c r="CE75" s="400">
        <v>1</v>
      </c>
      <c r="CF75" s="409"/>
      <c r="CG75" s="400">
        <v>5</v>
      </c>
      <c r="CH75" s="409"/>
      <c r="CI75" s="395"/>
      <c r="CJ75" s="409"/>
      <c r="CK75" s="400">
        <v>1</v>
      </c>
      <c r="CL75" s="395"/>
    </row>
    <row r="76" spans="1:90" ht="30.75" customHeight="1" x14ac:dyDescent="0.25">
      <c r="A76" s="594" t="s">
        <v>736</v>
      </c>
      <c r="B76" s="319" t="s">
        <v>737</v>
      </c>
      <c r="C76" s="320" t="s">
        <v>520</v>
      </c>
      <c r="D76" s="320" t="s">
        <v>547</v>
      </c>
      <c r="E76" s="323"/>
      <c r="F76" s="396"/>
      <c r="G76" s="397">
        <f>'Stage 2 - Site Information'!N76</f>
        <v>0</v>
      </c>
      <c r="H76" s="396" t="s">
        <v>63</v>
      </c>
      <c r="I76" s="398">
        <f>'Stage 2 - Site Information'!M76</f>
        <v>4.87</v>
      </c>
      <c r="J76" s="399"/>
      <c r="K76" s="405"/>
      <c r="L76" s="408"/>
      <c r="M76" s="401">
        <f t="shared" si="2"/>
        <v>5</v>
      </c>
      <c r="N76" s="529"/>
      <c r="O76" s="401">
        <v>3</v>
      </c>
      <c r="P76" s="401">
        <v>1</v>
      </c>
      <c r="Q76" s="408"/>
      <c r="R76" s="400">
        <v>5</v>
      </c>
      <c r="S76" s="400">
        <v>1</v>
      </c>
      <c r="T76" s="400">
        <v>3</v>
      </c>
      <c r="U76" s="400">
        <v>3</v>
      </c>
      <c r="V76" s="407">
        <v>4</v>
      </c>
      <c r="W76" s="401">
        <v>4</v>
      </c>
      <c r="X76" s="401">
        <v>3</v>
      </c>
      <c r="Y76" s="401">
        <v>3</v>
      </c>
      <c r="Z76" s="401">
        <v>4</v>
      </c>
      <c r="AA76" s="407">
        <v>4</v>
      </c>
      <c r="AB76" s="400">
        <v>4</v>
      </c>
      <c r="AC76" s="409"/>
      <c r="AD76" s="407"/>
      <c r="AE76" s="400">
        <v>1</v>
      </c>
      <c r="AF76" s="400">
        <v>1</v>
      </c>
      <c r="AG76" s="406"/>
      <c r="AH76" s="400">
        <v>4</v>
      </c>
      <c r="AI76" s="400">
        <v>3</v>
      </c>
      <c r="AJ76" s="400">
        <v>3</v>
      </c>
      <c r="AK76" s="400">
        <v>2</v>
      </c>
      <c r="AL76" s="395"/>
      <c r="AM76" s="400">
        <v>5</v>
      </c>
      <c r="AN76" s="400">
        <v>3</v>
      </c>
      <c r="AO76" s="400">
        <v>4</v>
      </c>
      <c r="AP76" s="400">
        <v>3</v>
      </c>
      <c r="AQ76" s="400">
        <v>5</v>
      </c>
      <c r="AR76" s="400">
        <v>5</v>
      </c>
      <c r="AS76" s="395"/>
      <c r="AT76" s="400">
        <v>2</v>
      </c>
      <c r="AU76" s="400">
        <v>5</v>
      </c>
      <c r="AV76" s="400">
        <v>5</v>
      </c>
      <c r="AW76" s="400">
        <v>3</v>
      </c>
      <c r="AX76" s="400">
        <v>1</v>
      </c>
      <c r="AY76" s="400">
        <v>5</v>
      </c>
      <c r="AZ76" s="400">
        <v>5</v>
      </c>
      <c r="BA76" s="400">
        <v>5</v>
      </c>
      <c r="BB76" s="409"/>
      <c r="BC76" s="400">
        <v>3</v>
      </c>
      <c r="BD76" s="400">
        <v>3</v>
      </c>
      <c r="BE76" s="395"/>
      <c r="BF76" s="400">
        <v>5</v>
      </c>
      <c r="BG76" s="400">
        <v>5</v>
      </c>
      <c r="BH76" s="395"/>
      <c r="BI76" s="400">
        <v>5</v>
      </c>
      <c r="BJ76" s="400">
        <v>5</v>
      </c>
      <c r="BK76" s="400">
        <v>1</v>
      </c>
      <c r="BL76" s="400">
        <v>5</v>
      </c>
      <c r="BM76" s="400">
        <v>1</v>
      </c>
      <c r="BN76" s="400">
        <v>5</v>
      </c>
      <c r="BO76" s="395"/>
      <c r="BP76" s="400">
        <v>5</v>
      </c>
      <c r="BQ76" s="400">
        <v>5</v>
      </c>
      <c r="BR76" s="406"/>
      <c r="BS76" s="400">
        <v>1</v>
      </c>
      <c r="BT76" s="400">
        <v>4</v>
      </c>
      <c r="BU76" s="400">
        <v>4</v>
      </c>
      <c r="BV76" s="409"/>
      <c r="BW76" s="409"/>
      <c r="BX76" s="409"/>
      <c r="BY76" s="409"/>
      <c r="BZ76" s="409"/>
      <c r="CA76" s="409"/>
      <c r="CB76" s="409"/>
      <c r="CC76" s="409"/>
      <c r="CD76" s="409"/>
      <c r="CE76" s="409"/>
      <c r="CF76" s="409"/>
      <c r="CG76" s="409"/>
      <c r="CH76" s="409"/>
      <c r="CI76" s="395"/>
      <c r="CJ76" s="409"/>
      <c r="CK76" s="400">
        <v>1</v>
      </c>
      <c r="CL76" s="395"/>
    </row>
    <row r="77" spans="1:90" ht="30.75" customHeight="1" x14ac:dyDescent="0.25">
      <c r="A77" s="594" t="s">
        <v>738</v>
      </c>
      <c r="B77" s="319" t="s">
        <v>739</v>
      </c>
      <c r="C77" s="320" t="s">
        <v>740</v>
      </c>
      <c r="D77" s="320" t="s">
        <v>518</v>
      </c>
      <c r="E77" s="323"/>
      <c r="F77" s="396"/>
      <c r="G77" s="397">
        <f>'Stage 2 - Site Information'!N77</f>
        <v>0</v>
      </c>
      <c r="H77" s="396" t="s">
        <v>63</v>
      </c>
      <c r="I77" s="398">
        <f>'Stage 2 - Site Information'!M77</f>
        <v>29.51</v>
      </c>
      <c r="J77" s="399"/>
      <c r="K77" s="405"/>
      <c r="L77" s="408"/>
      <c r="M77" s="401">
        <f t="shared" si="2"/>
        <v>5</v>
      </c>
      <c r="N77" s="529"/>
      <c r="O77" s="401">
        <v>1</v>
      </c>
      <c r="P77" s="401">
        <v>1</v>
      </c>
      <c r="Q77" s="408"/>
      <c r="R77" s="400">
        <v>5</v>
      </c>
      <c r="S77" s="400">
        <v>3</v>
      </c>
      <c r="T77" s="400">
        <v>1</v>
      </c>
      <c r="U77" s="400">
        <v>2</v>
      </c>
      <c r="V77" s="407"/>
      <c r="W77" s="401">
        <v>4</v>
      </c>
      <c r="X77" s="401">
        <v>3</v>
      </c>
      <c r="Y77" s="401">
        <v>3</v>
      </c>
      <c r="Z77" s="401">
        <v>4</v>
      </c>
      <c r="AA77" s="407"/>
      <c r="AB77" s="400">
        <v>1</v>
      </c>
      <c r="AC77" s="409"/>
      <c r="AD77" s="407"/>
      <c r="AE77" s="400">
        <v>1</v>
      </c>
      <c r="AF77" s="400">
        <v>1</v>
      </c>
      <c r="AG77" s="406"/>
      <c r="AH77" s="400">
        <v>2</v>
      </c>
      <c r="AI77" s="400">
        <v>3</v>
      </c>
      <c r="AJ77" s="400">
        <v>5</v>
      </c>
      <c r="AK77" s="400">
        <v>2</v>
      </c>
      <c r="AL77" s="395"/>
      <c r="AM77" s="400">
        <v>5</v>
      </c>
      <c r="AN77" s="400">
        <v>4</v>
      </c>
      <c r="AO77" s="400">
        <v>5</v>
      </c>
      <c r="AP77" s="400">
        <v>2</v>
      </c>
      <c r="AQ77" s="400">
        <v>1</v>
      </c>
      <c r="AR77" s="400">
        <v>3</v>
      </c>
      <c r="AS77" s="395"/>
      <c r="AT77" s="400">
        <v>2</v>
      </c>
      <c r="AU77" s="400">
        <v>5</v>
      </c>
      <c r="AV77" s="400">
        <v>5</v>
      </c>
      <c r="AW77" s="400">
        <v>5</v>
      </c>
      <c r="AX77" s="400">
        <v>1</v>
      </c>
      <c r="AY77" s="400">
        <v>1</v>
      </c>
      <c r="AZ77" s="400">
        <v>5</v>
      </c>
      <c r="BA77" s="400">
        <v>5</v>
      </c>
      <c r="BB77" s="409"/>
      <c r="BC77" s="400">
        <v>1</v>
      </c>
      <c r="BD77" s="400">
        <v>1</v>
      </c>
      <c r="BE77" s="395"/>
      <c r="BF77" s="400">
        <v>2</v>
      </c>
      <c r="BG77" s="400">
        <v>5</v>
      </c>
      <c r="BH77" s="395"/>
      <c r="BI77" s="400">
        <v>5</v>
      </c>
      <c r="BJ77" s="400">
        <v>3</v>
      </c>
      <c r="BK77" s="400">
        <v>1</v>
      </c>
      <c r="BL77" s="400">
        <v>4</v>
      </c>
      <c r="BM77" s="400">
        <v>5</v>
      </c>
      <c r="BN77" s="400">
        <v>3</v>
      </c>
      <c r="BO77" s="395"/>
      <c r="BP77" s="400">
        <v>5</v>
      </c>
      <c r="BQ77" s="400">
        <v>5</v>
      </c>
      <c r="BR77" s="406"/>
      <c r="BS77" s="400">
        <v>2</v>
      </c>
      <c r="BT77" s="400">
        <v>2</v>
      </c>
      <c r="BU77" s="400">
        <v>1</v>
      </c>
      <c r="BV77" s="409"/>
      <c r="BW77" s="409"/>
      <c r="BX77" s="409"/>
      <c r="BY77" s="409"/>
      <c r="BZ77" s="409"/>
      <c r="CA77" s="409"/>
      <c r="CB77" s="409"/>
      <c r="CC77" s="409"/>
      <c r="CD77" s="409"/>
      <c r="CE77" s="409"/>
      <c r="CF77" s="409"/>
      <c r="CG77" s="409"/>
      <c r="CH77" s="409"/>
      <c r="CI77" s="395"/>
      <c r="CJ77" s="409"/>
      <c r="CK77" s="400">
        <v>1</v>
      </c>
      <c r="CL77" s="395"/>
    </row>
    <row r="78" spans="1:90" ht="30.75" customHeight="1" x14ac:dyDescent="0.25">
      <c r="A78" s="594" t="s">
        <v>741</v>
      </c>
      <c r="B78" s="319" t="s">
        <v>742</v>
      </c>
      <c r="C78" s="320" t="s">
        <v>743</v>
      </c>
      <c r="D78" s="320" t="s">
        <v>524</v>
      </c>
      <c r="E78" s="323"/>
      <c r="F78" s="396" t="s">
        <v>63</v>
      </c>
      <c r="G78" s="397">
        <f>'Stage 2 - Site Information'!N78</f>
        <v>30</v>
      </c>
      <c r="H78" s="396"/>
      <c r="I78" s="398">
        <f>'Stage 2 - Site Information'!M78</f>
        <v>1</v>
      </c>
      <c r="J78" s="399"/>
      <c r="K78" s="405"/>
      <c r="L78" s="408"/>
      <c r="M78" s="401">
        <f t="shared" si="2"/>
        <v>5</v>
      </c>
      <c r="N78" s="529"/>
      <c r="O78" s="401">
        <v>3</v>
      </c>
      <c r="P78" s="401">
        <v>1</v>
      </c>
      <c r="Q78" s="408"/>
      <c r="R78" s="400">
        <v>5</v>
      </c>
      <c r="S78" s="400">
        <v>3</v>
      </c>
      <c r="T78" s="400">
        <v>1</v>
      </c>
      <c r="U78" s="400">
        <v>3</v>
      </c>
      <c r="V78" s="407"/>
      <c r="W78" s="401">
        <v>4</v>
      </c>
      <c r="X78" s="401">
        <v>3</v>
      </c>
      <c r="Y78" s="401">
        <v>5</v>
      </c>
      <c r="Z78" s="401">
        <v>4</v>
      </c>
      <c r="AA78" s="407"/>
      <c r="AB78" s="400">
        <v>5</v>
      </c>
      <c r="AC78" s="409"/>
      <c r="AD78" s="407"/>
      <c r="AE78" s="400">
        <v>5</v>
      </c>
      <c r="AF78" s="400">
        <v>5</v>
      </c>
      <c r="AG78" s="406"/>
      <c r="AH78" s="400">
        <v>5</v>
      </c>
      <c r="AI78" s="400">
        <v>5</v>
      </c>
      <c r="AJ78" s="400">
        <v>5</v>
      </c>
      <c r="AK78" s="400">
        <v>2</v>
      </c>
      <c r="AL78" s="395"/>
      <c r="AM78" s="400">
        <v>5</v>
      </c>
      <c r="AN78" s="400">
        <v>3</v>
      </c>
      <c r="AO78" s="400">
        <v>5</v>
      </c>
      <c r="AP78" s="400">
        <v>3</v>
      </c>
      <c r="AQ78" s="400">
        <v>5</v>
      </c>
      <c r="AR78" s="400">
        <v>5</v>
      </c>
      <c r="AS78" s="395"/>
      <c r="AT78" s="400">
        <v>5</v>
      </c>
      <c r="AU78" s="400">
        <v>5</v>
      </c>
      <c r="AV78" s="400">
        <v>5</v>
      </c>
      <c r="AW78" s="400">
        <v>5</v>
      </c>
      <c r="AX78" s="400">
        <v>2</v>
      </c>
      <c r="AY78" s="400">
        <v>1</v>
      </c>
      <c r="AZ78" s="400">
        <v>5</v>
      </c>
      <c r="BA78" s="400">
        <v>5</v>
      </c>
      <c r="BB78" s="409"/>
      <c r="BC78" s="400">
        <v>3</v>
      </c>
      <c r="BD78" s="400">
        <v>3</v>
      </c>
      <c r="BE78" s="395"/>
      <c r="BF78" s="400">
        <v>5</v>
      </c>
      <c r="BG78" s="400">
        <v>5</v>
      </c>
      <c r="BH78" s="395"/>
      <c r="BI78" s="400">
        <v>5</v>
      </c>
      <c r="BJ78" s="400">
        <v>5</v>
      </c>
      <c r="BK78" s="400">
        <v>1</v>
      </c>
      <c r="BL78" s="400">
        <v>5</v>
      </c>
      <c r="BM78" s="400">
        <v>4</v>
      </c>
      <c r="BN78" s="400">
        <v>5</v>
      </c>
      <c r="BO78" s="395"/>
      <c r="BP78" s="400">
        <v>5</v>
      </c>
      <c r="BQ78" s="400">
        <v>5</v>
      </c>
      <c r="BR78" s="406"/>
      <c r="BS78" s="400">
        <v>4</v>
      </c>
      <c r="BT78" s="400">
        <v>2</v>
      </c>
      <c r="BU78" s="400">
        <v>4</v>
      </c>
      <c r="BV78" s="400">
        <v>2</v>
      </c>
      <c r="BW78" s="400">
        <v>1</v>
      </c>
      <c r="BX78" s="409"/>
      <c r="BY78" s="400">
        <v>4</v>
      </c>
      <c r="BZ78" s="400">
        <v>4</v>
      </c>
      <c r="CA78" s="400">
        <v>1</v>
      </c>
      <c r="CB78" s="400">
        <v>1</v>
      </c>
      <c r="CC78" s="409"/>
      <c r="CD78" s="409"/>
      <c r="CE78" s="400">
        <v>1</v>
      </c>
      <c r="CF78" s="409"/>
      <c r="CG78" s="400">
        <v>5</v>
      </c>
      <c r="CH78" s="409"/>
      <c r="CI78" s="395"/>
      <c r="CJ78" s="409"/>
      <c r="CK78" s="400">
        <v>1</v>
      </c>
      <c r="CL78" s="395"/>
    </row>
    <row r="79" spans="1:90" s="494" customFormat="1" ht="30.75" customHeight="1" x14ac:dyDescent="0.25">
      <c r="A79" s="595" t="s">
        <v>744</v>
      </c>
      <c r="B79" s="479" t="s">
        <v>745</v>
      </c>
      <c r="C79" s="480" t="s">
        <v>542</v>
      </c>
      <c r="D79" s="480" t="s">
        <v>543</v>
      </c>
      <c r="E79" s="481"/>
      <c r="F79" s="482"/>
      <c r="G79" s="483">
        <f>'Stage 2 - Site Information'!N79</f>
        <v>0</v>
      </c>
      <c r="H79" s="482"/>
      <c r="I79" s="484">
        <f>'Stage 2 - Site Information'!M79</f>
        <v>0.35</v>
      </c>
      <c r="J79" s="485" t="s">
        <v>746</v>
      </c>
      <c r="K79" s="486"/>
      <c r="L79" s="487"/>
      <c r="M79" s="401">
        <f t="shared" si="2"/>
        <v>5</v>
      </c>
      <c r="N79" s="530"/>
      <c r="O79" s="491">
        <v>2</v>
      </c>
      <c r="P79" s="491">
        <v>3</v>
      </c>
      <c r="Q79" s="487"/>
      <c r="R79" s="488">
        <v>0</v>
      </c>
      <c r="S79" s="488">
        <v>0</v>
      </c>
      <c r="T79" s="488">
        <v>0</v>
      </c>
      <c r="U79" s="488">
        <v>0</v>
      </c>
      <c r="V79" s="490"/>
      <c r="W79" s="491">
        <v>0</v>
      </c>
      <c r="X79" s="491">
        <v>0</v>
      </c>
      <c r="Y79" s="491">
        <v>0</v>
      </c>
      <c r="Z79" s="491">
        <v>0</v>
      </c>
      <c r="AA79" s="490"/>
      <c r="AB79" s="488">
        <v>0</v>
      </c>
      <c r="AC79" s="488">
        <v>0</v>
      </c>
      <c r="AD79" s="490"/>
      <c r="AE79" s="488">
        <v>0</v>
      </c>
      <c r="AF79" s="488">
        <v>0</v>
      </c>
      <c r="AG79" s="492"/>
      <c r="AH79" s="488">
        <v>0</v>
      </c>
      <c r="AI79" s="488">
        <v>0</v>
      </c>
      <c r="AJ79" s="488">
        <v>0</v>
      </c>
      <c r="AK79" s="488">
        <v>0</v>
      </c>
      <c r="AL79" s="493"/>
      <c r="AM79" s="488">
        <v>0</v>
      </c>
      <c r="AN79" s="488">
        <v>0</v>
      </c>
      <c r="AO79" s="488">
        <v>0</v>
      </c>
      <c r="AP79" s="488">
        <v>0</v>
      </c>
      <c r="AQ79" s="488">
        <v>0</v>
      </c>
      <c r="AR79" s="488">
        <v>0</v>
      </c>
      <c r="AS79" s="493"/>
      <c r="AT79" s="488">
        <v>0</v>
      </c>
      <c r="AU79" s="488">
        <v>0</v>
      </c>
      <c r="AV79" s="488">
        <v>0</v>
      </c>
      <c r="AW79" s="488">
        <v>0</v>
      </c>
      <c r="AX79" s="488">
        <v>0</v>
      </c>
      <c r="AY79" s="488">
        <v>0</v>
      </c>
      <c r="AZ79" s="488">
        <v>0</v>
      </c>
      <c r="BA79" s="488">
        <v>0</v>
      </c>
      <c r="BB79" s="489"/>
      <c r="BC79" s="488">
        <v>0</v>
      </c>
      <c r="BD79" s="488">
        <v>0</v>
      </c>
      <c r="BE79" s="493"/>
      <c r="BF79" s="488">
        <v>0</v>
      </c>
      <c r="BG79" s="488">
        <v>0</v>
      </c>
      <c r="BH79" s="493"/>
      <c r="BI79" s="488">
        <v>0</v>
      </c>
      <c r="BJ79" s="488">
        <v>0</v>
      </c>
      <c r="BK79" s="488">
        <v>0</v>
      </c>
      <c r="BL79" s="488">
        <v>0</v>
      </c>
      <c r="BM79" s="488">
        <v>0</v>
      </c>
      <c r="BN79" s="488">
        <v>0</v>
      </c>
      <c r="BO79" s="493"/>
      <c r="BP79" s="488">
        <v>0</v>
      </c>
      <c r="BQ79" s="488">
        <v>0</v>
      </c>
      <c r="BR79" s="492"/>
      <c r="BS79" s="488">
        <v>0</v>
      </c>
      <c r="BT79" s="488">
        <v>0</v>
      </c>
      <c r="BU79" s="488">
        <v>0</v>
      </c>
      <c r="BV79" s="488">
        <v>0</v>
      </c>
      <c r="BW79" s="488">
        <v>0</v>
      </c>
      <c r="BX79" s="489"/>
      <c r="BY79" s="488">
        <v>0</v>
      </c>
      <c r="BZ79" s="488">
        <v>0</v>
      </c>
      <c r="CA79" s="488">
        <v>0</v>
      </c>
      <c r="CB79" s="488">
        <v>0</v>
      </c>
      <c r="CC79" s="489"/>
      <c r="CD79" s="489"/>
      <c r="CE79" s="488">
        <v>0</v>
      </c>
      <c r="CF79" s="489"/>
      <c r="CG79" s="488">
        <v>0</v>
      </c>
      <c r="CH79" s="489"/>
      <c r="CI79" s="493"/>
      <c r="CJ79" s="489"/>
      <c r="CK79" s="488">
        <v>0</v>
      </c>
      <c r="CL79" s="493"/>
    </row>
    <row r="80" spans="1:90" s="494" customFormat="1" ht="30.75" customHeight="1" x14ac:dyDescent="0.25">
      <c r="A80" s="595" t="s">
        <v>747</v>
      </c>
      <c r="B80" s="479" t="s">
        <v>748</v>
      </c>
      <c r="C80" s="480" t="s">
        <v>749</v>
      </c>
      <c r="D80" s="480" t="s">
        <v>535</v>
      </c>
      <c r="E80" s="481"/>
      <c r="F80" s="482" t="s">
        <v>63</v>
      </c>
      <c r="G80" s="483">
        <f>'Stage 2 - Site Information'!N80</f>
        <v>3</v>
      </c>
      <c r="H80" s="482"/>
      <c r="I80" s="484">
        <f>'Stage 2 - Site Information'!M80</f>
        <v>0.11</v>
      </c>
      <c r="J80" s="485"/>
      <c r="K80" s="486"/>
      <c r="L80" s="487"/>
      <c r="M80" s="401">
        <f t="shared" si="2"/>
        <v>1</v>
      </c>
      <c r="N80" s="529"/>
      <c r="O80" s="401">
        <v>5</v>
      </c>
      <c r="P80" s="401">
        <v>2</v>
      </c>
      <c r="Q80" s="487"/>
      <c r="R80" s="488">
        <v>0</v>
      </c>
      <c r="S80" s="488">
        <v>0</v>
      </c>
      <c r="T80" s="488">
        <v>0</v>
      </c>
      <c r="U80" s="488">
        <v>0</v>
      </c>
      <c r="V80" s="490"/>
      <c r="W80" s="491">
        <v>0</v>
      </c>
      <c r="X80" s="491">
        <v>0</v>
      </c>
      <c r="Y80" s="491">
        <v>0</v>
      </c>
      <c r="Z80" s="491">
        <v>0</v>
      </c>
      <c r="AA80" s="490"/>
      <c r="AB80" s="488">
        <v>0</v>
      </c>
      <c r="AC80" s="409"/>
      <c r="AD80" s="490"/>
      <c r="AE80" s="488">
        <v>0</v>
      </c>
      <c r="AF80" s="488">
        <v>0</v>
      </c>
      <c r="AG80" s="492"/>
      <c r="AH80" s="488">
        <v>0</v>
      </c>
      <c r="AI80" s="488">
        <v>0</v>
      </c>
      <c r="AJ80" s="488">
        <v>0</v>
      </c>
      <c r="AK80" s="488">
        <v>0</v>
      </c>
      <c r="AL80" s="493"/>
      <c r="AM80" s="488">
        <v>0</v>
      </c>
      <c r="AN80" s="488">
        <v>0</v>
      </c>
      <c r="AO80" s="488">
        <v>0</v>
      </c>
      <c r="AP80" s="488">
        <v>0</v>
      </c>
      <c r="AQ80" s="488">
        <v>0</v>
      </c>
      <c r="AR80" s="488">
        <v>0</v>
      </c>
      <c r="AS80" s="493"/>
      <c r="AT80" s="488">
        <v>0</v>
      </c>
      <c r="AU80" s="488">
        <v>0</v>
      </c>
      <c r="AV80" s="488">
        <v>0</v>
      </c>
      <c r="AW80" s="488">
        <v>0</v>
      </c>
      <c r="AX80" s="488">
        <v>0</v>
      </c>
      <c r="AY80" s="488">
        <v>0</v>
      </c>
      <c r="AZ80" s="488">
        <v>0</v>
      </c>
      <c r="BA80" s="488">
        <v>0</v>
      </c>
      <c r="BB80" s="489"/>
      <c r="BC80" s="488">
        <v>0</v>
      </c>
      <c r="BD80" s="488">
        <v>0</v>
      </c>
      <c r="BE80" s="493"/>
      <c r="BF80" s="488">
        <v>0</v>
      </c>
      <c r="BG80" s="488">
        <v>0</v>
      </c>
      <c r="BH80" s="493"/>
      <c r="BI80" s="488">
        <v>0</v>
      </c>
      <c r="BJ80" s="488">
        <v>0</v>
      </c>
      <c r="BK80" s="488">
        <v>0</v>
      </c>
      <c r="BL80" s="488">
        <v>0</v>
      </c>
      <c r="BM80" s="488">
        <v>0</v>
      </c>
      <c r="BN80" s="488">
        <v>0</v>
      </c>
      <c r="BO80" s="493"/>
      <c r="BP80" s="488">
        <v>0</v>
      </c>
      <c r="BQ80" s="488">
        <v>0</v>
      </c>
      <c r="BR80" s="492"/>
      <c r="BS80" s="488">
        <v>0</v>
      </c>
      <c r="BT80" s="488">
        <v>0</v>
      </c>
      <c r="BU80" s="488">
        <v>0</v>
      </c>
      <c r="BV80" s="488">
        <v>0</v>
      </c>
      <c r="BW80" s="488">
        <v>0</v>
      </c>
      <c r="BX80" s="489"/>
      <c r="BY80" s="488">
        <v>0</v>
      </c>
      <c r="BZ80" s="488">
        <v>0</v>
      </c>
      <c r="CA80" s="488">
        <v>0</v>
      </c>
      <c r="CB80" s="488">
        <v>0</v>
      </c>
      <c r="CC80" s="489"/>
      <c r="CD80" s="489"/>
      <c r="CE80" s="488">
        <v>0</v>
      </c>
      <c r="CF80" s="489"/>
      <c r="CG80" s="488">
        <v>0</v>
      </c>
      <c r="CH80" s="489"/>
      <c r="CI80" s="493"/>
      <c r="CJ80" s="489"/>
      <c r="CK80" s="488">
        <v>0</v>
      </c>
      <c r="CL80" s="493"/>
    </row>
    <row r="81" spans="1:90" ht="30.75" customHeight="1" x14ac:dyDescent="0.25">
      <c r="A81" s="594" t="s">
        <v>750</v>
      </c>
      <c r="B81" s="319" t="s">
        <v>751</v>
      </c>
      <c r="C81" s="320" t="s">
        <v>689</v>
      </c>
      <c r="D81" s="320" t="s">
        <v>515</v>
      </c>
      <c r="E81" s="323"/>
      <c r="F81" s="396" t="s">
        <v>63</v>
      </c>
      <c r="G81" s="397">
        <f>'Stage 2 - Site Information'!N81</f>
        <v>0</v>
      </c>
      <c r="H81" s="396" t="s">
        <v>63</v>
      </c>
      <c r="I81" s="398">
        <f>'Stage 2 - Site Information'!M81</f>
        <v>3.51</v>
      </c>
      <c r="J81" s="399" t="s">
        <v>1357</v>
      </c>
      <c r="K81" s="405"/>
      <c r="L81" s="408"/>
      <c r="M81" s="401">
        <f t="shared" si="2"/>
        <v>5</v>
      </c>
      <c r="N81" s="529"/>
      <c r="O81" s="401">
        <v>5</v>
      </c>
      <c r="P81" s="401">
        <v>2</v>
      </c>
      <c r="Q81" s="408"/>
      <c r="R81" s="400">
        <v>3</v>
      </c>
      <c r="S81" s="400">
        <v>3</v>
      </c>
      <c r="T81" s="400">
        <v>1</v>
      </c>
      <c r="U81" s="400">
        <v>4</v>
      </c>
      <c r="V81" s="407"/>
      <c r="W81" s="401">
        <v>4</v>
      </c>
      <c r="X81" s="401">
        <v>3</v>
      </c>
      <c r="Y81" s="401">
        <v>1</v>
      </c>
      <c r="Z81" s="401">
        <v>4</v>
      </c>
      <c r="AA81" s="407"/>
      <c r="AB81" s="400">
        <v>4</v>
      </c>
      <c r="AC81" s="409"/>
      <c r="AD81" s="407"/>
      <c r="AE81" s="400">
        <v>1</v>
      </c>
      <c r="AF81" s="400">
        <v>1</v>
      </c>
      <c r="AG81" s="406"/>
      <c r="AH81" s="400">
        <v>2</v>
      </c>
      <c r="AI81" s="400">
        <v>3</v>
      </c>
      <c r="AJ81" s="400">
        <v>5</v>
      </c>
      <c r="AK81" s="400">
        <v>2</v>
      </c>
      <c r="AL81" s="395"/>
      <c r="AM81" s="400">
        <v>5</v>
      </c>
      <c r="AN81" s="400">
        <v>3</v>
      </c>
      <c r="AO81" s="400">
        <v>5</v>
      </c>
      <c r="AP81" s="400">
        <v>4</v>
      </c>
      <c r="AQ81" s="400">
        <v>5</v>
      </c>
      <c r="AR81" s="400">
        <v>4</v>
      </c>
      <c r="AS81" s="395"/>
      <c r="AT81" s="400">
        <v>5</v>
      </c>
      <c r="AU81" s="400">
        <v>5</v>
      </c>
      <c r="AV81" s="400">
        <v>5</v>
      </c>
      <c r="AW81" s="400">
        <v>5</v>
      </c>
      <c r="AX81" s="400">
        <v>2</v>
      </c>
      <c r="AY81" s="400">
        <v>5</v>
      </c>
      <c r="AZ81" s="400">
        <v>5</v>
      </c>
      <c r="BA81" s="400">
        <v>5</v>
      </c>
      <c r="BB81" s="409"/>
      <c r="BC81" s="400">
        <v>3</v>
      </c>
      <c r="BD81" s="400">
        <v>4</v>
      </c>
      <c r="BE81" s="395"/>
      <c r="BF81" s="400">
        <v>3</v>
      </c>
      <c r="BG81" s="400">
        <v>5</v>
      </c>
      <c r="BH81" s="395"/>
      <c r="BI81" s="400">
        <v>3</v>
      </c>
      <c r="BJ81" s="400">
        <v>5</v>
      </c>
      <c r="BK81" s="400">
        <v>1</v>
      </c>
      <c r="BL81" s="400">
        <v>4</v>
      </c>
      <c r="BM81" s="400">
        <v>4</v>
      </c>
      <c r="BN81" s="400">
        <v>5</v>
      </c>
      <c r="BO81" s="395"/>
      <c r="BP81" s="400">
        <v>5</v>
      </c>
      <c r="BQ81" s="400">
        <v>3</v>
      </c>
      <c r="BR81" s="406"/>
      <c r="BS81" s="400">
        <v>3</v>
      </c>
      <c r="BT81" s="400">
        <v>2</v>
      </c>
      <c r="BU81" s="400">
        <v>4</v>
      </c>
      <c r="BV81" s="400">
        <v>5</v>
      </c>
      <c r="BW81" s="400">
        <v>3</v>
      </c>
      <c r="BX81" s="409"/>
      <c r="BY81" s="400">
        <v>1</v>
      </c>
      <c r="BZ81" s="400">
        <v>4</v>
      </c>
      <c r="CA81" s="400">
        <v>2</v>
      </c>
      <c r="CB81" s="400">
        <v>2</v>
      </c>
      <c r="CC81" s="409"/>
      <c r="CD81" s="409"/>
      <c r="CE81" s="400">
        <v>2</v>
      </c>
      <c r="CF81" s="409"/>
      <c r="CG81" s="400">
        <v>4</v>
      </c>
      <c r="CH81" s="409"/>
      <c r="CI81" s="395"/>
      <c r="CJ81" s="409"/>
      <c r="CK81" s="400">
        <v>1</v>
      </c>
      <c r="CL81" s="395"/>
    </row>
    <row r="82" spans="1:90" s="494" customFormat="1" ht="30.75" customHeight="1" x14ac:dyDescent="0.25">
      <c r="A82" s="595" t="s">
        <v>752</v>
      </c>
      <c r="B82" s="479" t="s">
        <v>753</v>
      </c>
      <c r="C82" s="480" t="s">
        <v>754</v>
      </c>
      <c r="D82" s="480" t="s">
        <v>565</v>
      </c>
      <c r="E82" s="481"/>
      <c r="F82" s="524"/>
      <c r="G82" s="483">
        <f>'Stage 2 - Site Information'!N82</f>
        <v>6</v>
      </c>
      <c r="H82" s="524"/>
      <c r="I82" s="484">
        <f>'Stage 2 - Site Information'!M82</f>
        <v>0.18</v>
      </c>
      <c r="J82" s="525" t="s">
        <v>1366</v>
      </c>
      <c r="K82" s="486"/>
      <c r="L82" s="487"/>
      <c r="M82" s="401">
        <f t="shared" si="2"/>
        <v>1</v>
      </c>
      <c r="N82" s="530"/>
      <c r="O82" s="491">
        <v>5</v>
      </c>
      <c r="P82" s="491">
        <v>1</v>
      </c>
      <c r="Q82" s="487"/>
      <c r="R82" s="488">
        <v>0</v>
      </c>
      <c r="S82" s="488">
        <v>0</v>
      </c>
      <c r="T82" s="488">
        <v>0</v>
      </c>
      <c r="U82" s="488">
        <v>0</v>
      </c>
      <c r="V82" s="490"/>
      <c r="W82" s="491">
        <v>0</v>
      </c>
      <c r="X82" s="491">
        <v>0</v>
      </c>
      <c r="Y82" s="491">
        <v>0</v>
      </c>
      <c r="Z82" s="491">
        <v>0</v>
      </c>
      <c r="AA82" s="490"/>
      <c r="AB82" s="488">
        <v>0</v>
      </c>
      <c r="AC82" s="409"/>
      <c r="AD82" s="490"/>
      <c r="AE82" s="488">
        <v>0</v>
      </c>
      <c r="AF82" s="488">
        <v>0</v>
      </c>
      <c r="AG82" s="492"/>
      <c r="AH82" s="488">
        <v>0</v>
      </c>
      <c r="AI82" s="488">
        <v>0</v>
      </c>
      <c r="AJ82" s="488">
        <v>0</v>
      </c>
      <c r="AK82" s="488">
        <v>0</v>
      </c>
      <c r="AL82" s="493"/>
      <c r="AM82" s="488">
        <v>0</v>
      </c>
      <c r="AN82" s="488">
        <v>0</v>
      </c>
      <c r="AO82" s="488">
        <v>0</v>
      </c>
      <c r="AP82" s="488">
        <v>0</v>
      </c>
      <c r="AQ82" s="488">
        <v>0</v>
      </c>
      <c r="AR82" s="488">
        <v>0</v>
      </c>
      <c r="AS82" s="493"/>
      <c r="AT82" s="488">
        <v>0</v>
      </c>
      <c r="AU82" s="488">
        <v>0</v>
      </c>
      <c r="AV82" s="488">
        <v>0</v>
      </c>
      <c r="AW82" s="488">
        <v>0</v>
      </c>
      <c r="AX82" s="488">
        <v>0</v>
      </c>
      <c r="AY82" s="488">
        <v>0</v>
      </c>
      <c r="AZ82" s="488">
        <v>0</v>
      </c>
      <c r="BA82" s="488">
        <v>0</v>
      </c>
      <c r="BB82" s="489"/>
      <c r="BC82" s="488">
        <v>0</v>
      </c>
      <c r="BD82" s="488">
        <v>0</v>
      </c>
      <c r="BE82" s="493"/>
      <c r="BF82" s="488">
        <v>0</v>
      </c>
      <c r="BG82" s="488">
        <v>0</v>
      </c>
      <c r="BH82" s="493"/>
      <c r="BI82" s="488">
        <v>0</v>
      </c>
      <c r="BJ82" s="488">
        <v>0</v>
      </c>
      <c r="BK82" s="488">
        <v>0</v>
      </c>
      <c r="BL82" s="488">
        <v>0</v>
      </c>
      <c r="BM82" s="488">
        <v>0</v>
      </c>
      <c r="BN82" s="488">
        <v>0</v>
      </c>
      <c r="BO82" s="493"/>
      <c r="BP82" s="488">
        <v>0</v>
      </c>
      <c r="BQ82" s="488">
        <v>0</v>
      </c>
      <c r="BR82" s="492"/>
      <c r="BS82" s="488">
        <v>0</v>
      </c>
      <c r="BT82" s="488">
        <v>0</v>
      </c>
      <c r="BU82" s="488">
        <v>0</v>
      </c>
      <c r="BV82" s="488">
        <v>0</v>
      </c>
      <c r="BW82" s="488">
        <v>0</v>
      </c>
      <c r="BX82" s="489"/>
      <c r="BY82" s="488">
        <v>0</v>
      </c>
      <c r="BZ82" s="488">
        <v>0</v>
      </c>
      <c r="CA82" s="488">
        <v>0</v>
      </c>
      <c r="CB82" s="488">
        <v>0</v>
      </c>
      <c r="CC82" s="489"/>
      <c r="CD82" s="489"/>
      <c r="CE82" s="488">
        <v>0</v>
      </c>
      <c r="CF82" s="489"/>
      <c r="CG82" s="488">
        <v>0</v>
      </c>
      <c r="CH82" s="489"/>
      <c r="CI82" s="493"/>
      <c r="CJ82" s="489"/>
      <c r="CK82" s="488">
        <v>0</v>
      </c>
      <c r="CL82" s="493"/>
    </row>
    <row r="83" spans="1:90" s="494" customFormat="1" ht="30.75" customHeight="1" x14ac:dyDescent="0.25">
      <c r="A83" s="595" t="s">
        <v>755</v>
      </c>
      <c r="B83" s="479" t="s">
        <v>756</v>
      </c>
      <c r="C83" s="480" t="s">
        <v>757</v>
      </c>
      <c r="D83" s="480" t="s">
        <v>565</v>
      </c>
      <c r="E83" s="481"/>
      <c r="F83" s="482" t="s">
        <v>63</v>
      </c>
      <c r="G83" s="483">
        <f>'Stage 2 - Site Information'!N83</f>
        <v>1</v>
      </c>
      <c r="H83" s="482"/>
      <c r="I83" s="484">
        <f>'Stage 2 - Site Information'!M83</f>
        <v>0.03</v>
      </c>
      <c r="J83" s="485"/>
      <c r="K83" s="486"/>
      <c r="L83" s="487"/>
      <c r="M83" s="401">
        <f t="shared" si="2"/>
        <v>1</v>
      </c>
      <c r="N83" s="529"/>
      <c r="O83" s="401">
        <v>5</v>
      </c>
      <c r="P83" s="401">
        <v>1</v>
      </c>
      <c r="Q83" s="487"/>
      <c r="R83" s="488">
        <v>0</v>
      </c>
      <c r="S83" s="488">
        <v>0</v>
      </c>
      <c r="T83" s="488">
        <v>0</v>
      </c>
      <c r="U83" s="488">
        <v>0</v>
      </c>
      <c r="V83" s="490"/>
      <c r="W83" s="491">
        <v>0</v>
      </c>
      <c r="X83" s="491">
        <v>0</v>
      </c>
      <c r="Y83" s="491">
        <v>0</v>
      </c>
      <c r="Z83" s="491">
        <v>0</v>
      </c>
      <c r="AA83" s="490"/>
      <c r="AB83" s="488">
        <v>0</v>
      </c>
      <c r="AC83" s="409"/>
      <c r="AD83" s="490"/>
      <c r="AE83" s="488">
        <v>0</v>
      </c>
      <c r="AF83" s="488">
        <v>0</v>
      </c>
      <c r="AG83" s="492"/>
      <c r="AH83" s="488">
        <v>0</v>
      </c>
      <c r="AI83" s="488">
        <v>0</v>
      </c>
      <c r="AJ83" s="488">
        <v>0</v>
      </c>
      <c r="AK83" s="488">
        <v>0</v>
      </c>
      <c r="AL83" s="493"/>
      <c r="AM83" s="488">
        <v>0</v>
      </c>
      <c r="AN83" s="488">
        <v>0</v>
      </c>
      <c r="AO83" s="488">
        <v>0</v>
      </c>
      <c r="AP83" s="488">
        <v>0</v>
      </c>
      <c r="AQ83" s="488">
        <v>0</v>
      </c>
      <c r="AR83" s="488">
        <v>0</v>
      </c>
      <c r="AS83" s="493"/>
      <c r="AT83" s="488">
        <v>0</v>
      </c>
      <c r="AU83" s="488">
        <v>0</v>
      </c>
      <c r="AV83" s="488">
        <v>0</v>
      </c>
      <c r="AW83" s="488">
        <v>0</v>
      </c>
      <c r="AX83" s="488">
        <v>0</v>
      </c>
      <c r="AY83" s="488">
        <v>0</v>
      </c>
      <c r="AZ83" s="488">
        <v>0</v>
      </c>
      <c r="BA83" s="488">
        <v>0</v>
      </c>
      <c r="BB83" s="489"/>
      <c r="BC83" s="488">
        <v>0</v>
      </c>
      <c r="BD83" s="488">
        <v>0</v>
      </c>
      <c r="BE83" s="493"/>
      <c r="BF83" s="488">
        <v>0</v>
      </c>
      <c r="BG83" s="488">
        <v>0</v>
      </c>
      <c r="BH83" s="493"/>
      <c r="BI83" s="488">
        <v>0</v>
      </c>
      <c r="BJ83" s="488">
        <v>0</v>
      </c>
      <c r="BK83" s="488">
        <v>0</v>
      </c>
      <c r="BL83" s="488">
        <v>0</v>
      </c>
      <c r="BM83" s="488">
        <v>0</v>
      </c>
      <c r="BN83" s="488">
        <v>0</v>
      </c>
      <c r="BO83" s="493"/>
      <c r="BP83" s="488">
        <v>0</v>
      </c>
      <c r="BQ83" s="488">
        <v>0</v>
      </c>
      <c r="BR83" s="492"/>
      <c r="BS83" s="488">
        <v>0</v>
      </c>
      <c r="BT83" s="488">
        <v>0</v>
      </c>
      <c r="BU83" s="488">
        <v>0</v>
      </c>
      <c r="BV83" s="488">
        <v>0</v>
      </c>
      <c r="BW83" s="488">
        <v>0</v>
      </c>
      <c r="BX83" s="489"/>
      <c r="BY83" s="488">
        <v>0</v>
      </c>
      <c r="BZ83" s="488">
        <v>0</v>
      </c>
      <c r="CA83" s="488">
        <v>0</v>
      </c>
      <c r="CB83" s="488">
        <v>0</v>
      </c>
      <c r="CC83" s="489"/>
      <c r="CD83" s="489"/>
      <c r="CE83" s="488">
        <v>0</v>
      </c>
      <c r="CF83" s="489"/>
      <c r="CG83" s="488">
        <v>0</v>
      </c>
      <c r="CH83" s="489"/>
      <c r="CI83" s="493"/>
      <c r="CJ83" s="489"/>
      <c r="CK83" s="488">
        <v>0</v>
      </c>
      <c r="CL83" s="493"/>
    </row>
    <row r="84" spans="1:90" s="494" customFormat="1" ht="30.75" customHeight="1" x14ac:dyDescent="0.25">
      <c r="A84" s="595" t="s">
        <v>758</v>
      </c>
      <c r="B84" s="479" t="s">
        <v>759</v>
      </c>
      <c r="C84" s="480" t="s">
        <v>760</v>
      </c>
      <c r="D84" s="480" t="s">
        <v>565</v>
      </c>
      <c r="E84" s="481"/>
      <c r="F84" s="482" t="s">
        <v>63</v>
      </c>
      <c r="G84" s="483">
        <f>'Stage 2 - Site Information'!N84</f>
        <v>8</v>
      </c>
      <c r="H84" s="482"/>
      <c r="I84" s="484">
        <f>'Stage 2 - Site Information'!M84</f>
        <v>0.09</v>
      </c>
      <c r="J84" s="485"/>
      <c r="K84" s="486"/>
      <c r="L84" s="487"/>
      <c r="M84" s="401">
        <f t="shared" si="2"/>
        <v>1</v>
      </c>
      <c r="N84" s="529"/>
      <c r="O84" s="401">
        <v>5</v>
      </c>
      <c r="P84" s="401">
        <v>5</v>
      </c>
      <c r="Q84" s="487"/>
      <c r="R84" s="488">
        <v>0</v>
      </c>
      <c r="S84" s="488">
        <v>0</v>
      </c>
      <c r="T84" s="488">
        <v>0</v>
      </c>
      <c r="U84" s="488">
        <v>0</v>
      </c>
      <c r="V84" s="490"/>
      <c r="W84" s="491">
        <v>0</v>
      </c>
      <c r="X84" s="491">
        <v>0</v>
      </c>
      <c r="Y84" s="491">
        <v>0</v>
      </c>
      <c r="Z84" s="491">
        <v>0</v>
      </c>
      <c r="AA84" s="490"/>
      <c r="AB84" s="488">
        <v>0</v>
      </c>
      <c r="AC84" s="488">
        <v>0</v>
      </c>
      <c r="AD84" s="490"/>
      <c r="AE84" s="488">
        <v>0</v>
      </c>
      <c r="AF84" s="488">
        <v>0</v>
      </c>
      <c r="AG84" s="492"/>
      <c r="AH84" s="488">
        <v>0</v>
      </c>
      <c r="AI84" s="488">
        <v>0</v>
      </c>
      <c r="AJ84" s="488">
        <v>0</v>
      </c>
      <c r="AK84" s="488">
        <v>0</v>
      </c>
      <c r="AL84" s="493"/>
      <c r="AM84" s="488">
        <v>0</v>
      </c>
      <c r="AN84" s="488">
        <v>0</v>
      </c>
      <c r="AO84" s="488">
        <v>0</v>
      </c>
      <c r="AP84" s="488">
        <v>0</v>
      </c>
      <c r="AQ84" s="488">
        <v>0</v>
      </c>
      <c r="AR84" s="488">
        <v>0</v>
      </c>
      <c r="AS84" s="493"/>
      <c r="AT84" s="488">
        <v>0</v>
      </c>
      <c r="AU84" s="488">
        <v>0</v>
      </c>
      <c r="AV84" s="488">
        <v>0</v>
      </c>
      <c r="AW84" s="488">
        <v>0</v>
      </c>
      <c r="AX84" s="488">
        <v>0</v>
      </c>
      <c r="AY84" s="488">
        <v>0</v>
      </c>
      <c r="AZ84" s="488">
        <v>0</v>
      </c>
      <c r="BA84" s="488">
        <v>0</v>
      </c>
      <c r="BB84" s="489"/>
      <c r="BC84" s="488">
        <v>0</v>
      </c>
      <c r="BD84" s="488">
        <v>0</v>
      </c>
      <c r="BE84" s="493"/>
      <c r="BF84" s="488">
        <v>0</v>
      </c>
      <c r="BG84" s="488">
        <v>0</v>
      </c>
      <c r="BH84" s="493"/>
      <c r="BI84" s="488">
        <v>0</v>
      </c>
      <c r="BJ84" s="488">
        <v>0</v>
      </c>
      <c r="BK84" s="488">
        <v>0</v>
      </c>
      <c r="BL84" s="488">
        <v>0</v>
      </c>
      <c r="BM84" s="488">
        <v>0</v>
      </c>
      <c r="BN84" s="488">
        <v>0</v>
      </c>
      <c r="BO84" s="493"/>
      <c r="BP84" s="488">
        <v>0</v>
      </c>
      <c r="BQ84" s="488">
        <v>0</v>
      </c>
      <c r="BR84" s="492"/>
      <c r="BS84" s="488">
        <v>0</v>
      </c>
      <c r="BT84" s="488">
        <v>0</v>
      </c>
      <c r="BU84" s="488">
        <v>0</v>
      </c>
      <c r="BV84" s="488">
        <v>0</v>
      </c>
      <c r="BW84" s="488">
        <v>0</v>
      </c>
      <c r="BX84" s="489"/>
      <c r="BY84" s="488">
        <v>0</v>
      </c>
      <c r="BZ84" s="488">
        <v>0</v>
      </c>
      <c r="CA84" s="488">
        <v>0</v>
      </c>
      <c r="CB84" s="488">
        <v>0</v>
      </c>
      <c r="CC84" s="489"/>
      <c r="CD84" s="489"/>
      <c r="CE84" s="488">
        <v>0</v>
      </c>
      <c r="CF84" s="489"/>
      <c r="CG84" s="488">
        <v>0</v>
      </c>
      <c r="CH84" s="489"/>
      <c r="CI84" s="493"/>
      <c r="CJ84" s="489"/>
      <c r="CK84" s="488">
        <v>0</v>
      </c>
      <c r="CL84" s="493"/>
    </row>
    <row r="85" spans="1:90" ht="30.75" customHeight="1" x14ac:dyDescent="0.25">
      <c r="A85" s="594" t="s">
        <v>761</v>
      </c>
      <c r="B85" s="319" t="s">
        <v>762</v>
      </c>
      <c r="C85" s="320" t="s">
        <v>763</v>
      </c>
      <c r="D85" s="320" t="s">
        <v>612</v>
      </c>
      <c r="E85" s="323"/>
      <c r="F85" s="396" t="s">
        <v>63</v>
      </c>
      <c r="G85" s="397">
        <f>'Stage 2 - Site Information'!N85</f>
        <v>165</v>
      </c>
      <c r="H85" s="396"/>
      <c r="I85" s="398">
        <f>'Stage 2 - Site Information'!M85</f>
        <v>8.02</v>
      </c>
      <c r="J85" s="399"/>
      <c r="K85" s="405"/>
      <c r="L85" s="408"/>
      <c r="M85" s="401">
        <f t="shared" si="2"/>
        <v>5</v>
      </c>
      <c r="N85" s="529"/>
      <c r="O85" s="401">
        <v>4</v>
      </c>
      <c r="P85" s="401">
        <v>1</v>
      </c>
      <c r="Q85" s="408"/>
      <c r="R85" s="400">
        <v>5</v>
      </c>
      <c r="S85" s="400">
        <v>5</v>
      </c>
      <c r="T85" s="400">
        <v>1</v>
      </c>
      <c r="U85" s="400">
        <v>4</v>
      </c>
      <c r="V85" s="407"/>
      <c r="W85" s="401">
        <v>4</v>
      </c>
      <c r="X85" s="401">
        <v>3</v>
      </c>
      <c r="Y85" s="401">
        <v>1</v>
      </c>
      <c r="Z85" s="401">
        <v>4</v>
      </c>
      <c r="AA85" s="407"/>
      <c r="AB85" s="400">
        <v>5</v>
      </c>
      <c r="AC85" s="409"/>
      <c r="AD85" s="407"/>
      <c r="AE85" s="400">
        <v>5</v>
      </c>
      <c r="AF85" s="400">
        <v>5</v>
      </c>
      <c r="AG85" s="406"/>
      <c r="AH85" s="400">
        <v>4</v>
      </c>
      <c r="AI85" s="400">
        <v>5</v>
      </c>
      <c r="AJ85" s="400">
        <v>3</v>
      </c>
      <c r="AK85" s="400">
        <v>2</v>
      </c>
      <c r="AL85" s="395"/>
      <c r="AM85" s="400">
        <v>5</v>
      </c>
      <c r="AN85" s="400">
        <v>4</v>
      </c>
      <c r="AO85" s="400">
        <v>4</v>
      </c>
      <c r="AP85" s="400">
        <v>3</v>
      </c>
      <c r="AQ85" s="400">
        <v>5</v>
      </c>
      <c r="AR85" s="400">
        <v>4</v>
      </c>
      <c r="AS85" s="395"/>
      <c r="AT85" s="400">
        <v>5</v>
      </c>
      <c r="AU85" s="400">
        <v>5</v>
      </c>
      <c r="AV85" s="400">
        <v>4</v>
      </c>
      <c r="AW85" s="400">
        <v>1</v>
      </c>
      <c r="AX85" s="400">
        <v>2</v>
      </c>
      <c r="AY85" s="400">
        <v>1</v>
      </c>
      <c r="AZ85" s="400">
        <v>5</v>
      </c>
      <c r="BA85" s="400">
        <v>5</v>
      </c>
      <c r="BB85" s="409"/>
      <c r="BC85" s="400">
        <v>3</v>
      </c>
      <c r="BD85" s="400">
        <v>3</v>
      </c>
      <c r="BE85" s="395"/>
      <c r="BF85" s="400">
        <v>4</v>
      </c>
      <c r="BG85" s="400">
        <v>2</v>
      </c>
      <c r="BH85" s="395"/>
      <c r="BI85" s="400">
        <v>5</v>
      </c>
      <c r="BJ85" s="400">
        <v>5</v>
      </c>
      <c r="BK85" s="400">
        <v>1</v>
      </c>
      <c r="BL85" s="400">
        <v>5</v>
      </c>
      <c r="BM85" s="400">
        <v>5</v>
      </c>
      <c r="BN85" s="400">
        <v>5</v>
      </c>
      <c r="BO85" s="395"/>
      <c r="BP85" s="400">
        <v>5</v>
      </c>
      <c r="BQ85" s="400">
        <v>3</v>
      </c>
      <c r="BR85" s="406"/>
      <c r="BS85" s="400">
        <v>4</v>
      </c>
      <c r="BT85" s="400">
        <v>4</v>
      </c>
      <c r="BU85" s="400">
        <v>2</v>
      </c>
      <c r="BV85" s="400">
        <v>1</v>
      </c>
      <c r="BW85" s="400">
        <v>5</v>
      </c>
      <c r="BX85" s="409"/>
      <c r="BY85" s="400">
        <v>4</v>
      </c>
      <c r="BZ85" s="400">
        <v>3</v>
      </c>
      <c r="CA85" s="400">
        <v>1</v>
      </c>
      <c r="CB85" s="400">
        <v>3</v>
      </c>
      <c r="CC85" s="409"/>
      <c r="CD85" s="409"/>
      <c r="CE85" s="400">
        <v>1</v>
      </c>
      <c r="CF85" s="409"/>
      <c r="CG85" s="400">
        <v>5</v>
      </c>
      <c r="CH85" s="409"/>
      <c r="CI85" s="395"/>
      <c r="CJ85" s="409"/>
      <c r="CK85" s="400">
        <v>1</v>
      </c>
      <c r="CL85" s="395"/>
    </row>
    <row r="86" spans="1:90" s="494" customFormat="1" ht="30.75" customHeight="1" x14ac:dyDescent="0.25">
      <c r="A86" s="595" t="s">
        <v>764</v>
      </c>
      <c r="B86" s="479" t="s">
        <v>765</v>
      </c>
      <c r="C86" s="480" t="s">
        <v>596</v>
      </c>
      <c r="D86" s="480" t="s">
        <v>584</v>
      </c>
      <c r="E86" s="481"/>
      <c r="F86" s="482" t="s">
        <v>63</v>
      </c>
      <c r="G86" s="483">
        <f>'Stage 2 - Site Information'!N86</f>
        <v>1</v>
      </c>
      <c r="H86" s="482"/>
      <c r="I86" s="484">
        <f>'Stage 2 - Site Information'!M86</f>
        <v>0.04</v>
      </c>
      <c r="J86" s="485"/>
      <c r="K86" s="486"/>
      <c r="L86" s="487"/>
      <c r="M86" s="401">
        <f t="shared" si="2"/>
        <v>1</v>
      </c>
      <c r="N86" s="529"/>
      <c r="O86" s="401">
        <v>2</v>
      </c>
      <c r="P86" s="401">
        <v>1</v>
      </c>
      <c r="Q86" s="487"/>
      <c r="R86" s="488">
        <v>0</v>
      </c>
      <c r="S86" s="488">
        <v>0</v>
      </c>
      <c r="T86" s="488">
        <v>0</v>
      </c>
      <c r="U86" s="488">
        <v>0</v>
      </c>
      <c r="V86" s="490"/>
      <c r="W86" s="491">
        <v>0</v>
      </c>
      <c r="X86" s="491">
        <v>0</v>
      </c>
      <c r="Y86" s="491">
        <v>0</v>
      </c>
      <c r="Z86" s="491">
        <v>0</v>
      </c>
      <c r="AA86" s="490"/>
      <c r="AB86" s="488">
        <v>0</v>
      </c>
      <c r="AC86" s="409"/>
      <c r="AD86" s="490"/>
      <c r="AE86" s="488">
        <v>0</v>
      </c>
      <c r="AF86" s="488">
        <v>0</v>
      </c>
      <c r="AG86" s="492"/>
      <c r="AH86" s="488">
        <v>0</v>
      </c>
      <c r="AI86" s="488">
        <v>0</v>
      </c>
      <c r="AJ86" s="488">
        <v>0</v>
      </c>
      <c r="AK86" s="488">
        <v>0</v>
      </c>
      <c r="AL86" s="493"/>
      <c r="AM86" s="488">
        <v>0</v>
      </c>
      <c r="AN86" s="488">
        <v>0</v>
      </c>
      <c r="AO86" s="488">
        <v>0</v>
      </c>
      <c r="AP86" s="488">
        <v>0</v>
      </c>
      <c r="AQ86" s="488">
        <v>0</v>
      </c>
      <c r="AR86" s="488">
        <v>0</v>
      </c>
      <c r="AS86" s="493"/>
      <c r="AT86" s="488">
        <v>0</v>
      </c>
      <c r="AU86" s="488">
        <v>0</v>
      </c>
      <c r="AV86" s="488">
        <v>0</v>
      </c>
      <c r="AW86" s="488">
        <v>0</v>
      </c>
      <c r="AX86" s="488">
        <v>0</v>
      </c>
      <c r="AY86" s="488">
        <v>0</v>
      </c>
      <c r="AZ86" s="488">
        <v>0</v>
      </c>
      <c r="BA86" s="488">
        <v>0</v>
      </c>
      <c r="BB86" s="489"/>
      <c r="BC86" s="488">
        <v>0</v>
      </c>
      <c r="BD86" s="488">
        <v>0</v>
      </c>
      <c r="BE86" s="493"/>
      <c r="BF86" s="488">
        <v>0</v>
      </c>
      <c r="BG86" s="488">
        <v>0</v>
      </c>
      <c r="BH86" s="493"/>
      <c r="BI86" s="488">
        <v>0</v>
      </c>
      <c r="BJ86" s="488">
        <v>0</v>
      </c>
      <c r="BK86" s="488">
        <v>0</v>
      </c>
      <c r="BL86" s="488">
        <v>0</v>
      </c>
      <c r="BM86" s="488">
        <v>0</v>
      </c>
      <c r="BN86" s="488">
        <v>0</v>
      </c>
      <c r="BO86" s="493"/>
      <c r="BP86" s="488">
        <v>0</v>
      </c>
      <c r="BQ86" s="488">
        <v>0</v>
      </c>
      <c r="BR86" s="492"/>
      <c r="BS86" s="488">
        <v>0</v>
      </c>
      <c r="BT86" s="488">
        <v>0</v>
      </c>
      <c r="BU86" s="488">
        <v>0</v>
      </c>
      <c r="BV86" s="488">
        <v>0</v>
      </c>
      <c r="BW86" s="488">
        <v>0</v>
      </c>
      <c r="BX86" s="489"/>
      <c r="BY86" s="488">
        <v>0</v>
      </c>
      <c r="BZ86" s="488">
        <v>0</v>
      </c>
      <c r="CA86" s="488">
        <v>0</v>
      </c>
      <c r="CB86" s="488">
        <v>0</v>
      </c>
      <c r="CC86" s="489"/>
      <c r="CD86" s="489"/>
      <c r="CE86" s="488">
        <v>0</v>
      </c>
      <c r="CF86" s="489"/>
      <c r="CG86" s="488">
        <v>0</v>
      </c>
      <c r="CH86" s="489"/>
      <c r="CI86" s="493"/>
      <c r="CJ86" s="489"/>
      <c r="CK86" s="488">
        <v>0</v>
      </c>
      <c r="CL86" s="493"/>
    </row>
    <row r="87" spans="1:90" ht="30.75" customHeight="1" x14ac:dyDescent="0.25">
      <c r="A87" s="594" t="s">
        <v>766</v>
      </c>
      <c r="B87" s="319" t="s">
        <v>767</v>
      </c>
      <c r="C87" s="320" t="s">
        <v>596</v>
      </c>
      <c r="D87" s="320" t="s">
        <v>584</v>
      </c>
      <c r="E87" s="323"/>
      <c r="F87" s="396" t="s">
        <v>63</v>
      </c>
      <c r="G87" s="397">
        <f>'Stage 2 - Site Information'!N87</f>
        <v>75</v>
      </c>
      <c r="H87" s="396"/>
      <c r="I87" s="398">
        <f>'Stage 2 - Site Information'!M87</f>
        <v>2.74</v>
      </c>
      <c r="J87" s="399"/>
      <c r="K87" s="405"/>
      <c r="L87" s="408"/>
      <c r="M87" s="401">
        <f t="shared" si="2"/>
        <v>5</v>
      </c>
      <c r="N87" s="529"/>
      <c r="O87" s="401">
        <v>2</v>
      </c>
      <c r="P87" s="401">
        <v>1</v>
      </c>
      <c r="Q87" s="408"/>
      <c r="R87" s="400">
        <v>5</v>
      </c>
      <c r="S87" s="400">
        <v>5</v>
      </c>
      <c r="T87" s="400">
        <v>1</v>
      </c>
      <c r="U87" s="400">
        <v>4</v>
      </c>
      <c r="V87" s="407"/>
      <c r="W87" s="401">
        <v>4</v>
      </c>
      <c r="X87" s="401">
        <v>3</v>
      </c>
      <c r="Y87" s="401">
        <v>3</v>
      </c>
      <c r="Z87" s="401">
        <v>4</v>
      </c>
      <c r="AA87" s="407"/>
      <c r="AB87" s="400">
        <v>5</v>
      </c>
      <c r="AC87" s="409"/>
      <c r="AD87" s="407"/>
      <c r="AE87" s="400">
        <v>5</v>
      </c>
      <c r="AF87" s="400">
        <v>5</v>
      </c>
      <c r="AG87" s="406"/>
      <c r="AH87" s="400">
        <v>4</v>
      </c>
      <c r="AI87" s="400">
        <v>1</v>
      </c>
      <c r="AJ87" s="400">
        <v>1</v>
      </c>
      <c r="AK87" s="400">
        <v>2</v>
      </c>
      <c r="AL87" s="395"/>
      <c r="AM87" s="400">
        <v>5</v>
      </c>
      <c r="AN87" s="400">
        <v>4</v>
      </c>
      <c r="AO87" s="400">
        <v>5</v>
      </c>
      <c r="AP87" s="400">
        <v>3</v>
      </c>
      <c r="AQ87" s="400">
        <v>5</v>
      </c>
      <c r="AR87" s="400">
        <v>5</v>
      </c>
      <c r="AS87" s="395"/>
      <c r="AT87" s="400">
        <v>3</v>
      </c>
      <c r="AU87" s="400">
        <v>5</v>
      </c>
      <c r="AV87" s="400">
        <v>5</v>
      </c>
      <c r="AW87" s="400">
        <v>3</v>
      </c>
      <c r="AX87" s="400">
        <v>2</v>
      </c>
      <c r="AY87" s="400">
        <v>5</v>
      </c>
      <c r="AZ87" s="400">
        <v>5</v>
      </c>
      <c r="BA87" s="400">
        <v>5</v>
      </c>
      <c r="BB87" s="409"/>
      <c r="BC87" s="400">
        <v>3</v>
      </c>
      <c r="BD87" s="400">
        <v>3</v>
      </c>
      <c r="BE87" s="395"/>
      <c r="BF87" s="400">
        <v>5</v>
      </c>
      <c r="BG87" s="400">
        <v>5</v>
      </c>
      <c r="BH87" s="395"/>
      <c r="BI87" s="400">
        <v>5</v>
      </c>
      <c r="BJ87" s="400">
        <v>5</v>
      </c>
      <c r="BK87" s="400">
        <v>5</v>
      </c>
      <c r="BL87" s="400">
        <v>5</v>
      </c>
      <c r="BM87" s="400">
        <v>1</v>
      </c>
      <c r="BN87" s="400">
        <v>5</v>
      </c>
      <c r="BO87" s="395"/>
      <c r="BP87" s="400">
        <v>5</v>
      </c>
      <c r="BQ87" s="400">
        <v>5</v>
      </c>
      <c r="BR87" s="406"/>
      <c r="BS87" s="400">
        <v>1</v>
      </c>
      <c r="BT87" s="400">
        <v>2</v>
      </c>
      <c r="BU87" s="400">
        <v>3</v>
      </c>
      <c r="BV87" s="400">
        <v>2</v>
      </c>
      <c r="BW87" s="400">
        <v>2</v>
      </c>
      <c r="BX87" s="409"/>
      <c r="BY87" s="400">
        <v>1</v>
      </c>
      <c r="BZ87" s="400">
        <v>4</v>
      </c>
      <c r="CA87" s="400">
        <v>3</v>
      </c>
      <c r="CB87" s="400">
        <v>2</v>
      </c>
      <c r="CC87" s="409"/>
      <c r="CD87" s="409"/>
      <c r="CE87" s="400">
        <v>3</v>
      </c>
      <c r="CF87" s="409"/>
      <c r="CG87" s="400">
        <v>5</v>
      </c>
      <c r="CH87" s="409"/>
      <c r="CI87" s="395"/>
      <c r="CJ87" s="409"/>
      <c r="CK87" s="400">
        <v>1</v>
      </c>
      <c r="CL87" s="395"/>
    </row>
    <row r="88" spans="1:90" ht="30.75" customHeight="1" x14ac:dyDescent="0.25">
      <c r="A88" s="594" t="s">
        <v>768</v>
      </c>
      <c r="B88" s="319" t="s">
        <v>769</v>
      </c>
      <c r="C88" s="320" t="s">
        <v>724</v>
      </c>
      <c r="D88" s="320" t="s">
        <v>521</v>
      </c>
      <c r="E88" s="323"/>
      <c r="F88" s="396" t="s">
        <v>63</v>
      </c>
      <c r="G88" s="397">
        <f>'Stage 2 - Site Information'!N88</f>
        <v>35</v>
      </c>
      <c r="H88" s="396"/>
      <c r="I88" s="398">
        <f>'Stage 2 - Site Information'!M88</f>
        <v>0.63</v>
      </c>
      <c r="J88" s="399"/>
      <c r="K88" s="405"/>
      <c r="L88" s="408"/>
      <c r="M88" s="401">
        <f t="shared" si="2"/>
        <v>5</v>
      </c>
      <c r="N88" s="529"/>
      <c r="O88" s="401">
        <v>4</v>
      </c>
      <c r="P88" s="401">
        <v>5</v>
      </c>
      <c r="Q88" s="408"/>
      <c r="R88" s="400">
        <v>3</v>
      </c>
      <c r="S88" s="400">
        <v>5</v>
      </c>
      <c r="T88" s="400">
        <v>1</v>
      </c>
      <c r="U88" s="400">
        <v>4</v>
      </c>
      <c r="V88" s="407"/>
      <c r="W88" s="401">
        <v>4</v>
      </c>
      <c r="X88" s="401">
        <v>3</v>
      </c>
      <c r="Y88" s="401">
        <v>1</v>
      </c>
      <c r="Z88" s="401">
        <v>4</v>
      </c>
      <c r="AA88" s="407"/>
      <c r="AB88" s="400">
        <v>5</v>
      </c>
      <c r="AC88" s="400">
        <v>1</v>
      </c>
      <c r="AD88" s="407"/>
      <c r="AE88" s="400">
        <v>5</v>
      </c>
      <c r="AF88" s="400">
        <v>5</v>
      </c>
      <c r="AG88" s="406"/>
      <c r="AH88" s="400">
        <v>3</v>
      </c>
      <c r="AI88" s="400">
        <v>3</v>
      </c>
      <c r="AJ88" s="400">
        <v>1</v>
      </c>
      <c r="AK88" s="400">
        <v>2</v>
      </c>
      <c r="AL88" s="395"/>
      <c r="AM88" s="400">
        <v>5</v>
      </c>
      <c r="AN88" s="400">
        <v>5</v>
      </c>
      <c r="AO88" s="400">
        <v>4</v>
      </c>
      <c r="AP88" s="400">
        <v>4</v>
      </c>
      <c r="AQ88" s="400">
        <v>5</v>
      </c>
      <c r="AR88" s="400">
        <v>5</v>
      </c>
      <c r="AS88" s="395"/>
      <c r="AT88" s="400">
        <v>5</v>
      </c>
      <c r="AU88" s="400">
        <v>5</v>
      </c>
      <c r="AV88" s="400">
        <v>5</v>
      </c>
      <c r="AW88" s="400">
        <v>5</v>
      </c>
      <c r="AX88" s="400">
        <v>5</v>
      </c>
      <c r="AY88" s="400">
        <v>5</v>
      </c>
      <c r="AZ88" s="400">
        <v>5</v>
      </c>
      <c r="BA88" s="400">
        <v>5</v>
      </c>
      <c r="BB88" s="409"/>
      <c r="BC88" s="400">
        <v>5</v>
      </c>
      <c r="BD88" s="400">
        <v>5</v>
      </c>
      <c r="BE88" s="395"/>
      <c r="BF88" s="400">
        <v>3</v>
      </c>
      <c r="BG88" s="400">
        <v>5</v>
      </c>
      <c r="BH88" s="395"/>
      <c r="BI88" s="400">
        <v>5</v>
      </c>
      <c r="BJ88" s="400">
        <v>5</v>
      </c>
      <c r="BK88" s="400">
        <v>5</v>
      </c>
      <c r="BL88" s="400">
        <v>5</v>
      </c>
      <c r="BM88" s="400">
        <v>4</v>
      </c>
      <c r="BN88" s="400">
        <v>5</v>
      </c>
      <c r="BO88" s="395"/>
      <c r="BP88" s="400">
        <v>5</v>
      </c>
      <c r="BQ88" s="400">
        <v>5</v>
      </c>
      <c r="BR88" s="406"/>
      <c r="BS88" s="400">
        <v>1</v>
      </c>
      <c r="BT88" s="400">
        <v>2</v>
      </c>
      <c r="BU88" s="400">
        <v>5</v>
      </c>
      <c r="BV88" s="400">
        <v>4</v>
      </c>
      <c r="BW88" s="400">
        <v>5</v>
      </c>
      <c r="BX88" s="409"/>
      <c r="BY88" s="400">
        <v>5</v>
      </c>
      <c r="BZ88" s="400">
        <v>4</v>
      </c>
      <c r="CA88" s="400">
        <v>1</v>
      </c>
      <c r="CB88" s="400">
        <v>5</v>
      </c>
      <c r="CC88" s="409"/>
      <c r="CD88" s="409"/>
      <c r="CE88" s="400">
        <v>1</v>
      </c>
      <c r="CF88" s="409"/>
      <c r="CG88" s="400">
        <v>5</v>
      </c>
      <c r="CH88" s="409"/>
      <c r="CI88" s="395"/>
      <c r="CJ88" s="409"/>
      <c r="CK88" s="400">
        <v>1</v>
      </c>
      <c r="CL88" s="395"/>
    </row>
    <row r="89" spans="1:90" ht="30.75" customHeight="1" x14ac:dyDescent="0.25">
      <c r="A89" s="594" t="s">
        <v>770</v>
      </c>
      <c r="B89" s="319" t="s">
        <v>771</v>
      </c>
      <c r="C89" s="320" t="s">
        <v>772</v>
      </c>
      <c r="D89" s="320" t="s">
        <v>521</v>
      </c>
      <c r="E89" s="323"/>
      <c r="F89" s="396" t="s">
        <v>63</v>
      </c>
      <c r="G89" s="397">
        <f>'Stage 2 - Site Information'!N89</f>
        <v>25</v>
      </c>
      <c r="H89" s="396"/>
      <c r="I89" s="398">
        <f>'Stage 2 - Site Information'!M89</f>
        <v>0.83</v>
      </c>
      <c r="J89" s="399"/>
      <c r="K89" s="405"/>
      <c r="L89" s="408"/>
      <c r="M89" s="401">
        <f t="shared" si="2"/>
        <v>5</v>
      </c>
      <c r="N89" s="529"/>
      <c r="O89" s="401">
        <v>4</v>
      </c>
      <c r="P89" s="401">
        <v>2</v>
      </c>
      <c r="Q89" s="408"/>
      <c r="R89" s="400">
        <v>5</v>
      </c>
      <c r="S89" s="400">
        <v>5</v>
      </c>
      <c r="T89" s="400">
        <v>1</v>
      </c>
      <c r="U89" s="400">
        <v>4</v>
      </c>
      <c r="V89" s="407"/>
      <c r="W89" s="401">
        <v>4</v>
      </c>
      <c r="X89" s="401">
        <v>3</v>
      </c>
      <c r="Y89" s="401">
        <v>3</v>
      </c>
      <c r="Z89" s="401">
        <v>4</v>
      </c>
      <c r="AA89" s="407"/>
      <c r="AB89" s="400">
        <v>5</v>
      </c>
      <c r="AC89" s="409"/>
      <c r="AD89" s="407"/>
      <c r="AE89" s="400">
        <v>5</v>
      </c>
      <c r="AF89" s="400">
        <v>5</v>
      </c>
      <c r="AG89" s="406"/>
      <c r="AH89" s="400">
        <v>5</v>
      </c>
      <c r="AI89" s="400">
        <v>5</v>
      </c>
      <c r="AJ89" s="400">
        <v>5</v>
      </c>
      <c r="AK89" s="400">
        <v>2</v>
      </c>
      <c r="AL89" s="395"/>
      <c r="AM89" s="400">
        <v>3</v>
      </c>
      <c r="AN89" s="400">
        <v>5</v>
      </c>
      <c r="AO89" s="400">
        <v>5</v>
      </c>
      <c r="AP89" s="400">
        <v>3</v>
      </c>
      <c r="AQ89" s="400">
        <v>5</v>
      </c>
      <c r="AR89" s="400">
        <v>5</v>
      </c>
      <c r="AS89" s="395"/>
      <c r="AT89" s="400">
        <v>5</v>
      </c>
      <c r="AU89" s="400">
        <v>5</v>
      </c>
      <c r="AV89" s="400">
        <v>3</v>
      </c>
      <c r="AW89" s="400">
        <v>5</v>
      </c>
      <c r="AX89" s="400">
        <v>1</v>
      </c>
      <c r="AY89" s="400">
        <v>5</v>
      </c>
      <c r="AZ89" s="400">
        <v>5</v>
      </c>
      <c r="BA89" s="400">
        <v>5</v>
      </c>
      <c r="BB89" s="409"/>
      <c r="BC89" s="400">
        <v>4</v>
      </c>
      <c r="BD89" s="400">
        <v>3</v>
      </c>
      <c r="BE89" s="395"/>
      <c r="BF89" s="400">
        <v>3</v>
      </c>
      <c r="BG89" s="400">
        <v>5</v>
      </c>
      <c r="BH89" s="395"/>
      <c r="BI89" s="400">
        <v>5</v>
      </c>
      <c r="BJ89" s="400">
        <v>5</v>
      </c>
      <c r="BK89" s="400">
        <v>1</v>
      </c>
      <c r="BL89" s="400">
        <v>4</v>
      </c>
      <c r="BM89" s="400">
        <v>1</v>
      </c>
      <c r="BN89" s="400">
        <v>5</v>
      </c>
      <c r="BO89" s="395"/>
      <c r="BP89" s="400">
        <v>5</v>
      </c>
      <c r="BQ89" s="400">
        <v>5</v>
      </c>
      <c r="BR89" s="406"/>
      <c r="BS89" s="400">
        <v>1</v>
      </c>
      <c r="BT89" s="400">
        <v>2</v>
      </c>
      <c r="BU89" s="400">
        <v>4</v>
      </c>
      <c r="BV89" s="400">
        <v>3</v>
      </c>
      <c r="BW89" s="400">
        <v>5</v>
      </c>
      <c r="BX89" s="409"/>
      <c r="BY89" s="400">
        <v>4</v>
      </c>
      <c r="BZ89" s="400">
        <v>4</v>
      </c>
      <c r="CA89" s="400">
        <v>1</v>
      </c>
      <c r="CB89" s="400">
        <v>4</v>
      </c>
      <c r="CC89" s="409"/>
      <c r="CD89" s="409"/>
      <c r="CE89" s="400">
        <v>1</v>
      </c>
      <c r="CF89" s="409"/>
      <c r="CG89" s="400">
        <v>5</v>
      </c>
      <c r="CH89" s="409"/>
      <c r="CI89" s="395"/>
      <c r="CJ89" s="409"/>
      <c r="CK89" s="400">
        <v>1</v>
      </c>
      <c r="CL89" s="395"/>
    </row>
    <row r="90" spans="1:90" ht="30.75" customHeight="1" x14ac:dyDescent="0.25">
      <c r="A90" s="594" t="s">
        <v>773</v>
      </c>
      <c r="B90" s="319" t="s">
        <v>774</v>
      </c>
      <c r="C90" s="320" t="s">
        <v>763</v>
      </c>
      <c r="D90" s="320" t="s">
        <v>535</v>
      </c>
      <c r="E90" s="323"/>
      <c r="F90" s="396" t="s">
        <v>63</v>
      </c>
      <c r="G90" s="397">
        <f>'Stage 2 - Site Information'!N90</f>
        <v>17</v>
      </c>
      <c r="H90" s="396"/>
      <c r="I90" s="398">
        <f>'Stage 2 - Site Information'!M90</f>
        <v>0.57999999999999996</v>
      </c>
      <c r="J90" s="399" t="s">
        <v>854</v>
      </c>
      <c r="K90" s="405"/>
      <c r="L90" s="408"/>
      <c r="M90" s="401">
        <f t="shared" si="2"/>
        <v>5</v>
      </c>
      <c r="N90" s="529"/>
      <c r="O90" s="401">
        <v>5</v>
      </c>
      <c r="P90" s="401">
        <v>1</v>
      </c>
      <c r="Q90" s="408"/>
      <c r="R90" s="400">
        <v>5</v>
      </c>
      <c r="S90" s="400">
        <v>5</v>
      </c>
      <c r="T90" s="400">
        <v>1</v>
      </c>
      <c r="U90" s="400">
        <v>4</v>
      </c>
      <c r="V90" s="407"/>
      <c r="W90" s="401">
        <v>4</v>
      </c>
      <c r="X90" s="401">
        <v>3</v>
      </c>
      <c r="Y90" s="401">
        <v>1</v>
      </c>
      <c r="Z90" s="401">
        <v>4</v>
      </c>
      <c r="AA90" s="407"/>
      <c r="AB90" s="400">
        <v>5</v>
      </c>
      <c r="AC90" s="409"/>
      <c r="AD90" s="407"/>
      <c r="AE90" s="400">
        <v>5</v>
      </c>
      <c r="AF90" s="400">
        <v>5</v>
      </c>
      <c r="AG90" s="406"/>
      <c r="AH90" s="400">
        <v>4</v>
      </c>
      <c r="AI90" s="400">
        <v>4</v>
      </c>
      <c r="AJ90" s="400">
        <v>3</v>
      </c>
      <c r="AK90" s="400">
        <v>2</v>
      </c>
      <c r="AL90" s="395"/>
      <c r="AM90" s="400">
        <v>5</v>
      </c>
      <c r="AN90" s="400">
        <v>5</v>
      </c>
      <c r="AO90" s="400">
        <v>4</v>
      </c>
      <c r="AP90" s="400">
        <v>3</v>
      </c>
      <c r="AQ90" s="400">
        <v>5</v>
      </c>
      <c r="AR90" s="400">
        <v>5</v>
      </c>
      <c r="AS90" s="395">
        <v>5</v>
      </c>
      <c r="AT90" s="400">
        <v>5</v>
      </c>
      <c r="AU90" s="400">
        <v>5</v>
      </c>
      <c r="AV90" s="400">
        <v>5</v>
      </c>
      <c r="AW90" s="400">
        <v>1</v>
      </c>
      <c r="AX90" s="400">
        <v>5</v>
      </c>
      <c r="AY90" s="400">
        <v>5</v>
      </c>
      <c r="AZ90" s="400">
        <v>5</v>
      </c>
      <c r="BA90" s="400">
        <v>5</v>
      </c>
      <c r="BB90" s="409"/>
      <c r="BC90" s="400">
        <v>3</v>
      </c>
      <c r="BD90" s="400">
        <v>4</v>
      </c>
      <c r="BE90" s="395"/>
      <c r="BF90" s="400">
        <v>5</v>
      </c>
      <c r="BG90" s="400">
        <v>4</v>
      </c>
      <c r="BH90" s="395"/>
      <c r="BI90" s="400">
        <v>5</v>
      </c>
      <c r="BJ90" s="400">
        <v>5</v>
      </c>
      <c r="BK90" s="400">
        <v>3</v>
      </c>
      <c r="BL90" s="400">
        <v>5</v>
      </c>
      <c r="BM90" s="400">
        <v>5</v>
      </c>
      <c r="BN90" s="400">
        <v>5</v>
      </c>
      <c r="BO90" s="395"/>
      <c r="BP90" s="400">
        <v>5</v>
      </c>
      <c r="BQ90" s="400">
        <v>5</v>
      </c>
      <c r="BR90" s="406"/>
      <c r="BS90" s="400">
        <v>4</v>
      </c>
      <c r="BT90" s="400">
        <v>2</v>
      </c>
      <c r="BU90" s="400">
        <v>2</v>
      </c>
      <c r="BV90" s="400">
        <v>3</v>
      </c>
      <c r="BW90" s="400">
        <v>3</v>
      </c>
      <c r="BX90" s="409"/>
      <c r="BY90" s="400">
        <v>2</v>
      </c>
      <c r="BZ90" s="400">
        <v>2</v>
      </c>
      <c r="CA90" s="400">
        <v>2</v>
      </c>
      <c r="CB90" s="400">
        <v>2</v>
      </c>
      <c r="CC90" s="409"/>
      <c r="CD90" s="409"/>
      <c r="CE90" s="400">
        <v>3</v>
      </c>
      <c r="CF90" s="409"/>
      <c r="CG90" s="400">
        <v>5</v>
      </c>
      <c r="CH90" s="409"/>
      <c r="CI90" s="395"/>
      <c r="CJ90" s="409"/>
      <c r="CK90" s="400">
        <v>1</v>
      </c>
      <c r="CL90" s="395"/>
    </row>
    <row r="91" spans="1:90" s="494" customFormat="1" ht="30.75" customHeight="1" x14ac:dyDescent="0.25">
      <c r="A91" s="595" t="s">
        <v>775</v>
      </c>
      <c r="B91" s="479" t="s">
        <v>776</v>
      </c>
      <c r="C91" s="480" t="s">
        <v>599</v>
      </c>
      <c r="D91" s="480" t="s">
        <v>535</v>
      </c>
      <c r="E91" s="481"/>
      <c r="F91" s="482" t="s">
        <v>63</v>
      </c>
      <c r="G91" s="483">
        <f>'Stage 2 - Site Information'!N91</f>
        <v>2</v>
      </c>
      <c r="H91" s="482"/>
      <c r="I91" s="484">
        <f>'Stage 2 - Site Information'!M91</f>
        <v>0.06</v>
      </c>
      <c r="J91" s="485"/>
      <c r="K91" s="486"/>
      <c r="L91" s="487"/>
      <c r="M91" s="401">
        <f t="shared" si="2"/>
        <v>1</v>
      </c>
      <c r="N91" s="529"/>
      <c r="O91" s="401">
        <v>5</v>
      </c>
      <c r="P91" s="401">
        <v>1</v>
      </c>
      <c r="Q91" s="487"/>
      <c r="R91" s="488">
        <v>0</v>
      </c>
      <c r="S91" s="488">
        <v>0</v>
      </c>
      <c r="T91" s="488">
        <v>0</v>
      </c>
      <c r="U91" s="488">
        <v>0</v>
      </c>
      <c r="V91" s="490"/>
      <c r="W91" s="491">
        <v>0</v>
      </c>
      <c r="X91" s="491">
        <v>0</v>
      </c>
      <c r="Y91" s="491">
        <v>0</v>
      </c>
      <c r="Z91" s="491">
        <v>0</v>
      </c>
      <c r="AA91" s="490"/>
      <c r="AB91" s="488">
        <v>0</v>
      </c>
      <c r="AC91" s="409"/>
      <c r="AD91" s="490"/>
      <c r="AE91" s="488">
        <v>0</v>
      </c>
      <c r="AF91" s="488">
        <v>0</v>
      </c>
      <c r="AG91" s="492"/>
      <c r="AH91" s="488">
        <v>0</v>
      </c>
      <c r="AI91" s="488">
        <v>0</v>
      </c>
      <c r="AJ91" s="488">
        <v>0</v>
      </c>
      <c r="AK91" s="488">
        <v>0</v>
      </c>
      <c r="AL91" s="493"/>
      <c r="AM91" s="488">
        <v>0</v>
      </c>
      <c r="AN91" s="488">
        <v>0</v>
      </c>
      <c r="AO91" s="488">
        <v>0</v>
      </c>
      <c r="AP91" s="488">
        <v>0</v>
      </c>
      <c r="AQ91" s="488">
        <v>0</v>
      </c>
      <c r="AR91" s="488">
        <v>0</v>
      </c>
      <c r="AS91" s="493"/>
      <c r="AT91" s="488">
        <v>0</v>
      </c>
      <c r="AU91" s="488">
        <v>0</v>
      </c>
      <c r="AV91" s="488">
        <v>0</v>
      </c>
      <c r="AW91" s="488">
        <v>0</v>
      </c>
      <c r="AX91" s="488">
        <v>0</v>
      </c>
      <c r="AY91" s="488">
        <v>0</v>
      </c>
      <c r="AZ91" s="488">
        <v>0</v>
      </c>
      <c r="BA91" s="488">
        <v>0</v>
      </c>
      <c r="BB91" s="489"/>
      <c r="BC91" s="488">
        <v>0</v>
      </c>
      <c r="BD91" s="488">
        <v>0</v>
      </c>
      <c r="BE91" s="493"/>
      <c r="BF91" s="488">
        <v>0</v>
      </c>
      <c r="BG91" s="488">
        <v>0</v>
      </c>
      <c r="BH91" s="493"/>
      <c r="BI91" s="488">
        <v>0</v>
      </c>
      <c r="BJ91" s="488">
        <v>0</v>
      </c>
      <c r="BK91" s="488">
        <v>0</v>
      </c>
      <c r="BL91" s="488">
        <v>0</v>
      </c>
      <c r="BM91" s="488">
        <v>0</v>
      </c>
      <c r="BN91" s="488">
        <v>0</v>
      </c>
      <c r="BO91" s="493"/>
      <c r="BP91" s="488">
        <v>0</v>
      </c>
      <c r="BQ91" s="488">
        <v>0</v>
      </c>
      <c r="BR91" s="492"/>
      <c r="BS91" s="488">
        <v>0</v>
      </c>
      <c r="BT91" s="488">
        <v>0</v>
      </c>
      <c r="BU91" s="488">
        <v>0</v>
      </c>
      <c r="BV91" s="488">
        <v>0</v>
      </c>
      <c r="BW91" s="488">
        <v>0</v>
      </c>
      <c r="BX91" s="489"/>
      <c r="BY91" s="488">
        <v>0</v>
      </c>
      <c r="BZ91" s="488">
        <v>0</v>
      </c>
      <c r="CA91" s="488">
        <v>0</v>
      </c>
      <c r="CB91" s="488">
        <v>0</v>
      </c>
      <c r="CC91" s="489"/>
      <c r="CD91" s="489"/>
      <c r="CE91" s="488">
        <v>0</v>
      </c>
      <c r="CF91" s="489"/>
      <c r="CG91" s="488">
        <v>0</v>
      </c>
      <c r="CH91" s="489"/>
      <c r="CI91" s="493"/>
      <c r="CJ91" s="489"/>
      <c r="CK91" s="488">
        <v>0</v>
      </c>
      <c r="CL91" s="493"/>
    </row>
    <row r="92" spans="1:90" s="494" customFormat="1" ht="30.75" customHeight="1" x14ac:dyDescent="0.25">
      <c r="A92" s="595" t="s">
        <v>777</v>
      </c>
      <c r="B92" s="479" t="s">
        <v>778</v>
      </c>
      <c r="C92" s="480" t="s">
        <v>779</v>
      </c>
      <c r="D92" s="480" t="s">
        <v>535</v>
      </c>
      <c r="E92" s="481"/>
      <c r="F92" s="482"/>
      <c r="G92" s="483">
        <f>'Stage 2 - Site Information'!N92</f>
        <v>0</v>
      </c>
      <c r="H92" s="482"/>
      <c r="I92" s="484">
        <f>'Stage 2 - Site Information'!M92</f>
        <v>1.55</v>
      </c>
      <c r="J92" s="485" t="s">
        <v>780</v>
      </c>
      <c r="K92" s="486"/>
      <c r="L92" s="487"/>
      <c r="M92" s="491">
        <f t="shared" si="2"/>
        <v>5</v>
      </c>
      <c r="N92" s="530"/>
      <c r="O92" s="491">
        <v>5</v>
      </c>
      <c r="P92" s="491">
        <v>1</v>
      </c>
      <c r="Q92" s="487"/>
      <c r="R92" s="488">
        <v>5</v>
      </c>
      <c r="S92" s="488">
        <v>5</v>
      </c>
      <c r="T92" s="488">
        <v>5</v>
      </c>
      <c r="U92" s="488">
        <v>4</v>
      </c>
      <c r="V92" s="490"/>
      <c r="W92" s="491">
        <v>4</v>
      </c>
      <c r="X92" s="491">
        <v>4</v>
      </c>
      <c r="Y92" s="491">
        <v>1</v>
      </c>
      <c r="Z92" s="491">
        <v>4</v>
      </c>
      <c r="AA92" s="490"/>
      <c r="AB92" s="488">
        <v>5</v>
      </c>
      <c r="AC92" s="489"/>
      <c r="AD92" s="490"/>
      <c r="AE92" s="488"/>
      <c r="AF92" s="488"/>
      <c r="AG92" s="492"/>
      <c r="AH92" s="488">
        <v>3</v>
      </c>
      <c r="AI92" s="488">
        <v>5</v>
      </c>
      <c r="AJ92" s="488">
        <v>1</v>
      </c>
      <c r="AK92" s="488">
        <v>2</v>
      </c>
      <c r="AL92" s="493"/>
      <c r="AM92" s="488">
        <v>5</v>
      </c>
      <c r="AN92" s="488">
        <v>5</v>
      </c>
      <c r="AO92" s="488">
        <v>4</v>
      </c>
      <c r="AP92" s="488">
        <v>3</v>
      </c>
      <c r="AQ92" s="488">
        <v>5</v>
      </c>
      <c r="AR92" s="488">
        <v>5</v>
      </c>
      <c r="AS92" s="493"/>
      <c r="AT92" s="488"/>
      <c r="AU92" s="488"/>
      <c r="AV92" s="488"/>
      <c r="AW92" s="488"/>
      <c r="AX92" s="488">
        <v>5</v>
      </c>
      <c r="AY92" s="488">
        <v>5</v>
      </c>
      <c r="AZ92" s="488"/>
      <c r="BA92" s="488"/>
      <c r="BB92" s="489"/>
      <c r="BC92" s="488">
        <v>4</v>
      </c>
      <c r="BD92" s="488">
        <v>4</v>
      </c>
      <c r="BE92" s="493"/>
      <c r="BF92" s="488">
        <v>5</v>
      </c>
      <c r="BG92" s="488">
        <v>5</v>
      </c>
      <c r="BH92" s="493"/>
      <c r="BI92" s="488">
        <v>5</v>
      </c>
      <c r="BJ92" s="488">
        <v>5</v>
      </c>
      <c r="BK92" s="488">
        <v>1</v>
      </c>
      <c r="BL92" s="488">
        <v>5</v>
      </c>
      <c r="BM92" s="488">
        <v>5</v>
      </c>
      <c r="BN92" s="488">
        <v>5</v>
      </c>
      <c r="BO92" s="493">
        <v>5</v>
      </c>
      <c r="BP92" s="488">
        <v>5</v>
      </c>
      <c r="BQ92" s="488">
        <v>5</v>
      </c>
      <c r="BR92" s="492"/>
      <c r="BS92" s="488">
        <v>4</v>
      </c>
      <c r="BT92" s="488">
        <v>2</v>
      </c>
      <c r="BU92" s="488">
        <v>5</v>
      </c>
      <c r="BV92" s="488"/>
      <c r="BW92" s="488"/>
      <c r="BX92" s="489"/>
      <c r="BY92" s="488"/>
      <c r="BZ92" s="488"/>
      <c r="CA92" s="488"/>
      <c r="CB92" s="488"/>
      <c r="CC92" s="489"/>
      <c r="CD92" s="489"/>
      <c r="CE92" s="488"/>
      <c r="CF92" s="489"/>
      <c r="CG92" s="488"/>
      <c r="CH92" s="489"/>
      <c r="CI92" s="493"/>
      <c r="CJ92" s="489"/>
      <c r="CK92" s="488"/>
      <c r="CL92" s="493"/>
    </row>
    <row r="93" spans="1:90" ht="30.75" customHeight="1" x14ac:dyDescent="0.25">
      <c r="A93" s="594" t="s">
        <v>781</v>
      </c>
      <c r="B93" s="319" t="s">
        <v>782</v>
      </c>
      <c r="C93" s="320" t="s">
        <v>783</v>
      </c>
      <c r="D93" s="320" t="s">
        <v>535</v>
      </c>
      <c r="E93" s="323"/>
      <c r="F93" s="396" t="s">
        <v>63</v>
      </c>
      <c r="G93" s="397">
        <f>'Stage 2 - Site Information'!N93</f>
        <v>16</v>
      </c>
      <c r="H93" s="396"/>
      <c r="I93" s="398">
        <f>'Stage 2 - Site Information'!M93</f>
        <v>0.53</v>
      </c>
      <c r="J93" s="399"/>
      <c r="K93" s="405"/>
      <c r="L93" s="408"/>
      <c r="M93" s="401">
        <f t="shared" si="2"/>
        <v>5</v>
      </c>
      <c r="N93" s="529"/>
      <c r="O93" s="401">
        <v>5</v>
      </c>
      <c r="P93" s="401">
        <v>5</v>
      </c>
      <c r="Q93" s="408"/>
      <c r="R93" s="400">
        <v>3</v>
      </c>
      <c r="S93" s="400">
        <v>3</v>
      </c>
      <c r="T93" s="400">
        <v>1</v>
      </c>
      <c r="U93" s="400">
        <v>3</v>
      </c>
      <c r="V93" s="407"/>
      <c r="W93" s="401">
        <v>4</v>
      </c>
      <c r="X93" s="401">
        <v>3</v>
      </c>
      <c r="Y93" s="401">
        <v>1</v>
      </c>
      <c r="Z93" s="401">
        <v>4</v>
      </c>
      <c r="AA93" s="407"/>
      <c r="AB93" s="400">
        <v>4</v>
      </c>
      <c r="AC93" s="400">
        <v>1</v>
      </c>
      <c r="AD93" s="407"/>
      <c r="AE93" s="400">
        <v>1</v>
      </c>
      <c r="AF93" s="400">
        <v>1</v>
      </c>
      <c r="AG93" s="406"/>
      <c r="AH93" s="400">
        <v>2</v>
      </c>
      <c r="AI93" s="400">
        <v>1</v>
      </c>
      <c r="AJ93" s="400">
        <v>3</v>
      </c>
      <c r="AK93" s="400">
        <v>2</v>
      </c>
      <c r="AL93" s="395"/>
      <c r="AM93" s="400">
        <v>5</v>
      </c>
      <c r="AN93" s="400">
        <v>5</v>
      </c>
      <c r="AO93" s="400">
        <v>4</v>
      </c>
      <c r="AP93" s="400">
        <v>5</v>
      </c>
      <c r="AQ93" s="400">
        <v>5</v>
      </c>
      <c r="AR93" s="400">
        <v>5</v>
      </c>
      <c r="AS93" s="395"/>
      <c r="AT93" s="400">
        <v>5</v>
      </c>
      <c r="AU93" s="400">
        <v>5</v>
      </c>
      <c r="AV93" s="400">
        <v>5</v>
      </c>
      <c r="AW93" s="400">
        <v>5</v>
      </c>
      <c r="AX93" s="400">
        <v>5</v>
      </c>
      <c r="AY93" s="400">
        <v>5</v>
      </c>
      <c r="AZ93" s="400">
        <v>5</v>
      </c>
      <c r="BA93" s="400">
        <v>5</v>
      </c>
      <c r="BB93" s="409"/>
      <c r="BC93" s="400">
        <v>5</v>
      </c>
      <c r="BD93" s="400">
        <v>5</v>
      </c>
      <c r="BE93" s="395"/>
      <c r="BF93" s="400">
        <v>5</v>
      </c>
      <c r="BG93" s="400">
        <v>5</v>
      </c>
      <c r="BH93" s="395"/>
      <c r="BI93" s="400">
        <v>4</v>
      </c>
      <c r="BJ93" s="400">
        <v>5</v>
      </c>
      <c r="BK93" s="400">
        <v>3</v>
      </c>
      <c r="BL93" s="400">
        <v>4</v>
      </c>
      <c r="BM93" s="400">
        <v>4</v>
      </c>
      <c r="BN93" s="400">
        <v>5</v>
      </c>
      <c r="BO93" s="395"/>
      <c r="BP93" s="400">
        <v>5</v>
      </c>
      <c r="BQ93" s="400">
        <v>3</v>
      </c>
      <c r="BR93" s="406"/>
      <c r="BS93" s="400">
        <v>4</v>
      </c>
      <c r="BT93" s="400">
        <v>2</v>
      </c>
      <c r="BU93" s="400">
        <v>5</v>
      </c>
      <c r="BV93" s="400">
        <v>5</v>
      </c>
      <c r="BW93" s="400">
        <v>5</v>
      </c>
      <c r="BX93" s="409"/>
      <c r="BY93" s="400">
        <v>5</v>
      </c>
      <c r="BZ93" s="400">
        <v>4</v>
      </c>
      <c r="CA93" s="400">
        <v>4</v>
      </c>
      <c r="CB93" s="400">
        <v>4</v>
      </c>
      <c r="CC93" s="409"/>
      <c r="CD93" s="409"/>
      <c r="CE93" s="400">
        <v>5</v>
      </c>
      <c r="CF93" s="409"/>
      <c r="CG93" s="400">
        <v>5</v>
      </c>
      <c r="CH93" s="409"/>
      <c r="CI93" s="395"/>
      <c r="CJ93" s="409"/>
      <c r="CK93" s="400">
        <v>1</v>
      </c>
      <c r="CL93" s="395"/>
    </row>
    <row r="94" spans="1:90" ht="30.75" customHeight="1" x14ac:dyDescent="0.25">
      <c r="A94" s="594" t="s">
        <v>784</v>
      </c>
      <c r="B94" s="319" t="s">
        <v>785</v>
      </c>
      <c r="C94" s="320" t="s">
        <v>538</v>
      </c>
      <c r="D94" s="320" t="s">
        <v>535</v>
      </c>
      <c r="E94" s="323"/>
      <c r="F94" s="396" t="s">
        <v>63</v>
      </c>
      <c r="G94" s="397">
        <f>'Stage 2 - Site Information'!N94</f>
        <v>14</v>
      </c>
      <c r="H94" s="396"/>
      <c r="I94" s="398">
        <f>'Stage 2 - Site Information'!M94</f>
        <v>0.48</v>
      </c>
      <c r="J94" s="399"/>
      <c r="K94" s="405"/>
      <c r="L94" s="408"/>
      <c r="M94" s="401">
        <f t="shared" si="2"/>
        <v>5</v>
      </c>
      <c r="N94" s="529"/>
      <c r="O94" s="401">
        <v>5</v>
      </c>
      <c r="P94" s="401">
        <v>5</v>
      </c>
      <c r="Q94" s="408"/>
      <c r="R94" s="400">
        <v>3</v>
      </c>
      <c r="S94" s="400">
        <v>5</v>
      </c>
      <c r="T94" s="400">
        <v>1</v>
      </c>
      <c r="U94" s="400">
        <v>4</v>
      </c>
      <c r="V94" s="407"/>
      <c r="W94" s="401">
        <v>4</v>
      </c>
      <c r="X94" s="401">
        <v>3</v>
      </c>
      <c r="Y94" s="401">
        <v>3</v>
      </c>
      <c r="Z94" s="401">
        <v>4</v>
      </c>
      <c r="AA94" s="407"/>
      <c r="AB94" s="400">
        <v>4</v>
      </c>
      <c r="AC94" s="400">
        <v>1</v>
      </c>
      <c r="AD94" s="407"/>
      <c r="AE94" s="400">
        <v>1</v>
      </c>
      <c r="AF94" s="400">
        <v>1</v>
      </c>
      <c r="AG94" s="406"/>
      <c r="AH94" s="400">
        <v>2</v>
      </c>
      <c r="AI94" s="400">
        <v>3</v>
      </c>
      <c r="AJ94" s="400">
        <v>1</v>
      </c>
      <c r="AK94" s="400">
        <v>2</v>
      </c>
      <c r="AL94" s="395"/>
      <c r="AM94" s="400">
        <v>5</v>
      </c>
      <c r="AN94" s="400">
        <v>5</v>
      </c>
      <c r="AO94" s="400">
        <v>2</v>
      </c>
      <c r="AP94" s="400">
        <v>5</v>
      </c>
      <c r="AQ94" s="400">
        <v>5</v>
      </c>
      <c r="AR94" s="400">
        <v>5</v>
      </c>
      <c r="AS94" s="395"/>
      <c r="AT94" s="400">
        <v>5</v>
      </c>
      <c r="AU94" s="400">
        <v>5</v>
      </c>
      <c r="AV94" s="400">
        <v>5</v>
      </c>
      <c r="AW94" s="400">
        <v>5</v>
      </c>
      <c r="AX94" s="400">
        <v>5</v>
      </c>
      <c r="AY94" s="400">
        <v>5</v>
      </c>
      <c r="AZ94" s="400">
        <v>5</v>
      </c>
      <c r="BA94" s="400">
        <v>5</v>
      </c>
      <c r="BB94" s="409"/>
      <c r="BC94" s="400">
        <v>5</v>
      </c>
      <c r="BD94" s="400">
        <v>5</v>
      </c>
      <c r="BE94" s="395"/>
      <c r="BF94" s="400">
        <v>5</v>
      </c>
      <c r="BG94" s="400">
        <v>5</v>
      </c>
      <c r="BH94" s="395"/>
      <c r="BI94" s="400">
        <v>4</v>
      </c>
      <c r="BJ94" s="400">
        <v>5</v>
      </c>
      <c r="BK94" s="400">
        <v>3</v>
      </c>
      <c r="BL94" s="400">
        <v>5</v>
      </c>
      <c r="BM94" s="400">
        <v>4</v>
      </c>
      <c r="BN94" s="400">
        <v>5</v>
      </c>
      <c r="BO94" s="395"/>
      <c r="BP94" s="400">
        <v>5</v>
      </c>
      <c r="BQ94" s="400">
        <v>5</v>
      </c>
      <c r="BR94" s="406"/>
      <c r="BS94" s="400">
        <v>3</v>
      </c>
      <c r="BT94" s="400">
        <v>4</v>
      </c>
      <c r="BU94" s="400">
        <v>5</v>
      </c>
      <c r="BV94" s="400">
        <v>5</v>
      </c>
      <c r="BW94" s="400">
        <v>5</v>
      </c>
      <c r="BX94" s="409"/>
      <c r="BY94" s="400">
        <v>5</v>
      </c>
      <c r="BZ94" s="400">
        <v>4</v>
      </c>
      <c r="CA94" s="400">
        <v>5</v>
      </c>
      <c r="CB94" s="400">
        <v>5</v>
      </c>
      <c r="CC94" s="409"/>
      <c r="CD94" s="409"/>
      <c r="CE94" s="400">
        <v>2</v>
      </c>
      <c r="CF94" s="409"/>
      <c r="CG94" s="400">
        <v>5</v>
      </c>
      <c r="CH94" s="409"/>
      <c r="CI94" s="395"/>
      <c r="CJ94" s="409"/>
      <c r="CK94" s="400">
        <v>1</v>
      </c>
      <c r="CL94" s="395"/>
    </row>
    <row r="95" spans="1:90" s="494" customFormat="1" ht="30.75" customHeight="1" x14ac:dyDescent="0.25">
      <c r="A95" s="595" t="s">
        <v>786</v>
      </c>
      <c r="B95" s="479" t="s">
        <v>787</v>
      </c>
      <c r="C95" s="480" t="s">
        <v>788</v>
      </c>
      <c r="D95" s="480" t="s">
        <v>535</v>
      </c>
      <c r="E95" s="481"/>
      <c r="F95" s="482" t="s">
        <v>63</v>
      </c>
      <c r="G95" s="483">
        <f>'Stage 2 - Site Information'!N95</f>
        <v>9</v>
      </c>
      <c r="H95" s="482"/>
      <c r="I95" s="484">
        <f>'Stage 2 - Site Information'!M95</f>
        <v>0.23</v>
      </c>
      <c r="J95" s="485"/>
      <c r="K95" s="486"/>
      <c r="L95" s="487"/>
      <c r="M95" s="401">
        <f t="shared" si="2"/>
        <v>1</v>
      </c>
      <c r="N95" s="529"/>
      <c r="O95" s="401">
        <v>5</v>
      </c>
      <c r="P95" s="401">
        <v>1</v>
      </c>
      <c r="Q95" s="487"/>
      <c r="R95" s="488">
        <v>0</v>
      </c>
      <c r="S95" s="488">
        <v>0</v>
      </c>
      <c r="T95" s="488">
        <v>0</v>
      </c>
      <c r="U95" s="488">
        <v>0</v>
      </c>
      <c r="V95" s="490"/>
      <c r="W95" s="491">
        <v>0</v>
      </c>
      <c r="X95" s="491">
        <v>0</v>
      </c>
      <c r="Y95" s="491">
        <v>0</v>
      </c>
      <c r="Z95" s="491">
        <v>0</v>
      </c>
      <c r="AA95" s="490"/>
      <c r="AB95" s="488">
        <v>0</v>
      </c>
      <c r="AC95" s="409"/>
      <c r="AD95" s="490"/>
      <c r="AE95" s="488">
        <v>0</v>
      </c>
      <c r="AF95" s="488">
        <v>0</v>
      </c>
      <c r="AG95" s="492"/>
      <c r="AH95" s="488">
        <v>0</v>
      </c>
      <c r="AI95" s="488">
        <v>0</v>
      </c>
      <c r="AJ95" s="488">
        <v>0</v>
      </c>
      <c r="AK95" s="488">
        <v>0</v>
      </c>
      <c r="AL95" s="493"/>
      <c r="AM95" s="488">
        <v>0</v>
      </c>
      <c r="AN95" s="488">
        <v>0</v>
      </c>
      <c r="AO95" s="488">
        <v>0</v>
      </c>
      <c r="AP95" s="488">
        <v>0</v>
      </c>
      <c r="AQ95" s="488">
        <v>0</v>
      </c>
      <c r="AR95" s="488">
        <v>0</v>
      </c>
      <c r="AS95" s="493"/>
      <c r="AT95" s="488">
        <v>0</v>
      </c>
      <c r="AU95" s="488">
        <v>0</v>
      </c>
      <c r="AV95" s="488">
        <v>0</v>
      </c>
      <c r="AW95" s="488">
        <v>0</v>
      </c>
      <c r="AX95" s="488">
        <v>0</v>
      </c>
      <c r="AY95" s="488">
        <v>0</v>
      </c>
      <c r="AZ95" s="488">
        <v>0</v>
      </c>
      <c r="BA95" s="488">
        <v>0</v>
      </c>
      <c r="BB95" s="489"/>
      <c r="BC95" s="488">
        <v>0</v>
      </c>
      <c r="BD95" s="488">
        <v>0</v>
      </c>
      <c r="BE95" s="493"/>
      <c r="BF95" s="488">
        <v>0</v>
      </c>
      <c r="BG95" s="488">
        <v>0</v>
      </c>
      <c r="BH95" s="493"/>
      <c r="BI95" s="488">
        <v>0</v>
      </c>
      <c r="BJ95" s="488">
        <v>0</v>
      </c>
      <c r="BK95" s="488">
        <v>0</v>
      </c>
      <c r="BL95" s="488">
        <v>0</v>
      </c>
      <c r="BM95" s="488">
        <v>0</v>
      </c>
      <c r="BN95" s="488">
        <v>0</v>
      </c>
      <c r="BO95" s="493"/>
      <c r="BP95" s="488">
        <v>0</v>
      </c>
      <c r="BQ95" s="488">
        <v>0</v>
      </c>
      <c r="BR95" s="492"/>
      <c r="BS95" s="488">
        <v>0</v>
      </c>
      <c r="BT95" s="488">
        <v>0</v>
      </c>
      <c r="BU95" s="488">
        <v>0</v>
      </c>
      <c r="BV95" s="488">
        <v>0</v>
      </c>
      <c r="BW95" s="488">
        <v>0</v>
      </c>
      <c r="BX95" s="489"/>
      <c r="BY95" s="488">
        <v>0</v>
      </c>
      <c r="BZ95" s="488">
        <v>0</v>
      </c>
      <c r="CA95" s="488">
        <v>0</v>
      </c>
      <c r="CB95" s="488">
        <v>0</v>
      </c>
      <c r="CC95" s="489"/>
      <c r="CD95" s="489"/>
      <c r="CE95" s="488">
        <v>0</v>
      </c>
      <c r="CF95" s="489"/>
      <c r="CG95" s="488">
        <v>0</v>
      </c>
      <c r="CH95" s="489"/>
      <c r="CI95" s="493"/>
      <c r="CJ95" s="489"/>
      <c r="CK95" s="488">
        <v>0</v>
      </c>
      <c r="CL95" s="493"/>
    </row>
    <row r="96" spans="1:90" s="494" customFormat="1" ht="30.75" customHeight="1" x14ac:dyDescent="0.25">
      <c r="A96" s="595" t="s">
        <v>789</v>
      </c>
      <c r="B96" s="479" t="s">
        <v>790</v>
      </c>
      <c r="C96" s="480" t="s">
        <v>791</v>
      </c>
      <c r="D96" s="480" t="s">
        <v>535</v>
      </c>
      <c r="E96" s="481"/>
      <c r="F96" s="482" t="s">
        <v>63</v>
      </c>
      <c r="G96" s="483">
        <f>'Stage 2 - Site Information'!N96</f>
        <v>3</v>
      </c>
      <c r="H96" s="482"/>
      <c r="I96" s="484">
        <f>'Stage 2 - Site Information'!M96</f>
        <v>0.12</v>
      </c>
      <c r="J96" s="485"/>
      <c r="K96" s="486"/>
      <c r="L96" s="487"/>
      <c r="M96" s="401">
        <f t="shared" si="2"/>
        <v>1</v>
      </c>
      <c r="N96" s="529"/>
      <c r="O96" s="401">
        <v>5</v>
      </c>
      <c r="P96" s="401">
        <v>1</v>
      </c>
      <c r="Q96" s="487"/>
      <c r="R96" s="488">
        <v>0</v>
      </c>
      <c r="S96" s="488">
        <v>0</v>
      </c>
      <c r="T96" s="488">
        <v>0</v>
      </c>
      <c r="U96" s="488">
        <v>0</v>
      </c>
      <c r="V96" s="490"/>
      <c r="W96" s="491">
        <v>0</v>
      </c>
      <c r="X96" s="491">
        <v>0</v>
      </c>
      <c r="Y96" s="491">
        <v>0</v>
      </c>
      <c r="Z96" s="491">
        <v>0</v>
      </c>
      <c r="AA96" s="490"/>
      <c r="AB96" s="488">
        <v>0</v>
      </c>
      <c r="AC96" s="409"/>
      <c r="AD96" s="490"/>
      <c r="AE96" s="488">
        <v>0</v>
      </c>
      <c r="AF96" s="488">
        <v>0</v>
      </c>
      <c r="AG96" s="492"/>
      <c r="AH96" s="488">
        <v>0</v>
      </c>
      <c r="AI96" s="488">
        <v>0</v>
      </c>
      <c r="AJ96" s="488">
        <v>0</v>
      </c>
      <c r="AK96" s="488">
        <v>0</v>
      </c>
      <c r="AL96" s="493"/>
      <c r="AM96" s="488">
        <v>0</v>
      </c>
      <c r="AN96" s="488">
        <v>0</v>
      </c>
      <c r="AO96" s="488">
        <v>0</v>
      </c>
      <c r="AP96" s="488">
        <v>0</v>
      </c>
      <c r="AQ96" s="488">
        <v>0</v>
      </c>
      <c r="AR96" s="488">
        <v>0</v>
      </c>
      <c r="AS96" s="493"/>
      <c r="AT96" s="488">
        <v>0</v>
      </c>
      <c r="AU96" s="488">
        <v>0</v>
      </c>
      <c r="AV96" s="488">
        <v>0</v>
      </c>
      <c r="AW96" s="488">
        <v>0</v>
      </c>
      <c r="AX96" s="488">
        <v>0</v>
      </c>
      <c r="AY96" s="488">
        <v>0</v>
      </c>
      <c r="AZ96" s="488">
        <v>0</v>
      </c>
      <c r="BA96" s="488">
        <v>0</v>
      </c>
      <c r="BB96" s="489"/>
      <c r="BC96" s="488">
        <v>0</v>
      </c>
      <c r="BD96" s="488">
        <v>0</v>
      </c>
      <c r="BE96" s="493"/>
      <c r="BF96" s="488">
        <v>0</v>
      </c>
      <c r="BG96" s="488">
        <v>0</v>
      </c>
      <c r="BH96" s="493"/>
      <c r="BI96" s="488">
        <v>0</v>
      </c>
      <c r="BJ96" s="488">
        <v>0</v>
      </c>
      <c r="BK96" s="488">
        <v>0</v>
      </c>
      <c r="BL96" s="488">
        <v>0</v>
      </c>
      <c r="BM96" s="488">
        <v>0</v>
      </c>
      <c r="BN96" s="488">
        <v>0</v>
      </c>
      <c r="BO96" s="493"/>
      <c r="BP96" s="488">
        <v>0</v>
      </c>
      <c r="BQ96" s="488">
        <v>0</v>
      </c>
      <c r="BR96" s="492"/>
      <c r="BS96" s="488">
        <v>0</v>
      </c>
      <c r="BT96" s="488">
        <v>0</v>
      </c>
      <c r="BU96" s="488">
        <v>0</v>
      </c>
      <c r="BV96" s="488">
        <v>0</v>
      </c>
      <c r="BW96" s="488">
        <v>0</v>
      </c>
      <c r="BX96" s="489"/>
      <c r="BY96" s="488">
        <v>0</v>
      </c>
      <c r="BZ96" s="488">
        <v>0</v>
      </c>
      <c r="CA96" s="488">
        <v>0</v>
      </c>
      <c r="CB96" s="488">
        <v>0</v>
      </c>
      <c r="CC96" s="489"/>
      <c r="CD96" s="489"/>
      <c r="CE96" s="488">
        <v>0</v>
      </c>
      <c r="CF96" s="489"/>
      <c r="CG96" s="488">
        <v>0</v>
      </c>
      <c r="CH96" s="489"/>
      <c r="CI96" s="493"/>
      <c r="CJ96" s="489"/>
      <c r="CK96" s="488">
        <v>0</v>
      </c>
      <c r="CL96" s="493"/>
    </row>
    <row r="97" spans="1:90" s="494" customFormat="1" ht="30.75" customHeight="1" x14ac:dyDescent="0.25">
      <c r="A97" s="595" t="s">
        <v>792</v>
      </c>
      <c r="B97" s="479" t="s">
        <v>793</v>
      </c>
      <c r="C97" s="480" t="s">
        <v>538</v>
      </c>
      <c r="D97" s="480" t="s">
        <v>794</v>
      </c>
      <c r="E97" s="516"/>
      <c r="F97" s="482" t="s">
        <v>63</v>
      </c>
      <c r="G97" s="483">
        <f>'Stage 2 - Site Information'!N97</f>
        <v>15</v>
      </c>
      <c r="H97" s="482"/>
      <c r="I97" s="484">
        <f>'Stage 2 - Site Information'!M97</f>
        <v>0.72</v>
      </c>
      <c r="J97" s="485"/>
      <c r="K97" s="486"/>
      <c r="L97" s="487"/>
      <c r="M97" s="401">
        <f t="shared" si="2"/>
        <v>5</v>
      </c>
      <c r="N97" s="529"/>
      <c r="O97" s="401">
        <v>3</v>
      </c>
      <c r="P97" s="401">
        <v>5</v>
      </c>
      <c r="Q97" s="487"/>
      <c r="R97" s="488">
        <v>0</v>
      </c>
      <c r="S97" s="488">
        <v>0</v>
      </c>
      <c r="T97" s="488">
        <v>0</v>
      </c>
      <c r="U97" s="488">
        <v>0</v>
      </c>
      <c r="V97" s="490"/>
      <c r="W97" s="491">
        <v>0</v>
      </c>
      <c r="X97" s="491">
        <v>0</v>
      </c>
      <c r="Y97" s="491">
        <v>0</v>
      </c>
      <c r="Z97" s="491">
        <v>0</v>
      </c>
      <c r="AA97" s="490"/>
      <c r="AB97" s="488">
        <v>0</v>
      </c>
      <c r="AC97" s="488">
        <v>0</v>
      </c>
      <c r="AD97" s="490"/>
      <c r="AE97" s="488">
        <v>0</v>
      </c>
      <c r="AF97" s="488">
        <v>0</v>
      </c>
      <c r="AG97" s="492"/>
      <c r="AH97" s="488">
        <v>0</v>
      </c>
      <c r="AI97" s="488">
        <v>0</v>
      </c>
      <c r="AJ97" s="488">
        <v>0</v>
      </c>
      <c r="AK97" s="488">
        <v>0</v>
      </c>
      <c r="AL97" s="493"/>
      <c r="AM97" s="488">
        <v>0</v>
      </c>
      <c r="AN97" s="488">
        <v>0</v>
      </c>
      <c r="AO97" s="488">
        <v>0</v>
      </c>
      <c r="AP97" s="488">
        <v>0</v>
      </c>
      <c r="AQ97" s="488">
        <v>0</v>
      </c>
      <c r="AR97" s="488">
        <v>0</v>
      </c>
      <c r="AS97" s="493"/>
      <c r="AT97" s="488">
        <v>0</v>
      </c>
      <c r="AU97" s="488">
        <v>0</v>
      </c>
      <c r="AV97" s="488">
        <v>0</v>
      </c>
      <c r="AW97" s="488">
        <v>0</v>
      </c>
      <c r="AX97" s="488">
        <v>0</v>
      </c>
      <c r="AY97" s="488">
        <v>0</v>
      </c>
      <c r="AZ97" s="488">
        <v>0</v>
      </c>
      <c r="BA97" s="488">
        <v>0</v>
      </c>
      <c r="BB97" s="489"/>
      <c r="BC97" s="488">
        <v>0</v>
      </c>
      <c r="BD97" s="488">
        <v>0</v>
      </c>
      <c r="BE97" s="493"/>
      <c r="BF97" s="488">
        <v>0</v>
      </c>
      <c r="BG97" s="488">
        <v>0</v>
      </c>
      <c r="BH97" s="493"/>
      <c r="BI97" s="488">
        <v>0</v>
      </c>
      <c r="BJ97" s="488">
        <v>0</v>
      </c>
      <c r="BK97" s="488">
        <v>0</v>
      </c>
      <c r="BL97" s="488">
        <v>0</v>
      </c>
      <c r="BM97" s="488">
        <v>0</v>
      </c>
      <c r="BN97" s="488">
        <v>0</v>
      </c>
      <c r="BO97" s="493"/>
      <c r="BP97" s="488">
        <v>0</v>
      </c>
      <c r="BQ97" s="488">
        <v>0</v>
      </c>
      <c r="BR97" s="492"/>
      <c r="BS97" s="488">
        <v>0</v>
      </c>
      <c r="BT97" s="488">
        <v>0</v>
      </c>
      <c r="BU97" s="488">
        <v>0</v>
      </c>
      <c r="BV97" s="488">
        <v>0</v>
      </c>
      <c r="BW97" s="488">
        <v>0</v>
      </c>
      <c r="BX97" s="489"/>
      <c r="BY97" s="488">
        <v>0</v>
      </c>
      <c r="BZ97" s="488">
        <v>0</v>
      </c>
      <c r="CA97" s="488">
        <v>0</v>
      </c>
      <c r="CB97" s="488">
        <v>0</v>
      </c>
      <c r="CC97" s="489"/>
      <c r="CD97" s="489"/>
      <c r="CE97" s="488">
        <v>0</v>
      </c>
      <c r="CF97" s="489"/>
      <c r="CG97" s="488">
        <v>0</v>
      </c>
      <c r="CH97" s="489"/>
      <c r="CI97" s="493"/>
      <c r="CJ97" s="489"/>
      <c r="CK97" s="488">
        <v>0</v>
      </c>
      <c r="CL97" s="493"/>
    </row>
    <row r="98" spans="1:90" ht="30.75" customHeight="1" x14ac:dyDescent="0.25">
      <c r="A98" s="594" t="s">
        <v>795</v>
      </c>
      <c r="B98" s="319" t="s">
        <v>796</v>
      </c>
      <c r="C98" s="320" t="s">
        <v>797</v>
      </c>
      <c r="D98" s="320" t="s">
        <v>593</v>
      </c>
      <c r="E98" s="323"/>
      <c r="F98" s="396" t="s">
        <v>63</v>
      </c>
      <c r="G98" s="397">
        <f>'Stage 2 - Site Information'!N98</f>
        <v>50</v>
      </c>
      <c r="H98" s="396"/>
      <c r="I98" s="398">
        <f>'Stage 2 - Site Information'!M98</f>
        <v>2.64</v>
      </c>
      <c r="J98" s="399"/>
      <c r="K98" s="405"/>
      <c r="L98" s="408"/>
      <c r="M98" s="401">
        <f t="shared" si="2"/>
        <v>5</v>
      </c>
      <c r="N98" s="529"/>
      <c r="O98" s="401">
        <v>2</v>
      </c>
      <c r="P98" s="401">
        <v>1</v>
      </c>
      <c r="Q98" s="408"/>
      <c r="R98" s="400">
        <v>3</v>
      </c>
      <c r="S98" s="400">
        <v>5</v>
      </c>
      <c r="T98" s="400">
        <v>3</v>
      </c>
      <c r="U98" s="400">
        <v>4</v>
      </c>
      <c r="V98" s="407"/>
      <c r="W98" s="401">
        <v>4</v>
      </c>
      <c r="X98" s="401">
        <v>3</v>
      </c>
      <c r="Y98" s="401">
        <v>1</v>
      </c>
      <c r="Z98" s="401">
        <v>4</v>
      </c>
      <c r="AA98" s="407"/>
      <c r="AB98" s="400">
        <v>5</v>
      </c>
      <c r="AC98" s="409"/>
      <c r="AD98" s="407"/>
      <c r="AE98" s="400">
        <v>5</v>
      </c>
      <c r="AF98" s="400">
        <v>5</v>
      </c>
      <c r="AG98" s="406"/>
      <c r="AH98" s="400">
        <v>5</v>
      </c>
      <c r="AI98" s="400">
        <v>5</v>
      </c>
      <c r="AJ98" s="400">
        <v>5</v>
      </c>
      <c r="AK98" s="400">
        <v>2</v>
      </c>
      <c r="AL98" s="395"/>
      <c r="AM98" s="400">
        <v>5</v>
      </c>
      <c r="AN98" s="400">
        <v>4</v>
      </c>
      <c r="AO98" s="400">
        <v>5</v>
      </c>
      <c r="AP98" s="400">
        <v>3</v>
      </c>
      <c r="AQ98" s="400">
        <v>5</v>
      </c>
      <c r="AR98" s="400">
        <v>4</v>
      </c>
      <c r="AS98" s="395"/>
      <c r="AT98" s="400">
        <v>5</v>
      </c>
      <c r="AU98" s="400">
        <v>5</v>
      </c>
      <c r="AV98" s="400">
        <v>5</v>
      </c>
      <c r="AW98" s="400">
        <v>5</v>
      </c>
      <c r="AX98" s="400">
        <v>2</v>
      </c>
      <c r="AY98" s="400">
        <v>5</v>
      </c>
      <c r="AZ98" s="400">
        <v>5</v>
      </c>
      <c r="BA98" s="400">
        <v>5</v>
      </c>
      <c r="BB98" s="409"/>
      <c r="BC98" s="400">
        <v>3</v>
      </c>
      <c r="BD98" s="400">
        <v>3</v>
      </c>
      <c r="BE98" s="395"/>
      <c r="BF98" s="400">
        <v>5</v>
      </c>
      <c r="BG98" s="400">
        <v>5</v>
      </c>
      <c r="BH98" s="395"/>
      <c r="BI98" s="400">
        <v>5</v>
      </c>
      <c r="BJ98" s="400">
        <v>5</v>
      </c>
      <c r="BK98" s="400">
        <v>1</v>
      </c>
      <c r="BL98" s="400">
        <v>4</v>
      </c>
      <c r="BM98" s="400">
        <v>5</v>
      </c>
      <c r="BN98" s="400">
        <v>5</v>
      </c>
      <c r="BO98" s="395"/>
      <c r="BP98" s="400">
        <v>5</v>
      </c>
      <c r="BQ98" s="400">
        <v>5</v>
      </c>
      <c r="BR98" s="406"/>
      <c r="BS98" s="400">
        <v>1</v>
      </c>
      <c r="BT98" s="400">
        <v>2</v>
      </c>
      <c r="BU98" s="400">
        <v>4</v>
      </c>
      <c r="BV98" s="400">
        <v>1</v>
      </c>
      <c r="BW98" s="400">
        <v>1</v>
      </c>
      <c r="BX98" s="409"/>
      <c r="BY98" s="400">
        <v>1</v>
      </c>
      <c r="BZ98" s="400">
        <v>5</v>
      </c>
      <c r="CA98" s="400">
        <v>1</v>
      </c>
      <c r="CB98" s="400">
        <v>1</v>
      </c>
      <c r="CC98" s="409"/>
      <c r="CD98" s="409"/>
      <c r="CE98" s="400">
        <v>1</v>
      </c>
      <c r="CF98" s="409"/>
      <c r="CG98" s="400">
        <v>5</v>
      </c>
      <c r="CH98" s="409"/>
      <c r="CI98" s="395"/>
      <c r="CJ98" s="409"/>
      <c r="CK98" s="400">
        <v>1</v>
      </c>
      <c r="CL98" s="395"/>
    </row>
    <row r="99" spans="1:90" s="494" customFormat="1" ht="30.75" customHeight="1" x14ac:dyDescent="0.25">
      <c r="A99" s="595" t="s">
        <v>798</v>
      </c>
      <c r="B99" s="479" t="s">
        <v>799</v>
      </c>
      <c r="C99" s="480" t="s">
        <v>800</v>
      </c>
      <c r="D99" s="480" t="s">
        <v>535</v>
      </c>
      <c r="E99" s="481"/>
      <c r="F99" s="482" t="s">
        <v>63</v>
      </c>
      <c r="G99" s="483">
        <f>'Stage 2 - Site Information'!N99</f>
        <v>2</v>
      </c>
      <c r="H99" s="482"/>
      <c r="I99" s="484">
        <f>'Stage 2 - Site Information'!M99</f>
        <v>0.04</v>
      </c>
      <c r="J99" s="485"/>
      <c r="K99" s="486"/>
      <c r="L99" s="487"/>
      <c r="M99" s="401">
        <f t="shared" si="2"/>
        <v>1</v>
      </c>
      <c r="N99" s="529"/>
      <c r="O99" s="401">
        <v>5</v>
      </c>
      <c r="P99" s="401">
        <v>5</v>
      </c>
      <c r="Q99" s="487"/>
      <c r="R99" s="488">
        <v>0</v>
      </c>
      <c r="S99" s="488">
        <v>0</v>
      </c>
      <c r="T99" s="488">
        <v>0</v>
      </c>
      <c r="U99" s="488">
        <v>0</v>
      </c>
      <c r="V99" s="490"/>
      <c r="W99" s="491">
        <v>0</v>
      </c>
      <c r="X99" s="491">
        <v>0</v>
      </c>
      <c r="Y99" s="491">
        <v>0</v>
      </c>
      <c r="Z99" s="491">
        <v>0</v>
      </c>
      <c r="AA99" s="490"/>
      <c r="AB99" s="488">
        <v>0</v>
      </c>
      <c r="AC99" s="488">
        <v>0</v>
      </c>
      <c r="AD99" s="490"/>
      <c r="AE99" s="488">
        <v>0</v>
      </c>
      <c r="AF99" s="488">
        <v>0</v>
      </c>
      <c r="AG99" s="492"/>
      <c r="AH99" s="488">
        <v>0</v>
      </c>
      <c r="AI99" s="488">
        <v>0</v>
      </c>
      <c r="AJ99" s="488">
        <v>0</v>
      </c>
      <c r="AK99" s="488">
        <v>0</v>
      </c>
      <c r="AL99" s="493"/>
      <c r="AM99" s="488">
        <v>0</v>
      </c>
      <c r="AN99" s="488">
        <v>0</v>
      </c>
      <c r="AO99" s="488">
        <v>0</v>
      </c>
      <c r="AP99" s="488">
        <v>0</v>
      </c>
      <c r="AQ99" s="488">
        <v>0</v>
      </c>
      <c r="AR99" s="488">
        <v>0</v>
      </c>
      <c r="AS99" s="493"/>
      <c r="AT99" s="488">
        <v>0</v>
      </c>
      <c r="AU99" s="488">
        <v>0</v>
      </c>
      <c r="AV99" s="488">
        <v>0</v>
      </c>
      <c r="AW99" s="488">
        <v>0</v>
      </c>
      <c r="AX99" s="488">
        <v>0</v>
      </c>
      <c r="AY99" s="488">
        <v>0</v>
      </c>
      <c r="AZ99" s="488">
        <v>0</v>
      </c>
      <c r="BA99" s="488">
        <v>0</v>
      </c>
      <c r="BB99" s="489"/>
      <c r="BC99" s="488">
        <v>0</v>
      </c>
      <c r="BD99" s="488">
        <v>0</v>
      </c>
      <c r="BE99" s="493"/>
      <c r="BF99" s="488">
        <v>0</v>
      </c>
      <c r="BG99" s="488">
        <v>0</v>
      </c>
      <c r="BH99" s="493"/>
      <c r="BI99" s="488">
        <v>0</v>
      </c>
      <c r="BJ99" s="488">
        <v>0</v>
      </c>
      <c r="BK99" s="488">
        <v>0</v>
      </c>
      <c r="BL99" s="488">
        <v>0</v>
      </c>
      <c r="BM99" s="488">
        <v>0</v>
      </c>
      <c r="BN99" s="488">
        <v>0</v>
      </c>
      <c r="BO99" s="493"/>
      <c r="BP99" s="488">
        <v>0</v>
      </c>
      <c r="BQ99" s="488">
        <v>0</v>
      </c>
      <c r="BR99" s="492"/>
      <c r="BS99" s="488">
        <v>0</v>
      </c>
      <c r="BT99" s="488">
        <v>0</v>
      </c>
      <c r="BU99" s="488">
        <v>0</v>
      </c>
      <c r="BV99" s="488">
        <v>0</v>
      </c>
      <c r="BW99" s="488">
        <v>0</v>
      </c>
      <c r="BX99" s="489"/>
      <c r="BY99" s="488">
        <v>0</v>
      </c>
      <c r="BZ99" s="488">
        <v>0</v>
      </c>
      <c r="CA99" s="488">
        <v>0</v>
      </c>
      <c r="CB99" s="488">
        <v>0</v>
      </c>
      <c r="CC99" s="489"/>
      <c r="CD99" s="489"/>
      <c r="CE99" s="488">
        <v>0</v>
      </c>
      <c r="CF99" s="489"/>
      <c r="CG99" s="488">
        <v>0</v>
      </c>
      <c r="CH99" s="489"/>
      <c r="CI99" s="493"/>
      <c r="CJ99" s="489"/>
      <c r="CK99" s="488">
        <v>0</v>
      </c>
      <c r="CL99" s="493"/>
    </row>
    <row r="100" spans="1:90" ht="30.75" customHeight="1" x14ac:dyDescent="0.25">
      <c r="A100" s="594" t="s">
        <v>801</v>
      </c>
      <c r="B100" s="319" t="s">
        <v>802</v>
      </c>
      <c r="C100" s="320" t="s">
        <v>803</v>
      </c>
      <c r="D100" s="320" t="s">
        <v>535</v>
      </c>
      <c r="E100" s="323"/>
      <c r="F100" s="396" t="s">
        <v>63</v>
      </c>
      <c r="G100" s="397">
        <f>'Stage 2 - Site Information'!N100</f>
        <v>9</v>
      </c>
      <c r="H100" s="396"/>
      <c r="I100" s="398">
        <f>'Stage 2 - Site Information'!M100</f>
        <v>0.27</v>
      </c>
      <c r="J100" s="399"/>
      <c r="K100" s="405"/>
      <c r="L100" s="408"/>
      <c r="M100" s="401">
        <f t="shared" si="2"/>
        <v>5</v>
      </c>
      <c r="N100" s="529"/>
      <c r="O100" s="401">
        <v>5</v>
      </c>
      <c r="P100" s="401">
        <v>1</v>
      </c>
      <c r="Q100" s="408"/>
      <c r="R100" s="400">
        <v>3</v>
      </c>
      <c r="S100" s="400">
        <v>5</v>
      </c>
      <c r="T100" s="400">
        <v>3</v>
      </c>
      <c r="U100" s="400">
        <v>4</v>
      </c>
      <c r="V100" s="407"/>
      <c r="W100" s="401">
        <v>4</v>
      </c>
      <c r="X100" s="401">
        <v>4</v>
      </c>
      <c r="Y100" s="401">
        <v>1</v>
      </c>
      <c r="Z100" s="401">
        <v>4</v>
      </c>
      <c r="AA100" s="407"/>
      <c r="AB100" s="400">
        <v>5</v>
      </c>
      <c r="AC100" s="409"/>
      <c r="AD100" s="407"/>
      <c r="AE100" s="400">
        <v>1</v>
      </c>
      <c r="AF100" s="400">
        <v>1</v>
      </c>
      <c r="AG100" s="406"/>
      <c r="AH100" s="400">
        <v>2</v>
      </c>
      <c r="AI100" s="400">
        <v>1</v>
      </c>
      <c r="AJ100" s="400">
        <v>5</v>
      </c>
      <c r="AK100" s="400">
        <v>2</v>
      </c>
      <c r="AL100" s="395"/>
      <c r="AM100" s="400">
        <v>5</v>
      </c>
      <c r="AN100" s="400">
        <v>3</v>
      </c>
      <c r="AO100" s="400">
        <v>5</v>
      </c>
      <c r="AP100" s="400">
        <v>3</v>
      </c>
      <c r="AQ100" s="400">
        <v>5</v>
      </c>
      <c r="AR100" s="400">
        <v>5</v>
      </c>
      <c r="AS100" s="395"/>
      <c r="AT100" s="400">
        <v>5</v>
      </c>
      <c r="AU100" s="400">
        <v>5</v>
      </c>
      <c r="AV100" s="400">
        <v>5</v>
      </c>
      <c r="AW100" s="400">
        <v>5</v>
      </c>
      <c r="AX100" s="400">
        <v>2</v>
      </c>
      <c r="AY100" s="400">
        <v>5</v>
      </c>
      <c r="AZ100" s="400">
        <v>5</v>
      </c>
      <c r="BA100" s="400">
        <v>5</v>
      </c>
      <c r="BB100" s="409"/>
      <c r="BC100" s="400">
        <v>5</v>
      </c>
      <c r="BD100" s="400">
        <v>5</v>
      </c>
      <c r="BE100" s="395"/>
      <c r="BF100" s="400">
        <v>5</v>
      </c>
      <c r="BG100" s="400">
        <v>5</v>
      </c>
      <c r="BH100" s="395"/>
      <c r="BI100" s="400">
        <v>5</v>
      </c>
      <c r="BJ100" s="400">
        <v>5</v>
      </c>
      <c r="BK100" s="400">
        <v>1</v>
      </c>
      <c r="BL100" s="400">
        <v>5</v>
      </c>
      <c r="BM100" s="400">
        <v>4</v>
      </c>
      <c r="BN100" s="400">
        <v>3</v>
      </c>
      <c r="BO100" s="395"/>
      <c r="BP100" s="400">
        <v>5</v>
      </c>
      <c r="BQ100" s="400">
        <v>5</v>
      </c>
      <c r="BR100" s="406"/>
      <c r="BS100" s="400">
        <v>3</v>
      </c>
      <c r="BT100" s="400">
        <v>2</v>
      </c>
      <c r="BU100" s="400">
        <v>1</v>
      </c>
      <c r="BV100" s="400">
        <v>5</v>
      </c>
      <c r="BW100" s="400">
        <v>5</v>
      </c>
      <c r="BX100" s="409"/>
      <c r="BY100" s="400">
        <v>4</v>
      </c>
      <c r="BZ100" s="400">
        <v>4</v>
      </c>
      <c r="CA100" s="400">
        <v>3</v>
      </c>
      <c r="CB100" s="400">
        <v>5</v>
      </c>
      <c r="CC100" s="409"/>
      <c r="CD100" s="409"/>
      <c r="CE100" s="400">
        <v>4</v>
      </c>
      <c r="CF100" s="409"/>
      <c r="CG100" s="400">
        <v>5</v>
      </c>
      <c r="CH100" s="409"/>
      <c r="CI100" s="395"/>
      <c r="CJ100" s="409"/>
      <c r="CK100" s="400">
        <v>1</v>
      </c>
      <c r="CL100" s="395"/>
    </row>
    <row r="101" spans="1:90" s="494" customFormat="1" ht="30.75" customHeight="1" x14ac:dyDescent="0.25">
      <c r="A101" s="595" t="s">
        <v>804</v>
      </c>
      <c r="B101" s="479" t="s">
        <v>805</v>
      </c>
      <c r="C101" s="480" t="s">
        <v>803</v>
      </c>
      <c r="D101" s="480" t="s">
        <v>535</v>
      </c>
      <c r="E101" s="481"/>
      <c r="F101" s="482" t="s">
        <v>63</v>
      </c>
      <c r="G101" s="483">
        <f>'Stage 2 - Site Information'!N101</f>
        <v>4</v>
      </c>
      <c r="H101" s="482"/>
      <c r="I101" s="484">
        <f>'Stage 2 - Site Information'!M101</f>
        <v>0.13</v>
      </c>
      <c r="J101" s="485"/>
      <c r="K101" s="486"/>
      <c r="L101" s="487"/>
      <c r="M101" s="401">
        <f t="shared" si="2"/>
        <v>1</v>
      </c>
      <c r="N101" s="529"/>
      <c r="O101" s="401">
        <v>5</v>
      </c>
      <c r="P101" s="401">
        <v>1</v>
      </c>
      <c r="Q101" s="487"/>
      <c r="R101" s="488">
        <v>0</v>
      </c>
      <c r="S101" s="488">
        <v>0</v>
      </c>
      <c r="T101" s="488">
        <v>0</v>
      </c>
      <c r="U101" s="488">
        <v>0</v>
      </c>
      <c r="V101" s="490"/>
      <c r="W101" s="491">
        <v>0</v>
      </c>
      <c r="X101" s="491">
        <v>0</v>
      </c>
      <c r="Y101" s="491">
        <v>0</v>
      </c>
      <c r="Z101" s="491">
        <v>0</v>
      </c>
      <c r="AA101" s="490"/>
      <c r="AB101" s="488">
        <v>0</v>
      </c>
      <c r="AC101" s="409"/>
      <c r="AD101" s="490"/>
      <c r="AE101" s="488">
        <v>0</v>
      </c>
      <c r="AF101" s="488">
        <v>0</v>
      </c>
      <c r="AG101" s="492"/>
      <c r="AH101" s="488">
        <v>0</v>
      </c>
      <c r="AI101" s="488">
        <v>0</v>
      </c>
      <c r="AJ101" s="488">
        <v>0</v>
      </c>
      <c r="AK101" s="488">
        <v>0</v>
      </c>
      <c r="AL101" s="493"/>
      <c r="AM101" s="488">
        <v>0</v>
      </c>
      <c r="AN101" s="488">
        <v>0</v>
      </c>
      <c r="AO101" s="488">
        <v>0</v>
      </c>
      <c r="AP101" s="488">
        <v>0</v>
      </c>
      <c r="AQ101" s="488">
        <v>0</v>
      </c>
      <c r="AR101" s="488">
        <v>0</v>
      </c>
      <c r="AS101" s="493"/>
      <c r="AT101" s="488">
        <v>0</v>
      </c>
      <c r="AU101" s="488">
        <v>0</v>
      </c>
      <c r="AV101" s="488">
        <v>0</v>
      </c>
      <c r="AW101" s="488">
        <v>0</v>
      </c>
      <c r="AX101" s="488">
        <v>0</v>
      </c>
      <c r="AY101" s="488">
        <v>0</v>
      </c>
      <c r="AZ101" s="488">
        <v>0</v>
      </c>
      <c r="BA101" s="488">
        <v>0</v>
      </c>
      <c r="BB101" s="489"/>
      <c r="BC101" s="488">
        <v>0</v>
      </c>
      <c r="BD101" s="488">
        <v>0</v>
      </c>
      <c r="BE101" s="493"/>
      <c r="BF101" s="488">
        <v>0</v>
      </c>
      <c r="BG101" s="488">
        <v>0</v>
      </c>
      <c r="BH101" s="493"/>
      <c r="BI101" s="488">
        <v>0</v>
      </c>
      <c r="BJ101" s="488">
        <v>0</v>
      </c>
      <c r="BK101" s="488">
        <v>0</v>
      </c>
      <c r="BL101" s="488">
        <v>0</v>
      </c>
      <c r="BM101" s="488">
        <v>0</v>
      </c>
      <c r="BN101" s="488">
        <v>0</v>
      </c>
      <c r="BO101" s="493"/>
      <c r="BP101" s="488">
        <v>0</v>
      </c>
      <c r="BQ101" s="488">
        <v>0</v>
      </c>
      <c r="BR101" s="492"/>
      <c r="BS101" s="488">
        <v>0</v>
      </c>
      <c r="BT101" s="488">
        <v>0</v>
      </c>
      <c r="BU101" s="488">
        <v>0</v>
      </c>
      <c r="BV101" s="488">
        <v>0</v>
      </c>
      <c r="BW101" s="488">
        <v>0</v>
      </c>
      <c r="BX101" s="489"/>
      <c r="BY101" s="488">
        <v>0</v>
      </c>
      <c r="BZ101" s="488">
        <v>0</v>
      </c>
      <c r="CA101" s="488">
        <v>0</v>
      </c>
      <c r="CB101" s="488">
        <v>0</v>
      </c>
      <c r="CC101" s="489"/>
      <c r="CD101" s="489"/>
      <c r="CE101" s="488">
        <v>0</v>
      </c>
      <c r="CF101" s="489"/>
      <c r="CG101" s="488">
        <v>0</v>
      </c>
      <c r="CH101" s="489"/>
      <c r="CI101" s="493"/>
      <c r="CJ101" s="489"/>
      <c r="CK101" s="488">
        <v>0</v>
      </c>
      <c r="CL101" s="493"/>
    </row>
    <row r="102" spans="1:90" s="494" customFormat="1" ht="30.75" customHeight="1" x14ac:dyDescent="0.25">
      <c r="A102" s="595" t="s">
        <v>806</v>
      </c>
      <c r="B102" s="479" t="s">
        <v>807</v>
      </c>
      <c r="C102" s="480" t="s">
        <v>808</v>
      </c>
      <c r="D102" s="480" t="s">
        <v>535</v>
      </c>
      <c r="E102" s="481"/>
      <c r="F102" s="482" t="s">
        <v>63</v>
      </c>
      <c r="G102" s="483">
        <f>'Stage 2 - Site Information'!N102</f>
        <v>6</v>
      </c>
      <c r="H102" s="482"/>
      <c r="I102" s="484">
        <f>'Stage 2 - Site Information'!M102</f>
        <v>0.2</v>
      </c>
      <c r="J102" s="485"/>
      <c r="K102" s="486"/>
      <c r="L102" s="487"/>
      <c r="M102" s="401">
        <f t="shared" si="2"/>
        <v>1</v>
      </c>
      <c r="N102" s="529"/>
      <c r="O102" s="401">
        <v>5</v>
      </c>
      <c r="P102" s="401">
        <v>5</v>
      </c>
      <c r="Q102" s="487"/>
      <c r="R102" s="488">
        <v>0</v>
      </c>
      <c r="S102" s="488">
        <v>0</v>
      </c>
      <c r="T102" s="488">
        <v>0</v>
      </c>
      <c r="U102" s="488">
        <v>0</v>
      </c>
      <c r="V102" s="490"/>
      <c r="W102" s="491">
        <v>0</v>
      </c>
      <c r="X102" s="491">
        <v>0</v>
      </c>
      <c r="Y102" s="491">
        <v>0</v>
      </c>
      <c r="Z102" s="491">
        <v>0</v>
      </c>
      <c r="AA102" s="490"/>
      <c r="AB102" s="488">
        <v>0</v>
      </c>
      <c r="AC102" s="488">
        <v>0</v>
      </c>
      <c r="AD102" s="490"/>
      <c r="AE102" s="488">
        <v>0</v>
      </c>
      <c r="AF102" s="488">
        <v>0</v>
      </c>
      <c r="AG102" s="492"/>
      <c r="AH102" s="488">
        <v>0</v>
      </c>
      <c r="AI102" s="488">
        <v>0</v>
      </c>
      <c r="AJ102" s="488">
        <v>0</v>
      </c>
      <c r="AK102" s="488">
        <v>0</v>
      </c>
      <c r="AL102" s="493"/>
      <c r="AM102" s="488">
        <v>0</v>
      </c>
      <c r="AN102" s="488">
        <v>0</v>
      </c>
      <c r="AO102" s="488">
        <v>0</v>
      </c>
      <c r="AP102" s="488">
        <v>0</v>
      </c>
      <c r="AQ102" s="488">
        <v>0</v>
      </c>
      <c r="AR102" s="488">
        <v>0</v>
      </c>
      <c r="AS102" s="493"/>
      <c r="AT102" s="488">
        <v>0</v>
      </c>
      <c r="AU102" s="488">
        <v>0</v>
      </c>
      <c r="AV102" s="488">
        <v>0</v>
      </c>
      <c r="AW102" s="488">
        <v>0</v>
      </c>
      <c r="AX102" s="488">
        <v>0</v>
      </c>
      <c r="AY102" s="488">
        <v>0</v>
      </c>
      <c r="AZ102" s="488">
        <v>0</v>
      </c>
      <c r="BA102" s="488">
        <v>0</v>
      </c>
      <c r="BB102" s="489"/>
      <c r="BC102" s="488">
        <v>0</v>
      </c>
      <c r="BD102" s="488">
        <v>0</v>
      </c>
      <c r="BE102" s="493"/>
      <c r="BF102" s="488">
        <v>0</v>
      </c>
      <c r="BG102" s="488">
        <v>0</v>
      </c>
      <c r="BH102" s="493"/>
      <c r="BI102" s="488">
        <v>0</v>
      </c>
      <c r="BJ102" s="488">
        <v>0</v>
      </c>
      <c r="BK102" s="488">
        <v>0</v>
      </c>
      <c r="BL102" s="488">
        <v>0</v>
      </c>
      <c r="BM102" s="488">
        <v>0</v>
      </c>
      <c r="BN102" s="488">
        <v>0</v>
      </c>
      <c r="BO102" s="493"/>
      <c r="BP102" s="488">
        <v>0</v>
      </c>
      <c r="BQ102" s="488">
        <v>0</v>
      </c>
      <c r="BR102" s="492"/>
      <c r="BS102" s="488">
        <v>0</v>
      </c>
      <c r="BT102" s="488">
        <v>0</v>
      </c>
      <c r="BU102" s="488">
        <v>0</v>
      </c>
      <c r="BV102" s="488">
        <v>0</v>
      </c>
      <c r="BW102" s="488">
        <v>0</v>
      </c>
      <c r="BX102" s="489"/>
      <c r="BY102" s="488">
        <v>0</v>
      </c>
      <c r="BZ102" s="488">
        <v>0</v>
      </c>
      <c r="CA102" s="488">
        <v>0</v>
      </c>
      <c r="CB102" s="488">
        <v>0</v>
      </c>
      <c r="CC102" s="489"/>
      <c r="CD102" s="489"/>
      <c r="CE102" s="488">
        <v>0</v>
      </c>
      <c r="CF102" s="489"/>
      <c r="CG102" s="488">
        <v>0</v>
      </c>
      <c r="CH102" s="489"/>
      <c r="CI102" s="493"/>
      <c r="CJ102" s="489"/>
      <c r="CK102" s="488">
        <v>0</v>
      </c>
      <c r="CL102" s="493"/>
    </row>
    <row r="103" spans="1:90" s="494" customFormat="1" ht="30.75" customHeight="1" x14ac:dyDescent="0.25">
      <c r="A103" s="595" t="s">
        <v>809</v>
      </c>
      <c r="B103" s="479" t="s">
        <v>810</v>
      </c>
      <c r="C103" s="480" t="s">
        <v>811</v>
      </c>
      <c r="D103" s="480" t="s">
        <v>535</v>
      </c>
      <c r="E103" s="481"/>
      <c r="F103" s="482" t="s">
        <v>63</v>
      </c>
      <c r="G103" s="483">
        <f>'Stage 2 - Site Information'!N103</f>
        <v>3</v>
      </c>
      <c r="H103" s="482"/>
      <c r="I103" s="484">
        <f>'Stage 2 - Site Information'!M103</f>
        <v>0.09</v>
      </c>
      <c r="J103" s="485"/>
      <c r="K103" s="486"/>
      <c r="L103" s="487"/>
      <c r="M103" s="401">
        <f t="shared" si="2"/>
        <v>1</v>
      </c>
      <c r="N103" s="529"/>
      <c r="O103" s="401">
        <v>5</v>
      </c>
      <c r="P103" s="401">
        <v>2</v>
      </c>
      <c r="Q103" s="487"/>
      <c r="R103" s="488">
        <v>0</v>
      </c>
      <c r="S103" s="488">
        <v>0</v>
      </c>
      <c r="T103" s="488">
        <v>0</v>
      </c>
      <c r="U103" s="488">
        <v>0</v>
      </c>
      <c r="V103" s="490"/>
      <c r="W103" s="491">
        <v>0</v>
      </c>
      <c r="X103" s="491">
        <v>0</v>
      </c>
      <c r="Y103" s="491">
        <v>0</v>
      </c>
      <c r="Z103" s="491">
        <v>0</v>
      </c>
      <c r="AA103" s="490"/>
      <c r="AB103" s="488">
        <v>0</v>
      </c>
      <c r="AC103" s="409"/>
      <c r="AD103" s="490"/>
      <c r="AE103" s="488">
        <v>0</v>
      </c>
      <c r="AF103" s="488">
        <v>0</v>
      </c>
      <c r="AG103" s="492"/>
      <c r="AH103" s="488">
        <v>0</v>
      </c>
      <c r="AI103" s="488">
        <v>0</v>
      </c>
      <c r="AJ103" s="488">
        <v>0</v>
      </c>
      <c r="AK103" s="488">
        <v>0</v>
      </c>
      <c r="AL103" s="493"/>
      <c r="AM103" s="488">
        <v>0</v>
      </c>
      <c r="AN103" s="488">
        <v>0</v>
      </c>
      <c r="AO103" s="488">
        <v>0</v>
      </c>
      <c r="AP103" s="488">
        <v>0</v>
      </c>
      <c r="AQ103" s="488">
        <v>0</v>
      </c>
      <c r="AR103" s="488">
        <v>0</v>
      </c>
      <c r="AS103" s="493"/>
      <c r="AT103" s="488">
        <v>0</v>
      </c>
      <c r="AU103" s="488">
        <v>0</v>
      </c>
      <c r="AV103" s="488">
        <v>0</v>
      </c>
      <c r="AW103" s="488">
        <v>0</v>
      </c>
      <c r="AX103" s="488">
        <v>0</v>
      </c>
      <c r="AY103" s="488">
        <v>0</v>
      </c>
      <c r="AZ103" s="488">
        <v>0</v>
      </c>
      <c r="BA103" s="488">
        <v>0</v>
      </c>
      <c r="BB103" s="489"/>
      <c r="BC103" s="488">
        <v>0</v>
      </c>
      <c r="BD103" s="488">
        <v>0</v>
      </c>
      <c r="BE103" s="493"/>
      <c r="BF103" s="488">
        <v>0</v>
      </c>
      <c r="BG103" s="488">
        <v>0</v>
      </c>
      <c r="BH103" s="493"/>
      <c r="BI103" s="488">
        <v>0</v>
      </c>
      <c r="BJ103" s="488">
        <v>0</v>
      </c>
      <c r="BK103" s="488">
        <v>0</v>
      </c>
      <c r="BL103" s="488">
        <v>0</v>
      </c>
      <c r="BM103" s="488">
        <v>0</v>
      </c>
      <c r="BN103" s="488">
        <v>0</v>
      </c>
      <c r="BO103" s="493"/>
      <c r="BP103" s="488">
        <v>0</v>
      </c>
      <c r="BQ103" s="488">
        <v>0</v>
      </c>
      <c r="BR103" s="492"/>
      <c r="BS103" s="488">
        <v>0</v>
      </c>
      <c r="BT103" s="488">
        <v>0</v>
      </c>
      <c r="BU103" s="488">
        <v>0</v>
      </c>
      <c r="BV103" s="488">
        <v>0</v>
      </c>
      <c r="BW103" s="488">
        <v>0</v>
      </c>
      <c r="BX103" s="489"/>
      <c r="BY103" s="488">
        <v>0</v>
      </c>
      <c r="BZ103" s="488">
        <v>0</v>
      </c>
      <c r="CA103" s="488">
        <v>0</v>
      </c>
      <c r="CB103" s="488">
        <v>0</v>
      </c>
      <c r="CC103" s="489"/>
      <c r="CD103" s="489"/>
      <c r="CE103" s="488">
        <v>0</v>
      </c>
      <c r="CF103" s="489"/>
      <c r="CG103" s="488">
        <v>0</v>
      </c>
      <c r="CH103" s="489"/>
      <c r="CI103" s="493"/>
      <c r="CJ103" s="489"/>
      <c r="CK103" s="488">
        <v>0</v>
      </c>
      <c r="CL103" s="493"/>
    </row>
    <row r="104" spans="1:90" s="494" customFormat="1" ht="30.75" customHeight="1" x14ac:dyDescent="0.25">
      <c r="A104" s="595" t="s">
        <v>812</v>
      </c>
      <c r="B104" s="479" t="s">
        <v>813</v>
      </c>
      <c r="C104" s="480" t="s">
        <v>678</v>
      </c>
      <c r="D104" s="480" t="s">
        <v>518</v>
      </c>
      <c r="E104" s="481"/>
      <c r="F104" s="482" t="s">
        <v>63</v>
      </c>
      <c r="G104" s="483">
        <f>'Stage 2 - Site Information'!N104</f>
        <v>52</v>
      </c>
      <c r="H104" s="482" t="s">
        <v>63</v>
      </c>
      <c r="I104" s="484">
        <f>'Stage 2 - Site Information'!M104</f>
        <v>1.1100000000000001</v>
      </c>
      <c r="J104" s="485" t="s">
        <v>1357</v>
      </c>
      <c r="K104" s="486"/>
      <c r="L104" s="487"/>
      <c r="M104" s="401">
        <f t="shared" ref="M104:M135" si="3">IF(I104&gt;0.249,5,1)</f>
        <v>5</v>
      </c>
      <c r="N104" s="530"/>
      <c r="O104" s="491">
        <v>5</v>
      </c>
      <c r="P104" s="491">
        <v>5</v>
      </c>
      <c r="Q104" s="487"/>
      <c r="R104" s="488">
        <v>0</v>
      </c>
      <c r="S104" s="488">
        <v>0</v>
      </c>
      <c r="T104" s="488">
        <v>0</v>
      </c>
      <c r="U104" s="488">
        <v>5</v>
      </c>
      <c r="V104" s="490"/>
      <c r="W104" s="491">
        <v>0</v>
      </c>
      <c r="X104" s="491">
        <v>0</v>
      </c>
      <c r="Y104" s="491">
        <v>0</v>
      </c>
      <c r="Z104" s="491">
        <v>0</v>
      </c>
      <c r="AA104" s="490"/>
      <c r="AB104" s="488">
        <v>1</v>
      </c>
      <c r="AC104" s="488">
        <v>0</v>
      </c>
      <c r="AD104" s="490"/>
      <c r="AE104" s="488">
        <v>0</v>
      </c>
      <c r="AF104" s="488">
        <v>0</v>
      </c>
      <c r="AG104" s="492"/>
      <c r="AH104" s="488">
        <v>0</v>
      </c>
      <c r="AI104" s="488">
        <v>0</v>
      </c>
      <c r="AJ104" s="488">
        <v>0</v>
      </c>
      <c r="AK104" s="488">
        <v>0</v>
      </c>
      <c r="AL104" s="493"/>
      <c r="AM104" s="488">
        <v>0</v>
      </c>
      <c r="AN104" s="488">
        <v>0</v>
      </c>
      <c r="AO104" s="488">
        <v>0</v>
      </c>
      <c r="AP104" s="488">
        <v>0</v>
      </c>
      <c r="AQ104" s="488">
        <v>0</v>
      </c>
      <c r="AR104" s="488">
        <v>0</v>
      </c>
      <c r="AS104" s="493"/>
      <c r="AT104" s="488">
        <v>0</v>
      </c>
      <c r="AU104" s="488">
        <v>0</v>
      </c>
      <c r="AV104" s="488">
        <v>0</v>
      </c>
      <c r="AW104" s="488">
        <v>0</v>
      </c>
      <c r="AX104" s="488">
        <v>0</v>
      </c>
      <c r="AY104" s="488">
        <v>0</v>
      </c>
      <c r="AZ104" s="488">
        <v>0</v>
      </c>
      <c r="BA104" s="488">
        <v>0</v>
      </c>
      <c r="BB104" s="489"/>
      <c r="BC104" s="488">
        <v>0</v>
      </c>
      <c r="BD104" s="488">
        <v>0</v>
      </c>
      <c r="BE104" s="493"/>
      <c r="BF104" s="488">
        <v>0</v>
      </c>
      <c r="BG104" s="488">
        <v>0</v>
      </c>
      <c r="BH104" s="493"/>
      <c r="BI104" s="488">
        <v>0</v>
      </c>
      <c r="BJ104" s="488">
        <v>0</v>
      </c>
      <c r="BK104" s="488">
        <v>0</v>
      </c>
      <c r="BL104" s="488">
        <v>0</v>
      </c>
      <c r="BM104" s="488">
        <v>0</v>
      </c>
      <c r="BN104" s="488">
        <v>0</v>
      </c>
      <c r="BO104" s="493"/>
      <c r="BP104" s="488">
        <v>0</v>
      </c>
      <c r="BQ104" s="488">
        <v>0</v>
      </c>
      <c r="BR104" s="492"/>
      <c r="BS104" s="488">
        <v>0</v>
      </c>
      <c r="BT104" s="488">
        <v>0</v>
      </c>
      <c r="BU104" s="488">
        <v>0</v>
      </c>
      <c r="BV104" s="488">
        <v>0</v>
      </c>
      <c r="BW104" s="488">
        <v>0</v>
      </c>
      <c r="BX104" s="489"/>
      <c r="BY104" s="488">
        <v>0</v>
      </c>
      <c r="BZ104" s="488">
        <v>0</v>
      </c>
      <c r="CA104" s="488">
        <v>0</v>
      </c>
      <c r="CB104" s="488">
        <v>0</v>
      </c>
      <c r="CC104" s="489"/>
      <c r="CD104" s="489"/>
      <c r="CE104" s="488">
        <v>0</v>
      </c>
      <c r="CF104" s="489"/>
      <c r="CG104" s="488">
        <v>0</v>
      </c>
      <c r="CH104" s="489"/>
      <c r="CI104" s="493"/>
      <c r="CJ104" s="489"/>
      <c r="CK104" s="488">
        <v>0</v>
      </c>
      <c r="CL104" s="493"/>
    </row>
    <row r="105" spans="1:90" s="494" customFormat="1" ht="30.75" customHeight="1" x14ac:dyDescent="0.25">
      <c r="A105" s="595" t="s">
        <v>814</v>
      </c>
      <c r="B105" s="479" t="s">
        <v>815</v>
      </c>
      <c r="C105" s="480" t="s">
        <v>689</v>
      </c>
      <c r="D105" s="480" t="s">
        <v>518</v>
      </c>
      <c r="E105" s="481"/>
      <c r="F105" s="482" t="s">
        <v>63</v>
      </c>
      <c r="G105" s="483">
        <f>'Stage 2 - Site Information'!N105</f>
        <v>2</v>
      </c>
      <c r="H105" s="482"/>
      <c r="I105" s="484">
        <f>'Stage 2 - Site Information'!M105</f>
        <v>0.03</v>
      </c>
      <c r="J105" s="485"/>
      <c r="K105" s="486"/>
      <c r="L105" s="487"/>
      <c r="M105" s="401">
        <f t="shared" si="3"/>
        <v>1</v>
      </c>
      <c r="N105" s="529"/>
      <c r="O105" s="401">
        <v>4</v>
      </c>
      <c r="P105" s="401">
        <v>5</v>
      </c>
      <c r="Q105" s="487"/>
      <c r="R105" s="488">
        <v>0</v>
      </c>
      <c r="S105" s="488">
        <v>0</v>
      </c>
      <c r="T105" s="488">
        <v>0</v>
      </c>
      <c r="U105" s="488">
        <v>0</v>
      </c>
      <c r="V105" s="490"/>
      <c r="W105" s="491">
        <v>0</v>
      </c>
      <c r="X105" s="491">
        <v>0</v>
      </c>
      <c r="Y105" s="491">
        <v>0</v>
      </c>
      <c r="Z105" s="491">
        <v>0</v>
      </c>
      <c r="AA105" s="490"/>
      <c r="AB105" s="488">
        <v>0</v>
      </c>
      <c r="AC105" s="488">
        <v>0</v>
      </c>
      <c r="AD105" s="490"/>
      <c r="AE105" s="488">
        <v>0</v>
      </c>
      <c r="AF105" s="488">
        <v>0</v>
      </c>
      <c r="AG105" s="492"/>
      <c r="AH105" s="488">
        <v>0</v>
      </c>
      <c r="AI105" s="488">
        <v>0</v>
      </c>
      <c r="AJ105" s="488">
        <v>0</v>
      </c>
      <c r="AK105" s="488">
        <v>0</v>
      </c>
      <c r="AL105" s="493"/>
      <c r="AM105" s="488">
        <v>0</v>
      </c>
      <c r="AN105" s="488">
        <v>0</v>
      </c>
      <c r="AO105" s="488">
        <v>0</v>
      </c>
      <c r="AP105" s="488">
        <v>0</v>
      </c>
      <c r="AQ105" s="488">
        <v>0</v>
      </c>
      <c r="AR105" s="488">
        <v>0</v>
      </c>
      <c r="AS105" s="493"/>
      <c r="AT105" s="488">
        <v>0</v>
      </c>
      <c r="AU105" s="488">
        <v>0</v>
      </c>
      <c r="AV105" s="488">
        <v>0</v>
      </c>
      <c r="AW105" s="488">
        <v>0</v>
      </c>
      <c r="AX105" s="488">
        <v>0</v>
      </c>
      <c r="AY105" s="488">
        <v>0</v>
      </c>
      <c r="AZ105" s="488">
        <v>0</v>
      </c>
      <c r="BA105" s="488">
        <v>0</v>
      </c>
      <c r="BB105" s="489"/>
      <c r="BC105" s="488">
        <v>0</v>
      </c>
      <c r="BD105" s="488">
        <v>0</v>
      </c>
      <c r="BE105" s="493"/>
      <c r="BF105" s="488">
        <v>0</v>
      </c>
      <c r="BG105" s="488">
        <v>0</v>
      </c>
      <c r="BH105" s="493"/>
      <c r="BI105" s="488">
        <v>0</v>
      </c>
      <c r="BJ105" s="488">
        <v>0</v>
      </c>
      <c r="BK105" s="488">
        <v>0</v>
      </c>
      <c r="BL105" s="488">
        <v>0</v>
      </c>
      <c r="BM105" s="488">
        <v>0</v>
      </c>
      <c r="BN105" s="488">
        <v>0</v>
      </c>
      <c r="BO105" s="493"/>
      <c r="BP105" s="488">
        <v>0</v>
      </c>
      <c r="BQ105" s="488">
        <v>0</v>
      </c>
      <c r="BR105" s="492"/>
      <c r="BS105" s="488">
        <v>0</v>
      </c>
      <c r="BT105" s="488">
        <v>0</v>
      </c>
      <c r="BU105" s="488">
        <v>0</v>
      </c>
      <c r="BV105" s="488">
        <v>0</v>
      </c>
      <c r="BW105" s="488">
        <v>0</v>
      </c>
      <c r="BX105" s="489"/>
      <c r="BY105" s="488">
        <v>0</v>
      </c>
      <c r="BZ105" s="488">
        <v>0</v>
      </c>
      <c r="CA105" s="488">
        <v>0</v>
      </c>
      <c r="CB105" s="488">
        <v>0</v>
      </c>
      <c r="CC105" s="489"/>
      <c r="CD105" s="489"/>
      <c r="CE105" s="488">
        <v>0</v>
      </c>
      <c r="CF105" s="489"/>
      <c r="CG105" s="488">
        <v>0</v>
      </c>
      <c r="CH105" s="489"/>
      <c r="CI105" s="493"/>
      <c r="CJ105" s="489"/>
      <c r="CK105" s="488">
        <v>0</v>
      </c>
      <c r="CL105" s="493"/>
    </row>
    <row r="106" spans="1:90" ht="30.75" customHeight="1" x14ac:dyDescent="0.25">
      <c r="A106" s="594" t="s">
        <v>816</v>
      </c>
      <c r="B106" s="319" t="s">
        <v>817</v>
      </c>
      <c r="C106" s="320" t="s">
        <v>818</v>
      </c>
      <c r="D106" s="320" t="s">
        <v>518</v>
      </c>
      <c r="E106" s="323"/>
      <c r="F106" s="396" t="s">
        <v>63</v>
      </c>
      <c r="G106" s="397">
        <f>'Stage 2 - Site Information'!N106</f>
        <v>14</v>
      </c>
      <c r="H106" s="396"/>
      <c r="I106" s="398">
        <f>'Stage 2 - Site Information'!M106</f>
        <v>0.46</v>
      </c>
      <c r="J106" s="399"/>
      <c r="K106" s="405"/>
      <c r="L106" s="408"/>
      <c r="M106" s="401">
        <f t="shared" si="3"/>
        <v>5</v>
      </c>
      <c r="N106" s="529"/>
      <c r="O106" s="401">
        <v>5</v>
      </c>
      <c r="P106" s="401">
        <v>1</v>
      </c>
      <c r="Q106" s="408"/>
      <c r="R106" s="400">
        <v>3</v>
      </c>
      <c r="S106" s="400">
        <v>5</v>
      </c>
      <c r="T106" s="400">
        <v>5</v>
      </c>
      <c r="U106" s="400">
        <v>1</v>
      </c>
      <c r="V106" s="407"/>
      <c r="W106" s="401">
        <v>4</v>
      </c>
      <c r="X106" s="401">
        <v>3</v>
      </c>
      <c r="Y106" s="401">
        <v>5</v>
      </c>
      <c r="Z106" s="401">
        <v>4</v>
      </c>
      <c r="AA106" s="407"/>
      <c r="AB106" s="400">
        <v>3</v>
      </c>
      <c r="AC106" s="409"/>
      <c r="AD106" s="407"/>
      <c r="AE106" s="400">
        <v>1</v>
      </c>
      <c r="AF106" s="400">
        <v>1</v>
      </c>
      <c r="AG106" s="406"/>
      <c r="AH106" s="400">
        <v>3</v>
      </c>
      <c r="AI106" s="400">
        <v>4</v>
      </c>
      <c r="AJ106" s="400">
        <v>1</v>
      </c>
      <c r="AK106" s="400">
        <v>2</v>
      </c>
      <c r="AL106" s="395"/>
      <c r="AM106" s="400">
        <v>5</v>
      </c>
      <c r="AN106" s="400">
        <v>3</v>
      </c>
      <c r="AO106" s="400">
        <v>5</v>
      </c>
      <c r="AP106" s="400">
        <v>3</v>
      </c>
      <c r="AQ106" s="400">
        <v>5</v>
      </c>
      <c r="AR106" s="400">
        <v>3</v>
      </c>
      <c r="AS106" s="395"/>
      <c r="AT106" s="400">
        <v>5</v>
      </c>
      <c r="AU106" s="400">
        <v>5</v>
      </c>
      <c r="AV106" s="400">
        <v>4</v>
      </c>
      <c r="AW106" s="400">
        <v>5</v>
      </c>
      <c r="AX106" s="400">
        <v>5</v>
      </c>
      <c r="AY106" s="400">
        <v>5</v>
      </c>
      <c r="AZ106" s="400">
        <v>5</v>
      </c>
      <c r="BA106" s="400">
        <v>5</v>
      </c>
      <c r="BB106" s="409"/>
      <c r="BC106" s="400">
        <v>5</v>
      </c>
      <c r="BD106" s="400">
        <v>5</v>
      </c>
      <c r="BE106" s="395"/>
      <c r="BF106" s="400">
        <v>5</v>
      </c>
      <c r="BG106" s="400">
        <v>5</v>
      </c>
      <c r="BH106" s="395"/>
      <c r="BI106" s="400">
        <v>5</v>
      </c>
      <c r="BJ106" s="400">
        <v>5</v>
      </c>
      <c r="BK106" s="400">
        <v>3</v>
      </c>
      <c r="BL106" s="400">
        <v>5</v>
      </c>
      <c r="BM106" s="400">
        <v>1</v>
      </c>
      <c r="BN106" s="400">
        <v>5</v>
      </c>
      <c r="BO106" s="395"/>
      <c r="BP106" s="400">
        <v>5</v>
      </c>
      <c r="BQ106" s="400">
        <v>5</v>
      </c>
      <c r="BR106" s="406"/>
      <c r="BS106" s="400">
        <v>4</v>
      </c>
      <c r="BT106" s="400">
        <v>2</v>
      </c>
      <c r="BU106" s="400">
        <v>5</v>
      </c>
      <c r="BV106" s="400">
        <v>1</v>
      </c>
      <c r="BW106" s="400">
        <v>5</v>
      </c>
      <c r="BX106" s="409"/>
      <c r="BY106" s="400">
        <v>4</v>
      </c>
      <c r="BZ106" s="400">
        <v>4</v>
      </c>
      <c r="CA106" s="400">
        <v>5</v>
      </c>
      <c r="CB106" s="400">
        <v>5</v>
      </c>
      <c r="CC106" s="409"/>
      <c r="CD106" s="409"/>
      <c r="CE106" s="400">
        <v>1</v>
      </c>
      <c r="CF106" s="409"/>
      <c r="CG106" s="400">
        <v>5</v>
      </c>
      <c r="CH106" s="409"/>
      <c r="CI106" s="395"/>
      <c r="CJ106" s="409"/>
      <c r="CK106" s="400">
        <v>1</v>
      </c>
      <c r="CL106" s="395"/>
    </row>
    <row r="107" spans="1:90" ht="30.75" customHeight="1" x14ac:dyDescent="0.25">
      <c r="A107" s="594" t="s">
        <v>819</v>
      </c>
      <c r="B107" s="319" t="s">
        <v>820</v>
      </c>
      <c r="C107" s="320" t="s">
        <v>772</v>
      </c>
      <c r="D107" s="320" t="s">
        <v>521</v>
      </c>
      <c r="E107" s="323"/>
      <c r="F107" s="396" t="s">
        <v>63</v>
      </c>
      <c r="G107" s="397">
        <f>'Stage 2 - Site Information'!N107</f>
        <v>15</v>
      </c>
      <c r="H107" s="396"/>
      <c r="I107" s="398">
        <f>'Stage 2 - Site Information'!M107</f>
        <v>0.5</v>
      </c>
      <c r="J107" s="399"/>
      <c r="K107" s="405"/>
      <c r="L107" s="408"/>
      <c r="M107" s="401">
        <f t="shared" si="3"/>
        <v>5</v>
      </c>
      <c r="N107" s="529"/>
      <c r="O107" s="401">
        <v>4</v>
      </c>
      <c r="P107" s="401">
        <v>1</v>
      </c>
      <c r="Q107" s="408"/>
      <c r="R107" s="400">
        <v>5</v>
      </c>
      <c r="S107" s="400">
        <v>5</v>
      </c>
      <c r="T107" s="400">
        <v>5</v>
      </c>
      <c r="U107" s="400">
        <v>1</v>
      </c>
      <c r="V107" s="407">
        <v>4</v>
      </c>
      <c r="W107" s="401">
        <v>4</v>
      </c>
      <c r="X107" s="401">
        <v>3</v>
      </c>
      <c r="Y107" s="401">
        <v>5</v>
      </c>
      <c r="Z107" s="401">
        <v>4</v>
      </c>
      <c r="AA107" s="407">
        <v>4</v>
      </c>
      <c r="AB107" s="400">
        <v>3</v>
      </c>
      <c r="AC107" s="409"/>
      <c r="AD107" s="407"/>
      <c r="AE107" s="400">
        <v>5</v>
      </c>
      <c r="AF107" s="400">
        <v>5</v>
      </c>
      <c r="AG107" s="406"/>
      <c r="AH107" s="400">
        <v>5</v>
      </c>
      <c r="AI107" s="400">
        <v>5</v>
      </c>
      <c r="AJ107" s="400">
        <v>5</v>
      </c>
      <c r="AK107" s="400">
        <v>2</v>
      </c>
      <c r="AL107" s="395"/>
      <c r="AM107" s="400">
        <v>5</v>
      </c>
      <c r="AN107" s="400">
        <v>3</v>
      </c>
      <c r="AO107" s="400">
        <v>4</v>
      </c>
      <c r="AP107" s="400">
        <v>3</v>
      </c>
      <c r="AQ107" s="400">
        <v>5</v>
      </c>
      <c r="AR107" s="400">
        <v>5</v>
      </c>
      <c r="AS107" s="395"/>
      <c r="AT107" s="400">
        <v>5</v>
      </c>
      <c r="AU107" s="400">
        <v>5</v>
      </c>
      <c r="AV107" s="400">
        <v>5</v>
      </c>
      <c r="AW107" s="400">
        <v>5</v>
      </c>
      <c r="AX107" s="400">
        <v>2</v>
      </c>
      <c r="AY107" s="400">
        <v>5</v>
      </c>
      <c r="AZ107" s="400">
        <v>5</v>
      </c>
      <c r="BA107" s="400">
        <v>5</v>
      </c>
      <c r="BB107" s="409"/>
      <c r="BC107" s="400">
        <v>3</v>
      </c>
      <c r="BD107" s="400">
        <v>4</v>
      </c>
      <c r="BE107" s="395"/>
      <c r="BF107" s="400">
        <v>3</v>
      </c>
      <c r="BG107" s="400">
        <v>5</v>
      </c>
      <c r="BH107" s="395"/>
      <c r="BI107" s="400">
        <v>5</v>
      </c>
      <c r="BJ107" s="400">
        <v>5</v>
      </c>
      <c r="BK107" s="400">
        <v>5</v>
      </c>
      <c r="BL107" s="400">
        <v>5</v>
      </c>
      <c r="BM107" s="400">
        <v>5</v>
      </c>
      <c r="BN107" s="400">
        <v>5</v>
      </c>
      <c r="BO107" s="395"/>
      <c r="BP107" s="400">
        <v>5</v>
      </c>
      <c r="BQ107" s="400">
        <v>5</v>
      </c>
      <c r="BR107" s="406"/>
      <c r="BS107" s="400">
        <v>1</v>
      </c>
      <c r="BT107" s="400">
        <v>2</v>
      </c>
      <c r="BU107" s="400">
        <v>5</v>
      </c>
      <c r="BV107" s="400">
        <v>3</v>
      </c>
      <c r="BW107" s="400">
        <v>5</v>
      </c>
      <c r="BX107" s="409"/>
      <c r="BY107" s="400">
        <v>4</v>
      </c>
      <c r="BZ107" s="400">
        <v>4</v>
      </c>
      <c r="CA107" s="400">
        <v>1</v>
      </c>
      <c r="CB107" s="400">
        <v>4</v>
      </c>
      <c r="CC107" s="409"/>
      <c r="CD107" s="409"/>
      <c r="CE107" s="400">
        <v>1</v>
      </c>
      <c r="CF107" s="409"/>
      <c r="CG107" s="400">
        <v>5</v>
      </c>
      <c r="CH107" s="409"/>
      <c r="CI107" s="395"/>
      <c r="CJ107" s="409"/>
      <c r="CK107" s="400">
        <v>1</v>
      </c>
      <c r="CL107" s="395"/>
    </row>
    <row r="108" spans="1:90" s="494" customFormat="1" ht="30.75" customHeight="1" x14ac:dyDescent="0.25">
      <c r="A108" s="595" t="s">
        <v>821</v>
      </c>
      <c r="B108" s="479" t="s">
        <v>822</v>
      </c>
      <c r="C108" s="480" t="s">
        <v>823</v>
      </c>
      <c r="D108" s="480" t="s">
        <v>521</v>
      </c>
      <c r="E108" s="481"/>
      <c r="F108" s="482" t="s">
        <v>63</v>
      </c>
      <c r="G108" s="483">
        <f>'Stage 2 - Site Information'!N108</f>
        <v>5</v>
      </c>
      <c r="H108" s="482"/>
      <c r="I108" s="484">
        <f>'Stage 2 - Site Information'!M108</f>
        <v>0.16</v>
      </c>
      <c r="J108" s="485"/>
      <c r="K108" s="486"/>
      <c r="L108" s="487"/>
      <c r="M108" s="401">
        <f t="shared" si="3"/>
        <v>1</v>
      </c>
      <c r="N108" s="529"/>
      <c r="O108" s="401">
        <v>4</v>
      </c>
      <c r="P108" s="401">
        <v>1</v>
      </c>
      <c r="Q108" s="487"/>
      <c r="R108" s="488">
        <v>0</v>
      </c>
      <c r="S108" s="488">
        <v>0</v>
      </c>
      <c r="T108" s="488">
        <v>0</v>
      </c>
      <c r="U108" s="488">
        <v>0</v>
      </c>
      <c r="V108" s="490"/>
      <c r="W108" s="491">
        <v>0</v>
      </c>
      <c r="X108" s="491">
        <v>0</v>
      </c>
      <c r="Y108" s="491">
        <v>0</v>
      </c>
      <c r="Z108" s="491">
        <v>0</v>
      </c>
      <c r="AA108" s="490"/>
      <c r="AB108" s="488">
        <v>0</v>
      </c>
      <c r="AC108" s="409"/>
      <c r="AD108" s="490"/>
      <c r="AE108" s="488">
        <v>0</v>
      </c>
      <c r="AF108" s="488">
        <v>0</v>
      </c>
      <c r="AG108" s="492"/>
      <c r="AH108" s="488">
        <v>0</v>
      </c>
      <c r="AI108" s="488">
        <v>0</v>
      </c>
      <c r="AJ108" s="488">
        <v>0</v>
      </c>
      <c r="AK108" s="488">
        <v>0</v>
      </c>
      <c r="AL108" s="493"/>
      <c r="AM108" s="488">
        <v>0</v>
      </c>
      <c r="AN108" s="488">
        <v>0</v>
      </c>
      <c r="AO108" s="488">
        <v>0</v>
      </c>
      <c r="AP108" s="488">
        <v>0</v>
      </c>
      <c r="AQ108" s="488">
        <v>0</v>
      </c>
      <c r="AR108" s="488">
        <v>0</v>
      </c>
      <c r="AS108" s="493"/>
      <c r="AT108" s="488">
        <v>0</v>
      </c>
      <c r="AU108" s="488">
        <v>0</v>
      </c>
      <c r="AV108" s="488">
        <v>0</v>
      </c>
      <c r="AW108" s="488">
        <v>0</v>
      </c>
      <c r="AX108" s="488">
        <v>0</v>
      </c>
      <c r="AY108" s="488">
        <v>0</v>
      </c>
      <c r="AZ108" s="488">
        <v>0</v>
      </c>
      <c r="BA108" s="488">
        <v>0</v>
      </c>
      <c r="BB108" s="489"/>
      <c r="BC108" s="488">
        <v>0</v>
      </c>
      <c r="BD108" s="488">
        <v>0</v>
      </c>
      <c r="BE108" s="493"/>
      <c r="BF108" s="488">
        <v>0</v>
      </c>
      <c r="BG108" s="488">
        <v>0</v>
      </c>
      <c r="BH108" s="493"/>
      <c r="BI108" s="488">
        <v>0</v>
      </c>
      <c r="BJ108" s="488">
        <v>0</v>
      </c>
      <c r="BK108" s="488">
        <v>0</v>
      </c>
      <c r="BL108" s="488">
        <v>0</v>
      </c>
      <c r="BM108" s="488">
        <v>0</v>
      </c>
      <c r="BN108" s="488">
        <v>0</v>
      </c>
      <c r="BO108" s="493"/>
      <c r="BP108" s="488">
        <v>0</v>
      </c>
      <c r="BQ108" s="488">
        <v>0</v>
      </c>
      <c r="BR108" s="492"/>
      <c r="BS108" s="488">
        <v>0</v>
      </c>
      <c r="BT108" s="488">
        <v>0</v>
      </c>
      <c r="BU108" s="488">
        <v>0</v>
      </c>
      <c r="BV108" s="488">
        <v>0</v>
      </c>
      <c r="BW108" s="488">
        <v>0</v>
      </c>
      <c r="BX108" s="489"/>
      <c r="BY108" s="488">
        <v>0</v>
      </c>
      <c r="BZ108" s="488">
        <v>0</v>
      </c>
      <c r="CA108" s="488">
        <v>0</v>
      </c>
      <c r="CB108" s="488">
        <v>0</v>
      </c>
      <c r="CC108" s="489"/>
      <c r="CD108" s="489"/>
      <c r="CE108" s="488">
        <v>0</v>
      </c>
      <c r="CF108" s="489"/>
      <c r="CG108" s="488">
        <v>0</v>
      </c>
      <c r="CH108" s="489"/>
      <c r="CI108" s="493"/>
      <c r="CJ108" s="489"/>
      <c r="CK108" s="488">
        <v>0</v>
      </c>
      <c r="CL108" s="493"/>
    </row>
    <row r="109" spans="1:90" ht="30.75" customHeight="1" x14ac:dyDescent="0.25">
      <c r="A109" s="594" t="s">
        <v>824</v>
      </c>
      <c r="B109" s="319" t="s">
        <v>825</v>
      </c>
      <c r="C109" s="320" t="s">
        <v>826</v>
      </c>
      <c r="D109" s="320" t="s">
        <v>827</v>
      </c>
      <c r="E109" s="323"/>
      <c r="F109" s="396" t="s">
        <v>63</v>
      </c>
      <c r="G109" s="397">
        <f>'Stage 2 - Site Information'!N109</f>
        <v>4</v>
      </c>
      <c r="H109" s="396"/>
      <c r="I109" s="398">
        <f>'Stage 2 - Site Information'!M109</f>
        <v>0.28000000000000003</v>
      </c>
      <c r="J109" s="399"/>
      <c r="K109" s="405"/>
      <c r="L109" s="408"/>
      <c r="M109" s="401">
        <f t="shared" si="3"/>
        <v>5</v>
      </c>
      <c r="N109" s="529"/>
      <c r="O109" s="401">
        <v>2</v>
      </c>
      <c r="P109" s="401">
        <v>1</v>
      </c>
      <c r="Q109" s="408"/>
      <c r="R109" s="400">
        <v>3</v>
      </c>
      <c r="S109" s="400">
        <v>5</v>
      </c>
      <c r="T109" s="400">
        <v>1</v>
      </c>
      <c r="U109" s="400">
        <v>4</v>
      </c>
      <c r="V109" s="407"/>
      <c r="W109" s="401">
        <v>4</v>
      </c>
      <c r="X109" s="401">
        <v>3</v>
      </c>
      <c r="Y109" s="401">
        <v>5</v>
      </c>
      <c r="Z109" s="401">
        <v>4</v>
      </c>
      <c r="AA109" s="407"/>
      <c r="AB109" s="400">
        <v>5</v>
      </c>
      <c r="AC109" s="409"/>
      <c r="AD109" s="407"/>
      <c r="AE109" s="400">
        <v>5</v>
      </c>
      <c r="AF109" s="400">
        <v>5</v>
      </c>
      <c r="AG109" s="406"/>
      <c r="AH109" s="400">
        <v>5</v>
      </c>
      <c r="AI109" s="400">
        <v>3</v>
      </c>
      <c r="AJ109" s="400">
        <v>3</v>
      </c>
      <c r="AK109" s="400">
        <v>2</v>
      </c>
      <c r="AL109" s="395"/>
      <c r="AM109" s="400">
        <v>5</v>
      </c>
      <c r="AN109" s="400">
        <v>3</v>
      </c>
      <c r="AO109" s="400">
        <v>5</v>
      </c>
      <c r="AP109" s="400">
        <v>3</v>
      </c>
      <c r="AQ109" s="400">
        <v>5</v>
      </c>
      <c r="AR109" s="400">
        <v>5</v>
      </c>
      <c r="AS109" s="395"/>
      <c r="AT109" s="400">
        <v>5</v>
      </c>
      <c r="AU109" s="400">
        <v>5</v>
      </c>
      <c r="AV109" s="400">
        <v>5</v>
      </c>
      <c r="AW109" s="400">
        <v>5</v>
      </c>
      <c r="AX109" s="400">
        <v>2</v>
      </c>
      <c r="AY109" s="400">
        <v>5</v>
      </c>
      <c r="AZ109" s="400">
        <v>5</v>
      </c>
      <c r="BA109" s="400">
        <v>2</v>
      </c>
      <c r="BB109" s="409"/>
      <c r="BC109" s="400">
        <v>3</v>
      </c>
      <c r="BD109" s="400">
        <v>4</v>
      </c>
      <c r="BE109" s="395"/>
      <c r="BF109" s="400">
        <v>3</v>
      </c>
      <c r="BG109" s="400">
        <v>5</v>
      </c>
      <c r="BH109" s="395"/>
      <c r="BI109" s="400">
        <v>5</v>
      </c>
      <c r="BJ109" s="400">
        <v>5</v>
      </c>
      <c r="BK109" s="400">
        <v>3</v>
      </c>
      <c r="BL109" s="400">
        <v>5</v>
      </c>
      <c r="BM109" s="400">
        <v>1</v>
      </c>
      <c r="BN109" s="400">
        <v>3</v>
      </c>
      <c r="BO109" s="395"/>
      <c r="BP109" s="400">
        <v>5</v>
      </c>
      <c r="BQ109" s="400">
        <v>3</v>
      </c>
      <c r="BR109" s="406"/>
      <c r="BS109" s="400">
        <v>4</v>
      </c>
      <c r="BT109" s="400">
        <v>1</v>
      </c>
      <c r="BU109" s="400">
        <v>2</v>
      </c>
      <c r="BV109" s="400">
        <v>1</v>
      </c>
      <c r="BW109" s="400">
        <v>1</v>
      </c>
      <c r="BX109" s="409"/>
      <c r="BY109" s="400">
        <v>1</v>
      </c>
      <c r="BZ109" s="400">
        <v>4</v>
      </c>
      <c r="CA109" s="400">
        <v>1</v>
      </c>
      <c r="CB109" s="400">
        <v>1</v>
      </c>
      <c r="CC109" s="409"/>
      <c r="CD109" s="409"/>
      <c r="CE109" s="400">
        <v>1</v>
      </c>
      <c r="CF109" s="409"/>
      <c r="CG109" s="400">
        <v>5</v>
      </c>
      <c r="CH109" s="409"/>
      <c r="CI109" s="395"/>
      <c r="CJ109" s="409"/>
      <c r="CK109" s="400">
        <v>1</v>
      </c>
      <c r="CL109" s="395"/>
    </row>
    <row r="110" spans="1:90" ht="30.75" customHeight="1" x14ac:dyDescent="0.25">
      <c r="A110" s="594" t="s">
        <v>828</v>
      </c>
      <c r="B110" s="319" t="s">
        <v>829</v>
      </c>
      <c r="C110" s="320" t="s">
        <v>830</v>
      </c>
      <c r="D110" s="320" t="s">
        <v>827</v>
      </c>
      <c r="E110" s="323"/>
      <c r="F110" s="396" t="s">
        <v>512</v>
      </c>
      <c r="G110" s="397">
        <f>'Stage 2 - Site Information'!N110</f>
        <v>29</v>
      </c>
      <c r="H110" s="396"/>
      <c r="I110" s="398">
        <f>'Stage 2 - Site Information'!M110</f>
        <v>3.74</v>
      </c>
      <c r="J110" s="399"/>
      <c r="K110" s="405"/>
      <c r="L110" s="408"/>
      <c r="M110" s="401">
        <f t="shared" si="3"/>
        <v>5</v>
      </c>
      <c r="N110" s="529"/>
      <c r="O110" s="401">
        <v>2</v>
      </c>
      <c r="P110" s="401">
        <v>1</v>
      </c>
      <c r="Q110" s="408"/>
      <c r="R110" s="400">
        <v>3</v>
      </c>
      <c r="S110" s="400">
        <v>5</v>
      </c>
      <c r="T110" s="400">
        <v>1</v>
      </c>
      <c r="U110" s="400">
        <v>4</v>
      </c>
      <c r="V110" s="407"/>
      <c r="W110" s="401">
        <v>4</v>
      </c>
      <c r="X110" s="401">
        <v>3</v>
      </c>
      <c r="Y110" s="401">
        <v>1</v>
      </c>
      <c r="Z110" s="401">
        <v>4</v>
      </c>
      <c r="AA110" s="407"/>
      <c r="AB110" s="400">
        <v>5</v>
      </c>
      <c r="AC110" s="409"/>
      <c r="AD110" s="407"/>
      <c r="AE110" s="400">
        <v>5</v>
      </c>
      <c r="AF110" s="400">
        <v>5</v>
      </c>
      <c r="AG110" s="406"/>
      <c r="AH110" s="400">
        <v>5</v>
      </c>
      <c r="AI110" s="400">
        <v>3</v>
      </c>
      <c r="AJ110" s="400">
        <v>3</v>
      </c>
      <c r="AK110" s="400">
        <v>2</v>
      </c>
      <c r="AL110" s="395"/>
      <c r="AM110" s="400">
        <v>5</v>
      </c>
      <c r="AN110" s="400">
        <v>3</v>
      </c>
      <c r="AO110" s="400">
        <v>5</v>
      </c>
      <c r="AP110" s="400">
        <v>3</v>
      </c>
      <c r="AQ110" s="400">
        <v>5</v>
      </c>
      <c r="AR110" s="400">
        <v>5</v>
      </c>
      <c r="AS110" s="395"/>
      <c r="AT110" s="400">
        <v>5</v>
      </c>
      <c r="AU110" s="400">
        <v>5</v>
      </c>
      <c r="AV110" s="400">
        <v>5</v>
      </c>
      <c r="AW110" s="400">
        <v>5</v>
      </c>
      <c r="AX110" s="400">
        <v>2</v>
      </c>
      <c r="AY110" s="400">
        <v>5</v>
      </c>
      <c r="AZ110" s="400">
        <v>5</v>
      </c>
      <c r="BA110" s="400">
        <v>1</v>
      </c>
      <c r="BB110" s="409"/>
      <c r="BC110" s="400">
        <v>3</v>
      </c>
      <c r="BD110" s="400">
        <v>1</v>
      </c>
      <c r="BE110" s="395"/>
      <c r="BF110" s="400">
        <v>3</v>
      </c>
      <c r="BG110" s="400">
        <v>5</v>
      </c>
      <c r="BH110" s="395"/>
      <c r="BI110" s="400">
        <v>5</v>
      </c>
      <c r="BJ110" s="400">
        <v>5</v>
      </c>
      <c r="BK110" s="400">
        <v>1</v>
      </c>
      <c r="BL110" s="400">
        <v>5</v>
      </c>
      <c r="BM110" s="400">
        <v>5</v>
      </c>
      <c r="BN110" s="400">
        <v>3</v>
      </c>
      <c r="BO110" s="395"/>
      <c r="BP110" s="400">
        <v>5</v>
      </c>
      <c r="BQ110" s="400">
        <v>3</v>
      </c>
      <c r="BR110" s="406"/>
      <c r="BS110" s="400">
        <v>4</v>
      </c>
      <c r="BT110" s="400">
        <v>1</v>
      </c>
      <c r="BU110" s="400">
        <v>2</v>
      </c>
      <c r="BV110" s="400">
        <v>1</v>
      </c>
      <c r="BW110" s="400">
        <v>1</v>
      </c>
      <c r="BX110" s="409"/>
      <c r="BY110" s="400">
        <v>1</v>
      </c>
      <c r="BZ110" s="400">
        <v>4</v>
      </c>
      <c r="CA110" s="400">
        <v>1</v>
      </c>
      <c r="CB110" s="400">
        <v>1</v>
      </c>
      <c r="CC110" s="409"/>
      <c r="CD110" s="409"/>
      <c r="CE110" s="400">
        <v>1</v>
      </c>
      <c r="CF110" s="409"/>
      <c r="CG110" s="400">
        <v>5</v>
      </c>
      <c r="CH110" s="409"/>
      <c r="CI110" s="395"/>
      <c r="CJ110" s="409"/>
      <c r="CK110" s="400">
        <v>1</v>
      </c>
      <c r="CL110" s="395"/>
    </row>
    <row r="111" spans="1:90" ht="30.75" customHeight="1" x14ac:dyDescent="0.25">
      <c r="A111" s="594" t="s">
        <v>831</v>
      </c>
      <c r="B111" s="319" t="s">
        <v>832</v>
      </c>
      <c r="C111" s="320" t="s">
        <v>743</v>
      </c>
      <c r="D111" s="320" t="s">
        <v>612</v>
      </c>
      <c r="E111" s="323"/>
      <c r="F111" s="396" t="s">
        <v>63</v>
      </c>
      <c r="G111" s="397">
        <f>'Stage 2 - Site Information'!N111</f>
        <v>60</v>
      </c>
      <c r="H111" s="396"/>
      <c r="I111" s="398">
        <f>'Stage 2 - Site Information'!M111</f>
        <v>3.2</v>
      </c>
      <c r="J111" s="399"/>
      <c r="K111" s="405"/>
      <c r="L111" s="408"/>
      <c r="M111" s="401">
        <f t="shared" si="3"/>
        <v>5</v>
      </c>
      <c r="N111" s="529"/>
      <c r="O111" s="401">
        <v>4</v>
      </c>
      <c r="P111" s="401">
        <v>1</v>
      </c>
      <c r="Q111" s="408"/>
      <c r="R111" s="400">
        <v>3</v>
      </c>
      <c r="S111" s="400">
        <v>5</v>
      </c>
      <c r="T111" s="400">
        <v>5</v>
      </c>
      <c r="U111" s="400">
        <v>5</v>
      </c>
      <c r="V111" s="407"/>
      <c r="W111" s="401">
        <v>4</v>
      </c>
      <c r="X111" s="401">
        <v>3</v>
      </c>
      <c r="Y111" s="401">
        <v>1</v>
      </c>
      <c r="Z111" s="401">
        <v>4</v>
      </c>
      <c r="AA111" s="407"/>
      <c r="AB111" s="400">
        <v>5</v>
      </c>
      <c r="AC111" s="409"/>
      <c r="AD111" s="407"/>
      <c r="AE111" s="400">
        <v>5</v>
      </c>
      <c r="AF111" s="400">
        <v>5</v>
      </c>
      <c r="AG111" s="406"/>
      <c r="AH111" s="400">
        <v>5</v>
      </c>
      <c r="AI111" s="400">
        <v>5</v>
      </c>
      <c r="AJ111" s="400">
        <v>5</v>
      </c>
      <c r="AK111" s="400">
        <v>2</v>
      </c>
      <c r="AL111" s="395"/>
      <c r="AM111" s="400">
        <v>5</v>
      </c>
      <c r="AN111" s="400">
        <v>3</v>
      </c>
      <c r="AO111" s="400">
        <v>4</v>
      </c>
      <c r="AP111" s="400">
        <v>3</v>
      </c>
      <c r="AQ111" s="400">
        <v>5</v>
      </c>
      <c r="AR111" s="400">
        <v>4</v>
      </c>
      <c r="AS111" s="395"/>
      <c r="AT111" s="400">
        <v>5</v>
      </c>
      <c r="AU111" s="400">
        <v>1</v>
      </c>
      <c r="AV111" s="400">
        <v>5</v>
      </c>
      <c r="AW111" s="400">
        <v>1</v>
      </c>
      <c r="AX111" s="400">
        <v>2</v>
      </c>
      <c r="AY111" s="400">
        <v>5</v>
      </c>
      <c r="AZ111" s="400">
        <v>5</v>
      </c>
      <c r="BA111" s="400">
        <v>5</v>
      </c>
      <c r="BB111" s="409"/>
      <c r="BC111" s="400">
        <v>4</v>
      </c>
      <c r="BD111" s="400">
        <v>3</v>
      </c>
      <c r="BE111" s="395"/>
      <c r="BF111" s="400">
        <v>3</v>
      </c>
      <c r="BG111" s="400">
        <v>5</v>
      </c>
      <c r="BH111" s="395"/>
      <c r="BI111" s="400">
        <v>5</v>
      </c>
      <c r="BJ111" s="400">
        <v>5</v>
      </c>
      <c r="BK111" s="400">
        <v>3</v>
      </c>
      <c r="BL111" s="400">
        <v>5</v>
      </c>
      <c r="BM111" s="400">
        <v>4</v>
      </c>
      <c r="BN111" s="400">
        <v>3</v>
      </c>
      <c r="BO111" s="395"/>
      <c r="BP111" s="400">
        <v>5</v>
      </c>
      <c r="BQ111" s="400">
        <v>5</v>
      </c>
      <c r="BR111" s="406"/>
      <c r="BS111" s="400">
        <v>4</v>
      </c>
      <c r="BT111" s="400">
        <v>2</v>
      </c>
      <c r="BU111" s="400">
        <v>2</v>
      </c>
      <c r="BV111" s="400">
        <v>2</v>
      </c>
      <c r="BW111" s="400">
        <v>5</v>
      </c>
      <c r="BX111" s="409"/>
      <c r="BY111" s="400">
        <v>4</v>
      </c>
      <c r="BZ111" s="400">
        <v>5</v>
      </c>
      <c r="CA111" s="400">
        <v>1</v>
      </c>
      <c r="CB111" s="400">
        <v>5</v>
      </c>
      <c r="CC111" s="409"/>
      <c r="CD111" s="409"/>
      <c r="CE111" s="400">
        <v>2</v>
      </c>
      <c r="CF111" s="409"/>
      <c r="CG111" s="400">
        <v>5</v>
      </c>
      <c r="CH111" s="409"/>
      <c r="CI111" s="395"/>
      <c r="CJ111" s="409"/>
      <c r="CK111" s="400">
        <v>1</v>
      </c>
      <c r="CL111" s="395"/>
    </row>
    <row r="112" spans="1:90" ht="30.75" customHeight="1" x14ac:dyDescent="0.25">
      <c r="A112" s="594" t="s">
        <v>833</v>
      </c>
      <c r="B112" s="319" t="s">
        <v>834</v>
      </c>
      <c r="C112" s="320" t="s">
        <v>514</v>
      </c>
      <c r="D112" s="320" t="s">
        <v>515</v>
      </c>
      <c r="E112" s="323"/>
      <c r="F112" s="396" t="s">
        <v>63</v>
      </c>
      <c r="G112" s="397">
        <f>'Stage 2 - Site Information'!N112</f>
        <v>197</v>
      </c>
      <c r="H112" s="396"/>
      <c r="I112" s="398">
        <f>'Stage 2 - Site Information'!M112</f>
        <v>6.56</v>
      </c>
      <c r="J112" s="399" t="s">
        <v>1344</v>
      </c>
      <c r="K112" s="405"/>
      <c r="L112" s="408"/>
      <c r="M112" s="401">
        <f t="shared" si="3"/>
        <v>5</v>
      </c>
      <c r="N112" s="529"/>
      <c r="O112" s="401">
        <v>5</v>
      </c>
      <c r="P112" s="401">
        <v>1</v>
      </c>
      <c r="Q112" s="408"/>
      <c r="R112" s="400">
        <v>3</v>
      </c>
      <c r="S112" s="400">
        <v>5</v>
      </c>
      <c r="T112" s="400">
        <v>5</v>
      </c>
      <c r="U112" s="400">
        <v>4</v>
      </c>
      <c r="V112" s="407"/>
      <c r="W112" s="401">
        <v>4</v>
      </c>
      <c r="X112" s="401">
        <v>3</v>
      </c>
      <c r="Y112" s="401">
        <v>5</v>
      </c>
      <c r="Z112" s="401">
        <v>4</v>
      </c>
      <c r="AA112" s="407"/>
      <c r="AB112" s="400">
        <v>5</v>
      </c>
      <c r="AC112" s="409"/>
      <c r="AD112" s="407"/>
      <c r="AE112" s="400">
        <v>1</v>
      </c>
      <c r="AF112" s="400">
        <v>1</v>
      </c>
      <c r="AG112" s="406"/>
      <c r="AH112" s="400">
        <v>4</v>
      </c>
      <c r="AI112" s="400">
        <v>3</v>
      </c>
      <c r="AJ112" s="400">
        <v>3</v>
      </c>
      <c r="AK112" s="400">
        <v>2</v>
      </c>
      <c r="AL112" s="395"/>
      <c r="AM112" s="400">
        <v>5</v>
      </c>
      <c r="AN112" s="400">
        <v>3</v>
      </c>
      <c r="AO112" s="400">
        <v>5</v>
      </c>
      <c r="AP112" s="400">
        <v>2</v>
      </c>
      <c r="AQ112" s="400">
        <v>5</v>
      </c>
      <c r="AR112" s="400">
        <v>4</v>
      </c>
      <c r="AS112" s="395"/>
      <c r="AT112" s="400">
        <v>5</v>
      </c>
      <c r="AU112" s="400">
        <v>5</v>
      </c>
      <c r="AV112" s="400">
        <v>3</v>
      </c>
      <c r="AW112" s="400">
        <v>3</v>
      </c>
      <c r="AX112" s="400">
        <v>2</v>
      </c>
      <c r="AY112" s="400">
        <v>5</v>
      </c>
      <c r="AZ112" s="400">
        <v>5</v>
      </c>
      <c r="BA112" s="400">
        <v>5</v>
      </c>
      <c r="BB112" s="409"/>
      <c r="BC112" s="400">
        <v>4</v>
      </c>
      <c r="BD112" s="400">
        <v>4</v>
      </c>
      <c r="BE112" s="395"/>
      <c r="BF112" s="400">
        <v>3</v>
      </c>
      <c r="BG112" s="400">
        <v>2</v>
      </c>
      <c r="BH112" s="395"/>
      <c r="BI112" s="400">
        <v>5</v>
      </c>
      <c r="BJ112" s="400">
        <v>3</v>
      </c>
      <c r="BK112" s="400">
        <v>3</v>
      </c>
      <c r="BL112" s="400">
        <v>5</v>
      </c>
      <c r="BM112" s="400">
        <v>5</v>
      </c>
      <c r="BN112" s="400">
        <v>5</v>
      </c>
      <c r="BO112" s="395"/>
      <c r="BP112" s="400">
        <v>5</v>
      </c>
      <c r="BQ112" s="400">
        <v>5</v>
      </c>
      <c r="BR112" s="406"/>
      <c r="BS112" s="400">
        <v>3</v>
      </c>
      <c r="BT112" s="400">
        <v>2</v>
      </c>
      <c r="BU112" s="400">
        <v>3</v>
      </c>
      <c r="BV112" s="400">
        <v>3</v>
      </c>
      <c r="BW112" s="400">
        <v>3</v>
      </c>
      <c r="BX112" s="409"/>
      <c r="BY112" s="400">
        <v>5</v>
      </c>
      <c r="BZ112" s="400">
        <v>4</v>
      </c>
      <c r="CA112" s="400">
        <v>4</v>
      </c>
      <c r="CB112" s="400">
        <v>2</v>
      </c>
      <c r="CC112" s="409"/>
      <c r="CD112" s="409"/>
      <c r="CE112" s="400">
        <v>2</v>
      </c>
      <c r="CF112" s="409"/>
      <c r="CG112" s="400">
        <v>4</v>
      </c>
      <c r="CH112" s="409"/>
      <c r="CI112" s="395"/>
      <c r="CJ112" s="409"/>
      <c r="CK112" s="400">
        <v>1</v>
      </c>
      <c r="CL112" s="395"/>
    </row>
    <row r="113" spans="1:90" s="494" customFormat="1" ht="30.75" customHeight="1" x14ac:dyDescent="0.25">
      <c r="A113" s="595" t="s">
        <v>835</v>
      </c>
      <c r="B113" s="479" t="s">
        <v>836</v>
      </c>
      <c r="C113" s="480" t="s">
        <v>837</v>
      </c>
      <c r="D113" s="480" t="s">
        <v>518</v>
      </c>
      <c r="E113" s="481"/>
      <c r="F113" s="482"/>
      <c r="G113" s="483">
        <f>'Stage 2 - Site Information'!N113</f>
        <v>0</v>
      </c>
      <c r="H113" s="482"/>
      <c r="I113" s="484">
        <f>'Stage 2 - Site Information'!M113</f>
        <v>1.27</v>
      </c>
      <c r="J113" s="485" t="s">
        <v>854</v>
      </c>
      <c r="K113" s="486"/>
      <c r="L113" s="487"/>
      <c r="M113" s="491">
        <f t="shared" si="3"/>
        <v>5</v>
      </c>
      <c r="N113" s="530"/>
      <c r="O113" s="491">
        <v>5</v>
      </c>
      <c r="P113" s="491">
        <v>1</v>
      </c>
      <c r="Q113" s="487"/>
      <c r="R113" s="488">
        <v>5</v>
      </c>
      <c r="S113" s="488">
        <v>5</v>
      </c>
      <c r="T113" s="488">
        <v>3</v>
      </c>
      <c r="U113" s="488">
        <v>4</v>
      </c>
      <c r="V113" s="490"/>
      <c r="W113" s="491">
        <v>1</v>
      </c>
      <c r="X113" s="491">
        <v>3</v>
      </c>
      <c r="Y113" s="491">
        <v>1</v>
      </c>
      <c r="Z113" s="491">
        <v>4</v>
      </c>
      <c r="AA113" s="490"/>
      <c r="AB113" s="488">
        <v>5</v>
      </c>
      <c r="AC113" s="489"/>
      <c r="AD113" s="490"/>
      <c r="AE113" s="488"/>
      <c r="AF113" s="488"/>
      <c r="AG113" s="492"/>
      <c r="AH113" s="488">
        <v>4</v>
      </c>
      <c r="AI113" s="488">
        <v>3</v>
      </c>
      <c r="AJ113" s="488">
        <v>1</v>
      </c>
      <c r="AK113" s="488">
        <v>2</v>
      </c>
      <c r="AL113" s="493"/>
      <c r="AM113" s="488">
        <v>5</v>
      </c>
      <c r="AN113" s="488">
        <v>5</v>
      </c>
      <c r="AO113" s="488">
        <v>5</v>
      </c>
      <c r="AP113" s="488">
        <v>3</v>
      </c>
      <c r="AQ113" s="488">
        <v>3</v>
      </c>
      <c r="AR113" s="488">
        <v>2</v>
      </c>
      <c r="AS113" s="493"/>
      <c r="AT113" s="488">
        <v>5</v>
      </c>
      <c r="AU113" s="488">
        <v>5</v>
      </c>
      <c r="AV113" s="488">
        <v>1</v>
      </c>
      <c r="AW113" s="488">
        <v>1</v>
      </c>
      <c r="AX113" s="488">
        <v>2</v>
      </c>
      <c r="AY113" s="488">
        <v>5</v>
      </c>
      <c r="AZ113" s="488">
        <v>5</v>
      </c>
      <c r="BA113" s="488">
        <v>5</v>
      </c>
      <c r="BB113" s="489"/>
      <c r="BC113" s="488">
        <v>5</v>
      </c>
      <c r="BD113" s="488">
        <v>5</v>
      </c>
      <c r="BE113" s="493"/>
      <c r="BF113" s="488">
        <v>5</v>
      </c>
      <c r="BG113" s="488">
        <v>5</v>
      </c>
      <c r="BH113" s="493"/>
      <c r="BI113" s="488">
        <v>5</v>
      </c>
      <c r="BJ113" s="488">
        <v>3</v>
      </c>
      <c r="BK113" s="488">
        <v>3</v>
      </c>
      <c r="BL113" s="488">
        <v>5</v>
      </c>
      <c r="BM113" s="488">
        <v>5</v>
      </c>
      <c r="BN113" s="488">
        <v>5</v>
      </c>
      <c r="BO113" s="493"/>
      <c r="BP113" s="488">
        <v>5</v>
      </c>
      <c r="BQ113" s="488">
        <v>5</v>
      </c>
      <c r="BR113" s="492"/>
      <c r="BS113" s="488">
        <v>2</v>
      </c>
      <c r="BT113" s="488">
        <v>2</v>
      </c>
      <c r="BU113" s="488">
        <v>4</v>
      </c>
      <c r="BV113" s="488"/>
      <c r="BW113" s="488"/>
      <c r="BX113" s="489"/>
      <c r="BY113" s="488"/>
      <c r="BZ113" s="488"/>
      <c r="CA113" s="488"/>
      <c r="CB113" s="488"/>
      <c r="CC113" s="489"/>
      <c r="CD113" s="489"/>
      <c r="CE113" s="488"/>
      <c r="CF113" s="489"/>
      <c r="CG113" s="488"/>
      <c r="CH113" s="489"/>
      <c r="CI113" s="493"/>
      <c r="CJ113" s="489"/>
      <c r="CK113" s="488"/>
      <c r="CL113" s="493"/>
    </row>
    <row r="114" spans="1:90" s="494" customFormat="1" ht="30.75" customHeight="1" x14ac:dyDescent="0.25">
      <c r="A114" s="595" t="s">
        <v>838</v>
      </c>
      <c r="B114" s="479" t="s">
        <v>839</v>
      </c>
      <c r="C114" s="480" t="s">
        <v>840</v>
      </c>
      <c r="D114" s="480" t="s">
        <v>518</v>
      </c>
      <c r="E114" s="481"/>
      <c r="F114" s="482" t="s">
        <v>63</v>
      </c>
      <c r="G114" s="483">
        <f>'Stage 2 - Site Information'!N114</f>
        <v>2</v>
      </c>
      <c r="H114" s="482"/>
      <c r="I114" s="484">
        <f>'Stage 2 - Site Information'!M114</f>
        <v>0.08</v>
      </c>
      <c r="J114" s="485"/>
      <c r="K114" s="486"/>
      <c r="L114" s="487"/>
      <c r="M114" s="401">
        <f t="shared" si="3"/>
        <v>1</v>
      </c>
      <c r="N114" s="529"/>
      <c r="O114" s="401">
        <v>5</v>
      </c>
      <c r="P114" s="401">
        <v>5</v>
      </c>
      <c r="Q114" s="487"/>
      <c r="R114" s="488">
        <v>0</v>
      </c>
      <c r="S114" s="488">
        <v>0</v>
      </c>
      <c r="T114" s="488">
        <v>0</v>
      </c>
      <c r="U114" s="488">
        <v>0</v>
      </c>
      <c r="V114" s="490"/>
      <c r="W114" s="491">
        <v>0</v>
      </c>
      <c r="X114" s="491">
        <v>0</v>
      </c>
      <c r="Y114" s="491">
        <v>0</v>
      </c>
      <c r="Z114" s="491">
        <v>0</v>
      </c>
      <c r="AA114" s="490"/>
      <c r="AB114" s="488">
        <v>0</v>
      </c>
      <c r="AC114" s="488">
        <v>0</v>
      </c>
      <c r="AD114" s="490"/>
      <c r="AE114" s="488">
        <v>0</v>
      </c>
      <c r="AF114" s="488">
        <v>0</v>
      </c>
      <c r="AG114" s="492"/>
      <c r="AH114" s="488">
        <v>0</v>
      </c>
      <c r="AI114" s="488">
        <v>0</v>
      </c>
      <c r="AJ114" s="488">
        <v>0</v>
      </c>
      <c r="AK114" s="488">
        <v>0</v>
      </c>
      <c r="AL114" s="493"/>
      <c r="AM114" s="488">
        <v>0</v>
      </c>
      <c r="AN114" s="488">
        <v>0</v>
      </c>
      <c r="AO114" s="488">
        <v>0</v>
      </c>
      <c r="AP114" s="488">
        <v>0</v>
      </c>
      <c r="AQ114" s="488">
        <v>0</v>
      </c>
      <c r="AR114" s="488">
        <v>0</v>
      </c>
      <c r="AS114" s="493"/>
      <c r="AT114" s="488">
        <v>0</v>
      </c>
      <c r="AU114" s="488">
        <v>0</v>
      </c>
      <c r="AV114" s="488">
        <v>0</v>
      </c>
      <c r="AW114" s="488">
        <v>0</v>
      </c>
      <c r="AX114" s="488">
        <v>0</v>
      </c>
      <c r="AY114" s="488">
        <v>0</v>
      </c>
      <c r="AZ114" s="488">
        <v>0</v>
      </c>
      <c r="BA114" s="488">
        <v>0</v>
      </c>
      <c r="BB114" s="489"/>
      <c r="BC114" s="488">
        <v>0</v>
      </c>
      <c r="BD114" s="488">
        <v>0</v>
      </c>
      <c r="BE114" s="493"/>
      <c r="BF114" s="488">
        <v>0</v>
      </c>
      <c r="BG114" s="488">
        <v>0</v>
      </c>
      <c r="BH114" s="493"/>
      <c r="BI114" s="488">
        <v>0</v>
      </c>
      <c r="BJ114" s="488">
        <v>0</v>
      </c>
      <c r="BK114" s="488">
        <v>0</v>
      </c>
      <c r="BL114" s="488">
        <v>0</v>
      </c>
      <c r="BM114" s="488">
        <v>0</v>
      </c>
      <c r="BN114" s="488">
        <v>0</v>
      </c>
      <c r="BO114" s="493"/>
      <c r="BP114" s="488">
        <v>0</v>
      </c>
      <c r="BQ114" s="488">
        <v>0</v>
      </c>
      <c r="BR114" s="492"/>
      <c r="BS114" s="488">
        <v>0</v>
      </c>
      <c r="BT114" s="488">
        <v>0</v>
      </c>
      <c r="BU114" s="488">
        <v>0</v>
      </c>
      <c r="BV114" s="488">
        <v>0</v>
      </c>
      <c r="BW114" s="488">
        <v>0</v>
      </c>
      <c r="BX114" s="489"/>
      <c r="BY114" s="488">
        <v>0</v>
      </c>
      <c r="BZ114" s="488">
        <v>0</v>
      </c>
      <c r="CA114" s="488">
        <v>0</v>
      </c>
      <c r="CB114" s="488">
        <v>0</v>
      </c>
      <c r="CC114" s="489"/>
      <c r="CD114" s="489"/>
      <c r="CE114" s="488">
        <v>0</v>
      </c>
      <c r="CF114" s="489"/>
      <c r="CG114" s="488">
        <v>0</v>
      </c>
      <c r="CH114" s="489"/>
      <c r="CI114" s="493"/>
      <c r="CJ114" s="489"/>
      <c r="CK114" s="488">
        <v>0</v>
      </c>
      <c r="CL114" s="493"/>
    </row>
    <row r="115" spans="1:90" ht="30.75" customHeight="1" x14ac:dyDescent="0.25">
      <c r="A115" s="594" t="s">
        <v>841</v>
      </c>
      <c r="B115" s="319" t="s">
        <v>842</v>
      </c>
      <c r="C115" s="320" t="s">
        <v>520</v>
      </c>
      <c r="D115" s="320" t="s">
        <v>521</v>
      </c>
      <c r="E115" s="323"/>
      <c r="F115" s="396" t="s">
        <v>63</v>
      </c>
      <c r="G115" s="397">
        <f>'Stage 2 - Site Information'!N115</f>
        <v>103</v>
      </c>
      <c r="H115" s="396"/>
      <c r="I115" s="398">
        <f>'Stage 2 - Site Information'!M115</f>
        <v>3.67</v>
      </c>
      <c r="J115" s="399"/>
      <c r="K115" s="405"/>
      <c r="L115" s="408"/>
      <c r="M115" s="401">
        <f t="shared" si="3"/>
        <v>5</v>
      </c>
      <c r="N115" s="529"/>
      <c r="O115" s="401">
        <v>4</v>
      </c>
      <c r="P115" s="401">
        <v>1</v>
      </c>
      <c r="Q115" s="408"/>
      <c r="R115" s="400">
        <v>3</v>
      </c>
      <c r="S115" s="400">
        <v>5</v>
      </c>
      <c r="T115" s="400">
        <v>3</v>
      </c>
      <c r="U115" s="400">
        <v>4</v>
      </c>
      <c r="V115" s="407"/>
      <c r="W115" s="401">
        <v>4</v>
      </c>
      <c r="X115" s="401">
        <v>3</v>
      </c>
      <c r="Y115" s="401">
        <v>1</v>
      </c>
      <c r="Z115" s="401">
        <v>4</v>
      </c>
      <c r="AA115" s="407"/>
      <c r="AB115" s="400">
        <v>5</v>
      </c>
      <c r="AC115" s="409"/>
      <c r="AD115" s="407"/>
      <c r="AE115" s="400">
        <v>5</v>
      </c>
      <c r="AF115" s="400">
        <v>5</v>
      </c>
      <c r="AG115" s="406"/>
      <c r="AH115" s="400">
        <v>4</v>
      </c>
      <c r="AI115" s="400">
        <v>5</v>
      </c>
      <c r="AJ115" s="400">
        <v>3</v>
      </c>
      <c r="AK115" s="400">
        <v>2</v>
      </c>
      <c r="AL115" s="395"/>
      <c r="AM115" s="400">
        <v>5</v>
      </c>
      <c r="AN115" s="400">
        <v>4</v>
      </c>
      <c r="AO115" s="400">
        <v>4</v>
      </c>
      <c r="AP115" s="400">
        <v>3</v>
      </c>
      <c r="AQ115" s="400">
        <v>5</v>
      </c>
      <c r="AR115" s="400">
        <v>4</v>
      </c>
      <c r="AS115" s="395"/>
      <c r="AT115" s="400">
        <v>5</v>
      </c>
      <c r="AU115" s="400">
        <v>5</v>
      </c>
      <c r="AV115" s="400">
        <v>4</v>
      </c>
      <c r="AW115" s="400">
        <v>5</v>
      </c>
      <c r="AX115" s="400">
        <v>1</v>
      </c>
      <c r="AY115" s="400">
        <v>5</v>
      </c>
      <c r="AZ115" s="400">
        <v>5</v>
      </c>
      <c r="BA115" s="400">
        <v>5</v>
      </c>
      <c r="BB115" s="409"/>
      <c r="BC115" s="400">
        <v>2</v>
      </c>
      <c r="BD115" s="400">
        <v>1</v>
      </c>
      <c r="BE115" s="395"/>
      <c r="BF115" s="400">
        <v>5</v>
      </c>
      <c r="BG115" s="400">
        <v>1</v>
      </c>
      <c r="BH115" s="395"/>
      <c r="BI115" s="400">
        <v>5</v>
      </c>
      <c r="BJ115" s="400">
        <v>5</v>
      </c>
      <c r="BK115" s="400">
        <v>1</v>
      </c>
      <c r="BL115" s="400">
        <v>4</v>
      </c>
      <c r="BM115" s="400">
        <v>1</v>
      </c>
      <c r="BN115" s="400">
        <v>5</v>
      </c>
      <c r="BO115" s="395"/>
      <c r="BP115" s="400">
        <v>5</v>
      </c>
      <c r="BQ115" s="400">
        <v>5</v>
      </c>
      <c r="BR115" s="406"/>
      <c r="BS115" s="400">
        <v>1</v>
      </c>
      <c r="BT115" s="400">
        <v>4</v>
      </c>
      <c r="BU115" s="400">
        <v>4</v>
      </c>
      <c r="BV115" s="400">
        <v>2</v>
      </c>
      <c r="BW115" s="400">
        <v>5</v>
      </c>
      <c r="BX115" s="409"/>
      <c r="BY115" s="400">
        <v>5</v>
      </c>
      <c r="BZ115" s="400">
        <v>1</v>
      </c>
      <c r="CA115" s="400">
        <v>1</v>
      </c>
      <c r="CB115" s="400">
        <v>4</v>
      </c>
      <c r="CC115" s="409"/>
      <c r="CD115" s="409"/>
      <c r="CE115" s="400">
        <v>1</v>
      </c>
      <c r="CF115" s="409"/>
      <c r="CG115" s="400">
        <v>5</v>
      </c>
      <c r="CH115" s="409"/>
      <c r="CI115" s="395"/>
      <c r="CJ115" s="409"/>
      <c r="CK115" s="400">
        <v>1</v>
      </c>
      <c r="CL115" s="395"/>
    </row>
    <row r="116" spans="1:90" ht="30.75" customHeight="1" x14ac:dyDescent="0.25">
      <c r="A116" s="594" t="s">
        <v>843</v>
      </c>
      <c r="B116" s="319" t="s">
        <v>844</v>
      </c>
      <c r="C116" s="320" t="s">
        <v>763</v>
      </c>
      <c r="D116" s="320" t="s">
        <v>524</v>
      </c>
      <c r="E116" s="323"/>
      <c r="F116" s="396" t="s">
        <v>63</v>
      </c>
      <c r="G116" s="397">
        <f>'Stage 2 - Site Information'!N116</f>
        <v>46</v>
      </c>
      <c r="H116" s="396"/>
      <c r="I116" s="398">
        <f>'Stage 2 - Site Information'!M116</f>
        <v>1.54</v>
      </c>
      <c r="J116" s="399" t="s">
        <v>682</v>
      </c>
      <c r="K116" s="405"/>
      <c r="L116" s="408"/>
      <c r="M116" s="401">
        <f t="shared" si="3"/>
        <v>5</v>
      </c>
      <c r="N116" s="529"/>
      <c r="O116" s="401">
        <v>3</v>
      </c>
      <c r="P116" s="401">
        <v>1</v>
      </c>
      <c r="Q116" s="408"/>
      <c r="R116" s="400">
        <v>3</v>
      </c>
      <c r="S116" s="400">
        <v>2</v>
      </c>
      <c r="T116" s="400">
        <v>1</v>
      </c>
      <c r="U116" s="400">
        <v>2</v>
      </c>
      <c r="V116" s="407"/>
      <c r="W116" s="401">
        <v>4</v>
      </c>
      <c r="X116" s="401">
        <v>3</v>
      </c>
      <c r="Y116" s="401">
        <v>5</v>
      </c>
      <c r="Z116" s="401">
        <v>4</v>
      </c>
      <c r="AA116" s="407"/>
      <c r="AB116" s="400">
        <v>5</v>
      </c>
      <c r="AC116" s="409"/>
      <c r="AD116" s="407"/>
      <c r="AE116" s="400">
        <v>5</v>
      </c>
      <c r="AF116" s="400">
        <v>5</v>
      </c>
      <c r="AG116" s="406"/>
      <c r="AH116" s="400">
        <v>5</v>
      </c>
      <c r="AI116" s="400">
        <v>5</v>
      </c>
      <c r="AJ116" s="400">
        <v>1</v>
      </c>
      <c r="AK116" s="400">
        <v>2</v>
      </c>
      <c r="AL116" s="395"/>
      <c r="AM116" s="400">
        <v>5</v>
      </c>
      <c r="AN116" s="400">
        <v>4</v>
      </c>
      <c r="AO116" s="400">
        <v>5</v>
      </c>
      <c r="AP116" s="400">
        <v>5</v>
      </c>
      <c r="AQ116" s="400">
        <v>2</v>
      </c>
      <c r="AR116" s="400">
        <v>5</v>
      </c>
      <c r="AS116" s="395"/>
      <c r="AT116" s="400">
        <v>5</v>
      </c>
      <c r="AU116" s="400">
        <v>5</v>
      </c>
      <c r="AV116" s="400">
        <v>5</v>
      </c>
      <c r="AW116" s="400">
        <v>1</v>
      </c>
      <c r="AX116" s="400">
        <v>2</v>
      </c>
      <c r="AY116" s="400">
        <v>1</v>
      </c>
      <c r="AZ116" s="400">
        <v>5</v>
      </c>
      <c r="BA116" s="400">
        <v>5</v>
      </c>
      <c r="BB116" s="409"/>
      <c r="BC116" s="400">
        <v>4</v>
      </c>
      <c r="BD116" s="400">
        <v>4</v>
      </c>
      <c r="BE116" s="395"/>
      <c r="BF116" s="400">
        <v>5</v>
      </c>
      <c r="BG116" s="400">
        <v>5</v>
      </c>
      <c r="BH116" s="395"/>
      <c r="BI116" s="400">
        <v>5</v>
      </c>
      <c r="BJ116" s="400">
        <v>3</v>
      </c>
      <c r="BK116" s="400">
        <v>1</v>
      </c>
      <c r="BL116" s="400">
        <v>5</v>
      </c>
      <c r="BM116" s="400">
        <v>1</v>
      </c>
      <c r="BN116" s="400">
        <v>5</v>
      </c>
      <c r="BO116" s="395"/>
      <c r="BP116" s="400">
        <v>5</v>
      </c>
      <c r="BQ116" s="400">
        <v>5</v>
      </c>
      <c r="BR116" s="406"/>
      <c r="BS116" s="400">
        <v>2</v>
      </c>
      <c r="BT116" s="400">
        <v>4</v>
      </c>
      <c r="BU116" s="400">
        <v>3</v>
      </c>
      <c r="BV116" s="400">
        <v>2</v>
      </c>
      <c r="BW116" s="400">
        <v>1</v>
      </c>
      <c r="BX116" s="409"/>
      <c r="BY116" s="400">
        <v>5</v>
      </c>
      <c r="BZ116" s="400">
        <v>5</v>
      </c>
      <c r="CA116" s="400">
        <v>1</v>
      </c>
      <c r="CB116" s="400">
        <v>1</v>
      </c>
      <c r="CC116" s="409"/>
      <c r="CD116" s="409"/>
      <c r="CE116" s="400">
        <v>1</v>
      </c>
      <c r="CF116" s="409"/>
      <c r="CG116" s="400">
        <v>5</v>
      </c>
      <c r="CH116" s="409"/>
      <c r="CI116" s="395"/>
      <c r="CJ116" s="409"/>
      <c r="CK116" s="400">
        <v>1</v>
      </c>
      <c r="CL116" s="395"/>
    </row>
    <row r="117" spans="1:90" ht="30.75" customHeight="1" x14ac:dyDescent="0.25">
      <c r="A117" s="594" t="s">
        <v>845</v>
      </c>
      <c r="B117" s="319" t="s">
        <v>846</v>
      </c>
      <c r="C117" s="320" t="s">
        <v>700</v>
      </c>
      <c r="D117" s="320" t="s">
        <v>701</v>
      </c>
      <c r="E117" s="323"/>
      <c r="F117" s="396" t="s">
        <v>63</v>
      </c>
      <c r="G117" s="397">
        <f>'Stage 2 - Site Information'!N117</f>
        <v>12</v>
      </c>
      <c r="H117" s="396"/>
      <c r="I117" s="398">
        <f>'Stage 2 - Site Information'!M117</f>
        <v>0.51</v>
      </c>
      <c r="J117" s="399"/>
      <c r="K117" s="405"/>
      <c r="L117" s="408"/>
      <c r="M117" s="401">
        <f t="shared" si="3"/>
        <v>5</v>
      </c>
      <c r="N117" s="529"/>
      <c r="O117" s="401">
        <v>2</v>
      </c>
      <c r="P117" s="401">
        <v>2</v>
      </c>
      <c r="Q117" s="408"/>
      <c r="R117" s="400">
        <v>3</v>
      </c>
      <c r="S117" s="400">
        <v>5</v>
      </c>
      <c r="T117" s="400">
        <v>1</v>
      </c>
      <c r="U117" s="400">
        <v>4</v>
      </c>
      <c r="V117" s="407"/>
      <c r="W117" s="401">
        <v>4</v>
      </c>
      <c r="X117" s="401">
        <v>2</v>
      </c>
      <c r="Y117" s="401">
        <v>5</v>
      </c>
      <c r="Z117" s="401">
        <v>4</v>
      </c>
      <c r="AA117" s="407"/>
      <c r="AB117" s="400">
        <v>4</v>
      </c>
      <c r="AC117" s="409"/>
      <c r="AD117" s="407"/>
      <c r="AE117" s="400">
        <v>5</v>
      </c>
      <c r="AF117" s="400">
        <v>5</v>
      </c>
      <c r="AG117" s="406"/>
      <c r="AH117" s="400">
        <v>5</v>
      </c>
      <c r="AI117" s="400">
        <v>5</v>
      </c>
      <c r="AJ117" s="400">
        <v>5</v>
      </c>
      <c r="AK117" s="400">
        <v>2</v>
      </c>
      <c r="AL117" s="395"/>
      <c r="AM117" s="400">
        <v>1</v>
      </c>
      <c r="AN117" s="400">
        <v>3</v>
      </c>
      <c r="AO117" s="400">
        <v>5</v>
      </c>
      <c r="AP117" s="400">
        <v>3</v>
      </c>
      <c r="AQ117" s="400">
        <v>5</v>
      </c>
      <c r="AR117" s="400">
        <v>5</v>
      </c>
      <c r="AS117" s="395">
        <v>4</v>
      </c>
      <c r="AT117" s="400">
        <v>5</v>
      </c>
      <c r="AU117" s="400">
        <v>5</v>
      </c>
      <c r="AV117" s="400">
        <v>5</v>
      </c>
      <c r="AW117" s="400">
        <v>5</v>
      </c>
      <c r="AX117" s="400">
        <v>2</v>
      </c>
      <c r="AY117" s="400">
        <v>5</v>
      </c>
      <c r="AZ117" s="400">
        <v>5</v>
      </c>
      <c r="BA117" s="400">
        <v>5</v>
      </c>
      <c r="BB117" s="409"/>
      <c r="BC117" s="400">
        <v>4</v>
      </c>
      <c r="BD117" s="400">
        <v>1</v>
      </c>
      <c r="BE117" s="395"/>
      <c r="BF117" s="400">
        <v>5</v>
      </c>
      <c r="BG117" s="400">
        <v>5</v>
      </c>
      <c r="BH117" s="395"/>
      <c r="BI117" s="400">
        <v>5</v>
      </c>
      <c r="BJ117" s="400">
        <v>5</v>
      </c>
      <c r="BK117" s="400">
        <v>5</v>
      </c>
      <c r="BL117" s="400">
        <v>5</v>
      </c>
      <c r="BM117" s="400">
        <v>4</v>
      </c>
      <c r="BN117" s="400">
        <v>5</v>
      </c>
      <c r="BO117" s="395"/>
      <c r="BP117" s="400">
        <v>5</v>
      </c>
      <c r="BQ117" s="400">
        <v>5</v>
      </c>
      <c r="BR117" s="406"/>
      <c r="BS117" s="400">
        <v>2</v>
      </c>
      <c r="BT117" s="400">
        <v>4</v>
      </c>
      <c r="BU117" s="400">
        <v>2</v>
      </c>
      <c r="BV117" s="400">
        <v>1</v>
      </c>
      <c r="BW117" s="400">
        <v>2</v>
      </c>
      <c r="BX117" s="409"/>
      <c r="BY117" s="400">
        <v>1</v>
      </c>
      <c r="BZ117" s="400">
        <v>5</v>
      </c>
      <c r="CA117" s="400">
        <v>1</v>
      </c>
      <c r="CB117" s="400">
        <v>1</v>
      </c>
      <c r="CC117" s="409"/>
      <c r="CD117" s="409"/>
      <c r="CE117" s="400">
        <v>1</v>
      </c>
      <c r="CF117" s="409"/>
      <c r="CG117" s="400">
        <v>5</v>
      </c>
      <c r="CH117" s="409"/>
      <c r="CI117" s="395"/>
      <c r="CJ117" s="409"/>
      <c r="CK117" s="400">
        <v>1</v>
      </c>
      <c r="CL117" s="395"/>
    </row>
    <row r="118" spans="1:90" ht="30.75" customHeight="1" x14ac:dyDescent="0.25">
      <c r="A118" s="594" t="s">
        <v>847</v>
      </c>
      <c r="B118" s="319" t="s">
        <v>848</v>
      </c>
      <c r="C118" s="320" t="s">
        <v>763</v>
      </c>
      <c r="D118" s="320" t="s">
        <v>535</v>
      </c>
      <c r="E118" s="323"/>
      <c r="F118" s="396" t="s">
        <v>63</v>
      </c>
      <c r="G118" s="397">
        <f>'Stage 2 - Site Information'!N118</f>
        <v>80</v>
      </c>
      <c r="H118" s="396"/>
      <c r="I118" s="398">
        <f>'Stage 2 - Site Information'!M118</f>
        <v>2.68</v>
      </c>
      <c r="J118" s="399" t="s">
        <v>854</v>
      </c>
      <c r="K118" s="405"/>
      <c r="L118" s="408"/>
      <c r="M118" s="401">
        <f t="shared" si="3"/>
        <v>5</v>
      </c>
      <c r="N118" s="529"/>
      <c r="O118" s="401">
        <v>5</v>
      </c>
      <c r="P118" s="401">
        <v>1</v>
      </c>
      <c r="Q118" s="408"/>
      <c r="R118" s="400">
        <v>5</v>
      </c>
      <c r="S118" s="400">
        <v>5</v>
      </c>
      <c r="T118" s="400">
        <v>1</v>
      </c>
      <c r="U118" s="400">
        <v>4</v>
      </c>
      <c r="V118" s="407"/>
      <c r="W118" s="401">
        <v>4</v>
      </c>
      <c r="X118" s="401">
        <v>3</v>
      </c>
      <c r="Y118" s="401">
        <v>1</v>
      </c>
      <c r="Z118" s="401">
        <v>4</v>
      </c>
      <c r="AA118" s="407"/>
      <c r="AB118" s="400">
        <v>5</v>
      </c>
      <c r="AC118" s="409"/>
      <c r="AD118" s="407"/>
      <c r="AE118" s="400">
        <v>5</v>
      </c>
      <c r="AF118" s="400">
        <v>5</v>
      </c>
      <c r="AG118" s="406"/>
      <c r="AH118" s="400">
        <v>4</v>
      </c>
      <c r="AI118" s="400">
        <v>4</v>
      </c>
      <c r="AJ118" s="400">
        <v>3</v>
      </c>
      <c r="AK118" s="400">
        <v>2</v>
      </c>
      <c r="AL118" s="395"/>
      <c r="AM118" s="400">
        <v>5</v>
      </c>
      <c r="AN118" s="400">
        <v>5</v>
      </c>
      <c r="AO118" s="400">
        <v>4</v>
      </c>
      <c r="AP118" s="400">
        <v>3</v>
      </c>
      <c r="AQ118" s="400">
        <v>5</v>
      </c>
      <c r="AR118" s="400">
        <v>5</v>
      </c>
      <c r="AS118" s="395"/>
      <c r="AT118" s="400">
        <v>5</v>
      </c>
      <c r="AU118" s="400">
        <v>5</v>
      </c>
      <c r="AV118" s="400">
        <v>5</v>
      </c>
      <c r="AW118" s="400">
        <v>3</v>
      </c>
      <c r="AX118" s="400">
        <v>2</v>
      </c>
      <c r="AY118" s="400">
        <v>5</v>
      </c>
      <c r="AZ118" s="400">
        <v>1</v>
      </c>
      <c r="BA118" s="400">
        <v>5</v>
      </c>
      <c r="BB118" s="409"/>
      <c r="BC118" s="400">
        <v>4</v>
      </c>
      <c r="BD118" s="400">
        <v>2</v>
      </c>
      <c r="BE118" s="395"/>
      <c r="BF118" s="400">
        <v>5</v>
      </c>
      <c r="BG118" s="400">
        <v>5</v>
      </c>
      <c r="BH118" s="395"/>
      <c r="BI118" s="400">
        <v>5</v>
      </c>
      <c r="BJ118" s="400">
        <v>5</v>
      </c>
      <c r="BK118" s="400">
        <v>3</v>
      </c>
      <c r="BL118" s="400">
        <v>5</v>
      </c>
      <c r="BM118" s="400">
        <v>5</v>
      </c>
      <c r="BN118" s="400">
        <v>5</v>
      </c>
      <c r="BO118" s="395"/>
      <c r="BP118" s="400">
        <v>5</v>
      </c>
      <c r="BQ118" s="400">
        <v>5</v>
      </c>
      <c r="BR118" s="406"/>
      <c r="BS118" s="400">
        <v>3</v>
      </c>
      <c r="BT118" s="400">
        <v>4</v>
      </c>
      <c r="BU118" s="400">
        <v>2</v>
      </c>
      <c r="BV118" s="400">
        <v>4</v>
      </c>
      <c r="BW118" s="400">
        <v>4</v>
      </c>
      <c r="BX118" s="409"/>
      <c r="BY118" s="400">
        <v>2</v>
      </c>
      <c r="BZ118" s="400">
        <v>3</v>
      </c>
      <c r="CA118" s="400">
        <v>2</v>
      </c>
      <c r="CB118" s="400">
        <v>2</v>
      </c>
      <c r="CC118" s="409"/>
      <c r="CD118" s="409"/>
      <c r="CE118" s="400">
        <v>3</v>
      </c>
      <c r="CF118" s="409"/>
      <c r="CG118" s="400">
        <v>5</v>
      </c>
      <c r="CH118" s="409"/>
      <c r="CI118" s="395"/>
      <c r="CJ118" s="409"/>
      <c r="CK118" s="400">
        <v>1</v>
      </c>
      <c r="CL118" s="395"/>
    </row>
    <row r="119" spans="1:90" ht="30.75" customHeight="1" x14ac:dyDescent="0.25">
      <c r="A119" s="594" t="s">
        <v>849</v>
      </c>
      <c r="B119" s="319" t="s">
        <v>850</v>
      </c>
      <c r="C119" s="320" t="s">
        <v>743</v>
      </c>
      <c r="D119" s="320" t="s">
        <v>612</v>
      </c>
      <c r="E119" s="323"/>
      <c r="F119" s="396" t="s">
        <v>63</v>
      </c>
      <c r="G119" s="397">
        <f>'Stage 2 - Site Information'!N119</f>
        <v>4</v>
      </c>
      <c r="H119" s="396"/>
      <c r="I119" s="398">
        <f>'Stage 2 - Site Information'!M119</f>
        <v>0.31</v>
      </c>
      <c r="J119" s="399" t="s">
        <v>1346</v>
      </c>
      <c r="K119" s="405"/>
      <c r="L119" s="408"/>
      <c r="M119" s="401">
        <f t="shared" si="3"/>
        <v>5</v>
      </c>
      <c r="N119" s="529"/>
      <c r="O119" s="401">
        <v>4</v>
      </c>
      <c r="P119" s="401">
        <v>1</v>
      </c>
      <c r="Q119" s="408"/>
      <c r="R119" s="400">
        <v>5</v>
      </c>
      <c r="S119" s="400">
        <v>5</v>
      </c>
      <c r="T119" s="400">
        <v>3</v>
      </c>
      <c r="U119" s="400">
        <v>4</v>
      </c>
      <c r="V119" s="407"/>
      <c r="W119" s="401">
        <v>4</v>
      </c>
      <c r="X119" s="401">
        <v>3</v>
      </c>
      <c r="Y119" s="401">
        <v>1</v>
      </c>
      <c r="Z119" s="401">
        <v>4</v>
      </c>
      <c r="AA119" s="407"/>
      <c r="AB119" s="400">
        <v>5</v>
      </c>
      <c r="AC119" s="409"/>
      <c r="AD119" s="407"/>
      <c r="AE119" s="400">
        <v>5</v>
      </c>
      <c r="AF119" s="400">
        <v>5</v>
      </c>
      <c r="AG119" s="406"/>
      <c r="AH119" s="400">
        <v>5</v>
      </c>
      <c r="AI119" s="400">
        <v>5</v>
      </c>
      <c r="AJ119" s="400">
        <v>3</v>
      </c>
      <c r="AK119" s="400">
        <v>2</v>
      </c>
      <c r="AL119" s="395"/>
      <c r="AM119" s="400">
        <v>1</v>
      </c>
      <c r="AN119" s="400">
        <v>3</v>
      </c>
      <c r="AO119" s="400">
        <v>5</v>
      </c>
      <c r="AP119" s="400">
        <v>3</v>
      </c>
      <c r="AQ119" s="400">
        <v>5</v>
      </c>
      <c r="AR119" s="400">
        <v>5</v>
      </c>
      <c r="AS119" s="395"/>
      <c r="AT119" s="400">
        <v>5</v>
      </c>
      <c r="AU119" s="400">
        <v>5</v>
      </c>
      <c r="AV119" s="400">
        <v>5</v>
      </c>
      <c r="AW119" s="400">
        <v>3</v>
      </c>
      <c r="AX119" s="400">
        <v>2</v>
      </c>
      <c r="AY119" s="400">
        <v>1</v>
      </c>
      <c r="AZ119" s="400">
        <v>3</v>
      </c>
      <c r="BA119" s="400">
        <v>5</v>
      </c>
      <c r="BB119" s="409"/>
      <c r="BC119" s="400">
        <v>4</v>
      </c>
      <c r="BD119" s="400">
        <v>4</v>
      </c>
      <c r="BE119" s="395"/>
      <c r="BF119" s="400">
        <v>5</v>
      </c>
      <c r="BG119" s="400">
        <v>5</v>
      </c>
      <c r="BH119" s="395"/>
      <c r="BI119" s="400">
        <v>5</v>
      </c>
      <c r="BJ119" s="400">
        <v>5</v>
      </c>
      <c r="BK119" s="400">
        <v>3</v>
      </c>
      <c r="BL119" s="400">
        <v>5</v>
      </c>
      <c r="BM119" s="400">
        <v>1</v>
      </c>
      <c r="BN119" s="400">
        <v>3</v>
      </c>
      <c r="BO119" s="395"/>
      <c r="BP119" s="400">
        <v>5</v>
      </c>
      <c r="BQ119" s="400">
        <v>5</v>
      </c>
      <c r="BR119" s="406"/>
      <c r="BS119" s="400">
        <v>4</v>
      </c>
      <c r="BT119" s="400">
        <v>2</v>
      </c>
      <c r="BU119" s="400">
        <v>2</v>
      </c>
      <c r="BV119" s="400">
        <v>1</v>
      </c>
      <c r="BW119" s="400">
        <v>5</v>
      </c>
      <c r="BX119" s="409"/>
      <c r="BY119" s="400">
        <v>3</v>
      </c>
      <c r="BZ119" s="400">
        <v>5</v>
      </c>
      <c r="CA119" s="400">
        <v>1</v>
      </c>
      <c r="CB119" s="400">
        <v>4</v>
      </c>
      <c r="CC119" s="409"/>
      <c r="CD119" s="409"/>
      <c r="CE119" s="400">
        <v>1</v>
      </c>
      <c r="CF119" s="409"/>
      <c r="CG119" s="400">
        <v>5</v>
      </c>
      <c r="CH119" s="409"/>
      <c r="CI119" s="395"/>
      <c r="CJ119" s="409"/>
      <c r="CK119" s="400">
        <v>1</v>
      </c>
      <c r="CL119" s="395"/>
    </row>
    <row r="120" spans="1:90" ht="30.75" customHeight="1" x14ac:dyDescent="0.25">
      <c r="A120" s="594" t="s">
        <v>851</v>
      </c>
      <c r="B120" s="319" t="s">
        <v>852</v>
      </c>
      <c r="C120" s="320" t="s">
        <v>853</v>
      </c>
      <c r="D120" s="320" t="s">
        <v>535</v>
      </c>
      <c r="E120" s="323"/>
      <c r="F120" s="396" t="s">
        <v>63</v>
      </c>
      <c r="G120" s="397">
        <f>'Stage 2 - Site Information'!N120</f>
        <v>79</v>
      </c>
      <c r="H120" s="396"/>
      <c r="I120" s="398">
        <f>'Stage 2 - Site Information'!M120</f>
        <v>2.79</v>
      </c>
      <c r="J120" s="399" t="s">
        <v>854</v>
      </c>
      <c r="K120" s="405"/>
      <c r="L120" s="408"/>
      <c r="M120" s="401">
        <f t="shared" si="3"/>
        <v>5</v>
      </c>
      <c r="N120" s="529"/>
      <c r="O120" s="401">
        <v>5</v>
      </c>
      <c r="P120" s="401">
        <v>1</v>
      </c>
      <c r="Q120" s="408"/>
      <c r="R120" s="400">
        <v>5</v>
      </c>
      <c r="S120" s="400">
        <v>5</v>
      </c>
      <c r="T120" s="400">
        <v>5</v>
      </c>
      <c r="U120" s="400">
        <v>5</v>
      </c>
      <c r="V120" s="407"/>
      <c r="W120" s="401">
        <v>4</v>
      </c>
      <c r="X120" s="401">
        <v>5</v>
      </c>
      <c r="Y120" s="401">
        <v>5</v>
      </c>
      <c r="Z120" s="401">
        <v>4</v>
      </c>
      <c r="AA120" s="407"/>
      <c r="AB120" s="400">
        <v>5</v>
      </c>
      <c r="AC120" s="409"/>
      <c r="AD120" s="407"/>
      <c r="AE120" s="400">
        <v>1</v>
      </c>
      <c r="AF120" s="400">
        <v>3</v>
      </c>
      <c r="AG120" s="406"/>
      <c r="AH120" s="400">
        <v>2</v>
      </c>
      <c r="AI120" s="400">
        <v>4</v>
      </c>
      <c r="AJ120" s="400">
        <v>1</v>
      </c>
      <c r="AK120" s="400">
        <v>4</v>
      </c>
      <c r="AL120" s="395"/>
      <c r="AM120" s="400">
        <v>5</v>
      </c>
      <c r="AN120" s="400">
        <v>3</v>
      </c>
      <c r="AO120" s="400">
        <v>2</v>
      </c>
      <c r="AP120" s="400">
        <v>4</v>
      </c>
      <c r="AQ120" s="400">
        <v>5</v>
      </c>
      <c r="AR120" s="400">
        <v>5</v>
      </c>
      <c r="AS120" s="395"/>
      <c r="AT120" s="400">
        <v>5</v>
      </c>
      <c r="AU120" s="400">
        <v>5</v>
      </c>
      <c r="AV120" s="400">
        <v>4</v>
      </c>
      <c r="AW120" s="400">
        <v>5</v>
      </c>
      <c r="AX120" s="400">
        <v>5</v>
      </c>
      <c r="AY120" s="400">
        <v>5</v>
      </c>
      <c r="AZ120" s="400">
        <v>5</v>
      </c>
      <c r="BA120" s="400">
        <v>5</v>
      </c>
      <c r="BB120" s="409"/>
      <c r="BC120" s="400">
        <v>5</v>
      </c>
      <c r="BD120" s="400">
        <v>5</v>
      </c>
      <c r="BE120" s="395"/>
      <c r="BF120" s="400">
        <v>5</v>
      </c>
      <c r="BG120" s="400">
        <v>5</v>
      </c>
      <c r="BH120" s="395"/>
      <c r="BI120" s="400">
        <v>5</v>
      </c>
      <c r="BJ120" s="400">
        <v>5</v>
      </c>
      <c r="BK120" s="400">
        <v>3</v>
      </c>
      <c r="BL120" s="400">
        <v>5</v>
      </c>
      <c r="BM120" s="400">
        <v>5</v>
      </c>
      <c r="BN120" s="400">
        <v>5</v>
      </c>
      <c r="BO120" s="395"/>
      <c r="BP120" s="400">
        <v>5</v>
      </c>
      <c r="BQ120" s="400">
        <v>5</v>
      </c>
      <c r="BR120" s="406"/>
      <c r="BS120" s="400">
        <v>4</v>
      </c>
      <c r="BT120" s="400">
        <v>2</v>
      </c>
      <c r="BU120" s="400">
        <v>3</v>
      </c>
      <c r="BV120" s="400">
        <v>5</v>
      </c>
      <c r="BW120" s="400">
        <v>5</v>
      </c>
      <c r="BX120" s="409"/>
      <c r="BY120" s="400">
        <v>5</v>
      </c>
      <c r="BZ120" s="400">
        <v>4</v>
      </c>
      <c r="CA120" s="400">
        <v>3</v>
      </c>
      <c r="CB120" s="400">
        <v>4</v>
      </c>
      <c r="CC120" s="409"/>
      <c r="CD120" s="409"/>
      <c r="CE120" s="400">
        <v>4</v>
      </c>
      <c r="CF120" s="409"/>
      <c r="CG120" s="400">
        <v>5</v>
      </c>
      <c r="CH120" s="409"/>
      <c r="CI120" s="395"/>
      <c r="CJ120" s="409"/>
      <c r="CK120" s="400">
        <v>5</v>
      </c>
      <c r="CL120" s="395"/>
    </row>
    <row r="121" spans="1:90" ht="30.75" customHeight="1" x14ac:dyDescent="0.25">
      <c r="A121" s="594" t="s">
        <v>855</v>
      </c>
      <c r="B121" s="319" t="s">
        <v>856</v>
      </c>
      <c r="C121" s="320" t="s">
        <v>797</v>
      </c>
      <c r="D121" s="320" t="s">
        <v>593</v>
      </c>
      <c r="E121" s="323"/>
      <c r="F121" s="396" t="s">
        <v>63</v>
      </c>
      <c r="G121" s="397">
        <f>'Stage 2 - Site Information'!N121</f>
        <v>74</v>
      </c>
      <c r="H121" s="396"/>
      <c r="I121" s="398">
        <f>'Stage 2 - Site Information'!M121</f>
        <v>3.7</v>
      </c>
      <c r="J121" s="399"/>
      <c r="K121" s="405"/>
      <c r="L121" s="408"/>
      <c r="M121" s="401">
        <f t="shared" si="3"/>
        <v>5</v>
      </c>
      <c r="N121" s="529"/>
      <c r="O121" s="401">
        <v>2</v>
      </c>
      <c r="P121" s="401">
        <v>1</v>
      </c>
      <c r="Q121" s="408"/>
      <c r="R121" s="400">
        <v>3</v>
      </c>
      <c r="S121" s="400">
        <v>5</v>
      </c>
      <c r="T121" s="400">
        <v>1</v>
      </c>
      <c r="U121" s="400">
        <v>4</v>
      </c>
      <c r="V121" s="407"/>
      <c r="W121" s="401">
        <v>4</v>
      </c>
      <c r="X121" s="401">
        <v>3</v>
      </c>
      <c r="Y121" s="401">
        <v>5</v>
      </c>
      <c r="Z121" s="401">
        <v>4</v>
      </c>
      <c r="AA121" s="407"/>
      <c r="AB121" s="400">
        <v>5</v>
      </c>
      <c r="AC121" s="409"/>
      <c r="AD121" s="407"/>
      <c r="AE121" s="400">
        <v>5</v>
      </c>
      <c r="AF121" s="400">
        <v>5</v>
      </c>
      <c r="AG121" s="406"/>
      <c r="AH121" s="400">
        <v>5</v>
      </c>
      <c r="AI121" s="400">
        <v>5</v>
      </c>
      <c r="AJ121" s="400">
        <v>3</v>
      </c>
      <c r="AK121" s="400">
        <v>2</v>
      </c>
      <c r="AL121" s="395"/>
      <c r="AM121" s="400">
        <v>5</v>
      </c>
      <c r="AN121" s="400">
        <v>3</v>
      </c>
      <c r="AO121" s="400">
        <v>5</v>
      </c>
      <c r="AP121" s="400">
        <v>3</v>
      </c>
      <c r="AQ121" s="400">
        <v>5</v>
      </c>
      <c r="AR121" s="400">
        <v>5</v>
      </c>
      <c r="AS121" s="395"/>
      <c r="AT121" s="400">
        <v>5</v>
      </c>
      <c r="AU121" s="400">
        <v>5</v>
      </c>
      <c r="AV121" s="400">
        <v>5</v>
      </c>
      <c r="AW121" s="400">
        <v>5</v>
      </c>
      <c r="AX121" s="400">
        <v>2</v>
      </c>
      <c r="AY121" s="400">
        <v>5</v>
      </c>
      <c r="AZ121" s="400">
        <v>5</v>
      </c>
      <c r="BA121" s="400">
        <v>5</v>
      </c>
      <c r="BB121" s="409"/>
      <c r="BC121" s="400">
        <v>3</v>
      </c>
      <c r="BD121" s="400">
        <v>3</v>
      </c>
      <c r="BE121" s="395"/>
      <c r="BF121" s="400">
        <v>3</v>
      </c>
      <c r="BG121" s="400">
        <v>5</v>
      </c>
      <c r="BH121" s="395"/>
      <c r="BI121" s="400">
        <v>5</v>
      </c>
      <c r="BJ121" s="400">
        <v>5</v>
      </c>
      <c r="BK121" s="400">
        <v>3</v>
      </c>
      <c r="BL121" s="400">
        <v>5</v>
      </c>
      <c r="BM121" s="400">
        <v>5</v>
      </c>
      <c r="BN121" s="400">
        <v>5</v>
      </c>
      <c r="BO121" s="395"/>
      <c r="BP121" s="400">
        <v>5</v>
      </c>
      <c r="BQ121" s="400">
        <v>5</v>
      </c>
      <c r="BR121" s="406"/>
      <c r="BS121" s="400">
        <v>1</v>
      </c>
      <c r="BT121" s="400">
        <v>2</v>
      </c>
      <c r="BU121" s="400">
        <v>4</v>
      </c>
      <c r="BV121" s="400">
        <v>1</v>
      </c>
      <c r="BW121" s="400">
        <v>1</v>
      </c>
      <c r="BX121" s="409"/>
      <c r="BY121" s="400">
        <v>1</v>
      </c>
      <c r="BZ121" s="400">
        <v>5</v>
      </c>
      <c r="CA121" s="400">
        <v>1</v>
      </c>
      <c r="CB121" s="400">
        <v>1</v>
      </c>
      <c r="CC121" s="409"/>
      <c r="CD121" s="409"/>
      <c r="CE121" s="400">
        <v>1</v>
      </c>
      <c r="CF121" s="409"/>
      <c r="CG121" s="400">
        <v>5</v>
      </c>
      <c r="CH121" s="409"/>
      <c r="CI121" s="395"/>
      <c r="CJ121" s="409"/>
      <c r="CK121" s="400">
        <v>1</v>
      </c>
      <c r="CL121" s="395"/>
    </row>
    <row r="122" spans="1:90" ht="30.75" customHeight="1" x14ac:dyDescent="0.25">
      <c r="A122" s="594" t="s">
        <v>857</v>
      </c>
      <c r="B122" s="319" t="s">
        <v>858</v>
      </c>
      <c r="C122" s="320" t="s">
        <v>859</v>
      </c>
      <c r="D122" s="320" t="s">
        <v>612</v>
      </c>
      <c r="E122" s="323"/>
      <c r="F122" s="396" t="s">
        <v>63</v>
      </c>
      <c r="G122" s="397">
        <f>'Stage 2 - Site Information'!N122</f>
        <v>68</v>
      </c>
      <c r="H122" s="396"/>
      <c r="I122" s="398">
        <f>'Stage 2 - Site Information'!M122</f>
        <v>2.27</v>
      </c>
      <c r="J122" s="399" t="s">
        <v>682</v>
      </c>
      <c r="K122" s="405"/>
      <c r="L122" s="408"/>
      <c r="M122" s="401">
        <f t="shared" si="3"/>
        <v>5</v>
      </c>
      <c r="N122" s="529"/>
      <c r="O122" s="401">
        <v>4</v>
      </c>
      <c r="P122" s="401">
        <v>1</v>
      </c>
      <c r="Q122" s="408"/>
      <c r="R122" s="400">
        <v>3</v>
      </c>
      <c r="S122" s="400">
        <v>5</v>
      </c>
      <c r="T122" s="400">
        <v>1</v>
      </c>
      <c r="U122" s="400">
        <v>4</v>
      </c>
      <c r="V122" s="407"/>
      <c r="W122" s="401">
        <v>4</v>
      </c>
      <c r="X122" s="401">
        <v>3</v>
      </c>
      <c r="Y122" s="401">
        <v>3</v>
      </c>
      <c r="Z122" s="401">
        <v>4</v>
      </c>
      <c r="AA122" s="407"/>
      <c r="AB122" s="400">
        <v>5</v>
      </c>
      <c r="AC122" s="409"/>
      <c r="AD122" s="407"/>
      <c r="AE122" s="400">
        <v>5</v>
      </c>
      <c r="AF122" s="400">
        <v>5</v>
      </c>
      <c r="AG122" s="406"/>
      <c r="AH122" s="400">
        <v>4</v>
      </c>
      <c r="AI122" s="400">
        <v>4</v>
      </c>
      <c r="AJ122" s="400">
        <v>3</v>
      </c>
      <c r="AK122" s="400">
        <v>2</v>
      </c>
      <c r="AL122" s="395"/>
      <c r="AM122" s="400">
        <v>5</v>
      </c>
      <c r="AN122" s="400">
        <v>3</v>
      </c>
      <c r="AO122" s="400">
        <v>3</v>
      </c>
      <c r="AP122" s="400">
        <v>3</v>
      </c>
      <c r="AQ122" s="400">
        <v>5</v>
      </c>
      <c r="AR122" s="400">
        <v>5</v>
      </c>
      <c r="AS122" s="395"/>
      <c r="AT122" s="400">
        <v>5</v>
      </c>
      <c r="AU122" s="400">
        <v>5</v>
      </c>
      <c r="AV122" s="400">
        <v>5</v>
      </c>
      <c r="AW122" s="400">
        <v>1</v>
      </c>
      <c r="AX122" s="400">
        <v>5</v>
      </c>
      <c r="AY122" s="400">
        <v>5</v>
      </c>
      <c r="AZ122" s="400">
        <v>5</v>
      </c>
      <c r="BA122" s="400">
        <v>5</v>
      </c>
      <c r="BB122" s="409"/>
      <c r="BC122" s="400">
        <v>4</v>
      </c>
      <c r="BD122" s="400">
        <v>4</v>
      </c>
      <c r="BE122" s="395"/>
      <c r="BF122" s="400">
        <v>3</v>
      </c>
      <c r="BG122" s="400">
        <v>5</v>
      </c>
      <c r="BH122" s="395"/>
      <c r="BI122" s="400">
        <v>5</v>
      </c>
      <c r="BJ122" s="400">
        <v>5</v>
      </c>
      <c r="BK122" s="400">
        <v>1</v>
      </c>
      <c r="BL122" s="400">
        <v>5</v>
      </c>
      <c r="BM122" s="400">
        <v>1</v>
      </c>
      <c r="BN122" s="400">
        <v>5</v>
      </c>
      <c r="BO122" s="395"/>
      <c r="BP122" s="400">
        <v>5</v>
      </c>
      <c r="BQ122" s="400">
        <v>5</v>
      </c>
      <c r="BR122" s="406"/>
      <c r="BS122" s="400">
        <v>4</v>
      </c>
      <c r="BT122" s="400">
        <v>2</v>
      </c>
      <c r="BU122" s="400">
        <v>2</v>
      </c>
      <c r="BV122" s="400">
        <v>3</v>
      </c>
      <c r="BW122" s="400">
        <v>3</v>
      </c>
      <c r="BX122" s="409"/>
      <c r="BY122" s="400">
        <v>3</v>
      </c>
      <c r="BZ122" s="400">
        <v>4</v>
      </c>
      <c r="CA122" s="400">
        <v>2</v>
      </c>
      <c r="CB122" s="400">
        <v>3</v>
      </c>
      <c r="CC122" s="409"/>
      <c r="CD122" s="409"/>
      <c r="CE122" s="400">
        <v>2</v>
      </c>
      <c r="CF122" s="409"/>
      <c r="CG122" s="400">
        <v>5</v>
      </c>
      <c r="CH122" s="409"/>
      <c r="CI122" s="395"/>
      <c r="CJ122" s="409"/>
      <c r="CK122" s="400">
        <v>1</v>
      </c>
      <c r="CL122" s="395"/>
    </row>
    <row r="123" spans="1:90" ht="30.75" customHeight="1" x14ac:dyDescent="0.25">
      <c r="A123" s="594" t="s">
        <v>860</v>
      </c>
      <c r="B123" s="319" t="s">
        <v>861</v>
      </c>
      <c r="C123" s="320" t="s">
        <v>803</v>
      </c>
      <c r="D123" s="320" t="s">
        <v>535</v>
      </c>
      <c r="E123" s="323"/>
      <c r="F123" s="396" t="s">
        <v>63</v>
      </c>
      <c r="G123" s="397">
        <f>'Stage 2 - Site Information'!N123</f>
        <v>59</v>
      </c>
      <c r="H123" s="396"/>
      <c r="I123" s="398">
        <f>'Stage 2 - Site Information'!M123</f>
        <v>1.97</v>
      </c>
      <c r="J123" s="399"/>
      <c r="K123" s="405"/>
      <c r="L123" s="408"/>
      <c r="M123" s="401">
        <f t="shared" si="3"/>
        <v>5</v>
      </c>
      <c r="N123" s="529"/>
      <c r="O123" s="401">
        <v>1</v>
      </c>
      <c r="P123" s="401">
        <v>2</v>
      </c>
      <c r="Q123" s="408"/>
      <c r="R123" s="400">
        <v>5</v>
      </c>
      <c r="S123" s="400">
        <v>5</v>
      </c>
      <c r="T123" s="400">
        <v>1</v>
      </c>
      <c r="U123" s="400">
        <v>4</v>
      </c>
      <c r="V123" s="407"/>
      <c r="W123" s="401">
        <v>4</v>
      </c>
      <c r="X123" s="401">
        <v>3</v>
      </c>
      <c r="Y123" s="401">
        <v>3</v>
      </c>
      <c r="Z123" s="401">
        <v>4</v>
      </c>
      <c r="AA123" s="407"/>
      <c r="AB123" s="400">
        <v>5</v>
      </c>
      <c r="AC123" s="409"/>
      <c r="AD123" s="407"/>
      <c r="AE123" s="400">
        <v>1</v>
      </c>
      <c r="AF123" s="400">
        <v>1</v>
      </c>
      <c r="AG123" s="406"/>
      <c r="AH123" s="400">
        <v>3</v>
      </c>
      <c r="AI123" s="400">
        <v>4</v>
      </c>
      <c r="AJ123" s="400">
        <v>5</v>
      </c>
      <c r="AK123" s="400">
        <v>2</v>
      </c>
      <c r="AL123" s="395"/>
      <c r="AM123" s="400">
        <v>5</v>
      </c>
      <c r="AN123" s="400">
        <v>4</v>
      </c>
      <c r="AO123" s="400">
        <v>5</v>
      </c>
      <c r="AP123" s="400">
        <v>3</v>
      </c>
      <c r="AQ123" s="400">
        <v>5</v>
      </c>
      <c r="AR123" s="400">
        <v>5</v>
      </c>
      <c r="AS123" s="395"/>
      <c r="AT123" s="400">
        <v>5</v>
      </c>
      <c r="AU123" s="400">
        <v>5</v>
      </c>
      <c r="AV123" s="400">
        <v>5</v>
      </c>
      <c r="AW123" s="400">
        <v>5</v>
      </c>
      <c r="AX123" s="400">
        <v>2</v>
      </c>
      <c r="AY123" s="400">
        <v>5</v>
      </c>
      <c r="AZ123" s="400">
        <v>5</v>
      </c>
      <c r="BA123" s="400">
        <v>5</v>
      </c>
      <c r="BB123" s="409"/>
      <c r="BC123" s="400">
        <v>2</v>
      </c>
      <c r="BD123" s="400">
        <v>1</v>
      </c>
      <c r="BE123" s="395"/>
      <c r="BF123" s="400">
        <v>3</v>
      </c>
      <c r="BG123" s="400">
        <v>5</v>
      </c>
      <c r="BH123" s="395"/>
      <c r="BI123" s="400">
        <v>5</v>
      </c>
      <c r="BJ123" s="400">
        <v>5</v>
      </c>
      <c r="BK123" s="400">
        <v>1</v>
      </c>
      <c r="BL123" s="400">
        <v>5</v>
      </c>
      <c r="BM123" s="400">
        <v>5</v>
      </c>
      <c r="BN123" s="400">
        <v>3</v>
      </c>
      <c r="BO123" s="395"/>
      <c r="BP123" s="400">
        <v>5</v>
      </c>
      <c r="BQ123" s="400">
        <v>5</v>
      </c>
      <c r="BR123" s="406"/>
      <c r="BS123" s="400">
        <v>3</v>
      </c>
      <c r="BT123" s="400">
        <v>2</v>
      </c>
      <c r="BU123" s="400">
        <v>1</v>
      </c>
      <c r="BV123" s="400">
        <v>3</v>
      </c>
      <c r="BW123" s="400">
        <v>4</v>
      </c>
      <c r="BX123" s="409"/>
      <c r="BY123" s="400">
        <v>4</v>
      </c>
      <c r="BZ123" s="400">
        <v>4</v>
      </c>
      <c r="CA123" s="400">
        <v>3</v>
      </c>
      <c r="CB123" s="400">
        <v>2</v>
      </c>
      <c r="CC123" s="409"/>
      <c r="CD123" s="409"/>
      <c r="CE123" s="400">
        <v>3</v>
      </c>
      <c r="CF123" s="409"/>
      <c r="CG123" s="400">
        <v>4</v>
      </c>
      <c r="CH123" s="409"/>
      <c r="CI123" s="395"/>
      <c r="CJ123" s="409"/>
      <c r="CK123" s="400">
        <v>1</v>
      </c>
      <c r="CL123" s="395"/>
    </row>
    <row r="124" spans="1:90" ht="30.75" customHeight="1" x14ac:dyDescent="0.25">
      <c r="A124" s="594" t="s">
        <v>862</v>
      </c>
      <c r="B124" s="319" t="s">
        <v>863</v>
      </c>
      <c r="C124" s="320" t="s">
        <v>763</v>
      </c>
      <c r="D124" s="320" t="s">
        <v>524</v>
      </c>
      <c r="E124" s="323"/>
      <c r="F124" s="396" t="s">
        <v>63</v>
      </c>
      <c r="G124" s="397">
        <f>'Stage 2 - Site Information'!N124</f>
        <v>46</v>
      </c>
      <c r="H124" s="396"/>
      <c r="I124" s="398">
        <f>'Stage 2 - Site Information'!M124</f>
        <v>1.56</v>
      </c>
      <c r="J124" s="399" t="s">
        <v>682</v>
      </c>
      <c r="K124" s="405"/>
      <c r="L124" s="408"/>
      <c r="M124" s="401">
        <f t="shared" si="3"/>
        <v>5</v>
      </c>
      <c r="N124" s="529"/>
      <c r="O124" s="401">
        <v>3</v>
      </c>
      <c r="P124" s="401">
        <v>2</v>
      </c>
      <c r="Q124" s="408"/>
      <c r="R124" s="400">
        <v>3</v>
      </c>
      <c r="S124" s="400">
        <v>5</v>
      </c>
      <c r="T124" s="400">
        <v>1</v>
      </c>
      <c r="U124" s="400">
        <v>4</v>
      </c>
      <c r="V124" s="407"/>
      <c r="W124" s="401">
        <v>4</v>
      </c>
      <c r="X124" s="401">
        <v>3</v>
      </c>
      <c r="Y124" s="401">
        <v>3</v>
      </c>
      <c r="Z124" s="401">
        <v>4</v>
      </c>
      <c r="AA124" s="407"/>
      <c r="AB124" s="400">
        <v>5</v>
      </c>
      <c r="AC124" s="409"/>
      <c r="AD124" s="407"/>
      <c r="AE124" s="400">
        <v>5</v>
      </c>
      <c r="AF124" s="400">
        <v>5</v>
      </c>
      <c r="AG124" s="406"/>
      <c r="AH124" s="400">
        <v>5</v>
      </c>
      <c r="AI124" s="400">
        <v>4</v>
      </c>
      <c r="AJ124" s="400">
        <v>3</v>
      </c>
      <c r="AK124" s="400">
        <v>2</v>
      </c>
      <c r="AL124" s="395"/>
      <c r="AM124" s="400">
        <v>5</v>
      </c>
      <c r="AN124" s="400">
        <v>5</v>
      </c>
      <c r="AO124" s="400">
        <v>5</v>
      </c>
      <c r="AP124" s="400">
        <v>3</v>
      </c>
      <c r="AQ124" s="400">
        <v>3</v>
      </c>
      <c r="AR124" s="400">
        <v>5</v>
      </c>
      <c r="AS124" s="395"/>
      <c r="AT124" s="400">
        <v>3</v>
      </c>
      <c r="AU124" s="400">
        <v>5</v>
      </c>
      <c r="AV124" s="400">
        <v>5</v>
      </c>
      <c r="AW124" s="400">
        <v>5</v>
      </c>
      <c r="AX124" s="400">
        <v>2</v>
      </c>
      <c r="AY124" s="400">
        <v>1</v>
      </c>
      <c r="AZ124" s="400">
        <v>5</v>
      </c>
      <c r="BA124" s="400">
        <v>5</v>
      </c>
      <c r="BB124" s="409"/>
      <c r="BC124" s="400">
        <v>3</v>
      </c>
      <c r="BD124" s="400">
        <v>1</v>
      </c>
      <c r="BE124" s="395"/>
      <c r="BF124" s="400">
        <v>3</v>
      </c>
      <c r="BG124" s="400">
        <v>2</v>
      </c>
      <c r="BH124" s="395"/>
      <c r="BI124" s="400">
        <v>5</v>
      </c>
      <c r="BJ124" s="400">
        <v>3</v>
      </c>
      <c r="BK124" s="400">
        <v>1</v>
      </c>
      <c r="BL124" s="400">
        <v>5</v>
      </c>
      <c r="BM124" s="400">
        <v>5</v>
      </c>
      <c r="BN124" s="400">
        <v>5</v>
      </c>
      <c r="BO124" s="395"/>
      <c r="BP124" s="400">
        <v>5</v>
      </c>
      <c r="BQ124" s="400">
        <v>5</v>
      </c>
      <c r="BR124" s="406"/>
      <c r="BS124" s="400">
        <v>3</v>
      </c>
      <c r="BT124" s="400">
        <v>4</v>
      </c>
      <c r="BU124" s="400">
        <v>3</v>
      </c>
      <c r="BV124" s="400">
        <v>3</v>
      </c>
      <c r="BW124" s="400">
        <v>2</v>
      </c>
      <c r="BX124" s="409"/>
      <c r="BY124" s="400">
        <v>5</v>
      </c>
      <c r="BZ124" s="400">
        <v>4</v>
      </c>
      <c r="CA124" s="400">
        <v>1</v>
      </c>
      <c r="CB124" s="400">
        <v>2</v>
      </c>
      <c r="CC124" s="409"/>
      <c r="CD124" s="409"/>
      <c r="CE124" s="400">
        <v>1</v>
      </c>
      <c r="CF124" s="409"/>
      <c r="CG124" s="400">
        <v>3</v>
      </c>
      <c r="CH124" s="409"/>
      <c r="CI124" s="395"/>
      <c r="CJ124" s="409"/>
      <c r="CK124" s="400">
        <v>1</v>
      </c>
      <c r="CL124" s="395"/>
    </row>
    <row r="125" spans="1:90" s="494" customFormat="1" ht="30.75" customHeight="1" x14ac:dyDescent="0.25">
      <c r="A125" s="595" t="s">
        <v>864</v>
      </c>
      <c r="B125" s="479" t="s">
        <v>865</v>
      </c>
      <c r="C125" s="480" t="s">
        <v>803</v>
      </c>
      <c r="D125" s="480" t="s">
        <v>535</v>
      </c>
      <c r="E125" s="481"/>
      <c r="F125" s="482" t="s">
        <v>63</v>
      </c>
      <c r="G125" s="483">
        <f>'Stage 2 - Site Information'!N125</f>
        <v>1</v>
      </c>
      <c r="H125" s="482"/>
      <c r="I125" s="484">
        <f>'Stage 2 - Site Information'!M125</f>
        <v>0.03</v>
      </c>
      <c r="J125" s="485"/>
      <c r="K125" s="486"/>
      <c r="L125" s="487"/>
      <c r="M125" s="401">
        <f t="shared" si="3"/>
        <v>1</v>
      </c>
      <c r="N125" s="529"/>
      <c r="O125" s="401">
        <v>5</v>
      </c>
      <c r="P125" s="401">
        <v>2</v>
      </c>
      <c r="Q125" s="487"/>
      <c r="R125" s="488">
        <v>0</v>
      </c>
      <c r="S125" s="488">
        <v>0</v>
      </c>
      <c r="T125" s="488">
        <v>0</v>
      </c>
      <c r="U125" s="488">
        <v>0</v>
      </c>
      <c r="V125" s="490"/>
      <c r="W125" s="491">
        <v>0</v>
      </c>
      <c r="X125" s="491">
        <v>0</v>
      </c>
      <c r="Y125" s="491">
        <v>0</v>
      </c>
      <c r="Z125" s="491">
        <v>0</v>
      </c>
      <c r="AA125" s="490"/>
      <c r="AB125" s="488">
        <v>0</v>
      </c>
      <c r="AC125" s="409"/>
      <c r="AD125" s="490"/>
      <c r="AE125" s="488">
        <v>0</v>
      </c>
      <c r="AF125" s="488">
        <v>0</v>
      </c>
      <c r="AG125" s="492"/>
      <c r="AH125" s="488">
        <v>0</v>
      </c>
      <c r="AI125" s="488">
        <v>0</v>
      </c>
      <c r="AJ125" s="488">
        <v>0</v>
      </c>
      <c r="AK125" s="488">
        <v>0</v>
      </c>
      <c r="AL125" s="493"/>
      <c r="AM125" s="488">
        <v>0</v>
      </c>
      <c r="AN125" s="488">
        <v>0</v>
      </c>
      <c r="AO125" s="488">
        <v>0</v>
      </c>
      <c r="AP125" s="488">
        <v>0</v>
      </c>
      <c r="AQ125" s="488">
        <v>0</v>
      </c>
      <c r="AR125" s="488">
        <v>0</v>
      </c>
      <c r="AS125" s="493"/>
      <c r="AT125" s="488">
        <v>0</v>
      </c>
      <c r="AU125" s="488">
        <v>0</v>
      </c>
      <c r="AV125" s="488">
        <v>0</v>
      </c>
      <c r="AW125" s="488">
        <v>0</v>
      </c>
      <c r="AX125" s="488">
        <v>0</v>
      </c>
      <c r="AY125" s="488">
        <v>0</v>
      </c>
      <c r="AZ125" s="488">
        <v>0</v>
      </c>
      <c r="BA125" s="488">
        <v>0</v>
      </c>
      <c r="BB125" s="489"/>
      <c r="BC125" s="488">
        <v>0</v>
      </c>
      <c r="BD125" s="488">
        <v>0</v>
      </c>
      <c r="BE125" s="493"/>
      <c r="BF125" s="488">
        <v>0</v>
      </c>
      <c r="BG125" s="488">
        <v>0</v>
      </c>
      <c r="BH125" s="493"/>
      <c r="BI125" s="488">
        <v>0</v>
      </c>
      <c r="BJ125" s="488">
        <v>0</v>
      </c>
      <c r="BK125" s="488">
        <v>0</v>
      </c>
      <c r="BL125" s="488">
        <v>0</v>
      </c>
      <c r="BM125" s="488">
        <v>0</v>
      </c>
      <c r="BN125" s="488">
        <v>0</v>
      </c>
      <c r="BO125" s="493"/>
      <c r="BP125" s="488">
        <v>0</v>
      </c>
      <c r="BQ125" s="488">
        <v>0</v>
      </c>
      <c r="BR125" s="492"/>
      <c r="BS125" s="488">
        <v>0</v>
      </c>
      <c r="BT125" s="488">
        <v>0</v>
      </c>
      <c r="BU125" s="488">
        <v>0</v>
      </c>
      <c r="BV125" s="488">
        <v>0</v>
      </c>
      <c r="BW125" s="488">
        <v>0</v>
      </c>
      <c r="BX125" s="489"/>
      <c r="BY125" s="488">
        <v>0</v>
      </c>
      <c r="BZ125" s="488">
        <v>0</v>
      </c>
      <c r="CA125" s="488">
        <v>0</v>
      </c>
      <c r="CB125" s="488">
        <v>0</v>
      </c>
      <c r="CC125" s="489"/>
      <c r="CD125" s="489"/>
      <c r="CE125" s="488">
        <v>0</v>
      </c>
      <c r="CF125" s="489"/>
      <c r="CG125" s="488">
        <v>0</v>
      </c>
      <c r="CH125" s="489"/>
      <c r="CI125" s="493"/>
      <c r="CJ125" s="489"/>
      <c r="CK125" s="488">
        <v>0</v>
      </c>
      <c r="CL125" s="493"/>
    </row>
    <row r="126" spans="1:90" s="494" customFormat="1" ht="30.75" customHeight="1" x14ac:dyDescent="0.25">
      <c r="A126" s="595" t="s">
        <v>866</v>
      </c>
      <c r="B126" s="479" t="s">
        <v>867</v>
      </c>
      <c r="C126" s="480" t="s">
        <v>868</v>
      </c>
      <c r="D126" s="480" t="s">
        <v>612</v>
      </c>
      <c r="E126" s="481"/>
      <c r="F126" s="482" t="s">
        <v>63</v>
      </c>
      <c r="G126" s="483">
        <f>'Stage 2 - Site Information'!N126</f>
        <v>1</v>
      </c>
      <c r="H126" s="482"/>
      <c r="I126" s="484">
        <f>'Stage 2 - Site Information'!M126</f>
        <v>0.01</v>
      </c>
      <c r="J126" s="485"/>
      <c r="K126" s="486"/>
      <c r="L126" s="487"/>
      <c r="M126" s="401">
        <f t="shared" si="3"/>
        <v>1</v>
      </c>
      <c r="N126" s="529"/>
      <c r="O126" s="401">
        <v>4</v>
      </c>
      <c r="P126" s="401">
        <v>1</v>
      </c>
      <c r="Q126" s="487"/>
      <c r="R126" s="488">
        <v>0</v>
      </c>
      <c r="S126" s="488">
        <v>0</v>
      </c>
      <c r="T126" s="488">
        <v>0</v>
      </c>
      <c r="U126" s="488">
        <v>0</v>
      </c>
      <c r="V126" s="490"/>
      <c r="W126" s="491">
        <v>0</v>
      </c>
      <c r="X126" s="491">
        <v>0</v>
      </c>
      <c r="Y126" s="491">
        <v>0</v>
      </c>
      <c r="Z126" s="491">
        <v>0</v>
      </c>
      <c r="AA126" s="490"/>
      <c r="AB126" s="488">
        <v>0</v>
      </c>
      <c r="AC126" s="409"/>
      <c r="AD126" s="490"/>
      <c r="AE126" s="488">
        <v>0</v>
      </c>
      <c r="AF126" s="488">
        <v>0</v>
      </c>
      <c r="AG126" s="492"/>
      <c r="AH126" s="488">
        <v>0</v>
      </c>
      <c r="AI126" s="488">
        <v>0</v>
      </c>
      <c r="AJ126" s="488">
        <v>0</v>
      </c>
      <c r="AK126" s="488">
        <v>0</v>
      </c>
      <c r="AL126" s="493"/>
      <c r="AM126" s="488">
        <v>0</v>
      </c>
      <c r="AN126" s="488">
        <v>0</v>
      </c>
      <c r="AO126" s="488">
        <v>0</v>
      </c>
      <c r="AP126" s="488">
        <v>0</v>
      </c>
      <c r="AQ126" s="488">
        <v>0</v>
      </c>
      <c r="AR126" s="488">
        <v>0</v>
      </c>
      <c r="AS126" s="493"/>
      <c r="AT126" s="488">
        <v>0</v>
      </c>
      <c r="AU126" s="488">
        <v>0</v>
      </c>
      <c r="AV126" s="488">
        <v>0</v>
      </c>
      <c r="AW126" s="488">
        <v>0</v>
      </c>
      <c r="AX126" s="488">
        <v>0</v>
      </c>
      <c r="AY126" s="488">
        <v>0</v>
      </c>
      <c r="AZ126" s="488">
        <v>0</v>
      </c>
      <c r="BA126" s="488">
        <v>0</v>
      </c>
      <c r="BB126" s="489"/>
      <c r="BC126" s="488">
        <v>0</v>
      </c>
      <c r="BD126" s="488">
        <v>0</v>
      </c>
      <c r="BE126" s="493"/>
      <c r="BF126" s="488">
        <v>0</v>
      </c>
      <c r="BG126" s="488">
        <v>0</v>
      </c>
      <c r="BH126" s="493"/>
      <c r="BI126" s="488">
        <v>0</v>
      </c>
      <c r="BJ126" s="488">
        <v>0</v>
      </c>
      <c r="BK126" s="488">
        <v>0</v>
      </c>
      <c r="BL126" s="488">
        <v>0</v>
      </c>
      <c r="BM126" s="488">
        <v>0</v>
      </c>
      <c r="BN126" s="488">
        <v>0</v>
      </c>
      <c r="BO126" s="493"/>
      <c r="BP126" s="488">
        <v>0</v>
      </c>
      <c r="BQ126" s="488">
        <v>0</v>
      </c>
      <c r="BR126" s="492"/>
      <c r="BS126" s="488">
        <v>0</v>
      </c>
      <c r="BT126" s="488">
        <v>0</v>
      </c>
      <c r="BU126" s="488">
        <v>0</v>
      </c>
      <c r="BV126" s="488">
        <v>0</v>
      </c>
      <c r="BW126" s="488">
        <v>0</v>
      </c>
      <c r="BX126" s="489"/>
      <c r="BY126" s="488">
        <v>0</v>
      </c>
      <c r="BZ126" s="488">
        <v>0</v>
      </c>
      <c r="CA126" s="488">
        <v>0</v>
      </c>
      <c r="CB126" s="488">
        <v>0</v>
      </c>
      <c r="CC126" s="489"/>
      <c r="CD126" s="489"/>
      <c r="CE126" s="488">
        <v>0</v>
      </c>
      <c r="CF126" s="489"/>
      <c r="CG126" s="488">
        <v>0</v>
      </c>
      <c r="CH126" s="489"/>
      <c r="CI126" s="493"/>
      <c r="CJ126" s="489"/>
      <c r="CK126" s="488">
        <v>0</v>
      </c>
      <c r="CL126" s="493"/>
    </row>
    <row r="127" spans="1:90" ht="30.75" customHeight="1" x14ac:dyDescent="0.25">
      <c r="A127" s="594" t="s">
        <v>869</v>
      </c>
      <c r="B127" s="319" t="s">
        <v>870</v>
      </c>
      <c r="C127" s="320" t="s">
        <v>763</v>
      </c>
      <c r="D127" s="320" t="s">
        <v>524</v>
      </c>
      <c r="E127" s="323"/>
      <c r="F127" s="396" t="s">
        <v>63</v>
      </c>
      <c r="G127" s="397">
        <f>'Stage 2 - Site Information'!N127</f>
        <v>300</v>
      </c>
      <c r="H127" s="396"/>
      <c r="I127" s="398">
        <f>'Stage 2 - Site Information'!M127</f>
        <v>10.039999999999999</v>
      </c>
      <c r="J127" s="399" t="s">
        <v>682</v>
      </c>
      <c r="K127" s="405"/>
      <c r="L127" s="408"/>
      <c r="M127" s="401">
        <f t="shared" si="3"/>
        <v>5</v>
      </c>
      <c r="N127" s="529"/>
      <c r="O127" s="401">
        <v>1</v>
      </c>
      <c r="P127" s="401">
        <v>1</v>
      </c>
      <c r="Q127" s="408"/>
      <c r="R127" s="400">
        <v>3</v>
      </c>
      <c r="S127" s="400">
        <v>5</v>
      </c>
      <c r="T127" s="400">
        <v>1</v>
      </c>
      <c r="U127" s="400">
        <v>4</v>
      </c>
      <c r="V127" s="407"/>
      <c r="W127" s="401">
        <v>4</v>
      </c>
      <c r="X127" s="401">
        <v>3</v>
      </c>
      <c r="Y127" s="401">
        <v>1</v>
      </c>
      <c r="Z127" s="401">
        <v>4</v>
      </c>
      <c r="AA127" s="407"/>
      <c r="AB127" s="400">
        <v>5</v>
      </c>
      <c r="AC127" s="409"/>
      <c r="AD127" s="407"/>
      <c r="AE127" s="400">
        <v>5</v>
      </c>
      <c r="AF127" s="400">
        <v>5</v>
      </c>
      <c r="AG127" s="406"/>
      <c r="AH127" s="400">
        <v>4</v>
      </c>
      <c r="AI127" s="400">
        <v>4</v>
      </c>
      <c r="AJ127" s="400">
        <v>3</v>
      </c>
      <c r="AK127" s="400">
        <v>2</v>
      </c>
      <c r="AL127" s="395"/>
      <c r="AM127" s="400">
        <v>5</v>
      </c>
      <c r="AN127" s="400">
        <v>4</v>
      </c>
      <c r="AO127" s="400">
        <v>3</v>
      </c>
      <c r="AP127" s="400">
        <v>3</v>
      </c>
      <c r="AQ127" s="400">
        <v>3</v>
      </c>
      <c r="AR127" s="400">
        <v>5</v>
      </c>
      <c r="AS127" s="395"/>
      <c r="AT127" s="400">
        <v>5</v>
      </c>
      <c r="AU127" s="400">
        <v>5</v>
      </c>
      <c r="AV127" s="400">
        <v>4</v>
      </c>
      <c r="AW127" s="400">
        <v>3</v>
      </c>
      <c r="AX127" s="400">
        <v>2</v>
      </c>
      <c r="AY127" s="400">
        <v>1</v>
      </c>
      <c r="AZ127" s="400">
        <v>3</v>
      </c>
      <c r="BA127" s="400">
        <v>5</v>
      </c>
      <c r="BB127" s="409"/>
      <c r="BC127" s="400">
        <v>2</v>
      </c>
      <c r="BD127" s="400">
        <v>1</v>
      </c>
      <c r="BE127" s="395"/>
      <c r="BF127" s="400">
        <v>3</v>
      </c>
      <c r="BG127" s="400">
        <v>2</v>
      </c>
      <c r="BH127" s="395"/>
      <c r="BI127" s="400">
        <v>5</v>
      </c>
      <c r="BJ127" s="400">
        <v>3</v>
      </c>
      <c r="BK127" s="400">
        <v>1</v>
      </c>
      <c r="BL127" s="400">
        <v>5</v>
      </c>
      <c r="BM127" s="400">
        <v>4</v>
      </c>
      <c r="BN127" s="400">
        <v>5</v>
      </c>
      <c r="BO127" s="395"/>
      <c r="BP127" s="400">
        <v>5</v>
      </c>
      <c r="BQ127" s="400">
        <v>5</v>
      </c>
      <c r="BR127" s="406"/>
      <c r="BS127" s="400">
        <v>4</v>
      </c>
      <c r="BT127" s="400">
        <v>2</v>
      </c>
      <c r="BU127" s="400">
        <v>3</v>
      </c>
      <c r="BV127" s="400">
        <v>4</v>
      </c>
      <c r="BW127" s="400">
        <v>3</v>
      </c>
      <c r="BX127" s="409"/>
      <c r="BY127" s="400">
        <v>2</v>
      </c>
      <c r="BZ127" s="400">
        <v>2</v>
      </c>
      <c r="CA127" s="400">
        <v>1</v>
      </c>
      <c r="CB127" s="400">
        <v>3</v>
      </c>
      <c r="CC127" s="409"/>
      <c r="CD127" s="409"/>
      <c r="CE127" s="400">
        <v>1</v>
      </c>
      <c r="CF127" s="409"/>
      <c r="CG127" s="400">
        <v>3</v>
      </c>
      <c r="CH127" s="409"/>
      <c r="CI127" s="395"/>
      <c r="CJ127" s="409"/>
      <c r="CK127" s="400">
        <v>1</v>
      </c>
      <c r="CL127" s="395"/>
    </row>
    <row r="128" spans="1:90" s="494" customFormat="1" ht="30.75" customHeight="1" x14ac:dyDescent="0.25">
      <c r="A128" s="595" t="s">
        <v>871</v>
      </c>
      <c r="B128" s="479" t="s">
        <v>872</v>
      </c>
      <c r="C128" s="480" t="s">
        <v>873</v>
      </c>
      <c r="D128" s="480" t="s">
        <v>794</v>
      </c>
      <c r="E128" s="481"/>
      <c r="F128" s="482" t="s">
        <v>63</v>
      </c>
      <c r="G128" s="483">
        <f>'Stage 2 - Site Information'!N128</f>
        <v>24</v>
      </c>
      <c r="H128" s="482"/>
      <c r="I128" s="484">
        <f>'Stage 2 - Site Information'!M128</f>
        <v>0.81</v>
      </c>
      <c r="J128" s="485"/>
      <c r="K128" s="486"/>
      <c r="L128" s="487"/>
      <c r="M128" s="401">
        <f t="shared" si="3"/>
        <v>5</v>
      </c>
      <c r="N128" s="529"/>
      <c r="O128" s="401">
        <v>3</v>
      </c>
      <c r="P128" s="401">
        <v>2</v>
      </c>
      <c r="Q128" s="487"/>
      <c r="R128" s="488">
        <v>0</v>
      </c>
      <c r="S128" s="488">
        <v>0</v>
      </c>
      <c r="T128" s="488">
        <v>0</v>
      </c>
      <c r="U128" s="488">
        <v>0</v>
      </c>
      <c r="V128" s="490"/>
      <c r="W128" s="491">
        <v>0</v>
      </c>
      <c r="X128" s="491">
        <v>0</v>
      </c>
      <c r="Y128" s="491">
        <v>0</v>
      </c>
      <c r="Z128" s="491">
        <v>0</v>
      </c>
      <c r="AA128" s="490"/>
      <c r="AB128" s="488">
        <v>0</v>
      </c>
      <c r="AC128" s="409"/>
      <c r="AD128" s="490"/>
      <c r="AE128" s="488">
        <v>0</v>
      </c>
      <c r="AF128" s="488">
        <v>0</v>
      </c>
      <c r="AG128" s="492"/>
      <c r="AH128" s="488">
        <v>0</v>
      </c>
      <c r="AI128" s="488">
        <v>0</v>
      </c>
      <c r="AJ128" s="488">
        <v>0</v>
      </c>
      <c r="AK128" s="488">
        <v>0</v>
      </c>
      <c r="AL128" s="493"/>
      <c r="AM128" s="488">
        <v>0</v>
      </c>
      <c r="AN128" s="488">
        <v>0</v>
      </c>
      <c r="AO128" s="488">
        <v>0</v>
      </c>
      <c r="AP128" s="488">
        <v>0</v>
      </c>
      <c r="AQ128" s="488">
        <v>0</v>
      </c>
      <c r="AR128" s="488">
        <v>0</v>
      </c>
      <c r="AS128" s="493"/>
      <c r="AT128" s="488">
        <v>0</v>
      </c>
      <c r="AU128" s="488">
        <v>0</v>
      </c>
      <c r="AV128" s="488">
        <v>0</v>
      </c>
      <c r="AW128" s="488">
        <v>0</v>
      </c>
      <c r="AX128" s="488">
        <v>0</v>
      </c>
      <c r="AY128" s="488">
        <v>0</v>
      </c>
      <c r="AZ128" s="488">
        <v>0</v>
      </c>
      <c r="BA128" s="488">
        <v>0</v>
      </c>
      <c r="BB128" s="489"/>
      <c r="BC128" s="488">
        <v>0</v>
      </c>
      <c r="BD128" s="488">
        <v>0</v>
      </c>
      <c r="BE128" s="493"/>
      <c r="BF128" s="488">
        <v>0</v>
      </c>
      <c r="BG128" s="488">
        <v>0</v>
      </c>
      <c r="BH128" s="493"/>
      <c r="BI128" s="488">
        <v>0</v>
      </c>
      <c r="BJ128" s="488">
        <v>0</v>
      </c>
      <c r="BK128" s="488">
        <v>0</v>
      </c>
      <c r="BL128" s="488">
        <v>0</v>
      </c>
      <c r="BM128" s="488">
        <v>0</v>
      </c>
      <c r="BN128" s="488">
        <v>0</v>
      </c>
      <c r="BO128" s="493"/>
      <c r="BP128" s="488">
        <v>0</v>
      </c>
      <c r="BQ128" s="488">
        <v>0</v>
      </c>
      <c r="BR128" s="492"/>
      <c r="BS128" s="488">
        <v>0</v>
      </c>
      <c r="BT128" s="488">
        <v>0</v>
      </c>
      <c r="BU128" s="488">
        <v>0</v>
      </c>
      <c r="BV128" s="488">
        <v>0</v>
      </c>
      <c r="BW128" s="488">
        <v>0</v>
      </c>
      <c r="BX128" s="489"/>
      <c r="BY128" s="488">
        <v>0</v>
      </c>
      <c r="BZ128" s="488">
        <v>0</v>
      </c>
      <c r="CA128" s="488">
        <v>0</v>
      </c>
      <c r="CB128" s="488">
        <v>0</v>
      </c>
      <c r="CC128" s="489"/>
      <c r="CD128" s="489"/>
      <c r="CE128" s="488">
        <v>0</v>
      </c>
      <c r="CF128" s="489"/>
      <c r="CG128" s="488">
        <v>0</v>
      </c>
      <c r="CH128" s="489"/>
      <c r="CI128" s="493"/>
      <c r="CJ128" s="489"/>
      <c r="CK128" s="488">
        <v>0</v>
      </c>
      <c r="CL128" s="493"/>
    </row>
    <row r="129" spans="1:90" ht="30.75" customHeight="1" x14ac:dyDescent="0.25">
      <c r="A129" s="594" t="s">
        <v>874</v>
      </c>
      <c r="B129" s="319" t="s">
        <v>875</v>
      </c>
      <c r="C129" s="320" t="s">
        <v>740</v>
      </c>
      <c r="D129" s="320" t="s">
        <v>518</v>
      </c>
      <c r="E129" s="323"/>
      <c r="F129" s="396" t="s">
        <v>63</v>
      </c>
      <c r="G129" s="397">
        <f>'Stage 2 - Site Information'!N129</f>
        <v>27</v>
      </c>
      <c r="H129" s="396"/>
      <c r="I129" s="398">
        <f>'Stage 2 - Site Information'!M129</f>
        <v>0.9</v>
      </c>
      <c r="J129" s="399" t="s">
        <v>682</v>
      </c>
      <c r="K129" s="405"/>
      <c r="L129" s="408"/>
      <c r="M129" s="401">
        <f t="shared" si="3"/>
        <v>5</v>
      </c>
      <c r="N129" s="529"/>
      <c r="O129" s="401">
        <v>1</v>
      </c>
      <c r="P129" s="401">
        <v>1</v>
      </c>
      <c r="Q129" s="408"/>
      <c r="R129" s="400">
        <v>5</v>
      </c>
      <c r="S129" s="400">
        <v>5</v>
      </c>
      <c r="T129" s="400">
        <v>3</v>
      </c>
      <c r="U129" s="400">
        <v>4</v>
      </c>
      <c r="V129" s="407"/>
      <c r="W129" s="401">
        <v>4</v>
      </c>
      <c r="X129" s="401">
        <v>3</v>
      </c>
      <c r="Y129" s="401">
        <v>1</v>
      </c>
      <c r="Z129" s="401">
        <v>4</v>
      </c>
      <c r="AA129" s="407"/>
      <c r="AB129" s="400">
        <v>5</v>
      </c>
      <c r="AC129" s="409"/>
      <c r="AD129" s="407"/>
      <c r="AE129" s="400">
        <v>5</v>
      </c>
      <c r="AF129" s="400">
        <v>5</v>
      </c>
      <c r="AG129" s="406"/>
      <c r="AH129" s="400">
        <v>4</v>
      </c>
      <c r="AI129" s="400">
        <v>3</v>
      </c>
      <c r="AJ129" s="400">
        <v>1</v>
      </c>
      <c r="AK129" s="400">
        <v>2</v>
      </c>
      <c r="AL129" s="395"/>
      <c r="AM129" s="400">
        <v>5</v>
      </c>
      <c r="AN129" s="400">
        <v>3</v>
      </c>
      <c r="AO129" s="400">
        <v>5</v>
      </c>
      <c r="AP129" s="400">
        <v>3</v>
      </c>
      <c r="AQ129" s="400">
        <v>5</v>
      </c>
      <c r="AR129" s="400">
        <v>3</v>
      </c>
      <c r="AS129" s="395"/>
      <c r="AT129" s="400">
        <v>5</v>
      </c>
      <c r="AU129" s="400">
        <v>5</v>
      </c>
      <c r="AV129" s="400">
        <v>5</v>
      </c>
      <c r="AW129" s="400">
        <v>3</v>
      </c>
      <c r="AX129" s="400">
        <v>1</v>
      </c>
      <c r="AY129" s="400">
        <v>1</v>
      </c>
      <c r="AZ129" s="400">
        <v>5</v>
      </c>
      <c r="BA129" s="400">
        <v>5</v>
      </c>
      <c r="BB129" s="409"/>
      <c r="BC129" s="400">
        <v>2</v>
      </c>
      <c r="BD129" s="400">
        <v>4</v>
      </c>
      <c r="BE129" s="395"/>
      <c r="BF129" s="400">
        <v>5</v>
      </c>
      <c r="BG129" s="400">
        <v>5</v>
      </c>
      <c r="BH129" s="395"/>
      <c r="BI129" s="400">
        <v>5</v>
      </c>
      <c r="BJ129" s="400">
        <v>3</v>
      </c>
      <c r="BK129" s="400">
        <v>1</v>
      </c>
      <c r="BL129" s="400">
        <v>4</v>
      </c>
      <c r="BM129" s="400">
        <v>5</v>
      </c>
      <c r="BN129" s="400">
        <v>3</v>
      </c>
      <c r="BO129" s="395"/>
      <c r="BP129" s="400">
        <v>5</v>
      </c>
      <c r="BQ129" s="400">
        <v>5</v>
      </c>
      <c r="BR129" s="406"/>
      <c r="BS129" s="400">
        <v>2</v>
      </c>
      <c r="BT129" s="400">
        <v>1</v>
      </c>
      <c r="BU129" s="400">
        <v>1</v>
      </c>
      <c r="BV129" s="400">
        <v>3</v>
      </c>
      <c r="BW129" s="400">
        <v>1</v>
      </c>
      <c r="BX129" s="409"/>
      <c r="BY129" s="400">
        <v>2</v>
      </c>
      <c r="BZ129" s="400">
        <v>2</v>
      </c>
      <c r="CA129" s="400">
        <v>3</v>
      </c>
      <c r="CB129" s="400">
        <v>1</v>
      </c>
      <c r="CC129" s="409"/>
      <c r="CD129" s="409"/>
      <c r="CE129" s="400">
        <v>1</v>
      </c>
      <c r="CF129" s="409"/>
      <c r="CG129" s="400">
        <v>3</v>
      </c>
      <c r="CH129" s="409"/>
      <c r="CI129" s="395"/>
      <c r="CJ129" s="409"/>
      <c r="CK129" s="400">
        <v>1</v>
      </c>
      <c r="CL129" s="395"/>
    </row>
    <row r="130" spans="1:90" ht="30.75" customHeight="1" x14ac:dyDescent="0.25">
      <c r="A130" s="594" t="s">
        <v>876</v>
      </c>
      <c r="B130" s="319" t="s">
        <v>877</v>
      </c>
      <c r="C130" s="320" t="s">
        <v>735</v>
      </c>
      <c r="D130" s="320" t="s">
        <v>612</v>
      </c>
      <c r="E130" s="323"/>
      <c r="F130" s="396" t="s">
        <v>63</v>
      </c>
      <c r="G130" s="397">
        <f>'Stage 2 - Site Information'!N130</f>
        <v>119</v>
      </c>
      <c r="H130" s="396"/>
      <c r="I130" s="398">
        <f>'Stage 2 - Site Information'!M130</f>
        <v>3.98</v>
      </c>
      <c r="J130" s="399" t="s">
        <v>682</v>
      </c>
      <c r="K130" s="405"/>
      <c r="L130" s="408"/>
      <c r="M130" s="401">
        <f t="shared" si="3"/>
        <v>5</v>
      </c>
      <c r="N130" s="529"/>
      <c r="O130" s="401">
        <v>4</v>
      </c>
      <c r="P130" s="401">
        <v>1</v>
      </c>
      <c r="Q130" s="408"/>
      <c r="R130" s="400">
        <v>3</v>
      </c>
      <c r="S130" s="400">
        <v>2</v>
      </c>
      <c r="T130" s="400">
        <v>3</v>
      </c>
      <c r="U130" s="400">
        <v>2</v>
      </c>
      <c r="V130" s="407"/>
      <c r="W130" s="401">
        <v>4</v>
      </c>
      <c r="X130" s="401">
        <v>3</v>
      </c>
      <c r="Y130" s="401">
        <v>1</v>
      </c>
      <c r="Z130" s="401">
        <v>4</v>
      </c>
      <c r="AA130" s="407"/>
      <c r="AB130" s="400">
        <v>4</v>
      </c>
      <c r="AC130" s="409"/>
      <c r="AD130" s="407"/>
      <c r="AE130" s="400">
        <v>5</v>
      </c>
      <c r="AF130" s="400">
        <v>5</v>
      </c>
      <c r="AG130" s="406"/>
      <c r="AH130" s="400">
        <v>5</v>
      </c>
      <c r="AI130" s="400">
        <v>5</v>
      </c>
      <c r="AJ130" s="400">
        <v>5</v>
      </c>
      <c r="AK130" s="400">
        <v>2</v>
      </c>
      <c r="AL130" s="395"/>
      <c r="AM130" s="400">
        <v>5</v>
      </c>
      <c r="AN130" s="400">
        <v>3</v>
      </c>
      <c r="AO130" s="400">
        <v>4</v>
      </c>
      <c r="AP130" s="400">
        <v>3</v>
      </c>
      <c r="AQ130" s="400">
        <v>5</v>
      </c>
      <c r="AR130" s="400">
        <v>5</v>
      </c>
      <c r="AS130" s="395"/>
      <c r="AT130" s="400">
        <v>5</v>
      </c>
      <c r="AU130" s="400">
        <v>5</v>
      </c>
      <c r="AV130" s="400">
        <v>5</v>
      </c>
      <c r="AW130" s="400">
        <v>3</v>
      </c>
      <c r="AX130" s="400">
        <v>2</v>
      </c>
      <c r="AY130" s="400">
        <v>5</v>
      </c>
      <c r="AZ130" s="400">
        <v>5</v>
      </c>
      <c r="BA130" s="400">
        <v>5</v>
      </c>
      <c r="BB130" s="409"/>
      <c r="BC130" s="400">
        <v>2</v>
      </c>
      <c r="BD130" s="400">
        <v>1</v>
      </c>
      <c r="BE130" s="395"/>
      <c r="BF130" s="400">
        <v>5</v>
      </c>
      <c r="BG130" s="400">
        <v>5</v>
      </c>
      <c r="BH130" s="395"/>
      <c r="BI130" s="400">
        <v>5</v>
      </c>
      <c r="BJ130" s="400">
        <v>5</v>
      </c>
      <c r="BK130" s="400">
        <v>1</v>
      </c>
      <c r="BL130" s="400">
        <v>5</v>
      </c>
      <c r="BM130" s="400">
        <v>2</v>
      </c>
      <c r="BN130" s="400">
        <v>5</v>
      </c>
      <c r="BO130" s="395"/>
      <c r="BP130" s="400">
        <v>5</v>
      </c>
      <c r="BQ130" s="400">
        <v>5</v>
      </c>
      <c r="BR130" s="406"/>
      <c r="BS130" s="400">
        <v>2</v>
      </c>
      <c r="BT130" s="400">
        <v>2</v>
      </c>
      <c r="BU130" s="400">
        <v>2</v>
      </c>
      <c r="BV130" s="400">
        <v>1</v>
      </c>
      <c r="BW130" s="400">
        <v>2</v>
      </c>
      <c r="BX130" s="409"/>
      <c r="BY130" s="400">
        <v>1</v>
      </c>
      <c r="BZ130" s="400">
        <v>1</v>
      </c>
      <c r="CA130" s="400">
        <v>1</v>
      </c>
      <c r="CB130" s="400">
        <v>1</v>
      </c>
      <c r="CC130" s="409"/>
      <c r="CD130" s="409"/>
      <c r="CE130" s="400">
        <v>1</v>
      </c>
      <c r="CF130" s="409"/>
      <c r="CG130" s="400">
        <v>3</v>
      </c>
      <c r="CH130" s="409"/>
      <c r="CI130" s="395"/>
      <c r="CJ130" s="409"/>
      <c r="CK130" s="400">
        <v>1</v>
      </c>
      <c r="CL130" s="395"/>
    </row>
    <row r="131" spans="1:90" ht="30.75" customHeight="1" x14ac:dyDescent="0.25">
      <c r="A131" s="594" t="s">
        <v>878</v>
      </c>
      <c r="B131" s="319" t="s">
        <v>879</v>
      </c>
      <c r="C131" s="320" t="s">
        <v>553</v>
      </c>
      <c r="D131" s="320" t="s">
        <v>535</v>
      </c>
      <c r="E131" s="323"/>
      <c r="F131" s="396" t="s">
        <v>63</v>
      </c>
      <c r="G131" s="397">
        <f>'Stage 2 - Site Information'!N131</f>
        <v>2</v>
      </c>
      <c r="H131" s="396"/>
      <c r="I131" s="398">
        <f>'Stage 2 - Site Information'!M131</f>
        <v>0.27</v>
      </c>
      <c r="J131" s="399"/>
      <c r="K131" s="405"/>
      <c r="L131" s="408"/>
      <c r="M131" s="401">
        <f t="shared" si="3"/>
        <v>5</v>
      </c>
      <c r="N131" s="529"/>
      <c r="O131" s="401">
        <v>1</v>
      </c>
      <c r="P131" s="401">
        <v>1</v>
      </c>
      <c r="Q131" s="408"/>
      <c r="R131" s="400">
        <v>5</v>
      </c>
      <c r="S131" s="400">
        <v>3</v>
      </c>
      <c r="T131" s="400">
        <v>1</v>
      </c>
      <c r="U131" s="400">
        <v>3</v>
      </c>
      <c r="V131" s="407"/>
      <c r="W131" s="401">
        <v>4</v>
      </c>
      <c r="X131" s="401">
        <v>3</v>
      </c>
      <c r="Y131" s="401">
        <v>5</v>
      </c>
      <c r="Z131" s="401">
        <v>4</v>
      </c>
      <c r="AA131" s="407"/>
      <c r="AB131" s="400">
        <v>5</v>
      </c>
      <c r="AC131" s="409"/>
      <c r="AD131" s="407"/>
      <c r="AE131" s="400">
        <v>5</v>
      </c>
      <c r="AF131" s="400">
        <v>5</v>
      </c>
      <c r="AG131" s="406"/>
      <c r="AH131" s="400">
        <v>5</v>
      </c>
      <c r="AI131" s="400">
        <v>5</v>
      </c>
      <c r="AJ131" s="400">
        <v>3</v>
      </c>
      <c r="AK131" s="400">
        <v>2</v>
      </c>
      <c r="AL131" s="395"/>
      <c r="AM131" s="400">
        <v>5</v>
      </c>
      <c r="AN131" s="400">
        <v>3</v>
      </c>
      <c r="AO131" s="400">
        <v>4</v>
      </c>
      <c r="AP131" s="400">
        <v>3</v>
      </c>
      <c r="AQ131" s="400">
        <v>5</v>
      </c>
      <c r="AR131" s="400">
        <v>5</v>
      </c>
      <c r="AS131" s="395"/>
      <c r="AT131" s="400">
        <v>5</v>
      </c>
      <c r="AU131" s="400">
        <v>5</v>
      </c>
      <c r="AV131" s="400">
        <v>4</v>
      </c>
      <c r="AW131" s="400">
        <v>3</v>
      </c>
      <c r="AX131" s="400">
        <v>2</v>
      </c>
      <c r="AY131" s="400">
        <v>1</v>
      </c>
      <c r="AZ131" s="400">
        <v>5</v>
      </c>
      <c r="BA131" s="400">
        <v>5</v>
      </c>
      <c r="BB131" s="409"/>
      <c r="BC131" s="400">
        <v>4</v>
      </c>
      <c r="BD131" s="400">
        <v>3</v>
      </c>
      <c r="BE131" s="395">
        <v>5</v>
      </c>
      <c r="BF131" s="400">
        <v>5</v>
      </c>
      <c r="BG131" s="400">
        <v>5</v>
      </c>
      <c r="BH131" s="395"/>
      <c r="BI131" s="400">
        <v>5</v>
      </c>
      <c r="BJ131" s="400">
        <v>5</v>
      </c>
      <c r="BK131" s="400">
        <v>5</v>
      </c>
      <c r="BL131" s="400">
        <v>5</v>
      </c>
      <c r="BM131" s="400">
        <v>5</v>
      </c>
      <c r="BN131" s="400">
        <v>5</v>
      </c>
      <c r="BO131" s="395"/>
      <c r="BP131" s="400">
        <v>5</v>
      </c>
      <c r="BQ131" s="400">
        <v>5</v>
      </c>
      <c r="BR131" s="406"/>
      <c r="BS131" s="400">
        <v>3</v>
      </c>
      <c r="BT131" s="400">
        <v>2</v>
      </c>
      <c r="BU131" s="400">
        <v>1</v>
      </c>
      <c r="BV131" s="400">
        <v>3</v>
      </c>
      <c r="BW131" s="400">
        <v>3</v>
      </c>
      <c r="BX131" s="409"/>
      <c r="BY131" s="400">
        <v>3</v>
      </c>
      <c r="BZ131" s="400">
        <v>5</v>
      </c>
      <c r="CA131" s="400">
        <v>2</v>
      </c>
      <c r="CB131" s="400">
        <v>2</v>
      </c>
      <c r="CC131" s="409"/>
      <c r="CD131" s="409"/>
      <c r="CE131" s="400">
        <v>1</v>
      </c>
      <c r="CF131" s="409"/>
      <c r="CG131" s="400">
        <v>5</v>
      </c>
      <c r="CH131" s="409"/>
      <c r="CI131" s="395"/>
      <c r="CJ131" s="409"/>
      <c r="CK131" s="400">
        <v>1</v>
      </c>
      <c r="CL131" s="395"/>
    </row>
    <row r="132" spans="1:90" ht="30.75" customHeight="1" x14ac:dyDescent="0.25">
      <c r="A132" s="594" t="s">
        <v>880</v>
      </c>
      <c r="B132" s="319" t="s">
        <v>881</v>
      </c>
      <c r="C132" s="320" t="s">
        <v>882</v>
      </c>
      <c r="D132" s="320" t="s">
        <v>515</v>
      </c>
      <c r="E132" s="323"/>
      <c r="F132" s="396" t="s">
        <v>63</v>
      </c>
      <c r="G132" s="397">
        <f>'Stage 2 - Site Information'!N132</f>
        <v>20</v>
      </c>
      <c r="H132" s="396"/>
      <c r="I132" s="398">
        <f>'Stage 2 - Site Information'!M132</f>
        <v>0.69</v>
      </c>
      <c r="J132" s="399"/>
      <c r="K132" s="405"/>
      <c r="L132" s="408"/>
      <c r="M132" s="401">
        <f t="shared" si="3"/>
        <v>5</v>
      </c>
      <c r="N132" s="529"/>
      <c r="O132" s="401">
        <v>5</v>
      </c>
      <c r="P132" s="401">
        <v>1</v>
      </c>
      <c r="Q132" s="408"/>
      <c r="R132" s="400">
        <v>5</v>
      </c>
      <c r="S132" s="400">
        <v>5</v>
      </c>
      <c r="T132" s="400">
        <v>1</v>
      </c>
      <c r="U132" s="400">
        <v>4</v>
      </c>
      <c r="V132" s="407"/>
      <c r="W132" s="401">
        <v>4</v>
      </c>
      <c r="X132" s="401">
        <v>3</v>
      </c>
      <c r="Y132" s="401">
        <v>5</v>
      </c>
      <c r="Z132" s="401">
        <v>4</v>
      </c>
      <c r="AA132" s="407"/>
      <c r="AB132" s="400">
        <v>3</v>
      </c>
      <c r="AC132" s="409"/>
      <c r="AD132" s="407"/>
      <c r="AE132" s="400">
        <v>1</v>
      </c>
      <c r="AF132" s="400">
        <v>1</v>
      </c>
      <c r="AG132" s="406"/>
      <c r="AH132" s="400">
        <v>4</v>
      </c>
      <c r="AI132" s="400">
        <v>3</v>
      </c>
      <c r="AJ132" s="400">
        <v>1</v>
      </c>
      <c r="AK132" s="400">
        <v>2</v>
      </c>
      <c r="AL132" s="395"/>
      <c r="AM132" s="400">
        <v>5</v>
      </c>
      <c r="AN132" s="400">
        <v>3</v>
      </c>
      <c r="AO132" s="400">
        <v>5</v>
      </c>
      <c r="AP132" s="400">
        <v>3</v>
      </c>
      <c r="AQ132" s="400">
        <v>5</v>
      </c>
      <c r="AR132" s="400">
        <v>5</v>
      </c>
      <c r="AS132" s="395"/>
      <c r="AT132" s="400">
        <v>5</v>
      </c>
      <c r="AU132" s="400">
        <v>5</v>
      </c>
      <c r="AV132" s="400">
        <v>5</v>
      </c>
      <c r="AW132" s="400">
        <v>5</v>
      </c>
      <c r="AX132" s="400">
        <v>2</v>
      </c>
      <c r="AY132" s="400">
        <v>5</v>
      </c>
      <c r="AZ132" s="400">
        <v>1</v>
      </c>
      <c r="BA132" s="400">
        <v>5</v>
      </c>
      <c r="BB132" s="409"/>
      <c r="BC132" s="400">
        <v>3</v>
      </c>
      <c r="BD132" s="400">
        <v>3</v>
      </c>
      <c r="BE132" s="395"/>
      <c r="BF132" s="400">
        <v>5</v>
      </c>
      <c r="BG132" s="400">
        <v>5</v>
      </c>
      <c r="BH132" s="395"/>
      <c r="BI132" s="400">
        <v>5</v>
      </c>
      <c r="BJ132" s="400">
        <v>5</v>
      </c>
      <c r="BK132" s="400">
        <v>1</v>
      </c>
      <c r="BL132" s="400">
        <v>5</v>
      </c>
      <c r="BM132" s="400">
        <v>5</v>
      </c>
      <c r="BN132" s="400">
        <v>5</v>
      </c>
      <c r="BO132" s="395"/>
      <c r="BP132" s="400">
        <v>5</v>
      </c>
      <c r="BQ132" s="400">
        <v>5</v>
      </c>
      <c r="BR132" s="406"/>
      <c r="BS132" s="400">
        <v>3</v>
      </c>
      <c r="BT132" s="400">
        <v>2</v>
      </c>
      <c r="BU132" s="400">
        <v>4</v>
      </c>
      <c r="BV132" s="400">
        <v>1</v>
      </c>
      <c r="BW132" s="400">
        <v>3</v>
      </c>
      <c r="BX132" s="409"/>
      <c r="BY132" s="400">
        <v>3</v>
      </c>
      <c r="BZ132" s="400">
        <v>3</v>
      </c>
      <c r="CA132" s="400">
        <v>4</v>
      </c>
      <c r="CB132" s="400">
        <v>3</v>
      </c>
      <c r="CC132" s="409"/>
      <c r="CD132" s="409"/>
      <c r="CE132" s="400">
        <v>1</v>
      </c>
      <c r="CF132" s="409"/>
      <c r="CG132" s="400">
        <v>5</v>
      </c>
      <c r="CH132" s="409"/>
      <c r="CI132" s="395"/>
      <c r="CJ132" s="409"/>
      <c r="CK132" s="400">
        <v>1</v>
      </c>
      <c r="CL132" s="395"/>
    </row>
    <row r="133" spans="1:90" ht="30.75" customHeight="1" x14ac:dyDescent="0.25">
      <c r="A133" s="594" t="s">
        <v>883</v>
      </c>
      <c r="B133" s="319" t="s">
        <v>884</v>
      </c>
      <c r="C133" s="320" t="s">
        <v>538</v>
      </c>
      <c r="D133" s="320" t="s">
        <v>885</v>
      </c>
      <c r="E133" s="323"/>
      <c r="F133" s="396" t="s">
        <v>63</v>
      </c>
      <c r="G133" s="397">
        <f>'Stage 2 - Site Information'!N133</f>
        <v>23</v>
      </c>
      <c r="H133" s="396"/>
      <c r="I133" s="398">
        <f>'Stage 2 - Site Information'!M133</f>
        <v>0.77</v>
      </c>
      <c r="J133" s="399" t="s">
        <v>682</v>
      </c>
      <c r="K133" s="405"/>
      <c r="L133" s="408"/>
      <c r="M133" s="401">
        <f t="shared" si="3"/>
        <v>5</v>
      </c>
      <c r="N133" s="529"/>
      <c r="O133" s="401">
        <v>1</v>
      </c>
      <c r="P133" s="401">
        <v>3</v>
      </c>
      <c r="Q133" s="408"/>
      <c r="R133" s="400">
        <v>5</v>
      </c>
      <c r="S133" s="400">
        <v>5</v>
      </c>
      <c r="T133" s="400">
        <v>5</v>
      </c>
      <c r="U133" s="400">
        <v>4</v>
      </c>
      <c r="V133" s="407"/>
      <c r="W133" s="401">
        <v>4</v>
      </c>
      <c r="X133" s="401">
        <v>3</v>
      </c>
      <c r="Y133" s="401">
        <v>1</v>
      </c>
      <c r="Z133" s="401">
        <v>4</v>
      </c>
      <c r="AA133" s="407"/>
      <c r="AB133" s="400">
        <v>4</v>
      </c>
      <c r="AC133" s="400">
        <v>5</v>
      </c>
      <c r="AD133" s="407"/>
      <c r="AE133" s="400">
        <v>5</v>
      </c>
      <c r="AF133" s="400">
        <v>5</v>
      </c>
      <c r="AG133" s="406"/>
      <c r="AH133" s="400">
        <v>5</v>
      </c>
      <c r="AI133" s="400">
        <v>3</v>
      </c>
      <c r="AJ133" s="400">
        <v>1</v>
      </c>
      <c r="AK133" s="400">
        <v>2</v>
      </c>
      <c r="AL133" s="395"/>
      <c r="AM133" s="400">
        <v>5</v>
      </c>
      <c r="AN133" s="400">
        <v>5</v>
      </c>
      <c r="AO133" s="400">
        <v>4</v>
      </c>
      <c r="AP133" s="400">
        <v>3</v>
      </c>
      <c r="AQ133" s="400">
        <v>5</v>
      </c>
      <c r="AR133" s="400">
        <v>5</v>
      </c>
      <c r="AS133" s="395"/>
      <c r="AT133" s="400">
        <v>2</v>
      </c>
      <c r="AU133" s="400">
        <v>5</v>
      </c>
      <c r="AV133" s="400">
        <v>4</v>
      </c>
      <c r="AW133" s="400">
        <v>5</v>
      </c>
      <c r="AX133" s="400">
        <v>2</v>
      </c>
      <c r="AY133" s="400">
        <v>1</v>
      </c>
      <c r="AZ133" s="400">
        <v>5</v>
      </c>
      <c r="BA133" s="400">
        <v>5</v>
      </c>
      <c r="BB133" s="409"/>
      <c r="BC133" s="400">
        <v>4</v>
      </c>
      <c r="BD133" s="400">
        <v>4</v>
      </c>
      <c r="BE133" s="395"/>
      <c r="BF133" s="400">
        <v>5</v>
      </c>
      <c r="BG133" s="400">
        <v>5</v>
      </c>
      <c r="BH133" s="395"/>
      <c r="BI133" s="400">
        <v>5</v>
      </c>
      <c r="BJ133" s="400">
        <v>5</v>
      </c>
      <c r="BK133" s="400">
        <v>5</v>
      </c>
      <c r="BL133" s="400">
        <v>1</v>
      </c>
      <c r="BM133" s="400">
        <v>5</v>
      </c>
      <c r="BN133" s="400">
        <v>3</v>
      </c>
      <c r="BO133" s="395"/>
      <c r="BP133" s="400">
        <v>5</v>
      </c>
      <c r="BQ133" s="400">
        <v>5</v>
      </c>
      <c r="BR133" s="406"/>
      <c r="BS133" s="400">
        <v>3</v>
      </c>
      <c r="BT133" s="400">
        <v>4</v>
      </c>
      <c r="BU133" s="400">
        <v>4</v>
      </c>
      <c r="BV133" s="400">
        <v>4</v>
      </c>
      <c r="BW133" s="400">
        <v>4</v>
      </c>
      <c r="BX133" s="409"/>
      <c r="BY133" s="400">
        <v>4</v>
      </c>
      <c r="BZ133" s="400">
        <v>3</v>
      </c>
      <c r="CA133" s="400">
        <v>3</v>
      </c>
      <c r="CB133" s="400">
        <v>1</v>
      </c>
      <c r="CC133" s="409"/>
      <c r="CD133" s="409"/>
      <c r="CE133" s="400">
        <v>1</v>
      </c>
      <c r="CF133" s="409"/>
      <c r="CG133" s="400">
        <v>4</v>
      </c>
      <c r="CH133" s="409"/>
      <c r="CI133" s="395"/>
      <c r="CJ133" s="409"/>
      <c r="CK133" s="400">
        <v>1</v>
      </c>
      <c r="CL133" s="395"/>
    </row>
    <row r="134" spans="1:90" ht="30.75" customHeight="1" x14ac:dyDescent="0.25">
      <c r="A134" s="594" t="s">
        <v>886</v>
      </c>
      <c r="B134" s="319" t="s">
        <v>887</v>
      </c>
      <c r="C134" s="320" t="s">
        <v>660</v>
      </c>
      <c r="D134" s="320" t="s">
        <v>565</v>
      </c>
      <c r="E134" s="323"/>
      <c r="F134" s="396" t="s">
        <v>63</v>
      </c>
      <c r="G134" s="397">
        <f>'Stage 2 - Site Information'!N134</f>
        <v>20</v>
      </c>
      <c r="H134" s="396"/>
      <c r="I134" s="398">
        <f>'Stage 2 - Site Information'!M134</f>
        <v>0.61</v>
      </c>
      <c r="J134" s="399"/>
      <c r="K134" s="405"/>
      <c r="L134" s="408"/>
      <c r="M134" s="401">
        <f t="shared" si="3"/>
        <v>5</v>
      </c>
      <c r="N134" s="529"/>
      <c r="O134" s="401">
        <v>5</v>
      </c>
      <c r="P134" s="401">
        <v>1</v>
      </c>
      <c r="Q134" s="408"/>
      <c r="R134" s="400">
        <v>3</v>
      </c>
      <c r="S134" s="400">
        <v>5</v>
      </c>
      <c r="T134" s="400">
        <v>1</v>
      </c>
      <c r="U134" s="400">
        <v>4</v>
      </c>
      <c r="V134" s="407"/>
      <c r="W134" s="401">
        <v>4</v>
      </c>
      <c r="X134" s="401">
        <v>2</v>
      </c>
      <c r="Y134" s="401">
        <v>5</v>
      </c>
      <c r="Z134" s="401">
        <v>4</v>
      </c>
      <c r="AA134" s="407"/>
      <c r="AB134" s="400">
        <v>5</v>
      </c>
      <c r="AC134" s="409"/>
      <c r="AD134" s="407"/>
      <c r="AE134" s="400">
        <v>5</v>
      </c>
      <c r="AF134" s="400">
        <v>5</v>
      </c>
      <c r="AG134" s="406"/>
      <c r="AH134" s="400">
        <v>3</v>
      </c>
      <c r="AI134" s="400">
        <v>3</v>
      </c>
      <c r="AJ134" s="400">
        <v>3</v>
      </c>
      <c r="AK134" s="400">
        <v>2</v>
      </c>
      <c r="AL134" s="395"/>
      <c r="AM134" s="400">
        <v>5</v>
      </c>
      <c r="AN134" s="400">
        <v>4</v>
      </c>
      <c r="AO134" s="400">
        <v>4</v>
      </c>
      <c r="AP134" s="400">
        <v>3</v>
      </c>
      <c r="AQ134" s="400">
        <v>5</v>
      </c>
      <c r="AR134" s="400">
        <v>5</v>
      </c>
      <c r="AS134" s="395"/>
      <c r="AT134" s="400">
        <v>5</v>
      </c>
      <c r="AU134" s="400">
        <v>5</v>
      </c>
      <c r="AV134" s="400">
        <v>5</v>
      </c>
      <c r="AW134" s="400">
        <v>3</v>
      </c>
      <c r="AX134" s="400">
        <v>5</v>
      </c>
      <c r="AY134" s="400">
        <v>5</v>
      </c>
      <c r="AZ134" s="400">
        <v>5</v>
      </c>
      <c r="BA134" s="400">
        <v>5</v>
      </c>
      <c r="BB134" s="409"/>
      <c r="BC134" s="400">
        <v>4</v>
      </c>
      <c r="BD134" s="400">
        <v>4</v>
      </c>
      <c r="BE134" s="395"/>
      <c r="BF134" s="400">
        <v>5</v>
      </c>
      <c r="BG134" s="400">
        <v>5</v>
      </c>
      <c r="BH134" s="395"/>
      <c r="BI134" s="400">
        <v>5</v>
      </c>
      <c r="BJ134" s="400">
        <v>5</v>
      </c>
      <c r="BK134" s="400">
        <v>5</v>
      </c>
      <c r="BL134" s="400">
        <v>5</v>
      </c>
      <c r="BM134" s="400">
        <v>5</v>
      </c>
      <c r="BN134" s="400">
        <v>1</v>
      </c>
      <c r="BO134" s="395"/>
      <c r="BP134" s="400">
        <v>5</v>
      </c>
      <c r="BQ134" s="400">
        <v>3</v>
      </c>
      <c r="BR134" s="406"/>
      <c r="BS134" s="400">
        <v>1</v>
      </c>
      <c r="BT134" s="400">
        <v>2</v>
      </c>
      <c r="BU134" s="400">
        <v>3</v>
      </c>
      <c r="BV134" s="400">
        <v>4</v>
      </c>
      <c r="BW134" s="400">
        <v>4</v>
      </c>
      <c r="BX134" s="409"/>
      <c r="BY134" s="400">
        <v>4</v>
      </c>
      <c r="BZ134" s="400">
        <v>4</v>
      </c>
      <c r="CA134" s="400">
        <v>2</v>
      </c>
      <c r="CB134" s="400">
        <v>3</v>
      </c>
      <c r="CC134" s="409"/>
      <c r="CD134" s="409"/>
      <c r="CE134" s="400">
        <v>2</v>
      </c>
      <c r="CF134" s="409"/>
      <c r="CG134" s="400">
        <v>5</v>
      </c>
      <c r="CH134" s="409"/>
      <c r="CI134" s="395"/>
      <c r="CJ134" s="409"/>
      <c r="CK134" s="400">
        <v>1</v>
      </c>
      <c r="CL134" s="395"/>
    </row>
    <row r="135" spans="1:90" ht="30.75" customHeight="1" x14ac:dyDescent="0.25">
      <c r="A135" s="594" t="s">
        <v>888</v>
      </c>
      <c r="B135" s="319" t="s">
        <v>889</v>
      </c>
      <c r="C135" s="320" t="s">
        <v>890</v>
      </c>
      <c r="D135" s="320" t="s">
        <v>515</v>
      </c>
      <c r="E135" s="323"/>
      <c r="F135" s="396" t="s">
        <v>63</v>
      </c>
      <c r="G135" s="397">
        <f>'Stage 2 - Site Information'!G135</f>
        <v>8</v>
      </c>
      <c r="H135" s="396"/>
      <c r="I135" s="398">
        <f>'Stage 2 - Site Information'!I135</f>
        <v>0.27</v>
      </c>
      <c r="J135" s="399" t="s">
        <v>1365</v>
      </c>
      <c r="K135" s="405"/>
      <c r="L135" s="408"/>
      <c r="M135" s="401">
        <f t="shared" si="3"/>
        <v>5</v>
      </c>
      <c r="N135" s="529"/>
      <c r="O135" s="401">
        <v>5</v>
      </c>
      <c r="P135" s="401">
        <v>5</v>
      </c>
      <c r="Q135" s="408"/>
      <c r="R135" s="400">
        <v>1</v>
      </c>
      <c r="S135" s="400">
        <v>5</v>
      </c>
      <c r="T135" s="400">
        <v>3</v>
      </c>
      <c r="U135" s="400">
        <v>3</v>
      </c>
      <c r="V135" s="407"/>
      <c r="W135" s="401">
        <v>1</v>
      </c>
      <c r="X135" s="401">
        <v>3</v>
      </c>
      <c r="Y135" s="401">
        <v>1</v>
      </c>
      <c r="Z135" s="401">
        <v>4</v>
      </c>
      <c r="AA135" s="407"/>
      <c r="AB135" s="400">
        <v>4</v>
      </c>
      <c r="AC135" s="400">
        <v>1</v>
      </c>
      <c r="AD135" s="407"/>
      <c r="AE135" s="400">
        <v>1</v>
      </c>
      <c r="AF135" s="400">
        <v>1</v>
      </c>
      <c r="AG135" s="406"/>
      <c r="AH135" s="400">
        <v>2</v>
      </c>
      <c r="AI135" s="400">
        <v>1</v>
      </c>
      <c r="AJ135" s="400">
        <v>1</v>
      </c>
      <c r="AK135" s="400">
        <v>2</v>
      </c>
      <c r="AL135" s="395"/>
      <c r="AM135" s="400">
        <v>5</v>
      </c>
      <c r="AN135" s="400">
        <v>5</v>
      </c>
      <c r="AO135" s="400">
        <v>5</v>
      </c>
      <c r="AP135" s="400">
        <v>5</v>
      </c>
      <c r="AQ135" s="400">
        <v>5</v>
      </c>
      <c r="AR135" s="400">
        <v>5</v>
      </c>
      <c r="AS135" s="395"/>
      <c r="AT135" s="400">
        <v>5</v>
      </c>
      <c r="AU135" s="400">
        <v>5</v>
      </c>
      <c r="AV135" s="400">
        <v>5</v>
      </c>
      <c r="AW135" s="400">
        <v>5</v>
      </c>
      <c r="AX135" s="400">
        <v>5</v>
      </c>
      <c r="AY135" s="400">
        <v>5</v>
      </c>
      <c r="AZ135" s="400">
        <v>5</v>
      </c>
      <c r="BA135" s="400">
        <v>5</v>
      </c>
      <c r="BB135" s="409"/>
      <c r="BC135" s="400">
        <v>5</v>
      </c>
      <c r="BD135" s="400">
        <v>5</v>
      </c>
      <c r="BE135" s="395"/>
      <c r="BF135" s="400">
        <v>5</v>
      </c>
      <c r="BG135" s="400">
        <v>5</v>
      </c>
      <c r="BH135" s="395"/>
      <c r="BI135" s="400">
        <v>4</v>
      </c>
      <c r="BJ135" s="400">
        <v>3</v>
      </c>
      <c r="BK135" s="400">
        <v>3</v>
      </c>
      <c r="BL135" s="400">
        <v>3</v>
      </c>
      <c r="BM135" s="400">
        <v>1</v>
      </c>
      <c r="BN135" s="400">
        <v>3</v>
      </c>
      <c r="BO135" s="395"/>
      <c r="BP135" s="400">
        <v>5</v>
      </c>
      <c r="BQ135" s="400">
        <v>5</v>
      </c>
      <c r="BR135" s="406"/>
      <c r="BS135" s="400">
        <v>4</v>
      </c>
      <c r="BT135" s="400">
        <v>4</v>
      </c>
      <c r="BU135" s="400">
        <v>5</v>
      </c>
      <c r="BV135" s="400">
        <v>5</v>
      </c>
      <c r="BW135" s="400">
        <v>5</v>
      </c>
      <c r="BX135" s="409"/>
      <c r="BY135" s="400">
        <v>4</v>
      </c>
      <c r="BZ135" s="400">
        <v>5</v>
      </c>
      <c r="CA135" s="400">
        <v>4</v>
      </c>
      <c r="CB135" s="400">
        <v>5</v>
      </c>
      <c r="CC135" s="409"/>
      <c r="CD135" s="409"/>
      <c r="CE135" s="400">
        <v>5</v>
      </c>
      <c r="CF135" s="409"/>
      <c r="CG135" s="400">
        <v>5</v>
      </c>
      <c r="CH135" s="409"/>
      <c r="CI135" s="395"/>
      <c r="CJ135" s="409"/>
      <c r="CK135" s="400">
        <v>5</v>
      </c>
      <c r="CL135" s="395"/>
    </row>
    <row r="136" spans="1:90" ht="30.75" customHeight="1" x14ac:dyDescent="0.25">
      <c r="A136" s="594" t="s">
        <v>891</v>
      </c>
      <c r="B136" s="319" t="s">
        <v>892</v>
      </c>
      <c r="C136" s="320" t="s">
        <v>538</v>
      </c>
      <c r="D136" s="320" t="s">
        <v>885</v>
      </c>
      <c r="E136" s="323"/>
      <c r="F136" s="396" t="s">
        <v>63</v>
      </c>
      <c r="G136" s="397">
        <f>'Stage 2 - Site Information'!N136</f>
        <v>9</v>
      </c>
      <c r="H136" s="396"/>
      <c r="I136" s="398">
        <f>'Stage 2 - Site Information'!M136</f>
        <v>0.44</v>
      </c>
      <c r="J136" s="399"/>
      <c r="K136" s="405"/>
      <c r="L136" s="408"/>
      <c r="M136" s="401">
        <f t="shared" ref="M136:M167" si="4">IF(I136&gt;0.249,5,1)</f>
        <v>5</v>
      </c>
      <c r="N136" s="529"/>
      <c r="O136" s="401">
        <v>3</v>
      </c>
      <c r="P136" s="401">
        <v>5</v>
      </c>
      <c r="Q136" s="408"/>
      <c r="R136" s="400">
        <v>5</v>
      </c>
      <c r="S136" s="400">
        <v>5</v>
      </c>
      <c r="T136" s="400">
        <v>3</v>
      </c>
      <c r="U136" s="400">
        <v>4</v>
      </c>
      <c r="V136" s="407"/>
      <c r="W136" s="401">
        <v>4</v>
      </c>
      <c r="X136" s="401">
        <v>5</v>
      </c>
      <c r="Y136" s="401">
        <v>5</v>
      </c>
      <c r="Z136" s="401">
        <v>4</v>
      </c>
      <c r="AA136" s="407"/>
      <c r="AB136" s="400">
        <v>5</v>
      </c>
      <c r="AC136" s="400">
        <v>1</v>
      </c>
      <c r="AD136" s="407"/>
      <c r="AE136" s="400">
        <v>5</v>
      </c>
      <c r="AF136" s="400">
        <v>5</v>
      </c>
      <c r="AG136" s="406"/>
      <c r="AH136" s="400">
        <v>4</v>
      </c>
      <c r="AI136" s="400">
        <v>5</v>
      </c>
      <c r="AJ136" s="400">
        <v>1</v>
      </c>
      <c r="AK136" s="400">
        <v>2</v>
      </c>
      <c r="AL136" s="395"/>
      <c r="AM136" s="400">
        <v>5</v>
      </c>
      <c r="AN136" s="400">
        <v>5</v>
      </c>
      <c r="AO136" s="400">
        <v>4</v>
      </c>
      <c r="AP136" s="400">
        <v>5</v>
      </c>
      <c r="AQ136" s="400">
        <v>5</v>
      </c>
      <c r="AR136" s="400">
        <v>5</v>
      </c>
      <c r="AS136" s="395"/>
      <c r="AT136" s="400">
        <v>3</v>
      </c>
      <c r="AU136" s="400">
        <v>5</v>
      </c>
      <c r="AV136" s="400">
        <v>4</v>
      </c>
      <c r="AW136" s="400">
        <v>1</v>
      </c>
      <c r="AX136" s="400">
        <v>2</v>
      </c>
      <c r="AY136" s="400">
        <v>5</v>
      </c>
      <c r="AZ136" s="400">
        <v>5</v>
      </c>
      <c r="BA136" s="400">
        <v>5</v>
      </c>
      <c r="BB136" s="409"/>
      <c r="BC136" s="400">
        <v>5</v>
      </c>
      <c r="BD136" s="400">
        <v>5</v>
      </c>
      <c r="BE136" s="395"/>
      <c r="BF136" s="400">
        <v>5</v>
      </c>
      <c r="BG136" s="400">
        <v>5</v>
      </c>
      <c r="BH136" s="395"/>
      <c r="BI136" s="400">
        <v>5</v>
      </c>
      <c r="BJ136" s="400">
        <v>5</v>
      </c>
      <c r="BK136" s="400">
        <v>5</v>
      </c>
      <c r="BL136" s="400">
        <v>5</v>
      </c>
      <c r="BM136" s="400">
        <v>5</v>
      </c>
      <c r="BN136" s="400">
        <v>5</v>
      </c>
      <c r="BO136" s="395"/>
      <c r="BP136" s="400">
        <v>5</v>
      </c>
      <c r="BQ136" s="400">
        <v>5</v>
      </c>
      <c r="BR136" s="406"/>
      <c r="BS136" s="400">
        <v>2</v>
      </c>
      <c r="BT136" s="400">
        <v>4</v>
      </c>
      <c r="BU136" s="400">
        <v>5</v>
      </c>
      <c r="BV136" s="400">
        <v>2</v>
      </c>
      <c r="BW136" s="400">
        <v>2</v>
      </c>
      <c r="BX136" s="409"/>
      <c r="BY136" s="400">
        <v>2</v>
      </c>
      <c r="BZ136" s="400">
        <v>4</v>
      </c>
      <c r="CA136" s="400">
        <v>2</v>
      </c>
      <c r="CB136" s="400">
        <v>2</v>
      </c>
      <c r="CC136" s="409"/>
      <c r="CD136" s="409"/>
      <c r="CE136" s="400">
        <v>1</v>
      </c>
      <c r="CF136" s="409"/>
      <c r="CG136" s="400">
        <v>5</v>
      </c>
      <c r="CH136" s="409"/>
      <c r="CI136" s="395"/>
      <c r="CJ136" s="409"/>
      <c r="CK136" s="400">
        <v>1</v>
      </c>
      <c r="CL136" s="395"/>
    </row>
    <row r="137" spans="1:90" ht="30.75" customHeight="1" x14ac:dyDescent="0.25">
      <c r="A137" s="594" t="s">
        <v>893</v>
      </c>
      <c r="B137" s="319" t="s">
        <v>894</v>
      </c>
      <c r="C137" s="320" t="s">
        <v>743</v>
      </c>
      <c r="D137" s="320" t="s">
        <v>612</v>
      </c>
      <c r="E137" s="323"/>
      <c r="F137" s="396" t="s">
        <v>63</v>
      </c>
      <c r="G137" s="397">
        <f>'Stage 2 - Site Information'!N137</f>
        <v>140</v>
      </c>
      <c r="H137" s="396"/>
      <c r="I137" s="398">
        <f>'Stage 2 - Site Information'!M137</f>
        <v>6.56</v>
      </c>
      <c r="J137" s="399"/>
      <c r="K137" s="405"/>
      <c r="L137" s="408"/>
      <c r="M137" s="401">
        <f t="shared" si="4"/>
        <v>5</v>
      </c>
      <c r="N137" s="529"/>
      <c r="O137" s="401">
        <v>4</v>
      </c>
      <c r="P137" s="401">
        <v>1</v>
      </c>
      <c r="Q137" s="408"/>
      <c r="R137" s="400">
        <v>3</v>
      </c>
      <c r="S137" s="400">
        <v>5</v>
      </c>
      <c r="T137" s="400">
        <v>3</v>
      </c>
      <c r="U137" s="400">
        <v>4</v>
      </c>
      <c r="V137" s="407"/>
      <c r="W137" s="401">
        <v>4</v>
      </c>
      <c r="X137" s="401">
        <v>3</v>
      </c>
      <c r="Y137" s="401">
        <v>3</v>
      </c>
      <c r="Z137" s="401">
        <v>4</v>
      </c>
      <c r="AA137" s="407"/>
      <c r="AB137" s="400">
        <v>4</v>
      </c>
      <c r="AC137" s="409"/>
      <c r="AD137" s="407"/>
      <c r="AE137" s="400">
        <v>5</v>
      </c>
      <c r="AF137" s="400">
        <v>5</v>
      </c>
      <c r="AG137" s="406"/>
      <c r="AH137" s="400">
        <v>5</v>
      </c>
      <c r="AI137" s="400">
        <v>5</v>
      </c>
      <c r="AJ137" s="400">
        <v>5</v>
      </c>
      <c r="AK137" s="400">
        <v>2</v>
      </c>
      <c r="AL137" s="395"/>
      <c r="AM137" s="400">
        <v>5</v>
      </c>
      <c r="AN137" s="400">
        <v>3</v>
      </c>
      <c r="AO137" s="400">
        <v>4</v>
      </c>
      <c r="AP137" s="400">
        <v>3</v>
      </c>
      <c r="AQ137" s="400">
        <v>5</v>
      </c>
      <c r="AR137" s="400">
        <v>5</v>
      </c>
      <c r="AS137" s="395"/>
      <c r="AT137" s="400">
        <v>5</v>
      </c>
      <c r="AU137" s="400">
        <v>5</v>
      </c>
      <c r="AV137" s="400">
        <v>5</v>
      </c>
      <c r="AW137" s="400">
        <v>3</v>
      </c>
      <c r="AX137" s="400">
        <v>2</v>
      </c>
      <c r="AY137" s="400">
        <v>5</v>
      </c>
      <c r="AZ137" s="400">
        <v>5</v>
      </c>
      <c r="BA137" s="400">
        <v>5</v>
      </c>
      <c r="BB137" s="409"/>
      <c r="BC137" s="400">
        <v>3</v>
      </c>
      <c r="BD137" s="400">
        <v>3</v>
      </c>
      <c r="BE137" s="395"/>
      <c r="BF137" s="400">
        <v>5</v>
      </c>
      <c r="BG137" s="400">
        <v>5</v>
      </c>
      <c r="BH137" s="395"/>
      <c r="BI137" s="400">
        <v>5</v>
      </c>
      <c r="BJ137" s="400">
        <v>5</v>
      </c>
      <c r="BK137" s="400">
        <v>3</v>
      </c>
      <c r="BL137" s="400">
        <v>5</v>
      </c>
      <c r="BM137" s="400">
        <v>4</v>
      </c>
      <c r="BN137" s="400">
        <v>3</v>
      </c>
      <c r="BO137" s="395"/>
      <c r="BP137" s="400">
        <v>5</v>
      </c>
      <c r="BQ137" s="400">
        <v>5</v>
      </c>
      <c r="BR137" s="406"/>
      <c r="BS137" s="400">
        <v>4</v>
      </c>
      <c r="BT137" s="400">
        <v>2</v>
      </c>
      <c r="BU137" s="400">
        <v>2</v>
      </c>
      <c r="BV137" s="400">
        <v>1</v>
      </c>
      <c r="BW137" s="400">
        <v>5</v>
      </c>
      <c r="BX137" s="409"/>
      <c r="BY137" s="400">
        <v>4</v>
      </c>
      <c r="BZ137" s="400">
        <v>3</v>
      </c>
      <c r="CA137" s="400">
        <v>1</v>
      </c>
      <c r="CB137" s="400">
        <v>5</v>
      </c>
      <c r="CC137" s="409"/>
      <c r="CD137" s="409"/>
      <c r="CE137" s="400">
        <v>2</v>
      </c>
      <c r="CF137" s="409"/>
      <c r="CG137" s="400">
        <v>5</v>
      </c>
      <c r="CH137" s="409"/>
      <c r="CI137" s="395"/>
      <c r="CJ137" s="409"/>
      <c r="CK137" s="400">
        <v>1</v>
      </c>
      <c r="CL137" s="395"/>
    </row>
    <row r="138" spans="1:90" s="494" customFormat="1" ht="30.75" customHeight="1" x14ac:dyDescent="0.25">
      <c r="A138" s="595" t="s">
        <v>895</v>
      </c>
      <c r="B138" s="479" t="s">
        <v>896</v>
      </c>
      <c r="C138" s="480" t="s">
        <v>897</v>
      </c>
      <c r="D138" s="480" t="s">
        <v>612</v>
      </c>
      <c r="E138" s="481"/>
      <c r="F138" s="482"/>
      <c r="G138" s="483">
        <f>'Stage 2 - Site Information'!N138</f>
        <v>0</v>
      </c>
      <c r="H138" s="482"/>
      <c r="I138" s="484">
        <f>'Stage 2 - Site Information'!M138</f>
        <v>0.03</v>
      </c>
      <c r="J138" s="485" t="s">
        <v>898</v>
      </c>
      <c r="K138" s="486"/>
      <c r="L138" s="487"/>
      <c r="M138" s="491">
        <f t="shared" si="4"/>
        <v>1</v>
      </c>
      <c r="N138" s="530"/>
      <c r="O138" s="491">
        <v>4</v>
      </c>
      <c r="P138" s="491">
        <v>5</v>
      </c>
      <c r="Q138" s="487"/>
      <c r="R138" s="488">
        <v>5</v>
      </c>
      <c r="S138" s="488">
        <v>1</v>
      </c>
      <c r="T138" s="488">
        <v>3</v>
      </c>
      <c r="U138" s="488">
        <v>3</v>
      </c>
      <c r="V138" s="490"/>
      <c r="W138" s="491">
        <v>4</v>
      </c>
      <c r="X138" s="491">
        <v>3</v>
      </c>
      <c r="Y138" s="491">
        <v>3</v>
      </c>
      <c r="Z138" s="491">
        <v>4</v>
      </c>
      <c r="AA138" s="490"/>
      <c r="AB138" s="488">
        <v>5</v>
      </c>
      <c r="AC138" s="488">
        <v>1</v>
      </c>
      <c r="AD138" s="490"/>
      <c r="AE138" s="488"/>
      <c r="AF138" s="488"/>
      <c r="AG138" s="492"/>
      <c r="AH138" s="488"/>
      <c r="AI138" s="488"/>
      <c r="AJ138" s="488"/>
      <c r="AK138" s="488"/>
      <c r="AL138" s="493"/>
      <c r="AM138" s="488"/>
      <c r="AN138" s="488"/>
      <c r="AO138" s="488">
        <v>3</v>
      </c>
      <c r="AP138" s="488">
        <v>4</v>
      </c>
      <c r="AQ138" s="488">
        <v>5</v>
      </c>
      <c r="AR138" s="488"/>
      <c r="AS138" s="493"/>
      <c r="AT138" s="488"/>
      <c r="AU138" s="488"/>
      <c r="AV138" s="488"/>
      <c r="AW138" s="488"/>
      <c r="AX138" s="488">
        <v>5</v>
      </c>
      <c r="AY138" s="488">
        <v>5</v>
      </c>
      <c r="AZ138" s="488"/>
      <c r="BA138" s="488"/>
      <c r="BB138" s="489"/>
      <c r="BC138" s="488"/>
      <c r="BD138" s="488"/>
      <c r="BE138" s="493"/>
      <c r="BF138" s="488"/>
      <c r="BG138" s="488"/>
      <c r="BH138" s="493"/>
      <c r="BI138" s="488"/>
      <c r="BJ138" s="488">
        <v>5</v>
      </c>
      <c r="BK138" s="488">
        <v>3</v>
      </c>
      <c r="BL138" s="488"/>
      <c r="BM138" s="488"/>
      <c r="BN138" s="488"/>
      <c r="BO138" s="493"/>
      <c r="BP138" s="488"/>
      <c r="BQ138" s="488"/>
      <c r="BR138" s="492"/>
      <c r="BS138" s="488">
        <v>5</v>
      </c>
      <c r="BT138" s="488">
        <v>5</v>
      </c>
      <c r="BU138" s="488">
        <v>4</v>
      </c>
      <c r="BV138" s="488"/>
      <c r="BW138" s="488"/>
      <c r="BX138" s="489"/>
      <c r="BY138" s="488"/>
      <c r="BZ138" s="488"/>
      <c r="CA138" s="488"/>
      <c r="CB138" s="488"/>
      <c r="CC138" s="489"/>
      <c r="CD138" s="489"/>
      <c r="CE138" s="488"/>
      <c r="CF138" s="489"/>
      <c r="CG138" s="488"/>
      <c r="CH138" s="489"/>
      <c r="CI138" s="493"/>
      <c r="CJ138" s="489"/>
      <c r="CK138" s="488"/>
      <c r="CL138" s="493"/>
    </row>
    <row r="139" spans="1:90" s="494" customFormat="1" ht="30.75" customHeight="1" x14ac:dyDescent="0.25">
      <c r="A139" s="595" t="s">
        <v>899</v>
      </c>
      <c r="B139" s="479" t="s">
        <v>900</v>
      </c>
      <c r="C139" s="480" t="s">
        <v>897</v>
      </c>
      <c r="D139" s="480" t="s">
        <v>612</v>
      </c>
      <c r="E139" s="481"/>
      <c r="F139" s="482"/>
      <c r="G139" s="483">
        <f>'Stage 2 - Site Information'!N139</f>
        <v>0</v>
      </c>
      <c r="H139" s="482"/>
      <c r="I139" s="484">
        <f>'Stage 2 - Site Information'!M139</f>
        <v>0.03</v>
      </c>
      <c r="J139" s="485" t="s">
        <v>898</v>
      </c>
      <c r="K139" s="486"/>
      <c r="L139" s="487"/>
      <c r="M139" s="491">
        <f t="shared" si="4"/>
        <v>1</v>
      </c>
      <c r="N139" s="530"/>
      <c r="O139" s="491">
        <v>4</v>
      </c>
      <c r="P139" s="491">
        <v>5</v>
      </c>
      <c r="Q139" s="487"/>
      <c r="R139" s="488">
        <v>5</v>
      </c>
      <c r="S139" s="488">
        <v>1</v>
      </c>
      <c r="T139" s="488">
        <v>3</v>
      </c>
      <c r="U139" s="488">
        <v>3</v>
      </c>
      <c r="V139" s="490"/>
      <c r="W139" s="491">
        <v>4</v>
      </c>
      <c r="X139" s="491">
        <v>3</v>
      </c>
      <c r="Y139" s="491">
        <v>3</v>
      </c>
      <c r="Z139" s="491">
        <v>4</v>
      </c>
      <c r="AA139" s="490"/>
      <c r="AB139" s="488">
        <v>5</v>
      </c>
      <c r="AC139" s="488">
        <v>1</v>
      </c>
      <c r="AD139" s="490"/>
      <c r="AE139" s="488"/>
      <c r="AF139" s="488"/>
      <c r="AG139" s="492"/>
      <c r="AH139" s="488"/>
      <c r="AI139" s="488"/>
      <c r="AJ139" s="488"/>
      <c r="AK139" s="488"/>
      <c r="AL139" s="493"/>
      <c r="AM139" s="488"/>
      <c r="AN139" s="488"/>
      <c r="AO139" s="488">
        <v>3</v>
      </c>
      <c r="AP139" s="488">
        <v>4</v>
      </c>
      <c r="AQ139" s="488">
        <v>5</v>
      </c>
      <c r="AR139" s="488"/>
      <c r="AS139" s="493"/>
      <c r="AT139" s="488"/>
      <c r="AU139" s="488"/>
      <c r="AV139" s="488"/>
      <c r="AW139" s="488"/>
      <c r="AX139" s="488">
        <v>5</v>
      </c>
      <c r="AY139" s="488">
        <v>5</v>
      </c>
      <c r="AZ139" s="488"/>
      <c r="BA139" s="488"/>
      <c r="BB139" s="489"/>
      <c r="BC139" s="488"/>
      <c r="BD139" s="488"/>
      <c r="BE139" s="493"/>
      <c r="BF139" s="488"/>
      <c r="BG139" s="488"/>
      <c r="BH139" s="493"/>
      <c r="BI139" s="488"/>
      <c r="BJ139" s="488">
        <v>5</v>
      </c>
      <c r="BK139" s="488">
        <v>3</v>
      </c>
      <c r="BL139" s="488"/>
      <c r="BM139" s="488"/>
      <c r="BN139" s="488"/>
      <c r="BO139" s="493"/>
      <c r="BP139" s="488"/>
      <c r="BQ139" s="488"/>
      <c r="BR139" s="492"/>
      <c r="BS139" s="488">
        <v>5</v>
      </c>
      <c r="BT139" s="488">
        <v>5</v>
      </c>
      <c r="BU139" s="488">
        <v>4</v>
      </c>
      <c r="BV139" s="488"/>
      <c r="BW139" s="488"/>
      <c r="BX139" s="489"/>
      <c r="BY139" s="488"/>
      <c r="BZ139" s="488"/>
      <c r="CA139" s="488"/>
      <c r="CB139" s="488"/>
      <c r="CC139" s="489"/>
      <c r="CD139" s="489"/>
      <c r="CE139" s="488"/>
      <c r="CF139" s="489"/>
      <c r="CG139" s="488"/>
      <c r="CH139" s="489"/>
      <c r="CI139" s="493"/>
      <c r="CJ139" s="489"/>
      <c r="CK139" s="488"/>
      <c r="CL139" s="493"/>
    </row>
    <row r="140" spans="1:90" s="494" customFormat="1" ht="30.75" customHeight="1" x14ac:dyDescent="0.25">
      <c r="A140" s="595" t="s">
        <v>901</v>
      </c>
      <c r="B140" s="479" t="s">
        <v>902</v>
      </c>
      <c r="C140" s="480" t="s">
        <v>903</v>
      </c>
      <c r="D140" s="480" t="s">
        <v>612</v>
      </c>
      <c r="E140" s="481"/>
      <c r="F140" s="482" t="s">
        <v>63</v>
      </c>
      <c r="G140" s="483">
        <f>'Stage 2 - Site Information'!N140</f>
        <v>3</v>
      </c>
      <c r="H140" s="482"/>
      <c r="I140" s="484">
        <f>'Stage 2 - Site Information'!M140</f>
        <v>0.09</v>
      </c>
      <c r="J140" s="485"/>
      <c r="K140" s="486"/>
      <c r="L140" s="487"/>
      <c r="M140" s="401">
        <f t="shared" si="4"/>
        <v>1</v>
      </c>
      <c r="N140" s="529"/>
      <c r="O140" s="401">
        <v>4</v>
      </c>
      <c r="P140" s="401">
        <v>5</v>
      </c>
      <c r="Q140" s="487"/>
      <c r="R140" s="488">
        <v>0</v>
      </c>
      <c r="S140" s="488">
        <v>0</v>
      </c>
      <c r="T140" s="488">
        <v>0</v>
      </c>
      <c r="U140" s="488">
        <v>0</v>
      </c>
      <c r="V140" s="490"/>
      <c r="W140" s="491">
        <v>0</v>
      </c>
      <c r="X140" s="491">
        <v>0</v>
      </c>
      <c r="Y140" s="491">
        <v>0</v>
      </c>
      <c r="Z140" s="491">
        <v>0</v>
      </c>
      <c r="AA140" s="490"/>
      <c r="AB140" s="488">
        <v>0</v>
      </c>
      <c r="AC140" s="488">
        <v>0</v>
      </c>
      <c r="AD140" s="490"/>
      <c r="AE140" s="488">
        <v>0</v>
      </c>
      <c r="AF140" s="488">
        <v>0</v>
      </c>
      <c r="AG140" s="492"/>
      <c r="AH140" s="488">
        <v>0</v>
      </c>
      <c r="AI140" s="488">
        <v>0</v>
      </c>
      <c r="AJ140" s="488">
        <v>0</v>
      </c>
      <c r="AK140" s="488">
        <v>0</v>
      </c>
      <c r="AL140" s="493"/>
      <c r="AM140" s="488">
        <v>0</v>
      </c>
      <c r="AN140" s="488">
        <v>0</v>
      </c>
      <c r="AO140" s="488">
        <v>0</v>
      </c>
      <c r="AP140" s="488">
        <v>0</v>
      </c>
      <c r="AQ140" s="488">
        <v>0</v>
      </c>
      <c r="AR140" s="488">
        <v>0</v>
      </c>
      <c r="AS140" s="493"/>
      <c r="AT140" s="488">
        <v>0</v>
      </c>
      <c r="AU140" s="488">
        <v>0</v>
      </c>
      <c r="AV140" s="488">
        <v>0</v>
      </c>
      <c r="AW140" s="488">
        <v>0</v>
      </c>
      <c r="AX140" s="488">
        <v>0</v>
      </c>
      <c r="AY140" s="488">
        <v>0</v>
      </c>
      <c r="AZ140" s="488">
        <v>0</v>
      </c>
      <c r="BA140" s="488">
        <v>0</v>
      </c>
      <c r="BB140" s="489"/>
      <c r="BC140" s="488">
        <v>0</v>
      </c>
      <c r="BD140" s="488">
        <v>0</v>
      </c>
      <c r="BE140" s="493"/>
      <c r="BF140" s="488">
        <v>0</v>
      </c>
      <c r="BG140" s="488">
        <v>0</v>
      </c>
      <c r="BH140" s="493"/>
      <c r="BI140" s="488">
        <v>0</v>
      </c>
      <c r="BJ140" s="488">
        <v>0</v>
      </c>
      <c r="BK140" s="488">
        <v>0</v>
      </c>
      <c r="BL140" s="488">
        <v>0</v>
      </c>
      <c r="BM140" s="488">
        <v>0</v>
      </c>
      <c r="BN140" s="488">
        <v>0</v>
      </c>
      <c r="BO140" s="493"/>
      <c r="BP140" s="488">
        <v>0</v>
      </c>
      <c r="BQ140" s="488">
        <v>0</v>
      </c>
      <c r="BR140" s="492"/>
      <c r="BS140" s="488">
        <v>0</v>
      </c>
      <c r="BT140" s="488">
        <v>0</v>
      </c>
      <c r="BU140" s="488">
        <v>0</v>
      </c>
      <c r="BV140" s="488">
        <v>0</v>
      </c>
      <c r="BW140" s="488">
        <v>0</v>
      </c>
      <c r="BX140" s="489"/>
      <c r="BY140" s="488">
        <v>0</v>
      </c>
      <c r="BZ140" s="488">
        <v>0</v>
      </c>
      <c r="CA140" s="488">
        <v>0</v>
      </c>
      <c r="CB140" s="488">
        <v>0</v>
      </c>
      <c r="CC140" s="489"/>
      <c r="CD140" s="489"/>
      <c r="CE140" s="488">
        <v>0</v>
      </c>
      <c r="CF140" s="489"/>
      <c r="CG140" s="488">
        <v>0</v>
      </c>
      <c r="CH140" s="489"/>
      <c r="CI140" s="493"/>
      <c r="CJ140" s="489"/>
      <c r="CK140" s="488">
        <v>0</v>
      </c>
      <c r="CL140" s="493"/>
    </row>
    <row r="141" spans="1:90" s="494" customFormat="1" ht="30.75" customHeight="1" x14ac:dyDescent="0.25">
      <c r="A141" s="595" t="s">
        <v>904</v>
      </c>
      <c r="B141" s="479" t="s">
        <v>905</v>
      </c>
      <c r="C141" s="480" t="s">
        <v>906</v>
      </c>
      <c r="D141" s="480" t="s">
        <v>612</v>
      </c>
      <c r="E141" s="481"/>
      <c r="F141" s="482" t="s">
        <v>63</v>
      </c>
      <c r="G141" s="483">
        <f>'Stage 2 - Site Information'!N141</f>
        <v>3</v>
      </c>
      <c r="H141" s="482"/>
      <c r="I141" s="484">
        <f>'Stage 2 - Site Information'!M141</f>
        <v>0.11</v>
      </c>
      <c r="J141" s="485"/>
      <c r="K141" s="486"/>
      <c r="L141" s="487"/>
      <c r="M141" s="401">
        <f t="shared" si="4"/>
        <v>1</v>
      </c>
      <c r="N141" s="529"/>
      <c r="O141" s="401">
        <v>4</v>
      </c>
      <c r="P141" s="401">
        <v>5</v>
      </c>
      <c r="Q141" s="487"/>
      <c r="R141" s="488">
        <v>0</v>
      </c>
      <c r="S141" s="488">
        <v>0</v>
      </c>
      <c r="T141" s="488">
        <v>0</v>
      </c>
      <c r="U141" s="488">
        <v>0</v>
      </c>
      <c r="V141" s="490"/>
      <c r="W141" s="491">
        <v>0</v>
      </c>
      <c r="X141" s="491">
        <v>0</v>
      </c>
      <c r="Y141" s="491">
        <v>0</v>
      </c>
      <c r="Z141" s="491">
        <v>0</v>
      </c>
      <c r="AA141" s="490"/>
      <c r="AB141" s="488">
        <v>0</v>
      </c>
      <c r="AC141" s="488">
        <v>0</v>
      </c>
      <c r="AD141" s="490"/>
      <c r="AE141" s="488">
        <v>0</v>
      </c>
      <c r="AF141" s="488">
        <v>0</v>
      </c>
      <c r="AG141" s="492"/>
      <c r="AH141" s="488">
        <v>0</v>
      </c>
      <c r="AI141" s="488">
        <v>0</v>
      </c>
      <c r="AJ141" s="488">
        <v>0</v>
      </c>
      <c r="AK141" s="488">
        <v>0</v>
      </c>
      <c r="AL141" s="493"/>
      <c r="AM141" s="488">
        <v>0</v>
      </c>
      <c r="AN141" s="488">
        <v>0</v>
      </c>
      <c r="AO141" s="488">
        <v>0</v>
      </c>
      <c r="AP141" s="488">
        <v>0</v>
      </c>
      <c r="AQ141" s="488">
        <v>0</v>
      </c>
      <c r="AR141" s="488">
        <v>0</v>
      </c>
      <c r="AS141" s="493"/>
      <c r="AT141" s="488">
        <v>0</v>
      </c>
      <c r="AU141" s="488">
        <v>0</v>
      </c>
      <c r="AV141" s="488">
        <v>0</v>
      </c>
      <c r="AW141" s="488">
        <v>0</v>
      </c>
      <c r="AX141" s="488">
        <v>0</v>
      </c>
      <c r="AY141" s="488">
        <v>0</v>
      </c>
      <c r="AZ141" s="488">
        <v>0</v>
      </c>
      <c r="BA141" s="488">
        <v>0</v>
      </c>
      <c r="BB141" s="489"/>
      <c r="BC141" s="488">
        <v>0</v>
      </c>
      <c r="BD141" s="488">
        <v>0</v>
      </c>
      <c r="BE141" s="493"/>
      <c r="BF141" s="488">
        <v>0</v>
      </c>
      <c r="BG141" s="488">
        <v>0</v>
      </c>
      <c r="BH141" s="493"/>
      <c r="BI141" s="488">
        <v>0</v>
      </c>
      <c r="BJ141" s="488">
        <v>0</v>
      </c>
      <c r="BK141" s="488">
        <v>0</v>
      </c>
      <c r="BL141" s="488">
        <v>0</v>
      </c>
      <c r="BM141" s="488">
        <v>0</v>
      </c>
      <c r="BN141" s="488">
        <v>0</v>
      </c>
      <c r="BO141" s="493"/>
      <c r="BP141" s="488">
        <v>0</v>
      </c>
      <c r="BQ141" s="488">
        <v>0</v>
      </c>
      <c r="BR141" s="492"/>
      <c r="BS141" s="488">
        <v>0</v>
      </c>
      <c r="BT141" s="488">
        <v>0</v>
      </c>
      <c r="BU141" s="488">
        <v>0</v>
      </c>
      <c r="BV141" s="488">
        <v>0</v>
      </c>
      <c r="BW141" s="488">
        <v>0</v>
      </c>
      <c r="BX141" s="489"/>
      <c r="BY141" s="488">
        <v>0</v>
      </c>
      <c r="BZ141" s="488">
        <v>0</v>
      </c>
      <c r="CA141" s="488">
        <v>0</v>
      </c>
      <c r="CB141" s="488">
        <v>0</v>
      </c>
      <c r="CC141" s="489"/>
      <c r="CD141" s="489"/>
      <c r="CE141" s="488">
        <v>0</v>
      </c>
      <c r="CF141" s="489"/>
      <c r="CG141" s="488">
        <v>0</v>
      </c>
      <c r="CH141" s="489"/>
      <c r="CI141" s="493"/>
      <c r="CJ141" s="489"/>
      <c r="CK141" s="488">
        <v>0</v>
      </c>
      <c r="CL141" s="493"/>
    </row>
    <row r="142" spans="1:90" s="494" customFormat="1" ht="30.75" customHeight="1" x14ac:dyDescent="0.25">
      <c r="A142" s="595" t="s">
        <v>907</v>
      </c>
      <c r="B142" s="479" t="s">
        <v>908</v>
      </c>
      <c r="C142" s="480" t="s">
        <v>909</v>
      </c>
      <c r="D142" s="480" t="s">
        <v>612</v>
      </c>
      <c r="E142" s="481"/>
      <c r="F142" s="482" t="s">
        <v>63</v>
      </c>
      <c r="G142" s="483">
        <f>'Stage 2 - Site Information'!N142</f>
        <v>5</v>
      </c>
      <c r="H142" s="482"/>
      <c r="I142" s="484">
        <f>'Stage 2 - Site Information'!M142</f>
        <v>0.16</v>
      </c>
      <c r="J142" s="485"/>
      <c r="K142" s="486"/>
      <c r="L142" s="487"/>
      <c r="M142" s="401">
        <f t="shared" si="4"/>
        <v>1</v>
      </c>
      <c r="N142" s="529"/>
      <c r="O142" s="401">
        <v>4</v>
      </c>
      <c r="P142" s="401">
        <v>5</v>
      </c>
      <c r="Q142" s="487"/>
      <c r="R142" s="488">
        <v>0</v>
      </c>
      <c r="S142" s="488">
        <v>0</v>
      </c>
      <c r="T142" s="488">
        <v>0</v>
      </c>
      <c r="U142" s="488">
        <v>0</v>
      </c>
      <c r="V142" s="490"/>
      <c r="W142" s="491">
        <v>0</v>
      </c>
      <c r="X142" s="491">
        <v>0</v>
      </c>
      <c r="Y142" s="491">
        <v>0</v>
      </c>
      <c r="Z142" s="491">
        <v>0</v>
      </c>
      <c r="AA142" s="490"/>
      <c r="AB142" s="488">
        <v>0</v>
      </c>
      <c r="AC142" s="488">
        <v>0</v>
      </c>
      <c r="AD142" s="490"/>
      <c r="AE142" s="488">
        <v>0</v>
      </c>
      <c r="AF142" s="488">
        <v>0</v>
      </c>
      <c r="AG142" s="492"/>
      <c r="AH142" s="488">
        <v>0</v>
      </c>
      <c r="AI142" s="488">
        <v>0</v>
      </c>
      <c r="AJ142" s="488">
        <v>0</v>
      </c>
      <c r="AK142" s="488">
        <v>0</v>
      </c>
      <c r="AL142" s="493"/>
      <c r="AM142" s="488">
        <v>0</v>
      </c>
      <c r="AN142" s="488">
        <v>0</v>
      </c>
      <c r="AO142" s="488">
        <v>0</v>
      </c>
      <c r="AP142" s="488">
        <v>0</v>
      </c>
      <c r="AQ142" s="488">
        <v>0</v>
      </c>
      <c r="AR142" s="488">
        <v>0</v>
      </c>
      <c r="AS142" s="493"/>
      <c r="AT142" s="488">
        <v>0</v>
      </c>
      <c r="AU142" s="488">
        <v>0</v>
      </c>
      <c r="AV142" s="488">
        <v>0</v>
      </c>
      <c r="AW142" s="488">
        <v>0</v>
      </c>
      <c r="AX142" s="488">
        <v>0</v>
      </c>
      <c r="AY142" s="488">
        <v>0</v>
      </c>
      <c r="AZ142" s="488">
        <v>0</v>
      </c>
      <c r="BA142" s="488">
        <v>0</v>
      </c>
      <c r="BB142" s="489"/>
      <c r="BC142" s="488">
        <v>0</v>
      </c>
      <c r="BD142" s="488">
        <v>0</v>
      </c>
      <c r="BE142" s="493"/>
      <c r="BF142" s="488">
        <v>0</v>
      </c>
      <c r="BG142" s="488">
        <v>0</v>
      </c>
      <c r="BH142" s="493"/>
      <c r="BI142" s="488">
        <v>0</v>
      </c>
      <c r="BJ142" s="488">
        <v>0</v>
      </c>
      <c r="BK142" s="488">
        <v>0</v>
      </c>
      <c r="BL142" s="488">
        <v>0</v>
      </c>
      <c r="BM142" s="488">
        <v>0</v>
      </c>
      <c r="BN142" s="488">
        <v>0</v>
      </c>
      <c r="BO142" s="493"/>
      <c r="BP142" s="488">
        <v>0</v>
      </c>
      <c r="BQ142" s="488">
        <v>0</v>
      </c>
      <c r="BR142" s="492"/>
      <c r="BS142" s="488">
        <v>0</v>
      </c>
      <c r="BT142" s="488">
        <v>0</v>
      </c>
      <c r="BU142" s="488">
        <v>0</v>
      </c>
      <c r="BV142" s="488">
        <v>0</v>
      </c>
      <c r="BW142" s="488">
        <v>0</v>
      </c>
      <c r="BX142" s="489"/>
      <c r="BY142" s="488">
        <v>0</v>
      </c>
      <c r="BZ142" s="488">
        <v>0</v>
      </c>
      <c r="CA142" s="488">
        <v>0</v>
      </c>
      <c r="CB142" s="488">
        <v>0</v>
      </c>
      <c r="CC142" s="489"/>
      <c r="CD142" s="489"/>
      <c r="CE142" s="488">
        <v>0</v>
      </c>
      <c r="CF142" s="489"/>
      <c r="CG142" s="488">
        <v>0</v>
      </c>
      <c r="CH142" s="489"/>
      <c r="CI142" s="493"/>
      <c r="CJ142" s="489"/>
      <c r="CK142" s="488">
        <v>0</v>
      </c>
      <c r="CL142" s="493"/>
    </row>
    <row r="143" spans="1:90" ht="30.75" customHeight="1" x14ac:dyDescent="0.25">
      <c r="A143" s="594" t="s">
        <v>910</v>
      </c>
      <c r="B143" s="319" t="s">
        <v>911</v>
      </c>
      <c r="C143" s="320" t="s">
        <v>735</v>
      </c>
      <c r="D143" s="320" t="s">
        <v>612</v>
      </c>
      <c r="E143" s="323"/>
      <c r="F143" s="396" t="s">
        <v>63</v>
      </c>
      <c r="G143" s="397">
        <f>'Stage 2 - Site Information'!N143</f>
        <v>66</v>
      </c>
      <c r="H143" s="396"/>
      <c r="I143" s="398">
        <f>'Stage 2 - Site Information'!M143</f>
        <v>2.2000000000000002</v>
      </c>
      <c r="J143" s="399" t="s">
        <v>682</v>
      </c>
      <c r="K143" s="405"/>
      <c r="L143" s="408"/>
      <c r="M143" s="401">
        <f t="shared" si="4"/>
        <v>5</v>
      </c>
      <c r="N143" s="529"/>
      <c r="O143" s="401">
        <v>4</v>
      </c>
      <c r="P143" s="401">
        <v>1</v>
      </c>
      <c r="Q143" s="408"/>
      <c r="R143" s="400">
        <v>5</v>
      </c>
      <c r="S143" s="400">
        <v>5</v>
      </c>
      <c r="T143" s="400">
        <v>1</v>
      </c>
      <c r="U143" s="400">
        <v>4</v>
      </c>
      <c r="V143" s="407"/>
      <c r="W143" s="401">
        <v>4</v>
      </c>
      <c r="X143" s="401">
        <v>3</v>
      </c>
      <c r="Y143" s="401">
        <v>5</v>
      </c>
      <c r="Z143" s="401">
        <v>4</v>
      </c>
      <c r="AA143" s="407"/>
      <c r="AB143" s="400">
        <v>5</v>
      </c>
      <c r="AC143" s="409"/>
      <c r="AD143" s="407"/>
      <c r="AE143" s="400">
        <v>5</v>
      </c>
      <c r="AF143" s="400">
        <v>5</v>
      </c>
      <c r="AG143" s="406"/>
      <c r="AH143" s="400">
        <v>5</v>
      </c>
      <c r="AI143" s="400">
        <v>5</v>
      </c>
      <c r="AJ143" s="400">
        <v>3</v>
      </c>
      <c r="AK143" s="400">
        <v>2</v>
      </c>
      <c r="AL143" s="395">
        <v>5</v>
      </c>
      <c r="AM143" s="400">
        <v>5</v>
      </c>
      <c r="AN143" s="400">
        <v>4</v>
      </c>
      <c r="AO143" s="400">
        <v>4</v>
      </c>
      <c r="AP143" s="400">
        <v>3</v>
      </c>
      <c r="AQ143" s="400">
        <v>5</v>
      </c>
      <c r="AR143" s="400">
        <v>5</v>
      </c>
      <c r="AS143" s="395"/>
      <c r="AT143" s="400">
        <v>5</v>
      </c>
      <c r="AU143" s="400">
        <v>5</v>
      </c>
      <c r="AV143" s="400">
        <v>5</v>
      </c>
      <c r="AW143" s="400">
        <v>5</v>
      </c>
      <c r="AX143" s="400">
        <v>2</v>
      </c>
      <c r="AY143" s="400">
        <v>1</v>
      </c>
      <c r="AZ143" s="400">
        <v>5</v>
      </c>
      <c r="BA143" s="400">
        <v>5</v>
      </c>
      <c r="BB143" s="409"/>
      <c r="BC143" s="400">
        <v>3</v>
      </c>
      <c r="BD143" s="400">
        <v>3</v>
      </c>
      <c r="BE143" s="395"/>
      <c r="BF143" s="400">
        <v>5</v>
      </c>
      <c r="BG143" s="400">
        <v>5</v>
      </c>
      <c r="BH143" s="395"/>
      <c r="BI143" s="400">
        <v>5</v>
      </c>
      <c r="BJ143" s="400">
        <v>5</v>
      </c>
      <c r="BK143" s="400">
        <v>5</v>
      </c>
      <c r="BL143" s="400">
        <v>5</v>
      </c>
      <c r="BM143" s="400">
        <v>4</v>
      </c>
      <c r="BN143" s="400">
        <v>5</v>
      </c>
      <c r="BO143" s="395"/>
      <c r="BP143" s="400">
        <v>5</v>
      </c>
      <c r="BQ143" s="400">
        <v>5</v>
      </c>
      <c r="BR143" s="406"/>
      <c r="BS143" s="400">
        <v>3</v>
      </c>
      <c r="BT143" s="400">
        <v>2</v>
      </c>
      <c r="BU143" s="400">
        <v>4</v>
      </c>
      <c r="BV143" s="400">
        <v>1</v>
      </c>
      <c r="BW143" s="400">
        <v>3</v>
      </c>
      <c r="BX143" s="409"/>
      <c r="BY143" s="400">
        <v>3</v>
      </c>
      <c r="BZ143" s="400">
        <v>2</v>
      </c>
      <c r="CA143" s="400">
        <v>1</v>
      </c>
      <c r="CB143" s="400">
        <v>2</v>
      </c>
      <c r="CC143" s="409"/>
      <c r="CD143" s="409"/>
      <c r="CE143" s="400">
        <v>1</v>
      </c>
      <c r="CF143" s="409"/>
      <c r="CG143" s="400">
        <v>4</v>
      </c>
      <c r="CH143" s="409"/>
      <c r="CI143" s="395"/>
      <c r="CJ143" s="409"/>
      <c r="CK143" s="400">
        <v>1</v>
      </c>
      <c r="CL143" s="395"/>
    </row>
    <row r="144" spans="1:90" s="494" customFormat="1" ht="30.75" customHeight="1" x14ac:dyDescent="0.25">
      <c r="A144" s="595" t="s">
        <v>912</v>
      </c>
      <c r="B144" s="479" t="s">
        <v>913</v>
      </c>
      <c r="C144" s="480" t="s">
        <v>743</v>
      </c>
      <c r="D144" s="480" t="s">
        <v>524</v>
      </c>
      <c r="E144" s="481"/>
      <c r="F144" s="482" t="s">
        <v>63</v>
      </c>
      <c r="G144" s="483">
        <f>'Stage 2 - Site Information'!N144</f>
        <v>1</v>
      </c>
      <c r="H144" s="482"/>
      <c r="I144" s="484">
        <f>'Stage 2 - Site Information'!M144</f>
        <v>0.03</v>
      </c>
      <c r="J144" s="485"/>
      <c r="K144" s="486"/>
      <c r="L144" s="487"/>
      <c r="M144" s="401">
        <f t="shared" si="4"/>
        <v>1</v>
      </c>
      <c r="N144" s="529"/>
      <c r="O144" s="401">
        <v>3</v>
      </c>
      <c r="P144" s="401">
        <v>5</v>
      </c>
      <c r="Q144" s="487"/>
      <c r="R144" s="488">
        <v>0</v>
      </c>
      <c r="S144" s="488">
        <v>0</v>
      </c>
      <c r="T144" s="488">
        <v>0</v>
      </c>
      <c r="U144" s="488">
        <v>0</v>
      </c>
      <c r="V144" s="490"/>
      <c r="W144" s="491">
        <v>0</v>
      </c>
      <c r="X144" s="491">
        <v>0</v>
      </c>
      <c r="Y144" s="491">
        <v>0</v>
      </c>
      <c r="Z144" s="491">
        <v>0</v>
      </c>
      <c r="AA144" s="490"/>
      <c r="AB144" s="488">
        <v>0</v>
      </c>
      <c r="AC144" s="488">
        <v>0</v>
      </c>
      <c r="AD144" s="490"/>
      <c r="AE144" s="488">
        <v>0</v>
      </c>
      <c r="AF144" s="488">
        <v>0</v>
      </c>
      <c r="AG144" s="492"/>
      <c r="AH144" s="488">
        <v>0</v>
      </c>
      <c r="AI144" s="488">
        <v>0</v>
      </c>
      <c r="AJ144" s="488">
        <v>0</v>
      </c>
      <c r="AK144" s="488">
        <v>0</v>
      </c>
      <c r="AL144" s="493"/>
      <c r="AM144" s="488">
        <v>0</v>
      </c>
      <c r="AN144" s="488">
        <v>0</v>
      </c>
      <c r="AO144" s="488">
        <v>0</v>
      </c>
      <c r="AP144" s="488">
        <v>0</v>
      </c>
      <c r="AQ144" s="488">
        <v>0</v>
      </c>
      <c r="AR144" s="488">
        <v>0</v>
      </c>
      <c r="AS144" s="493"/>
      <c r="AT144" s="488">
        <v>0</v>
      </c>
      <c r="AU144" s="488">
        <v>0</v>
      </c>
      <c r="AV144" s="488">
        <v>0</v>
      </c>
      <c r="AW144" s="488">
        <v>0</v>
      </c>
      <c r="AX144" s="488">
        <v>0</v>
      </c>
      <c r="AY144" s="488">
        <v>0</v>
      </c>
      <c r="AZ144" s="488">
        <v>0</v>
      </c>
      <c r="BA144" s="488">
        <v>0</v>
      </c>
      <c r="BB144" s="489"/>
      <c r="BC144" s="488">
        <v>0</v>
      </c>
      <c r="BD144" s="488">
        <v>0</v>
      </c>
      <c r="BE144" s="493"/>
      <c r="BF144" s="488">
        <v>0</v>
      </c>
      <c r="BG144" s="488">
        <v>0</v>
      </c>
      <c r="BH144" s="493"/>
      <c r="BI144" s="488">
        <v>0</v>
      </c>
      <c r="BJ144" s="488">
        <v>0</v>
      </c>
      <c r="BK144" s="488">
        <v>0</v>
      </c>
      <c r="BL144" s="488">
        <v>0</v>
      </c>
      <c r="BM144" s="488">
        <v>0</v>
      </c>
      <c r="BN144" s="488">
        <v>0</v>
      </c>
      <c r="BO144" s="493"/>
      <c r="BP144" s="488">
        <v>0</v>
      </c>
      <c r="BQ144" s="488">
        <v>0</v>
      </c>
      <c r="BR144" s="492"/>
      <c r="BS144" s="488">
        <v>0</v>
      </c>
      <c r="BT144" s="488">
        <v>0</v>
      </c>
      <c r="BU144" s="488">
        <v>0</v>
      </c>
      <c r="BV144" s="488">
        <v>0</v>
      </c>
      <c r="BW144" s="488">
        <v>0</v>
      </c>
      <c r="BX144" s="489"/>
      <c r="BY144" s="488">
        <v>0</v>
      </c>
      <c r="BZ144" s="488">
        <v>0</v>
      </c>
      <c r="CA144" s="488">
        <v>0</v>
      </c>
      <c r="CB144" s="488">
        <v>0</v>
      </c>
      <c r="CC144" s="489"/>
      <c r="CD144" s="489"/>
      <c r="CE144" s="488">
        <v>0</v>
      </c>
      <c r="CF144" s="489"/>
      <c r="CG144" s="488">
        <v>0</v>
      </c>
      <c r="CH144" s="489"/>
      <c r="CI144" s="493"/>
      <c r="CJ144" s="489"/>
      <c r="CK144" s="488">
        <v>0</v>
      </c>
      <c r="CL144" s="493"/>
    </row>
    <row r="145" spans="1:90" s="494" customFormat="1" ht="30.75" customHeight="1" x14ac:dyDescent="0.25">
      <c r="A145" s="595" t="s">
        <v>914</v>
      </c>
      <c r="B145" s="479" t="s">
        <v>915</v>
      </c>
      <c r="C145" s="480" t="s">
        <v>743</v>
      </c>
      <c r="D145" s="480" t="s">
        <v>524</v>
      </c>
      <c r="E145" s="481"/>
      <c r="F145" s="482" t="s">
        <v>63</v>
      </c>
      <c r="G145" s="483">
        <f>'Stage 2 - Site Information'!N145</f>
        <v>1</v>
      </c>
      <c r="H145" s="482"/>
      <c r="I145" s="484">
        <f>'Stage 2 - Site Information'!M145</f>
        <v>0.05</v>
      </c>
      <c r="J145" s="485"/>
      <c r="K145" s="486"/>
      <c r="L145" s="487"/>
      <c r="M145" s="401">
        <f t="shared" si="4"/>
        <v>1</v>
      </c>
      <c r="N145" s="529"/>
      <c r="O145" s="401">
        <v>3</v>
      </c>
      <c r="P145" s="401">
        <v>5</v>
      </c>
      <c r="Q145" s="487"/>
      <c r="R145" s="488">
        <v>0</v>
      </c>
      <c r="S145" s="488">
        <v>0</v>
      </c>
      <c r="T145" s="488">
        <v>0</v>
      </c>
      <c r="U145" s="488">
        <v>0</v>
      </c>
      <c r="V145" s="490"/>
      <c r="W145" s="491">
        <v>0</v>
      </c>
      <c r="X145" s="491">
        <v>0</v>
      </c>
      <c r="Y145" s="491">
        <v>0</v>
      </c>
      <c r="Z145" s="491">
        <v>0</v>
      </c>
      <c r="AA145" s="490"/>
      <c r="AB145" s="488">
        <v>0</v>
      </c>
      <c r="AC145" s="488">
        <v>0</v>
      </c>
      <c r="AD145" s="490"/>
      <c r="AE145" s="488">
        <v>0</v>
      </c>
      <c r="AF145" s="488">
        <v>0</v>
      </c>
      <c r="AG145" s="492"/>
      <c r="AH145" s="488">
        <v>0</v>
      </c>
      <c r="AI145" s="488">
        <v>0</v>
      </c>
      <c r="AJ145" s="488">
        <v>0</v>
      </c>
      <c r="AK145" s="488">
        <v>0</v>
      </c>
      <c r="AL145" s="493"/>
      <c r="AM145" s="488">
        <v>0</v>
      </c>
      <c r="AN145" s="488">
        <v>0</v>
      </c>
      <c r="AO145" s="488">
        <v>0</v>
      </c>
      <c r="AP145" s="488">
        <v>0</v>
      </c>
      <c r="AQ145" s="488">
        <v>0</v>
      </c>
      <c r="AR145" s="488">
        <v>0</v>
      </c>
      <c r="AS145" s="493"/>
      <c r="AT145" s="488">
        <v>0</v>
      </c>
      <c r="AU145" s="488">
        <v>0</v>
      </c>
      <c r="AV145" s="488">
        <v>0</v>
      </c>
      <c r="AW145" s="488">
        <v>0</v>
      </c>
      <c r="AX145" s="488">
        <v>0</v>
      </c>
      <c r="AY145" s="488">
        <v>0</v>
      </c>
      <c r="AZ145" s="488">
        <v>0</v>
      </c>
      <c r="BA145" s="488">
        <v>0</v>
      </c>
      <c r="BB145" s="489"/>
      <c r="BC145" s="488">
        <v>0</v>
      </c>
      <c r="BD145" s="488">
        <v>0</v>
      </c>
      <c r="BE145" s="493"/>
      <c r="BF145" s="488">
        <v>0</v>
      </c>
      <c r="BG145" s="488">
        <v>0</v>
      </c>
      <c r="BH145" s="493"/>
      <c r="BI145" s="488">
        <v>0</v>
      </c>
      <c r="BJ145" s="488">
        <v>0</v>
      </c>
      <c r="BK145" s="488">
        <v>0</v>
      </c>
      <c r="BL145" s="488">
        <v>0</v>
      </c>
      <c r="BM145" s="488">
        <v>0</v>
      </c>
      <c r="BN145" s="488">
        <v>0</v>
      </c>
      <c r="BO145" s="493"/>
      <c r="BP145" s="488">
        <v>0</v>
      </c>
      <c r="BQ145" s="488">
        <v>0</v>
      </c>
      <c r="BR145" s="492"/>
      <c r="BS145" s="488">
        <v>0</v>
      </c>
      <c r="BT145" s="488">
        <v>0</v>
      </c>
      <c r="BU145" s="488">
        <v>0</v>
      </c>
      <c r="BV145" s="488">
        <v>0</v>
      </c>
      <c r="BW145" s="488">
        <v>0</v>
      </c>
      <c r="BX145" s="489"/>
      <c r="BY145" s="488">
        <v>0</v>
      </c>
      <c r="BZ145" s="488">
        <v>0</v>
      </c>
      <c r="CA145" s="488">
        <v>0</v>
      </c>
      <c r="CB145" s="488">
        <v>0</v>
      </c>
      <c r="CC145" s="489"/>
      <c r="CD145" s="489"/>
      <c r="CE145" s="488">
        <v>0</v>
      </c>
      <c r="CF145" s="489"/>
      <c r="CG145" s="488">
        <v>0</v>
      </c>
      <c r="CH145" s="489"/>
      <c r="CI145" s="493"/>
      <c r="CJ145" s="489"/>
      <c r="CK145" s="488">
        <v>0</v>
      </c>
      <c r="CL145" s="493"/>
    </row>
    <row r="146" spans="1:90" ht="30.75" customHeight="1" x14ac:dyDescent="0.25">
      <c r="A146" s="594" t="s">
        <v>916</v>
      </c>
      <c r="B146" s="319" t="s">
        <v>917</v>
      </c>
      <c r="C146" s="320" t="s">
        <v>689</v>
      </c>
      <c r="D146" s="320" t="s">
        <v>515</v>
      </c>
      <c r="E146" s="323"/>
      <c r="F146" s="396" t="s">
        <v>63</v>
      </c>
      <c r="G146" s="397">
        <f>'Stage 2 - Site Information'!N146</f>
        <v>9</v>
      </c>
      <c r="H146" s="396"/>
      <c r="I146" s="398">
        <f>'Stage 2 - Site Information'!M146</f>
        <v>0.25</v>
      </c>
      <c r="J146" s="399"/>
      <c r="K146" s="405"/>
      <c r="L146" s="408"/>
      <c r="M146" s="401">
        <f t="shared" si="4"/>
        <v>5</v>
      </c>
      <c r="N146" s="529"/>
      <c r="O146" s="401">
        <v>5</v>
      </c>
      <c r="P146" s="401">
        <v>5</v>
      </c>
      <c r="Q146" s="408"/>
      <c r="R146" s="400">
        <v>3</v>
      </c>
      <c r="S146" s="400">
        <v>5</v>
      </c>
      <c r="T146" s="400">
        <v>1</v>
      </c>
      <c r="U146" s="400">
        <v>4</v>
      </c>
      <c r="V146" s="407"/>
      <c r="W146" s="401">
        <v>4</v>
      </c>
      <c r="X146" s="401">
        <v>3</v>
      </c>
      <c r="Y146" s="401">
        <v>3</v>
      </c>
      <c r="Z146" s="401">
        <v>4</v>
      </c>
      <c r="AA146" s="407"/>
      <c r="AB146" s="400">
        <v>5</v>
      </c>
      <c r="AC146" s="400">
        <v>1</v>
      </c>
      <c r="AD146" s="407"/>
      <c r="AE146" s="400">
        <v>1</v>
      </c>
      <c r="AF146" s="400">
        <v>1</v>
      </c>
      <c r="AG146" s="406"/>
      <c r="AH146" s="400">
        <v>2</v>
      </c>
      <c r="AI146" s="400">
        <v>3</v>
      </c>
      <c r="AJ146" s="400">
        <v>3</v>
      </c>
      <c r="AK146" s="400">
        <v>2</v>
      </c>
      <c r="AL146" s="395"/>
      <c r="AM146" s="400">
        <v>5</v>
      </c>
      <c r="AN146" s="400">
        <v>4</v>
      </c>
      <c r="AO146" s="400">
        <v>5</v>
      </c>
      <c r="AP146" s="400">
        <v>4</v>
      </c>
      <c r="AQ146" s="400">
        <v>5</v>
      </c>
      <c r="AR146" s="400">
        <v>5</v>
      </c>
      <c r="AS146" s="395"/>
      <c r="AT146" s="400">
        <v>5</v>
      </c>
      <c r="AU146" s="400">
        <v>5</v>
      </c>
      <c r="AV146" s="400">
        <v>5</v>
      </c>
      <c r="AW146" s="400">
        <v>5</v>
      </c>
      <c r="AX146" s="400">
        <v>2</v>
      </c>
      <c r="AY146" s="400">
        <v>5</v>
      </c>
      <c r="AZ146" s="400">
        <v>5</v>
      </c>
      <c r="BA146" s="400">
        <v>5</v>
      </c>
      <c r="BB146" s="409"/>
      <c r="BC146" s="400">
        <v>5</v>
      </c>
      <c r="BD146" s="400">
        <v>5</v>
      </c>
      <c r="BE146" s="395"/>
      <c r="BF146" s="400">
        <v>5</v>
      </c>
      <c r="BG146" s="400">
        <v>5</v>
      </c>
      <c r="BH146" s="395"/>
      <c r="BI146" s="400">
        <v>3</v>
      </c>
      <c r="BJ146" s="400">
        <v>5</v>
      </c>
      <c r="BK146" s="400">
        <v>3</v>
      </c>
      <c r="BL146" s="400">
        <v>5</v>
      </c>
      <c r="BM146" s="400">
        <v>4</v>
      </c>
      <c r="BN146" s="400">
        <v>5</v>
      </c>
      <c r="BO146" s="395"/>
      <c r="BP146" s="400">
        <v>5</v>
      </c>
      <c r="BQ146" s="400">
        <v>3</v>
      </c>
      <c r="BR146" s="406"/>
      <c r="BS146" s="400">
        <v>4</v>
      </c>
      <c r="BT146" s="400">
        <v>2</v>
      </c>
      <c r="BU146" s="400">
        <v>4</v>
      </c>
      <c r="BV146" s="400">
        <v>5</v>
      </c>
      <c r="BW146" s="400">
        <v>5</v>
      </c>
      <c r="BX146" s="409"/>
      <c r="BY146" s="400">
        <v>5</v>
      </c>
      <c r="BZ146" s="400">
        <v>4</v>
      </c>
      <c r="CA146" s="400">
        <v>4</v>
      </c>
      <c r="CB146" s="400">
        <v>4</v>
      </c>
      <c r="CC146" s="409"/>
      <c r="CD146" s="409"/>
      <c r="CE146" s="400">
        <v>4</v>
      </c>
      <c r="CF146" s="409"/>
      <c r="CG146" s="400">
        <v>5</v>
      </c>
      <c r="CH146" s="409"/>
      <c r="CI146" s="395"/>
      <c r="CJ146" s="409"/>
      <c r="CK146" s="400">
        <v>1</v>
      </c>
      <c r="CL146" s="395"/>
    </row>
    <row r="147" spans="1:90" s="494" customFormat="1" ht="30.75" customHeight="1" x14ac:dyDescent="0.25">
      <c r="A147" s="595" t="s">
        <v>918</v>
      </c>
      <c r="B147" s="479" t="s">
        <v>919</v>
      </c>
      <c r="C147" s="480" t="s">
        <v>920</v>
      </c>
      <c r="D147" s="480" t="s">
        <v>515</v>
      </c>
      <c r="E147" s="481"/>
      <c r="F147" s="482" t="s">
        <v>63</v>
      </c>
      <c r="G147" s="483">
        <f>'Stage 2 - Site Information'!N147</f>
        <v>8</v>
      </c>
      <c r="H147" s="482" t="s">
        <v>63</v>
      </c>
      <c r="I147" s="484">
        <f>'Stage 2 - Site Information'!M147</f>
        <v>0.22</v>
      </c>
      <c r="J147" s="485"/>
      <c r="K147" s="486"/>
      <c r="L147" s="487"/>
      <c r="M147" s="401">
        <f t="shared" si="4"/>
        <v>1</v>
      </c>
      <c r="N147" s="529"/>
      <c r="O147" s="401">
        <v>5</v>
      </c>
      <c r="P147" s="401">
        <v>5</v>
      </c>
      <c r="Q147" s="487"/>
      <c r="R147" s="488">
        <v>0</v>
      </c>
      <c r="S147" s="488">
        <v>0</v>
      </c>
      <c r="T147" s="488">
        <v>0</v>
      </c>
      <c r="U147" s="488">
        <v>0</v>
      </c>
      <c r="V147" s="490"/>
      <c r="W147" s="491">
        <v>0</v>
      </c>
      <c r="X147" s="491">
        <v>0</v>
      </c>
      <c r="Y147" s="491">
        <v>0</v>
      </c>
      <c r="Z147" s="491">
        <v>0</v>
      </c>
      <c r="AA147" s="490"/>
      <c r="AB147" s="488">
        <v>0</v>
      </c>
      <c r="AC147" s="488">
        <v>0</v>
      </c>
      <c r="AD147" s="490"/>
      <c r="AE147" s="488">
        <v>0</v>
      </c>
      <c r="AF147" s="488">
        <v>0</v>
      </c>
      <c r="AG147" s="492"/>
      <c r="AH147" s="488">
        <v>0</v>
      </c>
      <c r="AI147" s="488">
        <v>0</v>
      </c>
      <c r="AJ147" s="488">
        <v>0</v>
      </c>
      <c r="AK147" s="488">
        <v>0</v>
      </c>
      <c r="AL147" s="493"/>
      <c r="AM147" s="488">
        <v>0</v>
      </c>
      <c r="AN147" s="488">
        <v>0</v>
      </c>
      <c r="AO147" s="488">
        <v>0</v>
      </c>
      <c r="AP147" s="488">
        <v>0</v>
      </c>
      <c r="AQ147" s="488">
        <v>0</v>
      </c>
      <c r="AR147" s="488">
        <v>0</v>
      </c>
      <c r="AS147" s="493"/>
      <c r="AT147" s="488">
        <v>0</v>
      </c>
      <c r="AU147" s="488">
        <v>0</v>
      </c>
      <c r="AV147" s="488">
        <v>0</v>
      </c>
      <c r="AW147" s="488">
        <v>0</v>
      </c>
      <c r="AX147" s="488">
        <v>0</v>
      </c>
      <c r="AY147" s="488">
        <v>0</v>
      </c>
      <c r="AZ147" s="488">
        <v>0</v>
      </c>
      <c r="BA147" s="488">
        <v>0</v>
      </c>
      <c r="BB147" s="489"/>
      <c r="BC147" s="488">
        <v>0</v>
      </c>
      <c r="BD147" s="488">
        <v>0</v>
      </c>
      <c r="BE147" s="493"/>
      <c r="BF147" s="488">
        <v>0</v>
      </c>
      <c r="BG147" s="488">
        <v>0</v>
      </c>
      <c r="BH147" s="493"/>
      <c r="BI147" s="488">
        <v>0</v>
      </c>
      <c r="BJ147" s="488">
        <v>0</v>
      </c>
      <c r="BK147" s="488">
        <v>0</v>
      </c>
      <c r="BL147" s="488">
        <v>0</v>
      </c>
      <c r="BM147" s="488">
        <v>0</v>
      </c>
      <c r="BN147" s="488">
        <v>0</v>
      </c>
      <c r="BO147" s="493"/>
      <c r="BP147" s="488">
        <v>0</v>
      </c>
      <c r="BQ147" s="488">
        <v>0</v>
      </c>
      <c r="BR147" s="492"/>
      <c r="BS147" s="488">
        <v>0</v>
      </c>
      <c r="BT147" s="488">
        <v>0</v>
      </c>
      <c r="BU147" s="488">
        <v>0</v>
      </c>
      <c r="BV147" s="488">
        <v>0</v>
      </c>
      <c r="BW147" s="488">
        <v>0</v>
      </c>
      <c r="BX147" s="489"/>
      <c r="BY147" s="488">
        <v>0</v>
      </c>
      <c r="BZ147" s="488">
        <v>0</v>
      </c>
      <c r="CA147" s="488">
        <v>0</v>
      </c>
      <c r="CB147" s="488">
        <v>0</v>
      </c>
      <c r="CC147" s="489"/>
      <c r="CD147" s="489"/>
      <c r="CE147" s="488">
        <v>0</v>
      </c>
      <c r="CF147" s="489"/>
      <c r="CG147" s="488">
        <v>0</v>
      </c>
      <c r="CH147" s="489"/>
      <c r="CI147" s="493"/>
      <c r="CJ147" s="489"/>
      <c r="CK147" s="488">
        <v>0</v>
      </c>
      <c r="CL147" s="493"/>
    </row>
    <row r="148" spans="1:90" s="494" customFormat="1" ht="30.75" customHeight="1" x14ac:dyDescent="0.25">
      <c r="A148" s="595" t="s">
        <v>921</v>
      </c>
      <c r="B148" s="479" t="s">
        <v>922</v>
      </c>
      <c r="C148" s="480" t="s">
        <v>923</v>
      </c>
      <c r="D148" s="480" t="s">
        <v>515</v>
      </c>
      <c r="E148" s="481"/>
      <c r="F148" s="482"/>
      <c r="G148" s="483">
        <f>'Stage 2 - Site Information'!N148</f>
        <v>0</v>
      </c>
      <c r="H148" s="482" t="s">
        <v>63</v>
      </c>
      <c r="I148" s="484">
        <f>'Stage 2 - Site Information'!M148</f>
        <v>0.38</v>
      </c>
      <c r="J148" s="485"/>
      <c r="K148" s="486"/>
      <c r="L148" s="487"/>
      <c r="M148" s="401">
        <f t="shared" si="4"/>
        <v>5</v>
      </c>
      <c r="N148" s="529"/>
      <c r="O148" s="401">
        <v>5</v>
      </c>
      <c r="P148" s="401">
        <v>5</v>
      </c>
      <c r="Q148" s="487"/>
      <c r="R148" s="488">
        <v>0</v>
      </c>
      <c r="S148" s="488">
        <v>0</v>
      </c>
      <c r="T148" s="488">
        <v>0</v>
      </c>
      <c r="U148" s="488">
        <v>0</v>
      </c>
      <c r="V148" s="490"/>
      <c r="W148" s="491">
        <v>0</v>
      </c>
      <c r="X148" s="491">
        <v>0</v>
      </c>
      <c r="Y148" s="491">
        <v>0</v>
      </c>
      <c r="Z148" s="491">
        <v>0</v>
      </c>
      <c r="AA148" s="490"/>
      <c r="AB148" s="488">
        <v>0</v>
      </c>
      <c r="AC148" s="488">
        <v>0</v>
      </c>
      <c r="AD148" s="490"/>
      <c r="AE148" s="488">
        <v>0</v>
      </c>
      <c r="AF148" s="488">
        <v>0</v>
      </c>
      <c r="AG148" s="492"/>
      <c r="AH148" s="488">
        <v>0</v>
      </c>
      <c r="AI148" s="488">
        <v>0</v>
      </c>
      <c r="AJ148" s="488">
        <v>0</v>
      </c>
      <c r="AK148" s="488">
        <v>0</v>
      </c>
      <c r="AL148" s="493"/>
      <c r="AM148" s="488">
        <v>0</v>
      </c>
      <c r="AN148" s="488">
        <v>0</v>
      </c>
      <c r="AO148" s="488">
        <v>0</v>
      </c>
      <c r="AP148" s="488">
        <v>0</v>
      </c>
      <c r="AQ148" s="488">
        <v>0</v>
      </c>
      <c r="AR148" s="488">
        <v>0</v>
      </c>
      <c r="AS148" s="493"/>
      <c r="AT148" s="488">
        <v>0</v>
      </c>
      <c r="AU148" s="488">
        <v>0</v>
      </c>
      <c r="AV148" s="488">
        <v>0</v>
      </c>
      <c r="AW148" s="488">
        <v>0</v>
      </c>
      <c r="AX148" s="488">
        <v>0</v>
      </c>
      <c r="AY148" s="488">
        <v>0</v>
      </c>
      <c r="AZ148" s="488">
        <v>0</v>
      </c>
      <c r="BA148" s="488">
        <v>0</v>
      </c>
      <c r="BB148" s="489"/>
      <c r="BC148" s="488">
        <v>0</v>
      </c>
      <c r="BD148" s="488">
        <v>0</v>
      </c>
      <c r="BE148" s="493"/>
      <c r="BF148" s="488">
        <v>0</v>
      </c>
      <c r="BG148" s="488">
        <v>0</v>
      </c>
      <c r="BH148" s="493"/>
      <c r="BI148" s="488">
        <v>0</v>
      </c>
      <c r="BJ148" s="488">
        <v>0</v>
      </c>
      <c r="BK148" s="488">
        <v>0</v>
      </c>
      <c r="BL148" s="488">
        <v>0</v>
      </c>
      <c r="BM148" s="488">
        <v>0</v>
      </c>
      <c r="BN148" s="488">
        <v>0</v>
      </c>
      <c r="BO148" s="493"/>
      <c r="BP148" s="488">
        <v>0</v>
      </c>
      <c r="BQ148" s="488">
        <v>0</v>
      </c>
      <c r="BR148" s="492"/>
      <c r="BS148" s="488">
        <v>0</v>
      </c>
      <c r="BT148" s="488">
        <v>0</v>
      </c>
      <c r="BU148" s="488">
        <v>0</v>
      </c>
      <c r="BV148" s="488">
        <v>0</v>
      </c>
      <c r="BW148" s="488">
        <v>0</v>
      </c>
      <c r="BX148" s="489"/>
      <c r="BY148" s="488">
        <v>0</v>
      </c>
      <c r="BZ148" s="488">
        <v>0</v>
      </c>
      <c r="CA148" s="488">
        <v>0</v>
      </c>
      <c r="CB148" s="488">
        <v>0</v>
      </c>
      <c r="CC148" s="489"/>
      <c r="CD148" s="489"/>
      <c r="CE148" s="488">
        <v>0</v>
      </c>
      <c r="CF148" s="489"/>
      <c r="CG148" s="488">
        <v>0</v>
      </c>
      <c r="CH148" s="489"/>
      <c r="CI148" s="493"/>
      <c r="CJ148" s="489"/>
      <c r="CK148" s="488">
        <v>0</v>
      </c>
      <c r="CL148" s="493"/>
    </row>
    <row r="149" spans="1:90" ht="30.75" customHeight="1" x14ac:dyDescent="0.25">
      <c r="A149" s="594" t="s">
        <v>924</v>
      </c>
      <c r="B149" s="319" t="s">
        <v>925</v>
      </c>
      <c r="C149" s="320" t="s">
        <v>926</v>
      </c>
      <c r="D149" s="320" t="s">
        <v>535</v>
      </c>
      <c r="E149" s="323"/>
      <c r="F149" s="396" t="s">
        <v>63</v>
      </c>
      <c r="G149" s="397">
        <f>'Stage 2 - Site Information'!N149</f>
        <v>39</v>
      </c>
      <c r="H149" s="396" t="s">
        <v>63</v>
      </c>
      <c r="I149" s="398">
        <f>'Stage 2 - Site Information'!M149</f>
        <v>1.1000000000000001</v>
      </c>
      <c r="J149" s="399"/>
      <c r="K149" s="405"/>
      <c r="L149" s="408"/>
      <c r="M149" s="401">
        <f t="shared" si="4"/>
        <v>5</v>
      </c>
      <c r="N149" s="529"/>
      <c r="O149" s="401">
        <v>5</v>
      </c>
      <c r="P149" s="401">
        <v>1</v>
      </c>
      <c r="Q149" s="408"/>
      <c r="R149" s="400">
        <v>5</v>
      </c>
      <c r="S149" s="400">
        <v>5</v>
      </c>
      <c r="T149" s="400">
        <v>3</v>
      </c>
      <c r="U149" s="400">
        <v>4</v>
      </c>
      <c r="V149" s="407"/>
      <c r="W149" s="401">
        <v>4</v>
      </c>
      <c r="X149" s="401">
        <v>3</v>
      </c>
      <c r="Y149" s="401">
        <v>1</v>
      </c>
      <c r="Z149" s="401">
        <v>3</v>
      </c>
      <c r="AA149" s="407"/>
      <c r="AB149" s="400">
        <v>4</v>
      </c>
      <c r="AC149" s="409"/>
      <c r="AD149" s="407"/>
      <c r="AE149" s="400">
        <v>1</v>
      </c>
      <c r="AF149" s="400">
        <v>1</v>
      </c>
      <c r="AG149" s="406"/>
      <c r="AH149" s="400">
        <v>2</v>
      </c>
      <c r="AI149" s="400">
        <v>1</v>
      </c>
      <c r="AJ149" s="400">
        <v>1</v>
      </c>
      <c r="AK149" s="400">
        <v>2</v>
      </c>
      <c r="AL149" s="395"/>
      <c r="AM149" s="400">
        <v>5</v>
      </c>
      <c r="AN149" s="400">
        <v>5</v>
      </c>
      <c r="AO149" s="400">
        <v>4</v>
      </c>
      <c r="AP149" s="400">
        <v>4</v>
      </c>
      <c r="AQ149" s="400">
        <v>5</v>
      </c>
      <c r="AR149" s="400">
        <v>4</v>
      </c>
      <c r="AS149" s="395"/>
      <c r="AT149" s="400">
        <v>5</v>
      </c>
      <c r="AU149" s="400">
        <v>5</v>
      </c>
      <c r="AV149" s="400">
        <v>5</v>
      </c>
      <c r="AW149" s="400">
        <v>5</v>
      </c>
      <c r="AX149" s="400">
        <v>5</v>
      </c>
      <c r="AY149" s="400">
        <v>5</v>
      </c>
      <c r="AZ149" s="400">
        <v>5</v>
      </c>
      <c r="BA149" s="400">
        <v>5</v>
      </c>
      <c r="BB149" s="409"/>
      <c r="BC149" s="400">
        <v>5</v>
      </c>
      <c r="BD149" s="400">
        <v>5</v>
      </c>
      <c r="BE149" s="395"/>
      <c r="BF149" s="400">
        <v>3</v>
      </c>
      <c r="BG149" s="400">
        <v>5</v>
      </c>
      <c r="BH149" s="395"/>
      <c r="BI149" s="400">
        <v>4</v>
      </c>
      <c r="BJ149" s="400">
        <v>5</v>
      </c>
      <c r="BK149" s="400">
        <v>1</v>
      </c>
      <c r="BL149" s="400">
        <v>4</v>
      </c>
      <c r="BM149" s="400">
        <v>4</v>
      </c>
      <c r="BN149" s="400">
        <v>5</v>
      </c>
      <c r="BO149" s="395"/>
      <c r="BP149" s="400">
        <v>5</v>
      </c>
      <c r="BQ149" s="400">
        <v>3</v>
      </c>
      <c r="BR149" s="406"/>
      <c r="BS149" s="400">
        <v>4</v>
      </c>
      <c r="BT149" s="400">
        <v>2</v>
      </c>
      <c r="BU149" s="400">
        <v>5</v>
      </c>
      <c r="BV149" s="400">
        <v>5</v>
      </c>
      <c r="BW149" s="400">
        <v>5</v>
      </c>
      <c r="BX149" s="409"/>
      <c r="BY149" s="400">
        <v>5</v>
      </c>
      <c r="BZ149" s="400">
        <v>5</v>
      </c>
      <c r="CA149" s="400">
        <v>5</v>
      </c>
      <c r="CB149" s="400">
        <v>2</v>
      </c>
      <c r="CC149" s="409"/>
      <c r="CD149" s="409"/>
      <c r="CE149" s="400">
        <v>5</v>
      </c>
      <c r="CF149" s="409"/>
      <c r="CG149" s="400">
        <v>5</v>
      </c>
      <c r="CH149" s="409"/>
      <c r="CI149" s="395"/>
      <c r="CJ149" s="409"/>
      <c r="CK149" s="400">
        <v>1</v>
      </c>
      <c r="CL149" s="395"/>
    </row>
    <row r="150" spans="1:90" s="494" customFormat="1" ht="30.75" customHeight="1" x14ac:dyDescent="0.25">
      <c r="A150" s="595" t="s">
        <v>927</v>
      </c>
      <c r="B150" s="479" t="s">
        <v>928</v>
      </c>
      <c r="C150" s="480" t="s">
        <v>763</v>
      </c>
      <c r="D150" s="480" t="s">
        <v>524</v>
      </c>
      <c r="E150" s="481"/>
      <c r="F150" s="482"/>
      <c r="G150" s="483">
        <f>'Stage 2 - Site Information'!N150</f>
        <v>0</v>
      </c>
      <c r="H150" s="482" t="s">
        <v>63</v>
      </c>
      <c r="I150" s="484">
        <f>'Stage 2 - Site Information'!M150</f>
        <v>0.01</v>
      </c>
      <c r="J150" s="485"/>
      <c r="K150" s="486"/>
      <c r="L150" s="487"/>
      <c r="M150" s="401">
        <f t="shared" si="4"/>
        <v>1</v>
      </c>
      <c r="N150" s="529"/>
      <c r="O150" s="401">
        <v>1</v>
      </c>
      <c r="P150" s="401">
        <v>5</v>
      </c>
      <c r="Q150" s="487"/>
      <c r="R150" s="488">
        <v>0</v>
      </c>
      <c r="S150" s="488">
        <v>0</v>
      </c>
      <c r="T150" s="488">
        <v>0</v>
      </c>
      <c r="U150" s="488">
        <v>0</v>
      </c>
      <c r="V150" s="490"/>
      <c r="W150" s="491">
        <v>0</v>
      </c>
      <c r="X150" s="491">
        <v>0</v>
      </c>
      <c r="Y150" s="491">
        <v>0</v>
      </c>
      <c r="Z150" s="491">
        <v>0</v>
      </c>
      <c r="AA150" s="490"/>
      <c r="AB150" s="488">
        <v>0</v>
      </c>
      <c r="AC150" s="488">
        <v>0</v>
      </c>
      <c r="AD150" s="490"/>
      <c r="AE150" s="488">
        <v>0</v>
      </c>
      <c r="AF150" s="488">
        <v>0</v>
      </c>
      <c r="AG150" s="492"/>
      <c r="AH150" s="488">
        <v>0</v>
      </c>
      <c r="AI150" s="488">
        <v>0</v>
      </c>
      <c r="AJ150" s="488">
        <v>0</v>
      </c>
      <c r="AK150" s="488">
        <v>0</v>
      </c>
      <c r="AL150" s="493"/>
      <c r="AM150" s="488">
        <v>0</v>
      </c>
      <c r="AN150" s="488">
        <v>0</v>
      </c>
      <c r="AO150" s="488">
        <v>0</v>
      </c>
      <c r="AP150" s="488">
        <v>0</v>
      </c>
      <c r="AQ150" s="488">
        <v>0</v>
      </c>
      <c r="AR150" s="488">
        <v>0</v>
      </c>
      <c r="AS150" s="493"/>
      <c r="AT150" s="488">
        <v>0</v>
      </c>
      <c r="AU150" s="488">
        <v>0</v>
      </c>
      <c r="AV150" s="488">
        <v>0</v>
      </c>
      <c r="AW150" s="488">
        <v>0</v>
      </c>
      <c r="AX150" s="488">
        <v>0</v>
      </c>
      <c r="AY150" s="488">
        <v>0</v>
      </c>
      <c r="AZ150" s="488">
        <v>0</v>
      </c>
      <c r="BA150" s="488">
        <v>0</v>
      </c>
      <c r="BB150" s="489"/>
      <c r="BC150" s="488">
        <v>0</v>
      </c>
      <c r="BD150" s="488">
        <v>0</v>
      </c>
      <c r="BE150" s="493"/>
      <c r="BF150" s="488">
        <v>0</v>
      </c>
      <c r="BG150" s="488">
        <v>0</v>
      </c>
      <c r="BH150" s="493"/>
      <c r="BI150" s="488">
        <v>0</v>
      </c>
      <c r="BJ150" s="488">
        <v>0</v>
      </c>
      <c r="BK150" s="488">
        <v>0</v>
      </c>
      <c r="BL150" s="488">
        <v>0</v>
      </c>
      <c r="BM150" s="488">
        <v>0</v>
      </c>
      <c r="BN150" s="488">
        <v>0</v>
      </c>
      <c r="BO150" s="493"/>
      <c r="BP150" s="488">
        <v>0</v>
      </c>
      <c r="BQ150" s="488">
        <v>0</v>
      </c>
      <c r="BR150" s="492"/>
      <c r="BS150" s="488">
        <v>0</v>
      </c>
      <c r="BT150" s="488">
        <v>0</v>
      </c>
      <c r="BU150" s="488">
        <v>0</v>
      </c>
      <c r="BV150" s="488">
        <v>0</v>
      </c>
      <c r="BW150" s="488">
        <v>0</v>
      </c>
      <c r="BX150" s="489"/>
      <c r="BY150" s="488">
        <v>0</v>
      </c>
      <c r="BZ150" s="488">
        <v>0</v>
      </c>
      <c r="CA150" s="488">
        <v>0</v>
      </c>
      <c r="CB150" s="488">
        <v>0</v>
      </c>
      <c r="CC150" s="489"/>
      <c r="CD150" s="489"/>
      <c r="CE150" s="488">
        <v>0</v>
      </c>
      <c r="CF150" s="489"/>
      <c r="CG150" s="488">
        <v>0</v>
      </c>
      <c r="CH150" s="489"/>
      <c r="CI150" s="493"/>
      <c r="CJ150" s="489"/>
      <c r="CK150" s="488">
        <v>0</v>
      </c>
      <c r="CL150" s="493"/>
    </row>
    <row r="151" spans="1:90" ht="30.75" customHeight="1" x14ac:dyDescent="0.25">
      <c r="A151" s="594" t="s">
        <v>929</v>
      </c>
      <c r="B151" s="319" t="s">
        <v>930</v>
      </c>
      <c r="C151" s="320" t="s">
        <v>931</v>
      </c>
      <c r="D151" s="320" t="s">
        <v>518</v>
      </c>
      <c r="E151" s="323"/>
      <c r="F151" s="396" t="s">
        <v>63</v>
      </c>
      <c r="G151" s="397">
        <f>'Stage 2 - Site Information'!N151</f>
        <v>19</v>
      </c>
      <c r="H151" s="396" t="s">
        <v>63</v>
      </c>
      <c r="I151" s="398">
        <f>'Stage 2 - Site Information'!M151</f>
        <v>0.53</v>
      </c>
      <c r="J151" s="399"/>
      <c r="K151" s="405"/>
      <c r="L151" s="408"/>
      <c r="M151" s="401">
        <f t="shared" si="4"/>
        <v>5</v>
      </c>
      <c r="N151" s="529"/>
      <c r="O151" s="401">
        <v>4</v>
      </c>
      <c r="P151" s="401">
        <v>2</v>
      </c>
      <c r="Q151" s="408"/>
      <c r="R151" s="400">
        <v>5</v>
      </c>
      <c r="S151" s="400">
        <v>5</v>
      </c>
      <c r="T151" s="400">
        <v>1</v>
      </c>
      <c r="U151" s="400">
        <v>3</v>
      </c>
      <c r="V151" s="407"/>
      <c r="W151" s="401">
        <v>1</v>
      </c>
      <c r="X151" s="401">
        <v>3</v>
      </c>
      <c r="Y151" s="401">
        <v>1</v>
      </c>
      <c r="Z151" s="401">
        <v>4</v>
      </c>
      <c r="AA151" s="407"/>
      <c r="AB151" s="400">
        <v>5</v>
      </c>
      <c r="AC151" s="409"/>
      <c r="AD151" s="407"/>
      <c r="AE151" s="400">
        <v>1</v>
      </c>
      <c r="AF151" s="400">
        <v>1</v>
      </c>
      <c r="AG151" s="406"/>
      <c r="AH151" s="400">
        <v>2</v>
      </c>
      <c r="AI151" s="400">
        <v>1</v>
      </c>
      <c r="AJ151" s="400">
        <v>1</v>
      </c>
      <c r="AK151" s="400">
        <v>2</v>
      </c>
      <c r="AL151" s="395"/>
      <c r="AM151" s="400">
        <v>5</v>
      </c>
      <c r="AN151" s="400">
        <v>3</v>
      </c>
      <c r="AO151" s="400">
        <v>3</v>
      </c>
      <c r="AP151" s="400">
        <v>3</v>
      </c>
      <c r="AQ151" s="400">
        <v>5</v>
      </c>
      <c r="AR151" s="400">
        <v>5</v>
      </c>
      <c r="AS151" s="395"/>
      <c r="AT151" s="400">
        <v>2</v>
      </c>
      <c r="AU151" s="400">
        <v>5</v>
      </c>
      <c r="AV151" s="400">
        <v>5</v>
      </c>
      <c r="AW151" s="400">
        <v>5</v>
      </c>
      <c r="AX151" s="400">
        <v>5</v>
      </c>
      <c r="AY151" s="400">
        <v>5</v>
      </c>
      <c r="AZ151" s="400">
        <v>5</v>
      </c>
      <c r="BA151" s="400">
        <v>5</v>
      </c>
      <c r="BB151" s="409"/>
      <c r="BC151" s="400">
        <v>5</v>
      </c>
      <c r="BD151" s="400">
        <v>5</v>
      </c>
      <c r="BE151" s="395"/>
      <c r="BF151" s="400">
        <v>5</v>
      </c>
      <c r="BG151" s="400">
        <v>5</v>
      </c>
      <c r="BH151" s="395"/>
      <c r="BI151" s="400">
        <v>5</v>
      </c>
      <c r="BJ151" s="400">
        <v>5</v>
      </c>
      <c r="BK151" s="400">
        <v>3</v>
      </c>
      <c r="BL151" s="400">
        <v>5</v>
      </c>
      <c r="BM151" s="400">
        <v>5</v>
      </c>
      <c r="BN151" s="400">
        <v>3</v>
      </c>
      <c r="BO151" s="395"/>
      <c r="BP151" s="400">
        <v>5</v>
      </c>
      <c r="BQ151" s="400">
        <v>5</v>
      </c>
      <c r="BR151" s="406"/>
      <c r="BS151" s="400">
        <v>5</v>
      </c>
      <c r="BT151" s="400">
        <v>5</v>
      </c>
      <c r="BU151" s="400">
        <v>5</v>
      </c>
      <c r="BV151" s="400">
        <v>5</v>
      </c>
      <c r="BW151" s="400">
        <v>5</v>
      </c>
      <c r="BX151" s="409"/>
      <c r="BY151" s="400">
        <v>4</v>
      </c>
      <c r="BZ151" s="400">
        <v>4</v>
      </c>
      <c r="CA151" s="400">
        <v>3</v>
      </c>
      <c r="CB151" s="400">
        <v>5</v>
      </c>
      <c r="CC151" s="409"/>
      <c r="CD151" s="409"/>
      <c r="CE151" s="400">
        <v>3</v>
      </c>
      <c r="CF151" s="409"/>
      <c r="CG151" s="400">
        <v>5</v>
      </c>
      <c r="CH151" s="409"/>
      <c r="CI151" s="395"/>
      <c r="CJ151" s="409"/>
      <c r="CK151" s="400">
        <v>1</v>
      </c>
      <c r="CL151" s="395"/>
    </row>
    <row r="152" spans="1:90" ht="30.75" customHeight="1" x14ac:dyDescent="0.25">
      <c r="A152" s="594" t="s">
        <v>932</v>
      </c>
      <c r="B152" s="319" t="s">
        <v>933</v>
      </c>
      <c r="C152" s="320" t="s">
        <v>934</v>
      </c>
      <c r="D152" s="320" t="s">
        <v>535</v>
      </c>
      <c r="E152" s="323"/>
      <c r="F152" s="396"/>
      <c r="G152" s="397">
        <f>'Stage 2 - Site Information'!N152</f>
        <v>0</v>
      </c>
      <c r="H152" s="396" t="s">
        <v>63</v>
      </c>
      <c r="I152" s="398">
        <f>'Stage 2 - Site Information'!M152</f>
        <v>0.37</v>
      </c>
      <c r="J152" s="399"/>
      <c r="K152" s="405"/>
      <c r="L152" s="408"/>
      <c r="M152" s="401">
        <f t="shared" si="4"/>
        <v>5</v>
      </c>
      <c r="N152" s="529"/>
      <c r="O152" s="401">
        <v>5</v>
      </c>
      <c r="P152" s="401">
        <v>5</v>
      </c>
      <c r="Q152" s="408"/>
      <c r="R152" s="400">
        <v>3</v>
      </c>
      <c r="S152" s="400">
        <v>5</v>
      </c>
      <c r="T152" s="400">
        <v>1</v>
      </c>
      <c r="U152" s="400">
        <v>3</v>
      </c>
      <c r="V152" s="407"/>
      <c r="W152" s="401">
        <v>4</v>
      </c>
      <c r="X152" s="401">
        <v>3</v>
      </c>
      <c r="Y152" s="401">
        <v>1</v>
      </c>
      <c r="Z152" s="401">
        <v>2</v>
      </c>
      <c r="AA152" s="407"/>
      <c r="AB152" s="400">
        <v>4</v>
      </c>
      <c r="AC152" s="400">
        <v>1</v>
      </c>
      <c r="AD152" s="407"/>
      <c r="AE152" s="400">
        <v>1</v>
      </c>
      <c r="AF152" s="400">
        <v>1</v>
      </c>
      <c r="AG152" s="406"/>
      <c r="AH152" s="400">
        <v>2</v>
      </c>
      <c r="AI152" s="400">
        <v>1</v>
      </c>
      <c r="AJ152" s="400">
        <v>1</v>
      </c>
      <c r="AK152" s="400">
        <v>2</v>
      </c>
      <c r="AL152" s="395"/>
      <c r="AM152" s="400">
        <v>5</v>
      </c>
      <c r="AN152" s="400">
        <v>5</v>
      </c>
      <c r="AO152" s="400">
        <v>2</v>
      </c>
      <c r="AP152" s="400">
        <v>5</v>
      </c>
      <c r="AQ152" s="400">
        <v>5</v>
      </c>
      <c r="AR152" s="400">
        <v>5</v>
      </c>
      <c r="AS152" s="395"/>
      <c r="AT152" s="400">
        <v>5</v>
      </c>
      <c r="AU152" s="400">
        <v>5</v>
      </c>
      <c r="AV152" s="400">
        <v>5</v>
      </c>
      <c r="AW152" s="400">
        <v>5</v>
      </c>
      <c r="AX152" s="400">
        <v>5</v>
      </c>
      <c r="AY152" s="400">
        <v>5</v>
      </c>
      <c r="AZ152" s="400">
        <v>5</v>
      </c>
      <c r="BA152" s="400">
        <v>5</v>
      </c>
      <c r="BB152" s="409"/>
      <c r="BC152" s="400">
        <v>5</v>
      </c>
      <c r="BD152" s="400">
        <v>5</v>
      </c>
      <c r="BE152" s="395"/>
      <c r="BF152" s="400">
        <v>5</v>
      </c>
      <c r="BG152" s="400">
        <v>5</v>
      </c>
      <c r="BH152" s="395"/>
      <c r="BI152" s="400">
        <v>5</v>
      </c>
      <c r="BJ152" s="400">
        <v>5</v>
      </c>
      <c r="BK152" s="400">
        <v>3</v>
      </c>
      <c r="BL152" s="400">
        <v>5</v>
      </c>
      <c r="BM152" s="400">
        <v>5</v>
      </c>
      <c r="BN152" s="400">
        <v>5</v>
      </c>
      <c r="BO152" s="395"/>
      <c r="BP152" s="400">
        <v>5</v>
      </c>
      <c r="BQ152" s="400">
        <v>5</v>
      </c>
      <c r="BR152" s="406"/>
      <c r="BS152" s="400">
        <v>4</v>
      </c>
      <c r="BT152" s="400">
        <v>2</v>
      </c>
      <c r="BU152" s="400">
        <v>5</v>
      </c>
      <c r="BV152" s="409"/>
      <c r="BW152" s="409"/>
      <c r="BX152" s="409"/>
      <c r="BY152" s="409"/>
      <c r="BZ152" s="409"/>
      <c r="CA152" s="409"/>
      <c r="CB152" s="409"/>
      <c r="CC152" s="409"/>
      <c r="CD152" s="409"/>
      <c r="CE152" s="409"/>
      <c r="CF152" s="409"/>
      <c r="CG152" s="409"/>
      <c r="CH152" s="409"/>
      <c r="CI152" s="395"/>
      <c r="CJ152" s="409"/>
      <c r="CK152" s="400">
        <v>1</v>
      </c>
      <c r="CL152" s="395"/>
    </row>
    <row r="153" spans="1:90" ht="30.75" customHeight="1" x14ac:dyDescent="0.25">
      <c r="A153" s="594" t="s">
        <v>935</v>
      </c>
      <c r="B153" s="319" t="s">
        <v>936</v>
      </c>
      <c r="C153" s="320" t="s">
        <v>937</v>
      </c>
      <c r="D153" s="320" t="s">
        <v>515</v>
      </c>
      <c r="E153" s="323"/>
      <c r="F153" s="396" t="s">
        <v>63</v>
      </c>
      <c r="G153" s="397">
        <f>'Stage 2 - Site Information'!N153</f>
        <v>50</v>
      </c>
      <c r="H153" s="396" t="s">
        <v>63</v>
      </c>
      <c r="I153" s="398">
        <f>'Stage 2 - Site Information'!M153</f>
        <v>0.7</v>
      </c>
      <c r="J153" s="399"/>
      <c r="K153" s="405"/>
      <c r="L153" s="408"/>
      <c r="M153" s="401">
        <f t="shared" si="4"/>
        <v>5</v>
      </c>
      <c r="N153" s="529"/>
      <c r="O153" s="401">
        <v>5</v>
      </c>
      <c r="P153" s="401">
        <v>1</v>
      </c>
      <c r="Q153" s="408"/>
      <c r="R153" s="400">
        <v>5</v>
      </c>
      <c r="S153" s="400">
        <v>5</v>
      </c>
      <c r="T153" s="400">
        <v>1</v>
      </c>
      <c r="U153" s="400">
        <v>3</v>
      </c>
      <c r="V153" s="407"/>
      <c r="W153" s="401">
        <v>4</v>
      </c>
      <c r="X153" s="401">
        <v>3</v>
      </c>
      <c r="Y153" s="401">
        <v>1</v>
      </c>
      <c r="Z153" s="401">
        <v>3</v>
      </c>
      <c r="AA153" s="407"/>
      <c r="AB153" s="400">
        <v>4</v>
      </c>
      <c r="AC153" s="409"/>
      <c r="AD153" s="407"/>
      <c r="AE153" s="400">
        <v>1</v>
      </c>
      <c r="AF153" s="400">
        <v>1</v>
      </c>
      <c r="AG153" s="406"/>
      <c r="AH153" s="400">
        <v>2</v>
      </c>
      <c r="AI153" s="400">
        <v>3</v>
      </c>
      <c r="AJ153" s="400">
        <v>1</v>
      </c>
      <c r="AK153" s="400">
        <v>2</v>
      </c>
      <c r="AL153" s="395"/>
      <c r="AM153" s="400">
        <v>1</v>
      </c>
      <c r="AN153" s="400">
        <v>4</v>
      </c>
      <c r="AO153" s="400">
        <v>3</v>
      </c>
      <c r="AP153" s="400">
        <v>3</v>
      </c>
      <c r="AQ153" s="400">
        <v>5</v>
      </c>
      <c r="AR153" s="400">
        <v>3</v>
      </c>
      <c r="AS153" s="395"/>
      <c r="AT153" s="400">
        <v>4</v>
      </c>
      <c r="AU153" s="400">
        <v>5</v>
      </c>
      <c r="AV153" s="400">
        <v>4</v>
      </c>
      <c r="AW153" s="400">
        <v>5</v>
      </c>
      <c r="AX153" s="400">
        <v>5</v>
      </c>
      <c r="AY153" s="400">
        <v>5</v>
      </c>
      <c r="AZ153" s="400">
        <v>5</v>
      </c>
      <c r="BA153" s="400">
        <v>5</v>
      </c>
      <c r="BB153" s="409"/>
      <c r="BC153" s="400">
        <v>5</v>
      </c>
      <c r="BD153" s="400">
        <v>5</v>
      </c>
      <c r="BE153" s="395"/>
      <c r="BF153" s="400">
        <v>5</v>
      </c>
      <c r="BG153" s="400">
        <v>5</v>
      </c>
      <c r="BH153" s="395"/>
      <c r="BI153" s="400">
        <v>5</v>
      </c>
      <c r="BJ153" s="400">
        <v>3</v>
      </c>
      <c r="BK153" s="400">
        <v>1</v>
      </c>
      <c r="BL153" s="400">
        <v>5</v>
      </c>
      <c r="BM153" s="400">
        <v>2</v>
      </c>
      <c r="BN153" s="400">
        <v>3</v>
      </c>
      <c r="BO153" s="395"/>
      <c r="BP153" s="400">
        <v>5</v>
      </c>
      <c r="BQ153" s="400">
        <v>5</v>
      </c>
      <c r="BR153" s="406"/>
      <c r="BS153" s="400">
        <v>5</v>
      </c>
      <c r="BT153" s="400">
        <v>2</v>
      </c>
      <c r="BU153" s="400">
        <v>5</v>
      </c>
      <c r="BV153" s="400">
        <v>5</v>
      </c>
      <c r="BW153" s="400">
        <v>5</v>
      </c>
      <c r="BX153" s="409"/>
      <c r="BY153" s="400">
        <v>5</v>
      </c>
      <c r="BZ153" s="400">
        <v>4</v>
      </c>
      <c r="CA153" s="400">
        <v>2</v>
      </c>
      <c r="CB153" s="400">
        <v>5</v>
      </c>
      <c r="CC153" s="409"/>
      <c r="CD153" s="409"/>
      <c r="CE153" s="400">
        <v>3</v>
      </c>
      <c r="CF153" s="409"/>
      <c r="CG153" s="400">
        <v>5</v>
      </c>
      <c r="CH153" s="409"/>
      <c r="CI153" s="395"/>
      <c r="CJ153" s="409"/>
      <c r="CK153" s="400">
        <v>1</v>
      </c>
      <c r="CL153" s="395"/>
    </row>
    <row r="154" spans="1:90" s="494" customFormat="1" ht="30.75" customHeight="1" x14ac:dyDescent="0.25">
      <c r="A154" s="595" t="s">
        <v>938</v>
      </c>
      <c r="B154" s="479" t="s">
        <v>939</v>
      </c>
      <c r="C154" s="480" t="s">
        <v>934</v>
      </c>
      <c r="D154" s="480" t="s">
        <v>535</v>
      </c>
      <c r="E154" s="481"/>
      <c r="F154" s="482"/>
      <c r="G154" s="483">
        <f>'Stage 2 - Site Information'!N154</f>
        <v>0</v>
      </c>
      <c r="H154" s="482" t="s">
        <v>63</v>
      </c>
      <c r="I154" s="484">
        <f>'Stage 2 - Site Information'!M154</f>
        <v>0.33</v>
      </c>
      <c r="J154" s="485"/>
      <c r="K154" s="486"/>
      <c r="L154" s="487"/>
      <c r="M154" s="491">
        <f t="shared" si="4"/>
        <v>5</v>
      </c>
      <c r="N154" s="530"/>
      <c r="O154" s="491">
        <v>5</v>
      </c>
      <c r="P154" s="491">
        <v>5</v>
      </c>
      <c r="Q154" s="487"/>
      <c r="R154" s="488">
        <v>3</v>
      </c>
      <c r="S154" s="488">
        <v>3</v>
      </c>
      <c r="T154" s="488">
        <v>1</v>
      </c>
      <c r="U154" s="488">
        <v>3</v>
      </c>
      <c r="V154" s="490"/>
      <c r="W154" s="491">
        <v>4</v>
      </c>
      <c r="X154" s="491">
        <v>1</v>
      </c>
      <c r="Y154" s="491">
        <v>1</v>
      </c>
      <c r="Z154" s="491">
        <v>4</v>
      </c>
      <c r="AA154" s="490"/>
      <c r="AB154" s="488">
        <v>1</v>
      </c>
      <c r="AC154" s="488">
        <v>1</v>
      </c>
      <c r="AD154" s="490"/>
      <c r="AE154" s="488"/>
      <c r="AF154" s="488"/>
      <c r="AG154" s="492"/>
      <c r="AH154" s="488">
        <v>2</v>
      </c>
      <c r="AI154" s="488">
        <v>3</v>
      </c>
      <c r="AJ154" s="488">
        <v>1</v>
      </c>
      <c r="AK154" s="488">
        <v>2</v>
      </c>
      <c r="AL154" s="493"/>
      <c r="AM154" s="488">
        <v>5</v>
      </c>
      <c r="AN154" s="488">
        <v>5</v>
      </c>
      <c r="AO154" s="488">
        <v>2</v>
      </c>
      <c r="AP154" s="488">
        <v>5</v>
      </c>
      <c r="AQ154" s="488">
        <v>5</v>
      </c>
      <c r="AR154" s="488">
        <v>4</v>
      </c>
      <c r="AS154" s="493"/>
      <c r="AT154" s="488">
        <v>5</v>
      </c>
      <c r="AU154" s="488">
        <v>5</v>
      </c>
      <c r="AV154" s="488">
        <v>5</v>
      </c>
      <c r="AW154" s="488">
        <v>5</v>
      </c>
      <c r="AX154" s="488">
        <v>5</v>
      </c>
      <c r="AY154" s="488">
        <v>5</v>
      </c>
      <c r="AZ154" s="488">
        <v>5</v>
      </c>
      <c r="BA154" s="488">
        <v>5</v>
      </c>
      <c r="BB154" s="489"/>
      <c r="BC154" s="488">
        <v>5</v>
      </c>
      <c r="BD154" s="488">
        <v>5</v>
      </c>
      <c r="BE154" s="493"/>
      <c r="BF154" s="488">
        <v>5</v>
      </c>
      <c r="BG154" s="488">
        <v>5</v>
      </c>
      <c r="BH154" s="493"/>
      <c r="BI154" s="488">
        <v>4</v>
      </c>
      <c r="BJ154" s="488">
        <v>5</v>
      </c>
      <c r="BK154" s="488">
        <v>3</v>
      </c>
      <c r="BL154" s="488">
        <v>5</v>
      </c>
      <c r="BM154" s="488">
        <v>5</v>
      </c>
      <c r="BN154" s="488">
        <v>5</v>
      </c>
      <c r="BO154" s="493"/>
      <c r="BP154" s="488">
        <v>5</v>
      </c>
      <c r="BQ154" s="488">
        <v>5</v>
      </c>
      <c r="BR154" s="492"/>
      <c r="BS154" s="488">
        <v>4</v>
      </c>
      <c r="BT154" s="488">
        <v>2</v>
      </c>
      <c r="BU154" s="488">
        <v>5</v>
      </c>
      <c r="BV154" s="489"/>
      <c r="BW154" s="489"/>
      <c r="BX154" s="489"/>
      <c r="BY154" s="489"/>
      <c r="BZ154" s="489"/>
      <c r="CA154" s="489"/>
      <c r="CB154" s="489"/>
      <c r="CC154" s="489"/>
      <c r="CD154" s="489"/>
      <c r="CE154" s="489"/>
      <c r="CF154" s="489"/>
      <c r="CG154" s="489"/>
      <c r="CH154" s="489"/>
      <c r="CI154" s="493"/>
      <c r="CJ154" s="489"/>
      <c r="CK154" s="488"/>
      <c r="CL154" s="493"/>
    </row>
    <row r="155" spans="1:90" ht="30.75" customHeight="1" x14ac:dyDescent="0.25">
      <c r="A155" s="594" t="s">
        <v>940</v>
      </c>
      <c r="B155" s="319" t="s">
        <v>941</v>
      </c>
      <c r="C155" s="320" t="s">
        <v>942</v>
      </c>
      <c r="D155" s="320" t="s">
        <v>515</v>
      </c>
      <c r="E155" s="323"/>
      <c r="F155" s="396" t="s">
        <v>63</v>
      </c>
      <c r="G155" s="397">
        <f>'Stage 2 - Site Information'!N155</f>
        <v>44</v>
      </c>
      <c r="H155" s="396"/>
      <c r="I155" s="398">
        <f>'Stage 2 - Site Information'!M155</f>
        <v>1.47</v>
      </c>
      <c r="J155" s="399" t="s">
        <v>1519</v>
      </c>
      <c r="K155" s="405"/>
      <c r="L155" s="408"/>
      <c r="M155" s="401">
        <f t="shared" si="4"/>
        <v>5</v>
      </c>
      <c r="N155" s="529"/>
      <c r="O155" s="401">
        <v>5</v>
      </c>
      <c r="P155" s="401">
        <v>5</v>
      </c>
      <c r="Q155" s="408"/>
      <c r="R155" s="400">
        <v>3</v>
      </c>
      <c r="S155" s="400">
        <v>5</v>
      </c>
      <c r="T155" s="400">
        <v>1</v>
      </c>
      <c r="U155" s="400">
        <v>4</v>
      </c>
      <c r="V155" s="407"/>
      <c r="W155" s="401">
        <v>1</v>
      </c>
      <c r="X155" s="401">
        <v>3</v>
      </c>
      <c r="Y155" s="401">
        <v>1</v>
      </c>
      <c r="Z155" s="401">
        <v>4</v>
      </c>
      <c r="AA155" s="407"/>
      <c r="AB155" s="400">
        <v>5</v>
      </c>
      <c r="AC155" s="400">
        <v>1</v>
      </c>
      <c r="AD155" s="407"/>
      <c r="AE155" s="400">
        <v>1</v>
      </c>
      <c r="AF155" s="400">
        <v>1</v>
      </c>
      <c r="AG155" s="406"/>
      <c r="AH155" s="400">
        <v>2</v>
      </c>
      <c r="AI155" s="400">
        <v>1</v>
      </c>
      <c r="AJ155" s="400">
        <v>3</v>
      </c>
      <c r="AK155" s="400">
        <v>2</v>
      </c>
      <c r="AL155" s="395"/>
      <c r="AM155" s="400">
        <v>5</v>
      </c>
      <c r="AN155" s="400">
        <v>5</v>
      </c>
      <c r="AO155" s="400">
        <v>5</v>
      </c>
      <c r="AP155" s="400">
        <v>5</v>
      </c>
      <c r="AQ155" s="400">
        <v>5</v>
      </c>
      <c r="AR155" s="400">
        <v>5</v>
      </c>
      <c r="AS155" s="395"/>
      <c r="AT155" s="400">
        <v>5</v>
      </c>
      <c r="AU155" s="400">
        <v>5</v>
      </c>
      <c r="AV155" s="400">
        <v>5</v>
      </c>
      <c r="AW155" s="400">
        <v>5</v>
      </c>
      <c r="AX155" s="400">
        <v>5</v>
      </c>
      <c r="AY155" s="400">
        <v>5</v>
      </c>
      <c r="AZ155" s="400">
        <v>5</v>
      </c>
      <c r="BA155" s="400">
        <v>5</v>
      </c>
      <c r="BB155" s="409"/>
      <c r="BC155" s="400">
        <v>5</v>
      </c>
      <c r="BD155" s="400">
        <v>5</v>
      </c>
      <c r="BE155" s="395"/>
      <c r="BF155" s="400">
        <v>5</v>
      </c>
      <c r="BG155" s="400">
        <v>5</v>
      </c>
      <c r="BH155" s="395"/>
      <c r="BI155" s="400">
        <v>4</v>
      </c>
      <c r="BJ155" s="400">
        <v>5</v>
      </c>
      <c r="BK155" s="400">
        <v>3</v>
      </c>
      <c r="BL155" s="400">
        <v>5</v>
      </c>
      <c r="BM155" s="400">
        <v>1</v>
      </c>
      <c r="BN155" s="400">
        <v>3</v>
      </c>
      <c r="BO155" s="395"/>
      <c r="BP155" s="400">
        <v>5</v>
      </c>
      <c r="BQ155" s="400">
        <v>5</v>
      </c>
      <c r="BR155" s="406"/>
      <c r="BS155" s="400">
        <v>4</v>
      </c>
      <c r="BT155" s="400">
        <v>2</v>
      </c>
      <c r="BU155" s="400">
        <v>3</v>
      </c>
      <c r="BV155" s="400">
        <v>5</v>
      </c>
      <c r="BW155" s="400">
        <v>4</v>
      </c>
      <c r="BX155" s="409"/>
      <c r="BY155" s="400">
        <v>4</v>
      </c>
      <c r="BZ155" s="400">
        <v>3</v>
      </c>
      <c r="CA155" s="400">
        <v>4</v>
      </c>
      <c r="CB155" s="400">
        <v>5</v>
      </c>
      <c r="CC155" s="409"/>
      <c r="CD155" s="409"/>
      <c r="CE155" s="400">
        <v>4</v>
      </c>
      <c r="CF155" s="409"/>
      <c r="CG155" s="400">
        <v>5</v>
      </c>
      <c r="CH155" s="409"/>
      <c r="CI155" s="395"/>
      <c r="CJ155" s="409"/>
      <c r="CK155" s="400">
        <v>1</v>
      </c>
      <c r="CL155" s="395"/>
    </row>
    <row r="156" spans="1:90" s="494" customFormat="1" ht="30.75" customHeight="1" x14ac:dyDescent="0.25">
      <c r="A156" s="595" t="s">
        <v>943</v>
      </c>
      <c r="B156" s="479" t="s">
        <v>944</v>
      </c>
      <c r="C156" s="480" t="s">
        <v>538</v>
      </c>
      <c r="D156" s="480" t="s">
        <v>565</v>
      </c>
      <c r="E156" s="481"/>
      <c r="F156" s="482"/>
      <c r="G156" s="483">
        <f>'Stage 2 - Site Information'!N156</f>
        <v>0</v>
      </c>
      <c r="H156" s="482"/>
      <c r="I156" s="484">
        <f>'Stage 2 - Site Information'!M156</f>
        <v>2.04</v>
      </c>
      <c r="J156" s="485" t="s">
        <v>945</v>
      </c>
      <c r="K156" s="486"/>
      <c r="L156" s="487"/>
      <c r="M156" s="401">
        <f t="shared" si="4"/>
        <v>5</v>
      </c>
      <c r="N156" s="529"/>
      <c r="O156" s="401">
        <v>5</v>
      </c>
      <c r="P156" s="401">
        <v>5</v>
      </c>
      <c r="Q156" s="487"/>
      <c r="R156" s="488">
        <v>0</v>
      </c>
      <c r="S156" s="488">
        <v>0</v>
      </c>
      <c r="T156" s="488">
        <v>0</v>
      </c>
      <c r="U156" s="488">
        <v>5</v>
      </c>
      <c r="V156" s="490"/>
      <c r="W156" s="491">
        <v>0</v>
      </c>
      <c r="X156" s="491">
        <v>0</v>
      </c>
      <c r="Y156" s="491">
        <v>0</v>
      </c>
      <c r="Z156" s="491">
        <v>0</v>
      </c>
      <c r="AA156" s="490"/>
      <c r="AB156" s="488">
        <v>0</v>
      </c>
      <c r="AC156" s="488">
        <v>0</v>
      </c>
      <c r="AD156" s="490"/>
      <c r="AE156" s="488">
        <v>0</v>
      </c>
      <c r="AF156" s="488">
        <v>0</v>
      </c>
      <c r="AG156" s="492"/>
      <c r="AH156" s="488">
        <v>0</v>
      </c>
      <c r="AI156" s="488">
        <v>0</v>
      </c>
      <c r="AJ156" s="488">
        <v>0</v>
      </c>
      <c r="AK156" s="488">
        <v>0</v>
      </c>
      <c r="AL156" s="493"/>
      <c r="AM156" s="488">
        <v>0</v>
      </c>
      <c r="AN156" s="488">
        <v>0</v>
      </c>
      <c r="AO156" s="488">
        <v>0</v>
      </c>
      <c r="AP156" s="488">
        <v>0</v>
      </c>
      <c r="AQ156" s="488">
        <v>0</v>
      </c>
      <c r="AR156" s="488">
        <v>0</v>
      </c>
      <c r="AS156" s="493"/>
      <c r="AT156" s="488">
        <v>0</v>
      </c>
      <c r="AU156" s="488">
        <v>0</v>
      </c>
      <c r="AV156" s="488">
        <v>0</v>
      </c>
      <c r="AW156" s="488">
        <v>0</v>
      </c>
      <c r="AX156" s="488">
        <v>0</v>
      </c>
      <c r="AY156" s="488">
        <v>0</v>
      </c>
      <c r="AZ156" s="488">
        <v>0</v>
      </c>
      <c r="BA156" s="488">
        <v>0</v>
      </c>
      <c r="BB156" s="489"/>
      <c r="BC156" s="488">
        <v>0</v>
      </c>
      <c r="BD156" s="488">
        <v>0</v>
      </c>
      <c r="BE156" s="493"/>
      <c r="BF156" s="488">
        <v>0</v>
      </c>
      <c r="BG156" s="488">
        <v>0</v>
      </c>
      <c r="BH156" s="493"/>
      <c r="BI156" s="488">
        <v>0</v>
      </c>
      <c r="BJ156" s="488">
        <v>0</v>
      </c>
      <c r="BK156" s="488">
        <v>0</v>
      </c>
      <c r="BL156" s="488">
        <v>0</v>
      </c>
      <c r="BM156" s="488">
        <v>0</v>
      </c>
      <c r="BN156" s="488">
        <v>0</v>
      </c>
      <c r="BO156" s="493"/>
      <c r="BP156" s="488">
        <v>0</v>
      </c>
      <c r="BQ156" s="488">
        <v>0</v>
      </c>
      <c r="BR156" s="492"/>
      <c r="BS156" s="488">
        <v>0</v>
      </c>
      <c r="BT156" s="488">
        <v>0</v>
      </c>
      <c r="BU156" s="488">
        <v>0</v>
      </c>
      <c r="BV156" s="488">
        <v>0</v>
      </c>
      <c r="BW156" s="488">
        <v>0</v>
      </c>
      <c r="BX156" s="489"/>
      <c r="BY156" s="488">
        <v>0</v>
      </c>
      <c r="BZ156" s="488">
        <v>0</v>
      </c>
      <c r="CA156" s="488">
        <v>0</v>
      </c>
      <c r="CB156" s="488">
        <v>0</v>
      </c>
      <c r="CC156" s="489"/>
      <c r="CD156" s="489"/>
      <c r="CE156" s="488">
        <v>0</v>
      </c>
      <c r="CF156" s="489"/>
      <c r="CG156" s="488">
        <v>0</v>
      </c>
      <c r="CH156" s="489"/>
      <c r="CI156" s="493"/>
      <c r="CJ156" s="489"/>
      <c r="CK156" s="488">
        <v>0</v>
      </c>
      <c r="CL156" s="493"/>
    </row>
    <row r="157" spans="1:90" ht="30.75" customHeight="1" x14ac:dyDescent="0.25">
      <c r="A157" s="594" t="s">
        <v>946</v>
      </c>
      <c r="B157" s="319" t="s">
        <v>947</v>
      </c>
      <c r="C157" s="320" t="s">
        <v>948</v>
      </c>
      <c r="D157" s="320" t="s">
        <v>515</v>
      </c>
      <c r="E157" s="323"/>
      <c r="F157" s="396" t="s">
        <v>63</v>
      </c>
      <c r="G157" s="397">
        <f>'Stage 2 - Site Information'!N157</f>
        <v>77</v>
      </c>
      <c r="H157" s="396"/>
      <c r="I157" s="398">
        <f>'Stage 2 - Site Information'!M157</f>
        <v>2.59</v>
      </c>
      <c r="J157" s="399" t="s">
        <v>1365</v>
      </c>
      <c r="K157" s="405"/>
      <c r="L157" s="408"/>
      <c r="M157" s="401">
        <f t="shared" si="4"/>
        <v>5</v>
      </c>
      <c r="N157" s="529"/>
      <c r="O157" s="401">
        <v>5</v>
      </c>
      <c r="P157" s="401">
        <v>4</v>
      </c>
      <c r="Q157" s="408"/>
      <c r="R157" s="400">
        <v>3</v>
      </c>
      <c r="S157" s="400">
        <v>5</v>
      </c>
      <c r="T157" s="400">
        <v>1</v>
      </c>
      <c r="U157" s="400">
        <v>4</v>
      </c>
      <c r="V157" s="407"/>
      <c r="W157" s="401">
        <v>1</v>
      </c>
      <c r="X157" s="401">
        <v>3</v>
      </c>
      <c r="Y157" s="401">
        <v>1</v>
      </c>
      <c r="Z157" s="401">
        <v>4</v>
      </c>
      <c r="AA157" s="407"/>
      <c r="AB157" s="400">
        <v>5</v>
      </c>
      <c r="AC157" s="400">
        <v>1</v>
      </c>
      <c r="AD157" s="407"/>
      <c r="AE157" s="400">
        <v>1</v>
      </c>
      <c r="AF157" s="400">
        <v>1</v>
      </c>
      <c r="AG157" s="406"/>
      <c r="AH157" s="400">
        <v>3</v>
      </c>
      <c r="AI157" s="400">
        <v>3</v>
      </c>
      <c r="AJ157" s="400">
        <v>1</v>
      </c>
      <c r="AK157" s="400">
        <v>2</v>
      </c>
      <c r="AL157" s="395"/>
      <c r="AM157" s="400">
        <v>5</v>
      </c>
      <c r="AN157" s="400">
        <v>5</v>
      </c>
      <c r="AO157" s="400">
        <v>5</v>
      </c>
      <c r="AP157" s="400">
        <v>5</v>
      </c>
      <c r="AQ157" s="400">
        <v>5</v>
      </c>
      <c r="AR157" s="400">
        <v>5</v>
      </c>
      <c r="AS157" s="395"/>
      <c r="AT157" s="400">
        <v>5</v>
      </c>
      <c r="AU157" s="400">
        <v>5</v>
      </c>
      <c r="AV157" s="400">
        <v>5</v>
      </c>
      <c r="AW157" s="400">
        <v>5</v>
      </c>
      <c r="AX157" s="400">
        <v>5</v>
      </c>
      <c r="AY157" s="400">
        <v>5</v>
      </c>
      <c r="AZ157" s="400">
        <v>5</v>
      </c>
      <c r="BA157" s="400">
        <v>5</v>
      </c>
      <c r="BB157" s="409"/>
      <c r="BC157" s="400">
        <v>5</v>
      </c>
      <c r="BD157" s="400">
        <v>5</v>
      </c>
      <c r="BE157" s="395"/>
      <c r="BF157" s="400">
        <v>5</v>
      </c>
      <c r="BG157" s="400">
        <v>5</v>
      </c>
      <c r="BH157" s="395">
        <v>5</v>
      </c>
      <c r="BI157" s="400">
        <v>4</v>
      </c>
      <c r="BJ157" s="400">
        <v>5</v>
      </c>
      <c r="BK157" s="400">
        <v>3</v>
      </c>
      <c r="BL157" s="400">
        <v>5</v>
      </c>
      <c r="BM157" s="400">
        <v>2</v>
      </c>
      <c r="BN157" s="400">
        <v>3</v>
      </c>
      <c r="BO157" s="395"/>
      <c r="BP157" s="400">
        <v>5</v>
      </c>
      <c r="BQ157" s="400">
        <v>5</v>
      </c>
      <c r="BR157" s="406"/>
      <c r="BS157" s="400">
        <v>4</v>
      </c>
      <c r="BT157" s="400">
        <v>2</v>
      </c>
      <c r="BU157" s="400">
        <v>3</v>
      </c>
      <c r="BV157" s="400">
        <v>5</v>
      </c>
      <c r="BW157" s="400">
        <v>2</v>
      </c>
      <c r="BX157" s="409"/>
      <c r="BY157" s="400">
        <v>4</v>
      </c>
      <c r="BZ157" s="400">
        <v>3</v>
      </c>
      <c r="CA157" s="400">
        <v>2</v>
      </c>
      <c r="CB157" s="400">
        <v>3</v>
      </c>
      <c r="CC157" s="409"/>
      <c r="CD157" s="409"/>
      <c r="CE157" s="400">
        <v>3</v>
      </c>
      <c r="CF157" s="409"/>
      <c r="CG157" s="400">
        <v>5</v>
      </c>
      <c r="CH157" s="409"/>
      <c r="CI157" s="395"/>
      <c r="CJ157" s="409"/>
      <c r="CK157" s="400">
        <v>1</v>
      </c>
      <c r="CL157" s="395"/>
    </row>
    <row r="158" spans="1:90" ht="30.75" customHeight="1" x14ac:dyDescent="0.25">
      <c r="A158" s="594" t="s">
        <v>949</v>
      </c>
      <c r="B158" s="319" t="s">
        <v>950</v>
      </c>
      <c r="C158" s="320" t="s">
        <v>951</v>
      </c>
      <c r="D158" s="320" t="s">
        <v>515</v>
      </c>
      <c r="E158" s="323"/>
      <c r="F158" s="396" t="s">
        <v>63</v>
      </c>
      <c r="G158" s="397">
        <f>'Stage 2 - Site Information'!N158</f>
        <v>120</v>
      </c>
      <c r="H158" s="396" t="s">
        <v>63</v>
      </c>
      <c r="I158" s="398">
        <f>'Stage 2 - Site Information'!M158</f>
        <v>4.05</v>
      </c>
      <c r="J158" s="399" t="s">
        <v>1365</v>
      </c>
      <c r="K158" s="405"/>
      <c r="L158" s="408"/>
      <c r="M158" s="401">
        <f t="shared" si="4"/>
        <v>5</v>
      </c>
      <c r="N158" s="529"/>
      <c r="O158" s="401">
        <v>5</v>
      </c>
      <c r="P158" s="401">
        <v>5</v>
      </c>
      <c r="Q158" s="408"/>
      <c r="R158" s="400">
        <v>5</v>
      </c>
      <c r="S158" s="400">
        <v>1</v>
      </c>
      <c r="T158" s="400">
        <v>1</v>
      </c>
      <c r="U158" s="400">
        <v>3</v>
      </c>
      <c r="V158" s="407"/>
      <c r="W158" s="401">
        <v>5</v>
      </c>
      <c r="X158" s="401">
        <v>5</v>
      </c>
      <c r="Y158" s="401">
        <v>3</v>
      </c>
      <c r="Z158" s="401">
        <v>3</v>
      </c>
      <c r="AA158" s="407"/>
      <c r="AB158" s="400">
        <v>5</v>
      </c>
      <c r="AC158" s="400">
        <v>1</v>
      </c>
      <c r="AD158" s="407"/>
      <c r="AE158" s="400">
        <v>1</v>
      </c>
      <c r="AF158" s="400">
        <v>1</v>
      </c>
      <c r="AG158" s="406"/>
      <c r="AH158" s="400">
        <v>2</v>
      </c>
      <c r="AI158" s="400">
        <v>3</v>
      </c>
      <c r="AJ158" s="400">
        <v>1</v>
      </c>
      <c r="AK158" s="400">
        <v>2</v>
      </c>
      <c r="AL158" s="395"/>
      <c r="AM158" s="400">
        <v>5</v>
      </c>
      <c r="AN158" s="400">
        <v>5</v>
      </c>
      <c r="AO158" s="400">
        <v>5</v>
      </c>
      <c r="AP158" s="400">
        <v>5</v>
      </c>
      <c r="AQ158" s="400">
        <v>4</v>
      </c>
      <c r="AR158" s="400">
        <v>5</v>
      </c>
      <c r="AS158" s="395"/>
      <c r="AT158" s="400">
        <v>5</v>
      </c>
      <c r="AU158" s="400">
        <v>5</v>
      </c>
      <c r="AV158" s="400">
        <v>5</v>
      </c>
      <c r="AW158" s="400">
        <v>5</v>
      </c>
      <c r="AX158" s="400">
        <v>5</v>
      </c>
      <c r="AY158" s="400">
        <v>5</v>
      </c>
      <c r="AZ158" s="400">
        <v>5</v>
      </c>
      <c r="BA158" s="400">
        <v>5</v>
      </c>
      <c r="BB158" s="409"/>
      <c r="BC158" s="400">
        <v>5</v>
      </c>
      <c r="BD158" s="400">
        <v>5</v>
      </c>
      <c r="BE158" s="395"/>
      <c r="BF158" s="400">
        <v>5</v>
      </c>
      <c r="BG158" s="400">
        <v>5</v>
      </c>
      <c r="BH158" s="395"/>
      <c r="BI158" s="400">
        <v>4</v>
      </c>
      <c r="BJ158" s="400">
        <v>3</v>
      </c>
      <c r="BK158" s="400">
        <v>3</v>
      </c>
      <c r="BL158" s="400">
        <v>5</v>
      </c>
      <c r="BM158" s="400">
        <v>1</v>
      </c>
      <c r="BN158" s="400">
        <v>3</v>
      </c>
      <c r="BO158" s="395"/>
      <c r="BP158" s="400">
        <v>5</v>
      </c>
      <c r="BQ158" s="400">
        <v>3</v>
      </c>
      <c r="BR158" s="406"/>
      <c r="BS158" s="400">
        <v>4</v>
      </c>
      <c r="BT158" s="400">
        <v>2</v>
      </c>
      <c r="BU158" s="400">
        <v>5</v>
      </c>
      <c r="BV158" s="400">
        <v>5</v>
      </c>
      <c r="BW158" s="400">
        <v>3</v>
      </c>
      <c r="BX158" s="409"/>
      <c r="BY158" s="400">
        <v>5</v>
      </c>
      <c r="BZ158" s="400">
        <v>3</v>
      </c>
      <c r="CA158" s="400">
        <v>2</v>
      </c>
      <c r="CB158" s="400">
        <v>4</v>
      </c>
      <c r="CC158" s="409"/>
      <c r="CD158" s="409"/>
      <c r="CE158" s="400">
        <v>3</v>
      </c>
      <c r="CF158" s="409"/>
      <c r="CG158" s="400">
        <v>4</v>
      </c>
      <c r="CH158" s="409"/>
      <c r="CI158" s="395"/>
      <c r="CJ158" s="409"/>
      <c r="CK158" s="400">
        <v>1</v>
      </c>
      <c r="CL158" s="395"/>
    </row>
    <row r="159" spans="1:90" ht="30.75" customHeight="1" x14ac:dyDescent="0.25">
      <c r="A159" s="594" t="s">
        <v>952</v>
      </c>
      <c r="B159" s="319" t="s">
        <v>953</v>
      </c>
      <c r="C159" s="320" t="s">
        <v>803</v>
      </c>
      <c r="D159" s="320" t="s">
        <v>535</v>
      </c>
      <c r="E159" s="323"/>
      <c r="F159" s="396" t="s">
        <v>63</v>
      </c>
      <c r="G159" s="397">
        <f>'Stage 2 - Site Information'!N159</f>
        <v>160</v>
      </c>
      <c r="H159" s="396" t="s">
        <v>63</v>
      </c>
      <c r="I159" s="398">
        <f>'Stage 2 - Site Information'!M159</f>
        <v>7.57</v>
      </c>
      <c r="J159" s="399" t="s">
        <v>539</v>
      </c>
      <c r="K159" s="405"/>
      <c r="L159" s="408"/>
      <c r="M159" s="401">
        <f t="shared" si="4"/>
        <v>5</v>
      </c>
      <c r="N159" s="529"/>
      <c r="O159" s="401">
        <v>1</v>
      </c>
      <c r="P159" s="401">
        <v>2</v>
      </c>
      <c r="Q159" s="408"/>
      <c r="R159" s="400">
        <v>5</v>
      </c>
      <c r="S159" s="400">
        <v>5</v>
      </c>
      <c r="T159" s="400">
        <v>5</v>
      </c>
      <c r="U159" s="400">
        <v>4</v>
      </c>
      <c r="V159" s="407"/>
      <c r="W159" s="401">
        <v>4</v>
      </c>
      <c r="X159" s="401">
        <v>3</v>
      </c>
      <c r="Y159" s="401">
        <v>1</v>
      </c>
      <c r="Z159" s="401">
        <v>4</v>
      </c>
      <c r="AA159" s="407"/>
      <c r="AB159" s="400">
        <v>5</v>
      </c>
      <c r="AC159" s="409"/>
      <c r="AD159" s="407"/>
      <c r="AE159" s="400">
        <v>1</v>
      </c>
      <c r="AF159" s="400">
        <v>1</v>
      </c>
      <c r="AG159" s="406"/>
      <c r="AH159" s="400">
        <v>3</v>
      </c>
      <c r="AI159" s="400">
        <v>4</v>
      </c>
      <c r="AJ159" s="400">
        <v>5</v>
      </c>
      <c r="AK159" s="400">
        <v>2</v>
      </c>
      <c r="AL159" s="395"/>
      <c r="AM159" s="400">
        <v>5</v>
      </c>
      <c r="AN159" s="400">
        <v>3</v>
      </c>
      <c r="AO159" s="400">
        <v>4</v>
      </c>
      <c r="AP159" s="400">
        <v>3</v>
      </c>
      <c r="AQ159" s="400">
        <v>5</v>
      </c>
      <c r="AR159" s="400">
        <v>4</v>
      </c>
      <c r="AS159" s="395"/>
      <c r="AT159" s="400">
        <v>5</v>
      </c>
      <c r="AU159" s="400">
        <v>5</v>
      </c>
      <c r="AV159" s="400">
        <v>5</v>
      </c>
      <c r="AW159" s="400">
        <v>3</v>
      </c>
      <c r="AX159" s="400">
        <v>2</v>
      </c>
      <c r="AY159" s="400">
        <v>5</v>
      </c>
      <c r="AZ159" s="400">
        <v>5</v>
      </c>
      <c r="BA159" s="400">
        <v>5</v>
      </c>
      <c r="BB159" s="409"/>
      <c r="BC159" s="400">
        <v>3</v>
      </c>
      <c r="BD159" s="400">
        <v>3</v>
      </c>
      <c r="BE159" s="395"/>
      <c r="BF159" s="400">
        <v>3</v>
      </c>
      <c r="BG159" s="400">
        <v>5</v>
      </c>
      <c r="BH159" s="395"/>
      <c r="BI159" s="400">
        <v>3</v>
      </c>
      <c r="BJ159" s="400">
        <v>5</v>
      </c>
      <c r="BK159" s="400">
        <v>1</v>
      </c>
      <c r="BL159" s="400">
        <v>5</v>
      </c>
      <c r="BM159" s="400">
        <v>2</v>
      </c>
      <c r="BN159" s="400">
        <v>5</v>
      </c>
      <c r="BO159" s="395"/>
      <c r="BP159" s="400">
        <v>5</v>
      </c>
      <c r="BQ159" s="400">
        <v>5</v>
      </c>
      <c r="BR159" s="406"/>
      <c r="BS159" s="400">
        <v>4</v>
      </c>
      <c r="BT159" s="400">
        <v>2</v>
      </c>
      <c r="BU159" s="400">
        <v>3</v>
      </c>
      <c r="BV159" s="400">
        <v>5</v>
      </c>
      <c r="BW159" s="400">
        <v>4</v>
      </c>
      <c r="BX159" s="409"/>
      <c r="BY159" s="400">
        <v>4</v>
      </c>
      <c r="BZ159" s="400">
        <v>3</v>
      </c>
      <c r="CA159" s="400">
        <v>2</v>
      </c>
      <c r="CB159" s="400">
        <v>4</v>
      </c>
      <c r="CC159" s="409"/>
      <c r="CD159" s="409"/>
      <c r="CE159" s="400">
        <v>4</v>
      </c>
      <c r="CF159" s="409"/>
      <c r="CG159" s="400">
        <v>1</v>
      </c>
      <c r="CH159" s="409"/>
      <c r="CI159" s="395"/>
      <c r="CJ159" s="409"/>
      <c r="CK159" s="400">
        <v>1</v>
      </c>
      <c r="CL159" s="395"/>
    </row>
    <row r="160" spans="1:90" ht="30.75" customHeight="1" x14ac:dyDescent="0.25">
      <c r="A160" s="594" t="s">
        <v>954</v>
      </c>
      <c r="B160" s="319" t="s">
        <v>955</v>
      </c>
      <c r="C160" s="320" t="s">
        <v>942</v>
      </c>
      <c r="D160" s="320" t="s">
        <v>515</v>
      </c>
      <c r="E160" s="323"/>
      <c r="F160" s="396" t="s">
        <v>63</v>
      </c>
      <c r="G160" s="397">
        <f>'Stage 2 - Site Information'!N160</f>
        <v>49</v>
      </c>
      <c r="H160" s="396" t="s">
        <v>63</v>
      </c>
      <c r="I160" s="398">
        <f>'Stage 2 - Site Information'!M160</f>
        <v>1.62</v>
      </c>
      <c r="J160" s="399"/>
      <c r="K160" s="405"/>
      <c r="L160" s="408"/>
      <c r="M160" s="401">
        <f t="shared" si="4"/>
        <v>5</v>
      </c>
      <c r="N160" s="529"/>
      <c r="O160" s="401">
        <v>5</v>
      </c>
      <c r="P160" s="401">
        <v>5</v>
      </c>
      <c r="Q160" s="408"/>
      <c r="R160" s="400">
        <v>1</v>
      </c>
      <c r="S160" s="400">
        <v>5</v>
      </c>
      <c r="T160" s="400">
        <v>3</v>
      </c>
      <c r="U160" s="400">
        <v>3</v>
      </c>
      <c r="V160" s="407"/>
      <c r="W160" s="401">
        <v>1</v>
      </c>
      <c r="X160" s="401">
        <v>3</v>
      </c>
      <c r="Y160" s="401">
        <v>1</v>
      </c>
      <c r="Z160" s="401">
        <v>4</v>
      </c>
      <c r="AA160" s="407"/>
      <c r="AB160" s="400">
        <v>4</v>
      </c>
      <c r="AC160" s="400">
        <v>1</v>
      </c>
      <c r="AD160" s="407"/>
      <c r="AE160" s="400">
        <v>1</v>
      </c>
      <c r="AF160" s="400">
        <v>1</v>
      </c>
      <c r="AG160" s="406"/>
      <c r="AH160" s="400">
        <v>2</v>
      </c>
      <c r="AI160" s="400">
        <v>1</v>
      </c>
      <c r="AJ160" s="400">
        <v>3</v>
      </c>
      <c r="AK160" s="400">
        <v>2</v>
      </c>
      <c r="AL160" s="395"/>
      <c r="AM160" s="400">
        <v>5</v>
      </c>
      <c r="AN160" s="400">
        <v>5</v>
      </c>
      <c r="AO160" s="400">
        <v>5</v>
      </c>
      <c r="AP160" s="400">
        <v>5</v>
      </c>
      <c r="AQ160" s="400">
        <v>5</v>
      </c>
      <c r="AR160" s="400">
        <v>4</v>
      </c>
      <c r="AS160" s="395"/>
      <c r="AT160" s="400">
        <v>5</v>
      </c>
      <c r="AU160" s="400">
        <v>5</v>
      </c>
      <c r="AV160" s="400">
        <v>5</v>
      </c>
      <c r="AW160" s="400">
        <v>5</v>
      </c>
      <c r="AX160" s="400">
        <v>5</v>
      </c>
      <c r="AY160" s="400">
        <v>5</v>
      </c>
      <c r="AZ160" s="400">
        <v>5</v>
      </c>
      <c r="BA160" s="400">
        <v>5</v>
      </c>
      <c r="BB160" s="409"/>
      <c r="BC160" s="400">
        <v>5</v>
      </c>
      <c r="BD160" s="400">
        <v>5</v>
      </c>
      <c r="BE160" s="395"/>
      <c r="BF160" s="400">
        <v>5</v>
      </c>
      <c r="BG160" s="400">
        <v>5</v>
      </c>
      <c r="BH160" s="395"/>
      <c r="BI160" s="400">
        <v>4</v>
      </c>
      <c r="BJ160" s="400">
        <v>3</v>
      </c>
      <c r="BK160" s="400">
        <v>3</v>
      </c>
      <c r="BL160" s="400">
        <v>3</v>
      </c>
      <c r="BM160" s="400">
        <v>1</v>
      </c>
      <c r="BN160" s="400">
        <v>5</v>
      </c>
      <c r="BO160" s="395"/>
      <c r="BP160" s="400">
        <v>5</v>
      </c>
      <c r="BQ160" s="400">
        <v>3</v>
      </c>
      <c r="BR160" s="406"/>
      <c r="BS160" s="400">
        <v>4</v>
      </c>
      <c r="BT160" s="400">
        <v>2</v>
      </c>
      <c r="BU160" s="400">
        <v>4</v>
      </c>
      <c r="BV160" s="400">
        <v>5</v>
      </c>
      <c r="BW160" s="400">
        <v>4</v>
      </c>
      <c r="BX160" s="409"/>
      <c r="BY160" s="400">
        <v>4</v>
      </c>
      <c r="BZ160" s="400">
        <v>4</v>
      </c>
      <c r="CA160" s="400">
        <v>4</v>
      </c>
      <c r="CB160" s="400">
        <v>5</v>
      </c>
      <c r="CC160" s="409"/>
      <c r="CD160" s="409"/>
      <c r="CE160" s="400">
        <v>4</v>
      </c>
      <c r="CF160" s="409"/>
      <c r="CG160" s="400">
        <v>1</v>
      </c>
      <c r="CH160" s="409"/>
      <c r="CI160" s="395"/>
      <c r="CJ160" s="409"/>
      <c r="CK160" s="400">
        <v>1</v>
      </c>
      <c r="CL160" s="395"/>
    </row>
    <row r="161" spans="1:90" s="581" customFormat="1" ht="30.75" customHeight="1" x14ac:dyDescent="0.25">
      <c r="A161" s="597" t="s">
        <v>956</v>
      </c>
      <c r="B161" s="565" t="s">
        <v>957</v>
      </c>
      <c r="C161" s="566" t="s">
        <v>958</v>
      </c>
      <c r="D161" s="566" t="s">
        <v>565</v>
      </c>
      <c r="E161" s="567"/>
      <c r="F161" s="568"/>
      <c r="G161" s="569">
        <f>'Stage 2 - Site Information'!N161</f>
        <v>0</v>
      </c>
      <c r="H161" s="568" t="s">
        <v>63</v>
      </c>
      <c r="I161" s="570">
        <f>'Stage 2 - Site Information'!M161</f>
        <v>3.34</v>
      </c>
      <c r="J161" s="571"/>
      <c r="K161" s="572"/>
      <c r="L161" s="573"/>
      <c r="M161" s="574">
        <f t="shared" si="4"/>
        <v>5</v>
      </c>
      <c r="N161" s="575"/>
      <c r="O161" s="574">
        <v>5</v>
      </c>
      <c r="P161" s="574">
        <v>3</v>
      </c>
      <c r="Q161" s="573"/>
      <c r="R161" s="576">
        <v>0</v>
      </c>
      <c r="S161" s="576">
        <v>0</v>
      </c>
      <c r="T161" s="576">
        <v>0</v>
      </c>
      <c r="U161" s="576">
        <v>0</v>
      </c>
      <c r="V161" s="577"/>
      <c r="W161" s="574">
        <v>0</v>
      </c>
      <c r="X161" s="574">
        <v>0</v>
      </c>
      <c r="Y161" s="574">
        <v>0</v>
      </c>
      <c r="Z161" s="574">
        <v>0</v>
      </c>
      <c r="AA161" s="577"/>
      <c r="AB161" s="576">
        <v>0</v>
      </c>
      <c r="AC161" s="576">
        <v>0</v>
      </c>
      <c r="AD161" s="577"/>
      <c r="AE161" s="576">
        <v>0</v>
      </c>
      <c r="AF161" s="576">
        <v>0</v>
      </c>
      <c r="AG161" s="578"/>
      <c r="AH161" s="576">
        <v>0</v>
      </c>
      <c r="AI161" s="576">
        <v>0</v>
      </c>
      <c r="AJ161" s="576">
        <v>0</v>
      </c>
      <c r="AK161" s="576">
        <v>0</v>
      </c>
      <c r="AL161" s="579"/>
      <c r="AM161" s="576">
        <v>0</v>
      </c>
      <c r="AN161" s="576">
        <v>0</v>
      </c>
      <c r="AO161" s="576">
        <v>0</v>
      </c>
      <c r="AP161" s="576">
        <v>0</v>
      </c>
      <c r="AQ161" s="576">
        <v>0</v>
      </c>
      <c r="AR161" s="576">
        <v>0</v>
      </c>
      <c r="AS161" s="579"/>
      <c r="AT161" s="576">
        <v>0</v>
      </c>
      <c r="AU161" s="576">
        <v>0</v>
      </c>
      <c r="AV161" s="576">
        <v>0</v>
      </c>
      <c r="AW161" s="576">
        <v>0</v>
      </c>
      <c r="AX161" s="576">
        <v>0</v>
      </c>
      <c r="AY161" s="576">
        <v>0</v>
      </c>
      <c r="AZ161" s="576">
        <v>0</v>
      </c>
      <c r="BA161" s="576">
        <v>0</v>
      </c>
      <c r="BB161" s="580"/>
      <c r="BC161" s="576">
        <v>0</v>
      </c>
      <c r="BD161" s="576">
        <v>0</v>
      </c>
      <c r="BE161" s="579"/>
      <c r="BF161" s="576">
        <v>0</v>
      </c>
      <c r="BG161" s="576">
        <v>0</v>
      </c>
      <c r="BH161" s="579"/>
      <c r="BI161" s="576">
        <v>0</v>
      </c>
      <c r="BJ161" s="576">
        <v>0</v>
      </c>
      <c r="BK161" s="576">
        <v>0</v>
      </c>
      <c r="BL161" s="576">
        <v>0</v>
      </c>
      <c r="BM161" s="576">
        <v>0</v>
      </c>
      <c r="BN161" s="576">
        <v>0</v>
      </c>
      <c r="BO161" s="579"/>
      <c r="BP161" s="576">
        <v>0</v>
      </c>
      <c r="BQ161" s="576">
        <v>0</v>
      </c>
      <c r="BR161" s="578"/>
      <c r="BS161" s="576">
        <v>0</v>
      </c>
      <c r="BT161" s="576">
        <v>0</v>
      </c>
      <c r="BU161" s="576">
        <v>0</v>
      </c>
      <c r="BV161" s="580"/>
      <c r="BW161" s="580"/>
      <c r="BX161" s="580"/>
      <c r="BY161" s="580"/>
      <c r="BZ161" s="580"/>
      <c r="CA161" s="580"/>
      <c r="CB161" s="580"/>
      <c r="CC161" s="580"/>
      <c r="CD161" s="580"/>
      <c r="CE161" s="580"/>
      <c r="CF161" s="580"/>
      <c r="CG161" s="580"/>
      <c r="CH161" s="580"/>
      <c r="CI161" s="579"/>
      <c r="CJ161" s="580"/>
      <c r="CK161" s="576">
        <v>0</v>
      </c>
      <c r="CL161" s="579"/>
    </row>
    <row r="162" spans="1:90" ht="30.75" customHeight="1" x14ac:dyDescent="0.25">
      <c r="A162" s="594" t="s">
        <v>959</v>
      </c>
      <c r="B162" s="319" t="s">
        <v>960</v>
      </c>
      <c r="C162" s="320" t="s">
        <v>961</v>
      </c>
      <c r="D162" s="320" t="s">
        <v>535</v>
      </c>
      <c r="E162" s="323"/>
      <c r="F162" s="396"/>
      <c r="G162" s="397">
        <f>'Stage 2 - Site Information'!N162</f>
        <v>0</v>
      </c>
      <c r="H162" s="396" t="s">
        <v>63</v>
      </c>
      <c r="I162" s="398">
        <f>'Stage 2 - Site Information'!M162</f>
        <v>1.07</v>
      </c>
      <c r="J162" s="399"/>
      <c r="K162" s="405"/>
      <c r="L162" s="408"/>
      <c r="M162" s="401">
        <f t="shared" si="4"/>
        <v>5</v>
      </c>
      <c r="N162" s="529"/>
      <c r="O162" s="401">
        <v>5</v>
      </c>
      <c r="P162" s="401">
        <v>3</v>
      </c>
      <c r="Q162" s="408"/>
      <c r="R162" s="400">
        <v>5</v>
      </c>
      <c r="S162" s="400">
        <v>5</v>
      </c>
      <c r="T162" s="400">
        <v>1</v>
      </c>
      <c r="U162" s="400">
        <v>4</v>
      </c>
      <c r="V162" s="407"/>
      <c r="W162" s="401">
        <v>5</v>
      </c>
      <c r="X162" s="401">
        <v>5</v>
      </c>
      <c r="Y162" s="401">
        <v>5</v>
      </c>
      <c r="Z162" s="401">
        <v>4</v>
      </c>
      <c r="AA162" s="407"/>
      <c r="AB162" s="400">
        <v>5</v>
      </c>
      <c r="AC162" s="400">
        <v>5</v>
      </c>
      <c r="AD162" s="407"/>
      <c r="AE162" s="400">
        <v>1</v>
      </c>
      <c r="AF162" s="400">
        <v>1</v>
      </c>
      <c r="AG162" s="406"/>
      <c r="AH162" s="400">
        <v>4</v>
      </c>
      <c r="AI162" s="400">
        <v>3</v>
      </c>
      <c r="AJ162" s="400">
        <v>1</v>
      </c>
      <c r="AK162" s="400">
        <v>2</v>
      </c>
      <c r="AL162" s="395"/>
      <c r="AM162" s="400">
        <v>5</v>
      </c>
      <c r="AN162" s="400">
        <v>5</v>
      </c>
      <c r="AO162" s="400">
        <v>5</v>
      </c>
      <c r="AP162" s="400">
        <v>4</v>
      </c>
      <c r="AQ162" s="400">
        <v>5</v>
      </c>
      <c r="AR162" s="400">
        <v>5</v>
      </c>
      <c r="AS162" s="395"/>
      <c r="AT162" s="400">
        <v>5</v>
      </c>
      <c r="AU162" s="400">
        <v>3</v>
      </c>
      <c r="AV162" s="400">
        <v>5</v>
      </c>
      <c r="AW162" s="400">
        <v>5</v>
      </c>
      <c r="AX162" s="400">
        <v>5</v>
      </c>
      <c r="AY162" s="400">
        <v>5</v>
      </c>
      <c r="AZ162" s="400">
        <v>5</v>
      </c>
      <c r="BA162" s="400">
        <v>5</v>
      </c>
      <c r="BB162" s="409"/>
      <c r="BC162" s="400">
        <v>5</v>
      </c>
      <c r="BD162" s="400">
        <v>5</v>
      </c>
      <c r="BE162" s="395"/>
      <c r="BF162" s="400">
        <v>5</v>
      </c>
      <c r="BG162" s="400">
        <v>5</v>
      </c>
      <c r="BH162" s="395"/>
      <c r="BI162" s="400">
        <v>5</v>
      </c>
      <c r="BJ162" s="400">
        <v>5</v>
      </c>
      <c r="BK162" s="400">
        <v>1</v>
      </c>
      <c r="BL162" s="400">
        <v>4</v>
      </c>
      <c r="BM162" s="400">
        <v>5</v>
      </c>
      <c r="BN162" s="400">
        <v>5</v>
      </c>
      <c r="BO162" s="395"/>
      <c r="BP162" s="400">
        <v>5</v>
      </c>
      <c r="BQ162" s="400">
        <v>5</v>
      </c>
      <c r="BR162" s="406"/>
      <c r="BS162" s="400">
        <v>4</v>
      </c>
      <c r="BT162" s="400">
        <v>2</v>
      </c>
      <c r="BU162" s="400">
        <v>3</v>
      </c>
      <c r="BV162" s="409"/>
      <c r="BW162" s="409"/>
      <c r="BX162" s="409"/>
      <c r="BY162" s="409"/>
      <c r="BZ162" s="409"/>
      <c r="CA162" s="409"/>
      <c r="CB162" s="409"/>
      <c r="CC162" s="409"/>
      <c r="CD162" s="409"/>
      <c r="CE162" s="409"/>
      <c r="CF162" s="409"/>
      <c r="CG162" s="409"/>
      <c r="CH162" s="409"/>
      <c r="CI162" s="395"/>
      <c r="CJ162" s="409"/>
      <c r="CK162" s="400">
        <v>1</v>
      </c>
      <c r="CL162" s="395"/>
    </row>
    <row r="163" spans="1:90" ht="30.75" customHeight="1" x14ac:dyDescent="0.25">
      <c r="A163" s="594" t="s">
        <v>962</v>
      </c>
      <c r="B163" s="319" t="s">
        <v>963</v>
      </c>
      <c r="C163" s="320" t="s">
        <v>964</v>
      </c>
      <c r="D163" s="320" t="s">
        <v>515</v>
      </c>
      <c r="E163" s="323"/>
      <c r="F163" s="396"/>
      <c r="G163" s="397">
        <f>'Stage 2 - Site Information'!N163</f>
        <v>0</v>
      </c>
      <c r="H163" s="396" t="s">
        <v>63</v>
      </c>
      <c r="I163" s="398">
        <f>'Stage 2 - Site Information'!M163</f>
        <v>0.31</v>
      </c>
      <c r="J163" s="399"/>
      <c r="K163" s="405"/>
      <c r="L163" s="408"/>
      <c r="M163" s="401">
        <f t="shared" si="4"/>
        <v>5</v>
      </c>
      <c r="N163" s="529"/>
      <c r="O163" s="401">
        <v>5</v>
      </c>
      <c r="P163" s="401">
        <v>2</v>
      </c>
      <c r="Q163" s="408"/>
      <c r="R163" s="400">
        <v>5</v>
      </c>
      <c r="S163" s="400">
        <v>5</v>
      </c>
      <c r="T163" s="400">
        <v>1</v>
      </c>
      <c r="U163" s="400">
        <v>4</v>
      </c>
      <c r="V163" s="407"/>
      <c r="W163" s="401">
        <v>5</v>
      </c>
      <c r="X163" s="401">
        <v>3</v>
      </c>
      <c r="Y163" s="401">
        <v>5</v>
      </c>
      <c r="Z163" s="401">
        <v>2</v>
      </c>
      <c r="AA163" s="407"/>
      <c r="AB163" s="400">
        <v>5</v>
      </c>
      <c r="AC163" s="409"/>
      <c r="AD163" s="407"/>
      <c r="AE163" s="400">
        <v>1</v>
      </c>
      <c r="AF163" s="400">
        <v>1</v>
      </c>
      <c r="AG163" s="406"/>
      <c r="AH163" s="400">
        <v>3</v>
      </c>
      <c r="AI163" s="400">
        <v>3</v>
      </c>
      <c r="AJ163" s="400">
        <v>1</v>
      </c>
      <c r="AK163" s="400">
        <v>2</v>
      </c>
      <c r="AL163" s="395"/>
      <c r="AM163" s="400">
        <v>5</v>
      </c>
      <c r="AN163" s="400">
        <v>5</v>
      </c>
      <c r="AO163" s="400">
        <v>5</v>
      </c>
      <c r="AP163" s="400">
        <v>4</v>
      </c>
      <c r="AQ163" s="400">
        <v>4</v>
      </c>
      <c r="AR163" s="400">
        <v>5</v>
      </c>
      <c r="AS163" s="395"/>
      <c r="AT163" s="400">
        <v>5</v>
      </c>
      <c r="AU163" s="400">
        <v>1</v>
      </c>
      <c r="AV163" s="400">
        <v>5</v>
      </c>
      <c r="AW163" s="400">
        <v>5</v>
      </c>
      <c r="AX163" s="400">
        <v>5</v>
      </c>
      <c r="AY163" s="400">
        <v>5</v>
      </c>
      <c r="AZ163" s="400">
        <v>5</v>
      </c>
      <c r="BA163" s="400">
        <v>5</v>
      </c>
      <c r="BB163" s="409"/>
      <c r="BC163" s="400">
        <v>5</v>
      </c>
      <c r="BD163" s="400">
        <v>5</v>
      </c>
      <c r="BE163" s="395"/>
      <c r="BF163" s="400">
        <v>3</v>
      </c>
      <c r="BG163" s="400">
        <v>5</v>
      </c>
      <c r="BH163" s="395"/>
      <c r="BI163" s="400">
        <v>5</v>
      </c>
      <c r="BJ163" s="400">
        <v>3</v>
      </c>
      <c r="BK163" s="400">
        <v>1</v>
      </c>
      <c r="BL163" s="400">
        <v>5</v>
      </c>
      <c r="BM163" s="400">
        <v>4</v>
      </c>
      <c r="BN163" s="400">
        <v>5</v>
      </c>
      <c r="BO163" s="395">
        <v>5</v>
      </c>
      <c r="BP163" s="400">
        <v>5</v>
      </c>
      <c r="BQ163" s="400">
        <v>5</v>
      </c>
      <c r="BR163" s="406"/>
      <c r="BS163" s="400">
        <v>4</v>
      </c>
      <c r="BT163" s="400">
        <v>2</v>
      </c>
      <c r="BU163" s="400">
        <v>2</v>
      </c>
      <c r="BV163" s="409"/>
      <c r="BW163" s="409"/>
      <c r="BX163" s="409"/>
      <c r="BY163" s="409"/>
      <c r="BZ163" s="409"/>
      <c r="CA163" s="409"/>
      <c r="CB163" s="409"/>
      <c r="CC163" s="409"/>
      <c r="CD163" s="409"/>
      <c r="CE163" s="409"/>
      <c r="CF163" s="409"/>
      <c r="CG163" s="409"/>
      <c r="CH163" s="409"/>
      <c r="CI163" s="395"/>
      <c r="CJ163" s="409"/>
      <c r="CK163" s="400">
        <v>1</v>
      </c>
      <c r="CL163" s="395"/>
    </row>
    <row r="164" spans="1:90" ht="30.75" customHeight="1" x14ac:dyDescent="0.25">
      <c r="A164" s="594" t="s">
        <v>965</v>
      </c>
      <c r="B164" s="319" t="s">
        <v>966</v>
      </c>
      <c r="C164" s="320" t="s">
        <v>967</v>
      </c>
      <c r="D164" s="320" t="s">
        <v>515</v>
      </c>
      <c r="E164" s="323"/>
      <c r="F164" s="396"/>
      <c r="G164" s="397">
        <f>'Stage 2 - Site Information'!N164</f>
        <v>0</v>
      </c>
      <c r="H164" s="396" t="s">
        <v>63</v>
      </c>
      <c r="I164" s="398">
        <f>'Stage 2 - Site Information'!M164</f>
        <v>1.55</v>
      </c>
      <c r="J164" s="399"/>
      <c r="K164" s="405"/>
      <c r="L164" s="408"/>
      <c r="M164" s="401">
        <f t="shared" si="4"/>
        <v>5</v>
      </c>
      <c r="N164" s="529"/>
      <c r="O164" s="401">
        <v>5</v>
      </c>
      <c r="P164" s="401">
        <v>1</v>
      </c>
      <c r="Q164" s="408"/>
      <c r="R164" s="400">
        <v>5</v>
      </c>
      <c r="S164" s="400">
        <v>1</v>
      </c>
      <c r="T164" s="400">
        <v>3</v>
      </c>
      <c r="U164" s="400">
        <v>3</v>
      </c>
      <c r="V164" s="407"/>
      <c r="W164" s="401">
        <v>5</v>
      </c>
      <c r="X164" s="401">
        <v>3</v>
      </c>
      <c r="Y164" s="401">
        <v>5</v>
      </c>
      <c r="Z164" s="401">
        <v>4</v>
      </c>
      <c r="AA164" s="407"/>
      <c r="AB164" s="400">
        <v>5</v>
      </c>
      <c r="AC164" s="409"/>
      <c r="AD164" s="407"/>
      <c r="AE164" s="400">
        <v>1</v>
      </c>
      <c r="AF164" s="400">
        <v>1</v>
      </c>
      <c r="AG164" s="406"/>
      <c r="AH164" s="400">
        <v>5</v>
      </c>
      <c r="AI164" s="400">
        <v>5</v>
      </c>
      <c r="AJ164" s="400">
        <v>5</v>
      </c>
      <c r="AK164" s="400">
        <v>2</v>
      </c>
      <c r="AL164" s="395"/>
      <c r="AM164" s="400">
        <v>1</v>
      </c>
      <c r="AN164" s="400">
        <v>3</v>
      </c>
      <c r="AO164" s="400">
        <v>4</v>
      </c>
      <c r="AP164" s="400">
        <v>4</v>
      </c>
      <c r="AQ164" s="400">
        <v>5</v>
      </c>
      <c r="AR164" s="400">
        <v>5</v>
      </c>
      <c r="AS164" s="395"/>
      <c r="AT164" s="400">
        <v>5</v>
      </c>
      <c r="AU164" s="400">
        <v>5</v>
      </c>
      <c r="AV164" s="400">
        <v>5</v>
      </c>
      <c r="AW164" s="400">
        <v>5</v>
      </c>
      <c r="AX164" s="400">
        <v>2</v>
      </c>
      <c r="AY164" s="400">
        <v>5</v>
      </c>
      <c r="AZ164" s="400">
        <v>5</v>
      </c>
      <c r="BA164" s="400">
        <v>5</v>
      </c>
      <c r="BB164" s="409"/>
      <c r="BC164" s="400">
        <v>5</v>
      </c>
      <c r="BD164" s="400">
        <v>4</v>
      </c>
      <c r="BE164" s="395"/>
      <c r="BF164" s="400">
        <v>5</v>
      </c>
      <c r="BG164" s="400">
        <v>5</v>
      </c>
      <c r="BH164" s="395"/>
      <c r="BI164" s="400">
        <v>5</v>
      </c>
      <c r="BJ164" s="400">
        <v>5</v>
      </c>
      <c r="BK164" s="400">
        <v>1</v>
      </c>
      <c r="BL164" s="400">
        <v>5</v>
      </c>
      <c r="BM164" s="400">
        <v>5</v>
      </c>
      <c r="BN164" s="400">
        <v>5</v>
      </c>
      <c r="BO164" s="395"/>
      <c r="BP164" s="400">
        <v>5</v>
      </c>
      <c r="BQ164" s="400">
        <v>5</v>
      </c>
      <c r="BR164" s="406"/>
      <c r="BS164" s="400">
        <v>4</v>
      </c>
      <c r="BT164" s="400">
        <v>2</v>
      </c>
      <c r="BU164" s="400">
        <v>1</v>
      </c>
      <c r="BV164" s="409"/>
      <c r="BW164" s="409"/>
      <c r="BX164" s="409"/>
      <c r="BY164" s="409"/>
      <c r="BZ164" s="409"/>
      <c r="CA164" s="409"/>
      <c r="CB164" s="409"/>
      <c r="CC164" s="409"/>
      <c r="CD164" s="409"/>
      <c r="CE164" s="409"/>
      <c r="CF164" s="409"/>
      <c r="CG164" s="409"/>
      <c r="CH164" s="409"/>
      <c r="CI164" s="395"/>
      <c r="CJ164" s="409"/>
      <c r="CK164" s="400">
        <v>1</v>
      </c>
      <c r="CL164" s="395"/>
    </row>
    <row r="165" spans="1:90" ht="30.75" customHeight="1" x14ac:dyDescent="0.25">
      <c r="A165" s="594" t="s">
        <v>968</v>
      </c>
      <c r="B165" s="319" t="s">
        <v>969</v>
      </c>
      <c r="C165" s="320" t="s">
        <v>970</v>
      </c>
      <c r="D165" s="320" t="s">
        <v>515</v>
      </c>
      <c r="E165" s="323"/>
      <c r="F165" s="396"/>
      <c r="G165" s="397">
        <f>'Stage 2 - Site Information'!N165</f>
        <v>0</v>
      </c>
      <c r="H165" s="396" t="s">
        <v>63</v>
      </c>
      <c r="I165" s="398">
        <f>'Stage 2 - Site Information'!M165</f>
        <v>0.33</v>
      </c>
      <c r="J165" s="399"/>
      <c r="K165" s="405"/>
      <c r="L165" s="408"/>
      <c r="M165" s="401">
        <f t="shared" si="4"/>
        <v>5</v>
      </c>
      <c r="N165" s="529"/>
      <c r="O165" s="401">
        <v>5</v>
      </c>
      <c r="P165" s="401">
        <v>2</v>
      </c>
      <c r="Q165" s="408"/>
      <c r="R165" s="400">
        <v>5</v>
      </c>
      <c r="S165" s="400">
        <v>1</v>
      </c>
      <c r="T165" s="400">
        <v>3</v>
      </c>
      <c r="U165" s="400">
        <v>3</v>
      </c>
      <c r="V165" s="407"/>
      <c r="W165" s="401">
        <v>5</v>
      </c>
      <c r="X165" s="401">
        <v>3</v>
      </c>
      <c r="Y165" s="401">
        <v>5</v>
      </c>
      <c r="Z165" s="401">
        <v>4</v>
      </c>
      <c r="AA165" s="407"/>
      <c r="AB165" s="400">
        <v>5</v>
      </c>
      <c r="AC165" s="409"/>
      <c r="AD165" s="407"/>
      <c r="AE165" s="400">
        <v>1</v>
      </c>
      <c r="AF165" s="400">
        <v>1</v>
      </c>
      <c r="AG165" s="406"/>
      <c r="AH165" s="400">
        <v>5</v>
      </c>
      <c r="AI165" s="400">
        <v>5</v>
      </c>
      <c r="AJ165" s="400">
        <v>1</v>
      </c>
      <c r="AK165" s="400">
        <v>2</v>
      </c>
      <c r="AL165" s="395"/>
      <c r="AM165" s="400">
        <v>1</v>
      </c>
      <c r="AN165" s="400">
        <v>3</v>
      </c>
      <c r="AO165" s="400">
        <v>4</v>
      </c>
      <c r="AP165" s="400">
        <v>4</v>
      </c>
      <c r="AQ165" s="400">
        <v>5</v>
      </c>
      <c r="AR165" s="400">
        <v>5</v>
      </c>
      <c r="AS165" s="395"/>
      <c r="AT165" s="400">
        <v>3</v>
      </c>
      <c r="AU165" s="400">
        <v>5</v>
      </c>
      <c r="AV165" s="400">
        <v>4</v>
      </c>
      <c r="AW165" s="400">
        <v>5</v>
      </c>
      <c r="AX165" s="400">
        <v>2</v>
      </c>
      <c r="AY165" s="400">
        <v>5</v>
      </c>
      <c r="AZ165" s="400">
        <v>5</v>
      </c>
      <c r="BA165" s="400">
        <v>5</v>
      </c>
      <c r="BB165" s="409"/>
      <c r="BC165" s="400">
        <v>5</v>
      </c>
      <c r="BD165" s="400">
        <v>5</v>
      </c>
      <c r="BE165" s="395"/>
      <c r="BF165" s="400">
        <v>5</v>
      </c>
      <c r="BG165" s="400">
        <v>5</v>
      </c>
      <c r="BH165" s="395"/>
      <c r="BI165" s="400">
        <v>4</v>
      </c>
      <c r="BJ165" s="400">
        <v>5</v>
      </c>
      <c r="BK165" s="400">
        <v>3</v>
      </c>
      <c r="BL165" s="400">
        <v>4</v>
      </c>
      <c r="BM165" s="400">
        <v>4</v>
      </c>
      <c r="BN165" s="400">
        <v>5</v>
      </c>
      <c r="BO165" s="395"/>
      <c r="BP165" s="400">
        <v>5</v>
      </c>
      <c r="BQ165" s="400">
        <v>5</v>
      </c>
      <c r="BR165" s="406"/>
      <c r="BS165" s="400">
        <v>4</v>
      </c>
      <c r="BT165" s="400">
        <v>2</v>
      </c>
      <c r="BU165" s="400">
        <v>1</v>
      </c>
      <c r="BV165" s="409"/>
      <c r="BW165" s="409"/>
      <c r="BX165" s="409"/>
      <c r="BY165" s="409"/>
      <c r="BZ165" s="409"/>
      <c r="CA165" s="409"/>
      <c r="CB165" s="409"/>
      <c r="CC165" s="409"/>
      <c r="CD165" s="409"/>
      <c r="CE165" s="409"/>
      <c r="CF165" s="409"/>
      <c r="CG165" s="409"/>
      <c r="CH165" s="409"/>
      <c r="CI165" s="395"/>
      <c r="CJ165" s="409"/>
      <c r="CK165" s="400">
        <v>1</v>
      </c>
      <c r="CL165" s="395"/>
    </row>
    <row r="166" spans="1:90" s="494" customFormat="1" ht="30.75" customHeight="1" x14ac:dyDescent="0.25">
      <c r="A166" s="595" t="s">
        <v>971</v>
      </c>
      <c r="B166" s="479" t="s">
        <v>972</v>
      </c>
      <c r="C166" s="480" t="s">
        <v>973</v>
      </c>
      <c r="D166" s="480" t="s">
        <v>515</v>
      </c>
      <c r="E166" s="481"/>
      <c r="F166" s="482"/>
      <c r="G166" s="483">
        <f>'Stage 2 - Site Information'!N166</f>
        <v>0</v>
      </c>
      <c r="H166" s="482" t="s">
        <v>63</v>
      </c>
      <c r="I166" s="484">
        <f>'Stage 2 - Site Information'!M166</f>
        <v>0.14000000000000001</v>
      </c>
      <c r="J166" s="485"/>
      <c r="K166" s="486"/>
      <c r="L166" s="487"/>
      <c r="M166" s="401">
        <f t="shared" si="4"/>
        <v>1</v>
      </c>
      <c r="N166" s="529"/>
      <c r="O166" s="401">
        <v>5</v>
      </c>
      <c r="P166" s="401">
        <v>5</v>
      </c>
      <c r="Q166" s="487"/>
      <c r="R166" s="488">
        <v>0</v>
      </c>
      <c r="S166" s="488">
        <v>0</v>
      </c>
      <c r="T166" s="488">
        <v>0</v>
      </c>
      <c r="U166" s="488">
        <v>0</v>
      </c>
      <c r="V166" s="490"/>
      <c r="W166" s="491">
        <v>0</v>
      </c>
      <c r="X166" s="491">
        <v>0</v>
      </c>
      <c r="Y166" s="491">
        <v>0</v>
      </c>
      <c r="Z166" s="491">
        <v>0</v>
      </c>
      <c r="AA166" s="490"/>
      <c r="AB166" s="488">
        <v>0</v>
      </c>
      <c r="AC166" s="488">
        <v>0</v>
      </c>
      <c r="AD166" s="490"/>
      <c r="AE166" s="488">
        <v>0</v>
      </c>
      <c r="AF166" s="488">
        <v>0</v>
      </c>
      <c r="AG166" s="492"/>
      <c r="AH166" s="488">
        <v>0</v>
      </c>
      <c r="AI166" s="488">
        <v>0</v>
      </c>
      <c r="AJ166" s="488">
        <v>0</v>
      </c>
      <c r="AK166" s="488">
        <v>0</v>
      </c>
      <c r="AL166" s="493"/>
      <c r="AM166" s="488">
        <v>0</v>
      </c>
      <c r="AN166" s="488">
        <v>0</v>
      </c>
      <c r="AO166" s="488">
        <v>0</v>
      </c>
      <c r="AP166" s="488">
        <v>0</v>
      </c>
      <c r="AQ166" s="488">
        <v>0</v>
      </c>
      <c r="AR166" s="488">
        <v>0</v>
      </c>
      <c r="AS166" s="493"/>
      <c r="AT166" s="488">
        <v>0</v>
      </c>
      <c r="AU166" s="488">
        <v>0</v>
      </c>
      <c r="AV166" s="488">
        <v>0</v>
      </c>
      <c r="AW166" s="488">
        <v>0</v>
      </c>
      <c r="AX166" s="488">
        <v>0</v>
      </c>
      <c r="AY166" s="488">
        <v>0</v>
      </c>
      <c r="AZ166" s="488">
        <v>0</v>
      </c>
      <c r="BA166" s="488">
        <v>0</v>
      </c>
      <c r="BB166" s="489"/>
      <c r="BC166" s="488">
        <v>0</v>
      </c>
      <c r="BD166" s="488">
        <v>0</v>
      </c>
      <c r="BE166" s="493"/>
      <c r="BF166" s="488">
        <v>0</v>
      </c>
      <c r="BG166" s="488">
        <v>0</v>
      </c>
      <c r="BH166" s="493"/>
      <c r="BI166" s="488">
        <v>0</v>
      </c>
      <c r="BJ166" s="488">
        <v>0</v>
      </c>
      <c r="BK166" s="488">
        <v>0</v>
      </c>
      <c r="BL166" s="488">
        <v>0</v>
      </c>
      <c r="BM166" s="488">
        <v>0</v>
      </c>
      <c r="BN166" s="488">
        <v>0</v>
      </c>
      <c r="BO166" s="493"/>
      <c r="BP166" s="488">
        <v>0</v>
      </c>
      <c r="BQ166" s="488">
        <v>0</v>
      </c>
      <c r="BR166" s="492"/>
      <c r="BS166" s="488">
        <v>0</v>
      </c>
      <c r="BT166" s="488">
        <v>0</v>
      </c>
      <c r="BU166" s="488">
        <v>0</v>
      </c>
      <c r="BV166" s="409"/>
      <c r="BW166" s="409"/>
      <c r="BX166" s="409"/>
      <c r="BY166" s="409"/>
      <c r="BZ166" s="409"/>
      <c r="CA166" s="409"/>
      <c r="CB166" s="409"/>
      <c r="CC166" s="409"/>
      <c r="CD166" s="409"/>
      <c r="CE166" s="409"/>
      <c r="CF166" s="409"/>
      <c r="CG166" s="409"/>
      <c r="CH166" s="409"/>
      <c r="CI166" s="493"/>
      <c r="CJ166" s="489"/>
      <c r="CK166" s="488">
        <v>0</v>
      </c>
      <c r="CL166" s="493"/>
    </row>
    <row r="167" spans="1:90" ht="30.75" customHeight="1" x14ac:dyDescent="0.25">
      <c r="A167" s="594" t="s">
        <v>974</v>
      </c>
      <c r="B167" s="319" t="s">
        <v>975</v>
      </c>
      <c r="C167" s="320" t="s">
        <v>951</v>
      </c>
      <c r="D167" s="320" t="s">
        <v>535</v>
      </c>
      <c r="E167" s="323"/>
      <c r="F167" s="396"/>
      <c r="G167" s="397">
        <f>'Stage 2 - Site Information'!N167</f>
        <v>0</v>
      </c>
      <c r="H167" s="396" t="s">
        <v>63</v>
      </c>
      <c r="I167" s="398">
        <f>'Stage 2 - Site Information'!M167</f>
        <v>2.2200000000000002</v>
      </c>
      <c r="J167" s="399"/>
      <c r="K167" s="405"/>
      <c r="L167" s="408"/>
      <c r="M167" s="401">
        <f t="shared" si="4"/>
        <v>5</v>
      </c>
      <c r="N167" s="529"/>
      <c r="O167" s="401">
        <v>5</v>
      </c>
      <c r="P167" s="401">
        <v>1</v>
      </c>
      <c r="Q167" s="408"/>
      <c r="R167" s="400">
        <v>5</v>
      </c>
      <c r="S167" s="400">
        <v>5</v>
      </c>
      <c r="T167" s="400">
        <v>1</v>
      </c>
      <c r="U167" s="400">
        <v>4</v>
      </c>
      <c r="V167" s="407"/>
      <c r="W167" s="401">
        <v>5</v>
      </c>
      <c r="X167" s="401">
        <v>5</v>
      </c>
      <c r="Y167" s="401">
        <v>1</v>
      </c>
      <c r="Z167" s="401">
        <v>2</v>
      </c>
      <c r="AA167" s="407"/>
      <c r="AB167" s="400">
        <v>5</v>
      </c>
      <c r="AC167" s="400">
        <v>5</v>
      </c>
      <c r="AD167" s="407"/>
      <c r="AE167" s="400">
        <v>1</v>
      </c>
      <c r="AF167" s="400">
        <v>1</v>
      </c>
      <c r="AG167" s="406"/>
      <c r="AH167" s="400">
        <v>4</v>
      </c>
      <c r="AI167" s="400">
        <v>5</v>
      </c>
      <c r="AJ167" s="400">
        <v>1</v>
      </c>
      <c r="AK167" s="400">
        <v>2</v>
      </c>
      <c r="AL167" s="395"/>
      <c r="AM167" s="400">
        <v>5</v>
      </c>
      <c r="AN167" s="400">
        <v>5</v>
      </c>
      <c r="AO167" s="400">
        <v>5</v>
      </c>
      <c r="AP167" s="400">
        <v>5</v>
      </c>
      <c r="AQ167" s="400">
        <v>4</v>
      </c>
      <c r="AR167" s="400">
        <v>5</v>
      </c>
      <c r="AS167" s="395"/>
      <c r="AT167" s="400">
        <v>5</v>
      </c>
      <c r="AU167" s="400">
        <v>5</v>
      </c>
      <c r="AV167" s="400">
        <v>5</v>
      </c>
      <c r="AW167" s="400">
        <v>5</v>
      </c>
      <c r="AX167" s="400">
        <v>5</v>
      </c>
      <c r="AY167" s="400">
        <v>5</v>
      </c>
      <c r="AZ167" s="400">
        <v>5</v>
      </c>
      <c r="BA167" s="400">
        <v>5</v>
      </c>
      <c r="BB167" s="409"/>
      <c r="BC167" s="400">
        <v>5</v>
      </c>
      <c r="BD167" s="400">
        <v>5</v>
      </c>
      <c r="BE167" s="395"/>
      <c r="BF167" s="400">
        <v>5</v>
      </c>
      <c r="BG167" s="400">
        <v>5</v>
      </c>
      <c r="BH167" s="395">
        <v>5</v>
      </c>
      <c r="BI167" s="400">
        <v>5</v>
      </c>
      <c r="BJ167" s="400">
        <v>3</v>
      </c>
      <c r="BK167" s="400">
        <v>3</v>
      </c>
      <c r="BL167" s="400">
        <v>5</v>
      </c>
      <c r="BM167" s="400">
        <v>1</v>
      </c>
      <c r="BN167" s="400">
        <v>5</v>
      </c>
      <c r="BO167" s="395"/>
      <c r="BP167" s="400">
        <v>5</v>
      </c>
      <c r="BQ167" s="400">
        <v>5</v>
      </c>
      <c r="BR167" s="406"/>
      <c r="BS167" s="400">
        <v>4</v>
      </c>
      <c r="BT167" s="400">
        <v>2</v>
      </c>
      <c r="BU167" s="400">
        <v>3</v>
      </c>
      <c r="BV167" s="409"/>
      <c r="BW167" s="409"/>
      <c r="BX167" s="409"/>
      <c r="BY167" s="409"/>
      <c r="BZ167" s="409"/>
      <c r="CA167" s="409"/>
      <c r="CB167" s="409"/>
      <c r="CC167" s="409"/>
      <c r="CD167" s="409"/>
      <c r="CE167" s="409"/>
      <c r="CF167" s="409"/>
      <c r="CG167" s="409"/>
      <c r="CH167" s="409"/>
      <c r="CI167" s="395"/>
      <c r="CJ167" s="409"/>
      <c r="CK167" s="400">
        <v>1</v>
      </c>
      <c r="CL167" s="395"/>
    </row>
    <row r="168" spans="1:90" ht="30.75" customHeight="1" x14ac:dyDescent="0.25">
      <c r="A168" s="594" t="s">
        <v>976</v>
      </c>
      <c r="B168" s="319" t="s">
        <v>977</v>
      </c>
      <c r="C168" s="320" t="s">
        <v>538</v>
      </c>
      <c r="D168" s="320" t="s">
        <v>565</v>
      </c>
      <c r="E168" s="323"/>
      <c r="F168" s="396"/>
      <c r="G168" s="397">
        <f>'Stage 2 - Site Information'!N168</f>
        <v>0</v>
      </c>
      <c r="H168" s="396" t="s">
        <v>63</v>
      </c>
      <c r="I168" s="398">
        <f>'Stage 2 - Site Information'!M168</f>
        <v>1.57</v>
      </c>
      <c r="J168" s="399"/>
      <c r="K168" s="405"/>
      <c r="L168" s="408"/>
      <c r="M168" s="401">
        <f t="shared" ref="M168:M199" si="5">IF(I168&gt;0.249,5,1)</f>
        <v>5</v>
      </c>
      <c r="N168" s="529"/>
      <c r="O168" s="401">
        <v>5</v>
      </c>
      <c r="P168" s="401">
        <v>5</v>
      </c>
      <c r="Q168" s="408"/>
      <c r="R168" s="400">
        <v>5</v>
      </c>
      <c r="S168" s="400">
        <v>5</v>
      </c>
      <c r="T168" s="400">
        <v>1</v>
      </c>
      <c r="U168" s="400">
        <v>4</v>
      </c>
      <c r="V168" s="407"/>
      <c r="W168" s="401">
        <v>5</v>
      </c>
      <c r="X168" s="401">
        <v>3</v>
      </c>
      <c r="Y168" s="401">
        <v>5</v>
      </c>
      <c r="Z168" s="401">
        <v>3</v>
      </c>
      <c r="AA168" s="407"/>
      <c r="AB168" s="400">
        <v>5</v>
      </c>
      <c r="AC168" s="400">
        <v>5</v>
      </c>
      <c r="AD168" s="407"/>
      <c r="AE168" s="400">
        <v>1</v>
      </c>
      <c r="AF168" s="400">
        <v>1</v>
      </c>
      <c r="AG168" s="406"/>
      <c r="AH168" s="400">
        <v>3</v>
      </c>
      <c r="AI168" s="400">
        <v>3</v>
      </c>
      <c r="AJ168" s="400">
        <v>1</v>
      </c>
      <c r="AK168" s="400">
        <v>2</v>
      </c>
      <c r="AL168" s="395"/>
      <c r="AM168" s="400">
        <v>5</v>
      </c>
      <c r="AN168" s="400">
        <v>5</v>
      </c>
      <c r="AO168" s="400">
        <v>4</v>
      </c>
      <c r="AP168" s="400">
        <v>5</v>
      </c>
      <c r="AQ168" s="400">
        <v>5</v>
      </c>
      <c r="AR168" s="400">
        <v>5</v>
      </c>
      <c r="AS168" s="395"/>
      <c r="AT168" s="400">
        <v>2</v>
      </c>
      <c r="AU168" s="400">
        <v>5</v>
      </c>
      <c r="AV168" s="400">
        <v>5</v>
      </c>
      <c r="AW168" s="400">
        <v>5</v>
      </c>
      <c r="AX168" s="400">
        <v>5</v>
      </c>
      <c r="AY168" s="400">
        <v>5</v>
      </c>
      <c r="AZ168" s="400">
        <v>5</v>
      </c>
      <c r="BA168" s="400">
        <v>5</v>
      </c>
      <c r="BB168" s="409"/>
      <c r="BC168" s="400">
        <v>5</v>
      </c>
      <c r="BD168" s="400">
        <v>4</v>
      </c>
      <c r="BE168" s="395"/>
      <c r="BF168" s="400">
        <v>5</v>
      </c>
      <c r="BG168" s="400">
        <v>5</v>
      </c>
      <c r="BH168" s="395"/>
      <c r="BI168" s="400">
        <v>4</v>
      </c>
      <c r="BJ168" s="400">
        <v>5</v>
      </c>
      <c r="BK168" s="400">
        <v>5</v>
      </c>
      <c r="BL168" s="400">
        <v>5</v>
      </c>
      <c r="BM168" s="400">
        <v>4</v>
      </c>
      <c r="BN168" s="400">
        <v>5</v>
      </c>
      <c r="BO168" s="395"/>
      <c r="BP168" s="400">
        <v>5</v>
      </c>
      <c r="BQ168" s="400">
        <v>5</v>
      </c>
      <c r="BR168" s="406"/>
      <c r="BS168" s="400">
        <v>1</v>
      </c>
      <c r="BT168" s="400">
        <v>4</v>
      </c>
      <c r="BU168" s="400">
        <v>3</v>
      </c>
      <c r="BV168" s="409"/>
      <c r="BW168" s="409"/>
      <c r="BX168" s="409"/>
      <c r="BY168" s="409"/>
      <c r="BZ168" s="409"/>
      <c r="CA168" s="409"/>
      <c r="CB168" s="409"/>
      <c r="CC168" s="409"/>
      <c r="CD168" s="409"/>
      <c r="CE168" s="409"/>
      <c r="CF168" s="409"/>
      <c r="CG168" s="409"/>
      <c r="CH168" s="409"/>
      <c r="CI168" s="395"/>
      <c r="CJ168" s="409"/>
      <c r="CK168" s="400">
        <v>1</v>
      </c>
      <c r="CL168" s="395"/>
    </row>
    <row r="169" spans="1:90" s="494" customFormat="1" ht="30.75" customHeight="1" x14ac:dyDescent="0.25">
      <c r="A169" s="595" t="s">
        <v>978</v>
      </c>
      <c r="B169" s="479" t="s">
        <v>979</v>
      </c>
      <c r="C169" s="480" t="s">
        <v>958</v>
      </c>
      <c r="D169" s="480" t="s">
        <v>565</v>
      </c>
      <c r="E169" s="481"/>
      <c r="F169" s="482"/>
      <c r="G169" s="483">
        <f>'Stage 2 - Site Information'!N169</f>
        <v>0</v>
      </c>
      <c r="H169" s="482" t="s">
        <v>63</v>
      </c>
      <c r="I169" s="484">
        <f>'Stage 2 - Site Information'!M169</f>
        <v>0.04</v>
      </c>
      <c r="J169" s="485"/>
      <c r="K169" s="486"/>
      <c r="L169" s="487"/>
      <c r="M169" s="401">
        <f t="shared" si="5"/>
        <v>1</v>
      </c>
      <c r="N169" s="529"/>
      <c r="O169" s="401">
        <v>5</v>
      </c>
      <c r="P169" s="401">
        <v>5</v>
      </c>
      <c r="Q169" s="487"/>
      <c r="R169" s="488">
        <v>0</v>
      </c>
      <c r="S169" s="488">
        <v>0</v>
      </c>
      <c r="T169" s="488">
        <v>0</v>
      </c>
      <c r="U169" s="488">
        <v>0</v>
      </c>
      <c r="V169" s="490"/>
      <c r="W169" s="491">
        <v>0</v>
      </c>
      <c r="X169" s="491">
        <v>0</v>
      </c>
      <c r="Y169" s="491">
        <v>0</v>
      </c>
      <c r="Z169" s="491">
        <v>0</v>
      </c>
      <c r="AA169" s="490"/>
      <c r="AB169" s="488">
        <v>0</v>
      </c>
      <c r="AC169" s="488">
        <v>0</v>
      </c>
      <c r="AD169" s="490"/>
      <c r="AE169" s="488">
        <v>0</v>
      </c>
      <c r="AF169" s="488">
        <v>0</v>
      </c>
      <c r="AG169" s="492"/>
      <c r="AH169" s="488">
        <v>0</v>
      </c>
      <c r="AI169" s="488">
        <v>0</v>
      </c>
      <c r="AJ169" s="488">
        <v>0</v>
      </c>
      <c r="AK169" s="488">
        <v>0</v>
      </c>
      <c r="AL169" s="493"/>
      <c r="AM169" s="488">
        <v>0</v>
      </c>
      <c r="AN169" s="488">
        <v>0</v>
      </c>
      <c r="AO169" s="488">
        <v>0</v>
      </c>
      <c r="AP169" s="488">
        <v>0</v>
      </c>
      <c r="AQ169" s="488">
        <v>0</v>
      </c>
      <c r="AR169" s="488">
        <v>0</v>
      </c>
      <c r="AS169" s="493"/>
      <c r="AT169" s="488">
        <v>0</v>
      </c>
      <c r="AU169" s="488">
        <v>0</v>
      </c>
      <c r="AV169" s="488">
        <v>0</v>
      </c>
      <c r="AW169" s="488">
        <v>0</v>
      </c>
      <c r="AX169" s="488">
        <v>0</v>
      </c>
      <c r="AY169" s="488">
        <v>0</v>
      </c>
      <c r="AZ169" s="488">
        <v>0</v>
      </c>
      <c r="BA169" s="488">
        <v>0</v>
      </c>
      <c r="BB169" s="489"/>
      <c r="BC169" s="488">
        <v>0</v>
      </c>
      <c r="BD169" s="488">
        <v>0</v>
      </c>
      <c r="BE169" s="493"/>
      <c r="BF169" s="488">
        <v>0</v>
      </c>
      <c r="BG169" s="488">
        <v>0</v>
      </c>
      <c r="BH169" s="493"/>
      <c r="BI169" s="488">
        <v>0</v>
      </c>
      <c r="BJ169" s="488">
        <v>0</v>
      </c>
      <c r="BK169" s="488">
        <v>0</v>
      </c>
      <c r="BL169" s="488">
        <v>0</v>
      </c>
      <c r="BM169" s="488">
        <v>0</v>
      </c>
      <c r="BN169" s="488">
        <v>0</v>
      </c>
      <c r="BO169" s="493"/>
      <c r="BP169" s="488">
        <v>0</v>
      </c>
      <c r="BQ169" s="488">
        <v>0</v>
      </c>
      <c r="BR169" s="492"/>
      <c r="BS169" s="488">
        <v>0</v>
      </c>
      <c r="BT169" s="488">
        <v>0</v>
      </c>
      <c r="BU169" s="488">
        <v>0</v>
      </c>
      <c r="BV169" s="409"/>
      <c r="BW169" s="409"/>
      <c r="BX169" s="409"/>
      <c r="BY169" s="409"/>
      <c r="BZ169" s="409"/>
      <c r="CA169" s="409"/>
      <c r="CB169" s="409"/>
      <c r="CC169" s="409"/>
      <c r="CD169" s="409"/>
      <c r="CE169" s="409"/>
      <c r="CF169" s="409"/>
      <c r="CG169" s="409"/>
      <c r="CH169" s="409"/>
      <c r="CI169" s="493"/>
      <c r="CJ169" s="489"/>
      <c r="CK169" s="488">
        <v>0</v>
      </c>
      <c r="CL169" s="493"/>
    </row>
    <row r="170" spans="1:90" s="494" customFormat="1" ht="30.75" customHeight="1" x14ac:dyDescent="0.25">
      <c r="A170" s="595" t="s">
        <v>980</v>
      </c>
      <c r="B170" s="479" t="s">
        <v>981</v>
      </c>
      <c r="C170" s="480" t="s">
        <v>538</v>
      </c>
      <c r="D170" s="480" t="s">
        <v>565</v>
      </c>
      <c r="E170" s="481"/>
      <c r="F170" s="482"/>
      <c r="G170" s="483">
        <f>'Stage 2 - Site Information'!N170</f>
        <v>0</v>
      </c>
      <c r="H170" s="482" t="s">
        <v>63</v>
      </c>
      <c r="I170" s="484">
        <f>'Stage 2 - Site Information'!M170</f>
        <v>0.47</v>
      </c>
      <c r="J170" s="485"/>
      <c r="K170" s="486"/>
      <c r="L170" s="487"/>
      <c r="M170" s="491">
        <f t="shared" si="5"/>
        <v>5</v>
      </c>
      <c r="N170" s="530"/>
      <c r="O170" s="491">
        <v>5</v>
      </c>
      <c r="P170" s="491">
        <v>5</v>
      </c>
      <c r="Q170" s="487"/>
      <c r="R170" s="488">
        <v>3</v>
      </c>
      <c r="S170" s="488">
        <v>1</v>
      </c>
      <c r="T170" s="488">
        <v>3</v>
      </c>
      <c r="U170" s="488">
        <v>2</v>
      </c>
      <c r="V170" s="490"/>
      <c r="W170" s="491">
        <v>4</v>
      </c>
      <c r="X170" s="491">
        <v>3</v>
      </c>
      <c r="Y170" s="491">
        <v>1</v>
      </c>
      <c r="Z170" s="491">
        <v>4</v>
      </c>
      <c r="AA170" s="490"/>
      <c r="AB170" s="488">
        <v>3</v>
      </c>
      <c r="AC170" s="488">
        <v>1</v>
      </c>
      <c r="AD170" s="490"/>
      <c r="AE170" s="488"/>
      <c r="AF170" s="488"/>
      <c r="AG170" s="492"/>
      <c r="AH170" s="488">
        <v>3</v>
      </c>
      <c r="AI170" s="488">
        <v>3</v>
      </c>
      <c r="AJ170" s="488">
        <v>1</v>
      </c>
      <c r="AK170" s="488">
        <v>2</v>
      </c>
      <c r="AL170" s="493"/>
      <c r="AM170" s="488">
        <v>5</v>
      </c>
      <c r="AN170" s="488">
        <v>5</v>
      </c>
      <c r="AO170" s="488">
        <v>4</v>
      </c>
      <c r="AP170" s="488">
        <v>5</v>
      </c>
      <c r="AQ170" s="488">
        <v>5</v>
      </c>
      <c r="AR170" s="488">
        <v>5</v>
      </c>
      <c r="AS170" s="493"/>
      <c r="AT170" s="488">
        <v>5</v>
      </c>
      <c r="AU170" s="488">
        <v>5</v>
      </c>
      <c r="AV170" s="488">
        <v>5</v>
      </c>
      <c r="AW170" s="488">
        <v>5</v>
      </c>
      <c r="AX170" s="488">
        <v>5</v>
      </c>
      <c r="AY170" s="488">
        <v>5</v>
      </c>
      <c r="AZ170" s="488">
        <v>5</v>
      </c>
      <c r="BA170" s="488">
        <v>5</v>
      </c>
      <c r="BB170" s="489"/>
      <c r="BC170" s="488">
        <v>5</v>
      </c>
      <c r="BD170" s="488">
        <v>5</v>
      </c>
      <c r="BE170" s="493"/>
      <c r="BF170" s="488">
        <v>5</v>
      </c>
      <c r="BG170" s="488">
        <v>5</v>
      </c>
      <c r="BH170" s="493"/>
      <c r="BI170" s="488"/>
      <c r="BJ170" s="488"/>
      <c r="BK170" s="488"/>
      <c r="BL170" s="488"/>
      <c r="BM170" s="488"/>
      <c r="BN170" s="488"/>
      <c r="BO170" s="493"/>
      <c r="BP170" s="488"/>
      <c r="BQ170" s="488"/>
      <c r="BR170" s="492"/>
      <c r="BS170" s="488">
        <v>1</v>
      </c>
      <c r="BT170" s="488">
        <v>4</v>
      </c>
      <c r="BU170" s="488">
        <v>3</v>
      </c>
      <c r="BV170" s="488"/>
      <c r="BW170" s="488"/>
      <c r="BX170" s="489"/>
      <c r="BY170" s="488"/>
      <c r="BZ170" s="488"/>
      <c r="CA170" s="488"/>
      <c r="CB170" s="488"/>
      <c r="CC170" s="489"/>
      <c r="CD170" s="489"/>
      <c r="CE170" s="488"/>
      <c r="CF170" s="489"/>
      <c r="CG170" s="488"/>
      <c r="CH170" s="489"/>
      <c r="CI170" s="493"/>
      <c r="CJ170" s="489"/>
      <c r="CK170" s="488"/>
      <c r="CL170" s="493"/>
    </row>
    <row r="171" spans="1:90" ht="30.75" customHeight="1" x14ac:dyDescent="0.25">
      <c r="A171" s="594" t="s">
        <v>982</v>
      </c>
      <c r="B171" s="319" t="s">
        <v>983</v>
      </c>
      <c r="C171" s="320" t="s">
        <v>538</v>
      </c>
      <c r="D171" s="320" t="s">
        <v>565</v>
      </c>
      <c r="E171" s="323"/>
      <c r="F171" s="396" t="s">
        <v>63</v>
      </c>
      <c r="G171" s="397">
        <f>'Stage 2 - Site Information'!N171</f>
        <v>34</v>
      </c>
      <c r="H171" s="396"/>
      <c r="I171" s="398">
        <f>'Stage 2 - Site Information'!M171</f>
        <v>5.04</v>
      </c>
      <c r="J171" s="399"/>
      <c r="K171" s="405"/>
      <c r="L171" s="408"/>
      <c r="M171" s="401">
        <f t="shared" si="5"/>
        <v>5</v>
      </c>
      <c r="N171" s="529"/>
      <c r="O171" s="401">
        <v>5</v>
      </c>
      <c r="P171" s="401">
        <v>1</v>
      </c>
      <c r="Q171" s="408"/>
      <c r="R171" s="400">
        <v>5</v>
      </c>
      <c r="S171" s="400">
        <v>5</v>
      </c>
      <c r="T171" s="400">
        <v>3</v>
      </c>
      <c r="U171" s="400">
        <v>5</v>
      </c>
      <c r="V171" s="407"/>
      <c r="W171" s="401">
        <v>4</v>
      </c>
      <c r="X171" s="401">
        <v>2</v>
      </c>
      <c r="Y171" s="401">
        <v>1</v>
      </c>
      <c r="Z171" s="401">
        <v>4</v>
      </c>
      <c r="AA171" s="407"/>
      <c r="AB171" s="400">
        <v>5</v>
      </c>
      <c r="AC171" s="409"/>
      <c r="AD171" s="407"/>
      <c r="AE171" s="400">
        <v>5</v>
      </c>
      <c r="AF171" s="400">
        <v>5</v>
      </c>
      <c r="AG171" s="406"/>
      <c r="AH171" s="400">
        <v>5</v>
      </c>
      <c r="AI171" s="400">
        <v>3</v>
      </c>
      <c r="AJ171" s="400">
        <v>3</v>
      </c>
      <c r="AK171" s="400">
        <v>2</v>
      </c>
      <c r="AL171" s="395"/>
      <c r="AM171" s="400">
        <v>5</v>
      </c>
      <c r="AN171" s="400">
        <v>4</v>
      </c>
      <c r="AO171" s="400">
        <v>5</v>
      </c>
      <c r="AP171" s="400">
        <v>3</v>
      </c>
      <c r="AQ171" s="400">
        <v>5</v>
      </c>
      <c r="AR171" s="400">
        <v>5</v>
      </c>
      <c r="AS171" s="395"/>
      <c r="AT171" s="400">
        <v>2</v>
      </c>
      <c r="AU171" s="400">
        <v>5</v>
      </c>
      <c r="AV171" s="400">
        <v>5</v>
      </c>
      <c r="AW171" s="400">
        <v>5</v>
      </c>
      <c r="AX171" s="400">
        <v>2</v>
      </c>
      <c r="AY171" s="400">
        <v>5</v>
      </c>
      <c r="AZ171" s="400">
        <v>5</v>
      </c>
      <c r="BA171" s="400">
        <v>5</v>
      </c>
      <c r="BB171" s="409"/>
      <c r="BC171" s="400">
        <v>3</v>
      </c>
      <c r="BD171" s="400">
        <v>2</v>
      </c>
      <c r="BE171" s="395"/>
      <c r="BF171" s="400">
        <v>3</v>
      </c>
      <c r="BG171" s="400">
        <v>5</v>
      </c>
      <c r="BH171" s="395"/>
      <c r="BI171" s="400">
        <v>3</v>
      </c>
      <c r="BJ171" s="400">
        <v>3</v>
      </c>
      <c r="BK171" s="400">
        <v>5</v>
      </c>
      <c r="BL171" s="400">
        <v>5</v>
      </c>
      <c r="BM171" s="400">
        <v>5</v>
      </c>
      <c r="BN171" s="400">
        <v>5</v>
      </c>
      <c r="BO171" s="395"/>
      <c r="BP171" s="400">
        <v>3</v>
      </c>
      <c r="BQ171" s="400">
        <v>5</v>
      </c>
      <c r="BR171" s="406"/>
      <c r="BS171" s="400">
        <v>1</v>
      </c>
      <c r="BT171" s="400">
        <v>4</v>
      </c>
      <c r="BU171" s="400">
        <v>3</v>
      </c>
      <c r="BV171" s="400">
        <v>4</v>
      </c>
      <c r="BW171" s="400">
        <v>2</v>
      </c>
      <c r="BX171" s="409"/>
      <c r="BY171" s="400">
        <v>2</v>
      </c>
      <c r="BZ171" s="400">
        <v>2</v>
      </c>
      <c r="CA171" s="400">
        <v>1</v>
      </c>
      <c r="CB171" s="400">
        <v>2</v>
      </c>
      <c r="CC171" s="409"/>
      <c r="CD171" s="409"/>
      <c r="CE171" s="400">
        <v>1</v>
      </c>
      <c r="CF171" s="409"/>
      <c r="CG171" s="400">
        <v>5</v>
      </c>
      <c r="CH171" s="409"/>
      <c r="CI171" s="395"/>
      <c r="CJ171" s="409"/>
      <c r="CK171" s="400">
        <v>1</v>
      </c>
      <c r="CL171" s="395"/>
    </row>
    <row r="172" spans="1:90" ht="30.75" customHeight="1" x14ac:dyDescent="0.25">
      <c r="A172" s="594" t="s">
        <v>984</v>
      </c>
      <c r="B172" s="319" t="s">
        <v>985</v>
      </c>
      <c r="C172" s="320" t="s">
        <v>986</v>
      </c>
      <c r="D172" s="320" t="s">
        <v>518</v>
      </c>
      <c r="E172" s="323"/>
      <c r="F172" s="396" t="s">
        <v>63</v>
      </c>
      <c r="G172" s="397">
        <f>'Stage 2 - Site Information'!N172</f>
        <v>38</v>
      </c>
      <c r="H172" s="396"/>
      <c r="I172" s="398">
        <f>'Stage 2 - Site Information'!M172</f>
        <v>1.26</v>
      </c>
      <c r="J172" s="399"/>
      <c r="K172" s="405"/>
      <c r="L172" s="408"/>
      <c r="M172" s="401">
        <f t="shared" si="5"/>
        <v>5</v>
      </c>
      <c r="N172" s="529"/>
      <c r="O172" s="401">
        <v>5</v>
      </c>
      <c r="P172" s="401">
        <v>1</v>
      </c>
      <c r="Q172" s="408"/>
      <c r="R172" s="400">
        <v>5</v>
      </c>
      <c r="S172" s="400">
        <v>3</v>
      </c>
      <c r="T172" s="400">
        <v>1</v>
      </c>
      <c r="U172" s="400">
        <v>3</v>
      </c>
      <c r="V172" s="407"/>
      <c r="W172" s="401">
        <v>4</v>
      </c>
      <c r="X172" s="401">
        <v>3</v>
      </c>
      <c r="Y172" s="401">
        <v>3</v>
      </c>
      <c r="Z172" s="401">
        <v>4</v>
      </c>
      <c r="AA172" s="407"/>
      <c r="AB172" s="400">
        <v>4</v>
      </c>
      <c r="AC172" s="409"/>
      <c r="AD172" s="407"/>
      <c r="AE172" s="400">
        <v>1</v>
      </c>
      <c r="AF172" s="400">
        <v>1</v>
      </c>
      <c r="AG172" s="406"/>
      <c r="AH172" s="400">
        <v>3</v>
      </c>
      <c r="AI172" s="400">
        <v>3</v>
      </c>
      <c r="AJ172" s="400">
        <v>3</v>
      </c>
      <c r="AK172" s="400">
        <v>2</v>
      </c>
      <c r="AL172" s="395"/>
      <c r="AM172" s="400">
        <v>1</v>
      </c>
      <c r="AN172" s="400">
        <v>2</v>
      </c>
      <c r="AO172" s="400">
        <v>4</v>
      </c>
      <c r="AP172" s="400">
        <v>3</v>
      </c>
      <c r="AQ172" s="400">
        <v>5</v>
      </c>
      <c r="AR172" s="400">
        <v>5</v>
      </c>
      <c r="AS172" s="395"/>
      <c r="AT172" s="400">
        <v>5</v>
      </c>
      <c r="AU172" s="400">
        <v>5</v>
      </c>
      <c r="AV172" s="400">
        <v>3</v>
      </c>
      <c r="AW172" s="400">
        <v>3</v>
      </c>
      <c r="AX172" s="400">
        <v>2</v>
      </c>
      <c r="AY172" s="400">
        <v>5</v>
      </c>
      <c r="AZ172" s="400">
        <v>5</v>
      </c>
      <c r="BA172" s="400">
        <v>5</v>
      </c>
      <c r="BB172" s="409"/>
      <c r="BC172" s="400">
        <v>4</v>
      </c>
      <c r="BD172" s="400">
        <v>4</v>
      </c>
      <c r="BE172" s="395"/>
      <c r="BF172" s="400">
        <v>3</v>
      </c>
      <c r="BG172" s="400">
        <v>4</v>
      </c>
      <c r="BH172" s="395"/>
      <c r="BI172" s="400">
        <v>5</v>
      </c>
      <c r="BJ172" s="400">
        <v>3</v>
      </c>
      <c r="BK172" s="400">
        <v>3</v>
      </c>
      <c r="BL172" s="400">
        <v>5</v>
      </c>
      <c r="BM172" s="400">
        <v>5</v>
      </c>
      <c r="BN172" s="400">
        <v>5</v>
      </c>
      <c r="BO172" s="395"/>
      <c r="BP172" s="400">
        <v>5</v>
      </c>
      <c r="BQ172" s="400">
        <v>5</v>
      </c>
      <c r="BR172" s="406"/>
      <c r="BS172" s="400">
        <v>4</v>
      </c>
      <c r="BT172" s="400">
        <v>2</v>
      </c>
      <c r="BU172" s="400">
        <v>4</v>
      </c>
      <c r="BV172" s="400">
        <v>1</v>
      </c>
      <c r="BW172" s="400">
        <v>3</v>
      </c>
      <c r="BX172" s="409"/>
      <c r="BY172" s="400">
        <v>4</v>
      </c>
      <c r="BZ172" s="400">
        <v>4</v>
      </c>
      <c r="CA172" s="400">
        <v>5</v>
      </c>
      <c r="CB172" s="400">
        <v>3</v>
      </c>
      <c r="CC172" s="409"/>
      <c r="CD172" s="409"/>
      <c r="CE172" s="400">
        <v>2</v>
      </c>
      <c r="CF172" s="409"/>
      <c r="CG172" s="400">
        <v>5</v>
      </c>
      <c r="CH172" s="409"/>
      <c r="CI172" s="395"/>
      <c r="CJ172" s="409"/>
      <c r="CK172" s="400">
        <v>1</v>
      </c>
      <c r="CL172" s="395"/>
    </row>
    <row r="173" spans="1:90" s="494" customFormat="1" ht="30.75" customHeight="1" x14ac:dyDescent="0.25">
      <c r="A173" s="595" t="s">
        <v>987</v>
      </c>
      <c r="B173" s="479" t="s">
        <v>988</v>
      </c>
      <c r="C173" s="480" t="s">
        <v>989</v>
      </c>
      <c r="D173" s="480" t="s">
        <v>518</v>
      </c>
      <c r="E173" s="481"/>
      <c r="F173" s="482" t="s">
        <v>63</v>
      </c>
      <c r="G173" s="483">
        <f>'Stage 2 - Site Information'!N173</f>
        <v>5</v>
      </c>
      <c r="H173" s="482"/>
      <c r="I173" s="484">
        <f>'Stage 2 - Site Information'!M173</f>
        <v>0.28000000000000003</v>
      </c>
      <c r="J173" s="485"/>
      <c r="K173" s="486"/>
      <c r="L173" s="487"/>
      <c r="M173" s="401">
        <f t="shared" si="5"/>
        <v>5</v>
      </c>
      <c r="N173" s="529"/>
      <c r="O173" s="401">
        <v>5</v>
      </c>
      <c r="P173" s="401">
        <v>1</v>
      </c>
      <c r="Q173" s="487"/>
      <c r="R173" s="488">
        <v>0</v>
      </c>
      <c r="S173" s="488">
        <v>0</v>
      </c>
      <c r="T173" s="488">
        <v>0</v>
      </c>
      <c r="U173" s="488">
        <v>5</v>
      </c>
      <c r="V173" s="490"/>
      <c r="W173" s="491">
        <v>0</v>
      </c>
      <c r="X173" s="491">
        <v>0</v>
      </c>
      <c r="Y173" s="491">
        <v>0</v>
      </c>
      <c r="Z173" s="491">
        <v>0</v>
      </c>
      <c r="AA173" s="490"/>
      <c r="AB173" s="488">
        <v>0</v>
      </c>
      <c r="AC173" s="409"/>
      <c r="AD173" s="490"/>
      <c r="AE173" s="488">
        <v>0</v>
      </c>
      <c r="AF173" s="488">
        <v>0</v>
      </c>
      <c r="AG173" s="492"/>
      <c r="AH173" s="488">
        <v>0</v>
      </c>
      <c r="AI173" s="488">
        <v>0</v>
      </c>
      <c r="AJ173" s="488">
        <v>0</v>
      </c>
      <c r="AK173" s="488">
        <v>0</v>
      </c>
      <c r="AL173" s="493"/>
      <c r="AM173" s="488">
        <v>0</v>
      </c>
      <c r="AN173" s="488">
        <v>0</v>
      </c>
      <c r="AO173" s="488">
        <v>0</v>
      </c>
      <c r="AP173" s="488">
        <v>0</v>
      </c>
      <c r="AQ173" s="488">
        <v>0</v>
      </c>
      <c r="AR173" s="488">
        <v>0</v>
      </c>
      <c r="AS173" s="493"/>
      <c r="AT173" s="488">
        <v>0</v>
      </c>
      <c r="AU173" s="488">
        <v>0</v>
      </c>
      <c r="AV173" s="488">
        <v>0</v>
      </c>
      <c r="AW173" s="488">
        <v>0</v>
      </c>
      <c r="AX173" s="488">
        <v>0</v>
      </c>
      <c r="AY173" s="488">
        <v>0</v>
      </c>
      <c r="AZ173" s="488">
        <v>0</v>
      </c>
      <c r="BA173" s="488">
        <v>0</v>
      </c>
      <c r="BB173" s="489"/>
      <c r="BC173" s="488">
        <v>0</v>
      </c>
      <c r="BD173" s="488">
        <v>0</v>
      </c>
      <c r="BE173" s="493"/>
      <c r="BF173" s="488">
        <v>0</v>
      </c>
      <c r="BG173" s="488">
        <v>0</v>
      </c>
      <c r="BH173" s="493"/>
      <c r="BI173" s="488">
        <v>0</v>
      </c>
      <c r="BJ173" s="488">
        <v>0</v>
      </c>
      <c r="BK173" s="488">
        <v>0</v>
      </c>
      <c r="BL173" s="488">
        <v>0</v>
      </c>
      <c r="BM173" s="488">
        <v>0</v>
      </c>
      <c r="BN173" s="488">
        <v>0</v>
      </c>
      <c r="BO173" s="493"/>
      <c r="BP173" s="488">
        <v>0</v>
      </c>
      <c r="BQ173" s="488">
        <v>0</v>
      </c>
      <c r="BR173" s="492"/>
      <c r="BS173" s="488">
        <v>0</v>
      </c>
      <c r="BT173" s="488">
        <v>0</v>
      </c>
      <c r="BU173" s="488">
        <v>0</v>
      </c>
      <c r="BV173" s="488">
        <v>0</v>
      </c>
      <c r="BW173" s="488">
        <v>0</v>
      </c>
      <c r="BX173" s="489"/>
      <c r="BY173" s="488">
        <v>0</v>
      </c>
      <c r="BZ173" s="488">
        <v>0</v>
      </c>
      <c r="CA173" s="488">
        <v>0</v>
      </c>
      <c r="CB173" s="488">
        <v>0</v>
      </c>
      <c r="CC173" s="489"/>
      <c r="CD173" s="489"/>
      <c r="CE173" s="488">
        <v>0</v>
      </c>
      <c r="CF173" s="489"/>
      <c r="CG173" s="488">
        <v>0</v>
      </c>
      <c r="CH173" s="489"/>
      <c r="CI173" s="493"/>
      <c r="CJ173" s="489"/>
      <c r="CK173" s="488">
        <v>0</v>
      </c>
      <c r="CL173" s="493"/>
    </row>
    <row r="174" spans="1:90" ht="30.75" customHeight="1" x14ac:dyDescent="0.25">
      <c r="A174" s="594" t="s">
        <v>990</v>
      </c>
      <c r="B174" s="319" t="s">
        <v>991</v>
      </c>
      <c r="C174" s="320" t="s">
        <v>992</v>
      </c>
      <c r="D174" s="320" t="s">
        <v>535</v>
      </c>
      <c r="E174" s="323"/>
      <c r="F174" s="396" t="s">
        <v>63</v>
      </c>
      <c r="G174" s="397">
        <f>'Stage 2 - Site Information'!N174</f>
        <v>10</v>
      </c>
      <c r="H174" s="396"/>
      <c r="I174" s="398">
        <f>'Stage 2 - Site Information'!M174</f>
        <v>0.28999999999999998</v>
      </c>
      <c r="J174" s="399"/>
      <c r="K174" s="405"/>
      <c r="L174" s="408"/>
      <c r="M174" s="401">
        <f t="shared" si="5"/>
        <v>5</v>
      </c>
      <c r="N174" s="529"/>
      <c r="O174" s="401">
        <v>5</v>
      </c>
      <c r="P174" s="401">
        <v>2</v>
      </c>
      <c r="Q174" s="408"/>
      <c r="R174" s="400">
        <v>5</v>
      </c>
      <c r="S174" s="400">
        <v>5</v>
      </c>
      <c r="T174" s="400">
        <v>5</v>
      </c>
      <c r="U174" s="400">
        <v>4</v>
      </c>
      <c r="V174" s="407"/>
      <c r="W174" s="401">
        <v>4</v>
      </c>
      <c r="X174" s="401">
        <v>5</v>
      </c>
      <c r="Y174" s="401">
        <v>5</v>
      </c>
      <c r="Z174" s="401">
        <v>4</v>
      </c>
      <c r="AA174" s="407"/>
      <c r="AB174" s="400">
        <v>5</v>
      </c>
      <c r="AC174" s="409"/>
      <c r="AD174" s="407"/>
      <c r="AE174" s="400">
        <v>1</v>
      </c>
      <c r="AF174" s="400">
        <v>1</v>
      </c>
      <c r="AG174" s="406"/>
      <c r="AH174" s="400">
        <v>2</v>
      </c>
      <c r="AI174" s="400">
        <v>3</v>
      </c>
      <c r="AJ174" s="400">
        <v>1</v>
      </c>
      <c r="AK174" s="400">
        <v>4</v>
      </c>
      <c r="AL174" s="395"/>
      <c r="AM174" s="400">
        <v>5</v>
      </c>
      <c r="AN174" s="400">
        <v>5</v>
      </c>
      <c r="AO174" s="400">
        <v>2</v>
      </c>
      <c r="AP174" s="400">
        <v>5</v>
      </c>
      <c r="AQ174" s="400">
        <v>5</v>
      </c>
      <c r="AR174" s="400">
        <v>4</v>
      </c>
      <c r="AS174" s="395"/>
      <c r="AT174" s="400">
        <v>5</v>
      </c>
      <c r="AU174" s="400">
        <v>5</v>
      </c>
      <c r="AV174" s="400">
        <v>5</v>
      </c>
      <c r="AW174" s="400">
        <v>5</v>
      </c>
      <c r="AX174" s="400">
        <v>5</v>
      </c>
      <c r="AY174" s="400">
        <v>5</v>
      </c>
      <c r="AZ174" s="400">
        <v>5</v>
      </c>
      <c r="BA174" s="400">
        <v>5</v>
      </c>
      <c r="BB174" s="409"/>
      <c r="BC174" s="400">
        <v>5</v>
      </c>
      <c r="BD174" s="400">
        <v>5</v>
      </c>
      <c r="BE174" s="395"/>
      <c r="BF174" s="400">
        <v>5</v>
      </c>
      <c r="BG174" s="400">
        <v>5</v>
      </c>
      <c r="BH174" s="395"/>
      <c r="BI174" s="400">
        <v>5</v>
      </c>
      <c r="BJ174" s="400">
        <v>5</v>
      </c>
      <c r="BK174" s="400">
        <v>3</v>
      </c>
      <c r="BL174" s="400">
        <v>5</v>
      </c>
      <c r="BM174" s="400">
        <v>5</v>
      </c>
      <c r="BN174" s="400">
        <v>5</v>
      </c>
      <c r="BO174" s="395"/>
      <c r="BP174" s="400">
        <v>5</v>
      </c>
      <c r="BQ174" s="400">
        <v>5</v>
      </c>
      <c r="BR174" s="406"/>
      <c r="BS174" s="400">
        <v>4</v>
      </c>
      <c r="BT174" s="400">
        <v>2</v>
      </c>
      <c r="BU174" s="400">
        <v>5</v>
      </c>
      <c r="BV174" s="400">
        <v>5</v>
      </c>
      <c r="BW174" s="400">
        <v>5</v>
      </c>
      <c r="BX174" s="409"/>
      <c r="BY174" s="400">
        <v>5</v>
      </c>
      <c r="BZ174" s="400">
        <v>4</v>
      </c>
      <c r="CA174" s="400">
        <v>2</v>
      </c>
      <c r="CB174" s="400">
        <v>5</v>
      </c>
      <c r="CC174" s="409"/>
      <c r="CD174" s="409"/>
      <c r="CE174" s="400">
        <v>4</v>
      </c>
      <c r="CF174" s="409"/>
      <c r="CG174" s="400">
        <v>5</v>
      </c>
      <c r="CH174" s="409"/>
      <c r="CI174" s="395"/>
      <c r="CJ174" s="409"/>
      <c r="CK174" s="400">
        <v>1</v>
      </c>
      <c r="CL174" s="395"/>
    </row>
    <row r="175" spans="1:90" s="494" customFormat="1" ht="30.75" customHeight="1" x14ac:dyDescent="0.25">
      <c r="A175" s="595" t="s">
        <v>993</v>
      </c>
      <c r="B175" s="479" t="s">
        <v>994</v>
      </c>
      <c r="C175" s="480" t="s">
        <v>995</v>
      </c>
      <c r="D175" s="480" t="s">
        <v>885</v>
      </c>
      <c r="E175" s="481"/>
      <c r="F175" s="482" t="s">
        <v>63</v>
      </c>
      <c r="G175" s="483">
        <f>'Stage 2 - Site Information'!N175</f>
        <v>23</v>
      </c>
      <c r="H175" s="482"/>
      <c r="I175" s="484">
        <f>'Stage 2 - Site Information'!M175</f>
        <v>0.04</v>
      </c>
      <c r="J175" s="485"/>
      <c r="K175" s="486"/>
      <c r="L175" s="487"/>
      <c r="M175" s="401">
        <f t="shared" si="5"/>
        <v>1</v>
      </c>
      <c r="N175" s="529"/>
      <c r="O175" s="401">
        <v>3</v>
      </c>
      <c r="P175" s="401">
        <v>1</v>
      </c>
      <c r="Q175" s="487"/>
      <c r="R175" s="488">
        <v>0</v>
      </c>
      <c r="S175" s="488">
        <v>0</v>
      </c>
      <c r="T175" s="488">
        <v>0</v>
      </c>
      <c r="U175" s="488">
        <v>5</v>
      </c>
      <c r="V175" s="490"/>
      <c r="W175" s="491">
        <v>0</v>
      </c>
      <c r="X175" s="491">
        <v>0</v>
      </c>
      <c r="Y175" s="491">
        <v>0</v>
      </c>
      <c r="Z175" s="491">
        <v>0</v>
      </c>
      <c r="AA175" s="490"/>
      <c r="AB175" s="488">
        <v>0</v>
      </c>
      <c r="AC175" s="409"/>
      <c r="AD175" s="490"/>
      <c r="AE175" s="488">
        <v>0</v>
      </c>
      <c r="AF175" s="488">
        <v>0</v>
      </c>
      <c r="AG175" s="492"/>
      <c r="AH175" s="488">
        <v>0</v>
      </c>
      <c r="AI175" s="488">
        <v>0</v>
      </c>
      <c r="AJ175" s="488">
        <v>0</v>
      </c>
      <c r="AK175" s="488">
        <v>0</v>
      </c>
      <c r="AL175" s="493"/>
      <c r="AM175" s="488">
        <v>0</v>
      </c>
      <c r="AN175" s="488">
        <v>0</v>
      </c>
      <c r="AO175" s="488">
        <v>0</v>
      </c>
      <c r="AP175" s="488">
        <v>0</v>
      </c>
      <c r="AQ175" s="488">
        <v>0</v>
      </c>
      <c r="AR175" s="488">
        <v>0</v>
      </c>
      <c r="AS175" s="493"/>
      <c r="AT175" s="488">
        <v>0</v>
      </c>
      <c r="AU175" s="488">
        <v>0</v>
      </c>
      <c r="AV175" s="488">
        <v>0</v>
      </c>
      <c r="AW175" s="488">
        <v>0</v>
      </c>
      <c r="AX175" s="488">
        <v>0</v>
      </c>
      <c r="AY175" s="488">
        <v>0</v>
      </c>
      <c r="AZ175" s="488">
        <v>0</v>
      </c>
      <c r="BA175" s="488">
        <v>0</v>
      </c>
      <c r="BB175" s="489"/>
      <c r="BC175" s="488">
        <v>0</v>
      </c>
      <c r="BD175" s="488">
        <v>0</v>
      </c>
      <c r="BE175" s="493"/>
      <c r="BF175" s="488">
        <v>0</v>
      </c>
      <c r="BG175" s="488">
        <v>0</v>
      </c>
      <c r="BH175" s="493"/>
      <c r="BI175" s="488">
        <v>0</v>
      </c>
      <c r="BJ175" s="488">
        <v>0</v>
      </c>
      <c r="BK175" s="488">
        <v>0</v>
      </c>
      <c r="BL175" s="488">
        <v>0</v>
      </c>
      <c r="BM175" s="488">
        <v>0</v>
      </c>
      <c r="BN175" s="488">
        <v>0</v>
      </c>
      <c r="BO175" s="493"/>
      <c r="BP175" s="488">
        <v>0</v>
      </c>
      <c r="BQ175" s="488">
        <v>0</v>
      </c>
      <c r="BR175" s="492"/>
      <c r="BS175" s="488">
        <v>0</v>
      </c>
      <c r="BT175" s="488">
        <v>0</v>
      </c>
      <c r="BU175" s="488">
        <v>0</v>
      </c>
      <c r="BV175" s="488">
        <v>0</v>
      </c>
      <c r="BW175" s="488">
        <v>0</v>
      </c>
      <c r="BX175" s="489"/>
      <c r="BY175" s="488">
        <v>0</v>
      </c>
      <c r="BZ175" s="488">
        <v>0</v>
      </c>
      <c r="CA175" s="488">
        <v>0</v>
      </c>
      <c r="CB175" s="488">
        <v>0</v>
      </c>
      <c r="CC175" s="489"/>
      <c r="CD175" s="489"/>
      <c r="CE175" s="488">
        <v>0</v>
      </c>
      <c r="CF175" s="489"/>
      <c r="CG175" s="488">
        <v>0</v>
      </c>
      <c r="CH175" s="489"/>
      <c r="CI175" s="493"/>
      <c r="CJ175" s="489"/>
      <c r="CK175" s="488">
        <v>0</v>
      </c>
      <c r="CL175" s="493"/>
    </row>
    <row r="176" spans="1:90" ht="30.75" customHeight="1" x14ac:dyDescent="0.25">
      <c r="A176" s="594" t="s">
        <v>996</v>
      </c>
      <c r="B176" s="319" t="s">
        <v>997</v>
      </c>
      <c r="C176" s="320" t="s">
        <v>998</v>
      </c>
      <c r="D176" s="320" t="s">
        <v>565</v>
      </c>
      <c r="E176" s="323"/>
      <c r="F176" s="396" t="s">
        <v>63</v>
      </c>
      <c r="G176" s="397">
        <f>'Stage 2 - Site Information'!N176</f>
        <v>13</v>
      </c>
      <c r="H176" s="396"/>
      <c r="I176" s="398">
        <f>'Stage 2 - Site Information'!M176</f>
        <v>0.37</v>
      </c>
      <c r="J176" s="399"/>
      <c r="K176" s="405"/>
      <c r="L176" s="408"/>
      <c r="M176" s="401">
        <f t="shared" si="5"/>
        <v>5</v>
      </c>
      <c r="N176" s="529"/>
      <c r="O176" s="401">
        <v>5</v>
      </c>
      <c r="P176" s="401">
        <v>4</v>
      </c>
      <c r="Q176" s="408"/>
      <c r="R176" s="400">
        <v>5</v>
      </c>
      <c r="S176" s="400">
        <v>1</v>
      </c>
      <c r="T176" s="400">
        <v>3</v>
      </c>
      <c r="U176" s="400">
        <v>4</v>
      </c>
      <c r="V176" s="407"/>
      <c r="W176" s="401">
        <v>4</v>
      </c>
      <c r="X176" s="401">
        <v>3</v>
      </c>
      <c r="Y176" s="401">
        <v>5</v>
      </c>
      <c r="Z176" s="401">
        <v>4</v>
      </c>
      <c r="AA176" s="407"/>
      <c r="AB176" s="400">
        <v>4</v>
      </c>
      <c r="AC176" s="400">
        <v>5</v>
      </c>
      <c r="AD176" s="407"/>
      <c r="AE176" s="400">
        <v>5</v>
      </c>
      <c r="AF176" s="400">
        <v>5</v>
      </c>
      <c r="AG176" s="406"/>
      <c r="AH176" s="400">
        <v>3</v>
      </c>
      <c r="AI176" s="400">
        <v>3</v>
      </c>
      <c r="AJ176" s="400">
        <v>1</v>
      </c>
      <c r="AK176" s="400">
        <v>2</v>
      </c>
      <c r="AL176" s="395"/>
      <c r="AM176" s="400">
        <v>5</v>
      </c>
      <c r="AN176" s="400">
        <v>5</v>
      </c>
      <c r="AO176" s="400">
        <v>5</v>
      </c>
      <c r="AP176" s="400">
        <v>2</v>
      </c>
      <c r="AQ176" s="400">
        <v>5</v>
      </c>
      <c r="AR176" s="400">
        <v>3</v>
      </c>
      <c r="AS176" s="395"/>
      <c r="AT176" s="400">
        <v>5</v>
      </c>
      <c r="AU176" s="400">
        <v>5</v>
      </c>
      <c r="AV176" s="400">
        <v>5</v>
      </c>
      <c r="AW176" s="400">
        <v>5</v>
      </c>
      <c r="AX176" s="400">
        <v>5</v>
      </c>
      <c r="AY176" s="400">
        <v>5</v>
      </c>
      <c r="AZ176" s="400">
        <v>5</v>
      </c>
      <c r="BA176" s="400">
        <v>5</v>
      </c>
      <c r="BB176" s="409"/>
      <c r="BC176" s="400">
        <v>4</v>
      </c>
      <c r="BD176" s="400">
        <v>4</v>
      </c>
      <c r="BE176" s="395"/>
      <c r="BF176" s="400">
        <v>5</v>
      </c>
      <c r="BG176" s="400">
        <v>5</v>
      </c>
      <c r="BH176" s="395"/>
      <c r="BI176" s="400">
        <v>5</v>
      </c>
      <c r="BJ176" s="400">
        <v>1</v>
      </c>
      <c r="BK176" s="400">
        <v>5</v>
      </c>
      <c r="BL176" s="400">
        <v>5</v>
      </c>
      <c r="BM176" s="400">
        <v>5</v>
      </c>
      <c r="BN176" s="400">
        <v>3</v>
      </c>
      <c r="BO176" s="395"/>
      <c r="BP176" s="400">
        <v>5</v>
      </c>
      <c r="BQ176" s="400">
        <v>5</v>
      </c>
      <c r="BR176" s="406"/>
      <c r="BS176" s="400">
        <v>4</v>
      </c>
      <c r="BT176" s="400">
        <v>2</v>
      </c>
      <c r="BU176" s="400">
        <v>4</v>
      </c>
      <c r="BV176" s="400">
        <v>5</v>
      </c>
      <c r="BW176" s="400">
        <v>5</v>
      </c>
      <c r="BX176" s="409"/>
      <c r="BY176" s="400">
        <v>4</v>
      </c>
      <c r="BZ176" s="400">
        <v>4</v>
      </c>
      <c r="CA176" s="400">
        <v>5</v>
      </c>
      <c r="CB176" s="400">
        <v>5</v>
      </c>
      <c r="CC176" s="409"/>
      <c r="CD176" s="409"/>
      <c r="CE176" s="400">
        <v>5</v>
      </c>
      <c r="CF176" s="409"/>
      <c r="CG176" s="400">
        <v>5</v>
      </c>
      <c r="CH176" s="409"/>
      <c r="CI176" s="395"/>
      <c r="CJ176" s="409"/>
      <c r="CK176" s="400">
        <v>1</v>
      </c>
      <c r="CL176" s="395"/>
    </row>
    <row r="177" spans="1:90" ht="30.75" customHeight="1" x14ac:dyDescent="0.25">
      <c r="A177" s="594" t="s">
        <v>999</v>
      </c>
      <c r="B177" s="319" t="s">
        <v>1000</v>
      </c>
      <c r="C177" s="320" t="s">
        <v>1001</v>
      </c>
      <c r="D177" s="320" t="s">
        <v>565</v>
      </c>
      <c r="E177" s="323"/>
      <c r="F177" s="396" t="s">
        <v>63</v>
      </c>
      <c r="G177" s="397">
        <f>'Stage 2 - Site Information'!N177</f>
        <v>12</v>
      </c>
      <c r="H177" s="396"/>
      <c r="I177" s="398">
        <f>'Stage 2 - Site Information'!M177</f>
        <v>0.41</v>
      </c>
      <c r="J177" s="399"/>
      <c r="K177" s="405"/>
      <c r="L177" s="408"/>
      <c r="M177" s="401">
        <f t="shared" si="5"/>
        <v>5</v>
      </c>
      <c r="N177" s="529"/>
      <c r="O177" s="401">
        <v>5</v>
      </c>
      <c r="P177" s="401">
        <v>1</v>
      </c>
      <c r="Q177" s="408"/>
      <c r="R177" s="400">
        <v>5</v>
      </c>
      <c r="S177" s="400">
        <v>5</v>
      </c>
      <c r="T177" s="400">
        <v>1</v>
      </c>
      <c r="U177" s="400">
        <v>3</v>
      </c>
      <c r="V177" s="407"/>
      <c r="W177" s="401">
        <v>4</v>
      </c>
      <c r="X177" s="401">
        <v>3</v>
      </c>
      <c r="Y177" s="401">
        <v>5</v>
      </c>
      <c r="Z177" s="401">
        <v>4</v>
      </c>
      <c r="AA177" s="407"/>
      <c r="AB177" s="400">
        <v>4</v>
      </c>
      <c r="AC177" s="409"/>
      <c r="AD177" s="407"/>
      <c r="AE177" s="400">
        <v>5</v>
      </c>
      <c r="AF177" s="400">
        <v>5</v>
      </c>
      <c r="AG177" s="406"/>
      <c r="AH177" s="400">
        <v>3</v>
      </c>
      <c r="AI177" s="400">
        <v>3</v>
      </c>
      <c r="AJ177" s="400">
        <v>3</v>
      </c>
      <c r="AK177" s="400">
        <v>2</v>
      </c>
      <c r="AL177" s="395"/>
      <c r="AM177" s="400">
        <v>1</v>
      </c>
      <c r="AN177" s="400">
        <v>1</v>
      </c>
      <c r="AO177" s="400">
        <v>5</v>
      </c>
      <c r="AP177" s="400">
        <v>3</v>
      </c>
      <c r="AQ177" s="400">
        <v>5</v>
      </c>
      <c r="AR177" s="400">
        <v>5</v>
      </c>
      <c r="AS177" s="395"/>
      <c r="AT177" s="400">
        <v>5</v>
      </c>
      <c r="AU177" s="400">
        <v>5</v>
      </c>
      <c r="AV177" s="400">
        <v>5</v>
      </c>
      <c r="AW177" s="400">
        <v>5</v>
      </c>
      <c r="AX177" s="400">
        <v>5</v>
      </c>
      <c r="AY177" s="400">
        <v>5</v>
      </c>
      <c r="AZ177" s="400">
        <v>1</v>
      </c>
      <c r="BA177" s="400">
        <v>5</v>
      </c>
      <c r="BB177" s="409"/>
      <c r="BC177" s="400">
        <v>3</v>
      </c>
      <c r="BD177" s="400">
        <v>4</v>
      </c>
      <c r="BE177" s="395"/>
      <c r="BF177" s="400">
        <v>5</v>
      </c>
      <c r="BG177" s="400">
        <v>5</v>
      </c>
      <c r="BH177" s="395"/>
      <c r="BI177" s="400">
        <v>5</v>
      </c>
      <c r="BJ177" s="400">
        <v>5</v>
      </c>
      <c r="BK177" s="400">
        <v>1</v>
      </c>
      <c r="BL177" s="400">
        <v>5</v>
      </c>
      <c r="BM177" s="400">
        <v>1</v>
      </c>
      <c r="BN177" s="400">
        <v>3</v>
      </c>
      <c r="BO177" s="395"/>
      <c r="BP177" s="400">
        <v>5</v>
      </c>
      <c r="BQ177" s="400">
        <v>3</v>
      </c>
      <c r="BR177" s="406"/>
      <c r="BS177" s="400">
        <v>4</v>
      </c>
      <c r="BT177" s="400">
        <v>2</v>
      </c>
      <c r="BU177" s="400">
        <v>4</v>
      </c>
      <c r="BV177" s="400">
        <v>5</v>
      </c>
      <c r="BW177" s="400">
        <v>5</v>
      </c>
      <c r="BX177" s="409"/>
      <c r="BY177" s="400">
        <v>4</v>
      </c>
      <c r="BZ177" s="400">
        <v>4</v>
      </c>
      <c r="CA177" s="400">
        <v>5</v>
      </c>
      <c r="CB177" s="400">
        <v>5</v>
      </c>
      <c r="CC177" s="409"/>
      <c r="CD177" s="409"/>
      <c r="CE177" s="400">
        <v>5</v>
      </c>
      <c r="CF177" s="409"/>
      <c r="CG177" s="400">
        <v>5</v>
      </c>
      <c r="CH177" s="409"/>
      <c r="CI177" s="395"/>
      <c r="CJ177" s="409"/>
      <c r="CK177" s="400">
        <v>1</v>
      </c>
      <c r="CL177" s="395"/>
    </row>
    <row r="178" spans="1:90" s="494" customFormat="1" ht="30.75" customHeight="1" x14ac:dyDescent="0.25">
      <c r="A178" s="595" t="s">
        <v>1002</v>
      </c>
      <c r="B178" s="479" t="s">
        <v>1003</v>
      </c>
      <c r="C178" s="480" t="s">
        <v>1004</v>
      </c>
      <c r="D178" s="480" t="s">
        <v>565</v>
      </c>
      <c r="E178" s="481"/>
      <c r="F178" s="482" t="s">
        <v>63</v>
      </c>
      <c r="G178" s="483">
        <f>'Stage 2 - Site Information'!N178</f>
        <v>4</v>
      </c>
      <c r="H178" s="482"/>
      <c r="I178" s="484">
        <f>'Stage 2 - Site Information'!M178</f>
        <v>0.13</v>
      </c>
      <c r="J178" s="485"/>
      <c r="K178" s="486"/>
      <c r="L178" s="487"/>
      <c r="M178" s="401">
        <f t="shared" si="5"/>
        <v>1</v>
      </c>
      <c r="N178" s="529"/>
      <c r="O178" s="401">
        <v>5</v>
      </c>
      <c r="P178" s="401">
        <v>2</v>
      </c>
      <c r="Q178" s="487"/>
      <c r="R178" s="488">
        <v>0</v>
      </c>
      <c r="S178" s="488">
        <v>0</v>
      </c>
      <c r="T178" s="488">
        <v>0</v>
      </c>
      <c r="U178" s="488">
        <v>0</v>
      </c>
      <c r="V178" s="490"/>
      <c r="W178" s="491">
        <v>0</v>
      </c>
      <c r="X178" s="491">
        <v>0</v>
      </c>
      <c r="Y178" s="491">
        <v>0</v>
      </c>
      <c r="Z178" s="491">
        <v>0</v>
      </c>
      <c r="AA178" s="490"/>
      <c r="AB178" s="488">
        <v>0</v>
      </c>
      <c r="AC178" s="409"/>
      <c r="AD178" s="490"/>
      <c r="AE178" s="488">
        <v>0</v>
      </c>
      <c r="AF178" s="488">
        <v>0</v>
      </c>
      <c r="AG178" s="492"/>
      <c r="AH178" s="488">
        <v>0</v>
      </c>
      <c r="AI178" s="488">
        <v>0</v>
      </c>
      <c r="AJ178" s="488">
        <v>0</v>
      </c>
      <c r="AK178" s="488">
        <v>0</v>
      </c>
      <c r="AL178" s="493"/>
      <c r="AM178" s="488">
        <v>0</v>
      </c>
      <c r="AN178" s="488">
        <v>0</v>
      </c>
      <c r="AO178" s="488">
        <v>0</v>
      </c>
      <c r="AP178" s="488">
        <v>0</v>
      </c>
      <c r="AQ178" s="488">
        <v>0</v>
      </c>
      <c r="AR178" s="488">
        <v>0</v>
      </c>
      <c r="AS178" s="493"/>
      <c r="AT178" s="488">
        <v>0</v>
      </c>
      <c r="AU178" s="488">
        <v>0</v>
      </c>
      <c r="AV178" s="488">
        <v>0</v>
      </c>
      <c r="AW178" s="488">
        <v>0</v>
      </c>
      <c r="AX178" s="488">
        <v>0</v>
      </c>
      <c r="AY178" s="488">
        <v>0</v>
      </c>
      <c r="AZ178" s="488">
        <v>0</v>
      </c>
      <c r="BA178" s="488">
        <v>0</v>
      </c>
      <c r="BB178" s="489"/>
      <c r="BC178" s="488">
        <v>0</v>
      </c>
      <c r="BD178" s="488">
        <v>0</v>
      </c>
      <c r="BE178" s="493"/>
      <c r="BF178" s="488">
        <v>0</v>
      </c>
      <c r="BG178" s="488">
        <v>0</v>
      </c>
      <c r="BH178" s="493"/>
      <c r="BI178" s="488">
        <v>0</v>
      </c>
      <c r="BJ178" s="488">
        <v>0</v>
      </c>
      <c r="BK178" s="488">
        <v>0</v>
      </c>
      <c r="BL178" s="488">
        <v>0</v>
      </c>
      <c r="BM178" s="488">
        <v>0</v>
      </c>
      <c r="BN178" s="488">
        <v>0</v>
      </c>
      <c r="BO178" s="493"/>
      <c r="BP178" s="488">
        <v>0</v>
      </c>
      <c r="BQ178" s="488">
        <v>0</v>
      </c>
      <c r="BR178" s="492"/>
      <c r="BS178" s="488">
        <v>0</v>
      </c>
      <c r="BT178" s="488">
        <v>0</v>
      </c>
      <c r="BU178" s="488">
        <v>0</v>
      </c>
      <c r="BV178" s="488">
        <v>0</v>
      </c>
      <c r="BW178" s="488">
        <v>0</v>
      </c>
      <c r="BX178" s="489"/>
      <c r="BY178" s="488">
        <v>0</v>
      </c>
      <c r="BZ178" s="488">
        <v>0</v>
      </c>
      <c r="CA178" s="488">
        <v>0</v>
      </c>
      <c r="CB178" s="488">
        <v>0</v>
      </c>
      <c r="CC178" s="489"/>
      <c r="CD178" s="489"/>
      <c r="CE178" s="488">
        <v>0</v>
      </c>
      <c r="CF178" s="489"/>
      <c r="CG178" s="488">
        <v>0</v>
      </c>
      <c r="CH178" s="489"/>
      <c r="CI178" s="493"/>
      <c r="CJ178" s="489"/>
      <c r="CK178" s="488">
        <v>0</v>
      </c>
      <c r="CL178" s="493"/>
    </row>
    <row r="179" spans="1:90" s="494" customFormat="1" ht="30.75" customHeight="1" x14ac:dyDescent="0.25">
      <c r="A179" s="595" t="s">
        <v>1005</v>
      </c>
      <c r="B179" s="479" t="s">
        <v>1006</v>
      </c>
      <c r="C179" s="480" t="s">
        <v>700</v>
      </c>
      <c r="D179" s="480" t="s">
        <v>612</v>
      </c>
      <c r="E179" s="481"/>
      <c r="F179" s="482" t="s">
        <v>63</v>
      </c>
      <c r="G179" s="483">
        <f>'Stage 2 - Site Information'!N179</f>
        <v>1</v>
      </c>
      <c r="H179" s="482"/>
      <c r="I179" s="484">
        <f>'Stage 2 - Site Information'!M179</f>
        <v>0.09</v>
      </c>
      <c r="J179" s="485"/>
      <c r="K179" s="486"/>
      <c r="L179" s="487"/>
      <c r="M179" s="401">
        <f t="shared" si="5"/>
        <v>1</v>
      </c>
      <c r="N179" s="529"/>
      <c r="O179" s="401">
        <v>4</v>
      </c>
      <c r="P179" s="401">
        <v>1</v>
      </c>
      <c r="Q179" s="487"/>
      <c r="R179" s="488">
        <v>0</v>
      </c>
      <c r="S179" s="488">
        <v>0</v>
      </c>
      <c r="T179" s="488">
        <v>0</v>
      </c>
      <c r="U179" s="488">
        <v>0</v>
      </c>
      <c r="V179" s="490"/>
      <c r="W179" s="491">
        <v>0</v>
      </c>
      <c r="X179" s="491">
        <v>0</v>
      </c>
      <c r="Y179" s="491">
        <v>0</v>
      </c>
      <c r="Z179" s="491">
        <v>0</v>
      </c>
      <c r="AA179" s="490"/>
      <c r="AB179" s="488">
        <v>0</v>
      </c>
      <c r="AC179" s="409"/>
      <c r="AD179" s="490"/>
      <c r="AE179" s="488">
        <v>0</v>
      </c>
      <c r="AF179" s="488">
        <v>0</v>
      </c>
      <c r="AG179" s="492"/>
      <c r="AH179" s="488">
        <v>0</v>
      </c>
      <c r="AI179" s="488">
        <v>0</v>
      </c>
      <c r="AJ179" s="488">
        <v>0</v>
      </c>
      <c r="AK179" s="488">
        <v>0</v>
      </c>
      <c r="AL179" s="493"/>
      <c r="AM179" s="488">
        <v>0</v>
      </c>
      <c r="AN179" s="488">
        <v>0</v>
      </c>
      <c r="AO179" s="488">
        <v>0</v>
      </c>
      <c r="AP179" s="488">
        <v>0</v>
      </c>
      <c r="AQ179" s="488">
        <v>0</v>
      </c>
      <c r="AR179" s="488">
        <v>0</v>
      </c>
      <c r="AS179" s="493"/>
      <c r="AT179" s="488">
        <v>0</v>
      </c>
      <c r="AU179" s="488">
        <v>0</v>
      </c>
      <c r="AV179" s="488">
        <v>0</v>
      </c>
      <c r="AW179" s="488">
        <v>0</v>
      </c>
      <c r="AX179" s="488">
        <v>0</v>
      </c>
      <c r="AY179" s="488">
        <v>0</v>
      </c>
      <c r="AZ179" s="488">
        <v>0</v>
      </c>
      <c r="BA179" s="488">
        <v>0</v>
      </c>
      <c r="BB179" s="489"/>
      <c r="BC179" s="488">
        <v>0</v>
      </c>
      <c r="BD179" s="488">
        <v>0</v>
      </c>
      <c r="BE179" s="493"/>
      <c r="BF179" s="488">
        <v>0</v>
      </c>
      <c r="BG179" s="488">
        <v>0</v>
      </c>
      <c r="BH179" s="493"/>
      <c r="BI179" s="488">
        <v>0</v>
      </c>
      <c r="BJ179" s="488">
        <v>0</v>
      </c>
      <c r="BK179" s="488">
        <v>0</v>
      </c>
      <c r="BL179" s="488">
        <v>0</v>
      </c>
      <c r="BM179" s="488">
        <v>0</v>
      </c>
      <c r="BN179" s="488">
        <v>0</v>
      </c>
      <c r="BO179" s="493"/>
      <c r="BP179" s="488">
        <v>0</v>
      </c>
      <c r="BQ179" s="488">
        <v>0</v>
      </c>
      <c r="BR179" s="492"/>
      <c r="BS179" s="488">
        <v>0</v>
      </c>
      <c r="BT179" s="488">
        <v>0</v>
      </c>
      <c r="BU179" s="488">
        <v>0</v>
      </c>
      <c r="BV179" s="488">
        <v>0</v>
      </c>
      <c r="BW179" s="488">
        <v>0</v>
      </c>
      <c r="BX179" s="489"/>
      <c r="BY179" s="488">
        <v>0</v>
      </c>
      <c r="BZ179" s="488">
        <v>0</v>
      </c>
      <c r="CA179" s="488">
        <v>0</v>
      </c>
      <c r="CB179" s="488">
        <v>0</v>
      </c>
      <c r="CC179" s="489"/>
      <c r="CD179" s="489"/>
      <c r="CE179" s="488">
        <v>0</v>
      </c>
      <c r="CF179" s="489"/>
      <c r="CG179" s="488">
        <v>0</v>
      </c>
      <c r="CH179" s="489"/>
      <c r="CI179" s="493"/>
      <c r="CJ179" s="489"/>
      <c r="CK179" s="488">
        <v>0</v>
      </c>
      <c r="CL179" s="493"/>
    </row>
    <row r="180" spans="1:90" s="494" customFormat="1" ht="30.75" customHeight="1" x14ac:dyDescent="0.25">
      <c r="A180" s="595" t="s">
        <v>1007</v>
      </c>
      <c r="B180" s="479" t="s">
        <v>1008</v>
      </c>
      <c r="C180" s="480" t="s">
        <v>1009</v>
      </c>
      <c r="D180" s="480" t="s">
        <v>521</v>
      </c>
      <c r="E180" s="481"/>
      <c r="F180" s="482" t="s">
        <v>63</v>
      </c>
      <c r="G180" s="483">
        <f>'Stage 2 - Site Information'!N180</f>
        <v>4</v>
      </c>
      <c r="H180" s="482"/>
      <c r="I180" s="484">
        <f>'Stage 2 - Site Information'!M180</f>
        <v>0.04</v>
      </c>
      <c r="J180" s="485"/>
      <c r="K180" s="486"/>
      <c r="L180" s="487"/>
      <c r="M180" s="401">
        <f t="shared" si="5"/>
        <v>1</v>
      </c>
      <c r="N180" s="529"/>
      <c r="O180" s="401">
        <v>4</v>
      </c>
      <c r="P180" s="401">
        <v>5</v>
      </c>
      <c r="Q180" s="487"/>
      <c r="R180" s="488">
        <v>0</v>
      </c>
      <c r="S180" s="488">
        <v>0</v>
      </c>
      <c r="T180" s="488">
        <v>0</v>
      </c>
      <c r="U180" s="488">
        <v>0</v>
      </c>
      <c r="V180" s="490"/>
      <c r="W180" s="491">
        <v>0</v>
      </c>
      <c r="X180" s="491">
        <v>0</v>
      </c>
      <c r="Y180" s="491">
        <v>0</v>
      </c>
      <c r="Z180" s="491">
        <v>0</v>
      </c>
      <c r="AA180" s="490"/>
      <c r="AB180" s="488">
        <v>0</v>
      </c>
      <c r="AC180" s="488">
        <v>0</v>
      </c>
      <c r="AD180" s="490"/>
      <c r="AE180" s="488">
        <v>0</v>
      </c>
      <c r="AF180" s="488">
        <v>0</v>
      </c>
      <c r="AG180" s="492"/>
      <c r="AH180" s="488">
        <v>0</v>
      </c>
      <c r="AI180" s="488">
        <v>0</v>
      </c>
      <c r="AJ180" s="488">
        <v>0</v>
      </c>
      <c r="AK180" s="488">
        <v>0</v>
      </c>
      <c r="AL180" s="493"/>
      <c r="AM180" s="488">
        <v>0</v>
      </c>
      <c r="AN180" s="488">
        <v>0</v>
      </c>
      <c r="AO180" s="488">
        <v>0</v>
      </c>
      <c r="AP180" s="488">
        <v>0</v>
      </c>
      <c r="AQ180" s="488">
        <v>0</v>
      </c>
      <c r="AR180" s="488">
        <v>0</v>
      </c>
      <c r="AS180" s="493"/>
      <c r="AT180" s="488">
        <v>0</v>
      </c>
      <c r="AU180" s="488">
        <v>0</v>
      </c>
      <c r="AV180" s="488">
        <v>0</v>
      </c>
      <c r="AW180" s="488">
        <v>0</v>
      </c>
      <c r="AX180" s="488">
        <v>0</v>
      </c>
      <c r="AY180" s="488">
        <v>0</v>
      </c>
      <c r="AZ180" s="488">
        <v>0</v>
      </c>
      <c r="BA180" s="488">
        <v>0</v>
      </c>
      <c r="BB180" s="489"/>
      <c r="BC180" s="488">
        <v>0</v>
      </c>
      <c r="BD180" s="488">
        <v>0</v>
      </c>
      <c r="BE180" s="493"/>
      <c r="BF180" s="488">
        <v>0</v>
      </c>
      <c r="BG180" s="488">
        <v>0</v>
      </c>
      <c r="BH180" s="493"/>
      <c r="BI180" s="488">
        <v>0</v>
      </c>
      <c r="BJ180" s="488">
        <v>0</v>
      </c>
      <c r="BK180" s="488">
        <v>0</v>
      </c>
      <c r="BL180" s="488">
        <v>0</v>
      </c>
      <c r="BM180" s="488">
        <v>0</v>
      </c>
      <c r="BN180" s="488">
        <v>0</v>
      </c>
      <c r="BO180" s="493"/>
      <c r="BP180" s="488">
        <v>0</v>
      </c>
      <c r="BQ180" s="488">
        <v>0</v>
      </c>
      <c r="BR180" s="492"/>
      <c r="BS180" s="488">
        <v>0</v>
      </c>
      <c r="BT180" s="488">
        <v>0</v>
      </c>
      <c r="BU180" s="488">
        <v>0</v>
      </c>
      <c r="BV180" s="488">
        <v>0</v>
      </c>
      <c r="BW180" s="488">
        <v>0</v>
      </c>
      <c r="BX180" s="489"/>
      <c r="BY180" s="488">
        <v>0</v>
      </c>
      <c r="BZ180" s="488">
        <v>0</v>
      </c>
      <c r="CA180" s="488">
        <v>0</v>
      </c>
      <c r="CB180" s="488">
        <v>0</v>
      </c>
      <c r="CC180" s="489"/>
      <c r="CD180" s="489"/>
      <c r="CE180" s="488">
        <v>0</v>
      </c>
      <c r="CF180" s="489"/>
      <c r="CG180" s="488">
        <v>0</v>
      </c>
      <c r="CH180" s="489"/>
      <c r="CI180" s="493"/>
      <c r="CJ180" s="489"/>
      <c r="CK180" s="488">
        <v>0</v>
      </c>
      <c r="CL180" s="493"/>
    </row>
    <row r="181" spans="1:90" s="494" customFormat="1" ht="30.75" customHeight="1" x14ac:dyDescent="0.25">
      <c r="A181" s="595" t="s">
        <v>1010</v>
      </c>
      <c r="B181" s="479" t="s">
        <v>1011</v>
      </c>
      <c r="C181" s="480" t="s">
        <v>1012</v>
      </c>
      <c r="D181" s="480" t="s">
        <v>521</v>
      </c>
      <c r="E181" s="481"/>
      <c r="F181" s="482" t="s">
        <v>63</v>
      </c>
      <c r="G181" s="483">
        <f>'Stage 2 - Site Information'!N181</f>
        <v>2</v>
      </c>
      <c r="H181" s="482"/>
      <c r="I181" s="484">
        <f>'Stage 2 - Site Information'!M181</f>
        <v>0.09</v>
      </c>
      <c r="J181" s="485"/>
      <c r="K181" s="486"/>
      <c r="L181" s="487"/>
      <c r="M181" s="401">
        <f t="shared" si="5"/>
        <v>1</v>
      </c>
      <c r="N181" s="529"/>
      <c r="O181" s="401">
        <v>4</v>
      </c>
      <c r="P181" s="401">
        <v>1</v>
      </c>
      <c r="Q181" s="487"/>
      <c r="R181" s="488">
        <v>0</v>
      </c>
      <c r="S181" s="488">
        <v>0</v>
      </c>
      <c r="T181" s="488">
        <v>0</v>
      </c>
      <c r="U181" s="488">
        <v>0</v>
      </c>
      <c r="V181" s="490"/>
      <c r="W181" s="491">
        <v>0</v>
      </c>
      <c r="X181" s="491">
        <v>0</v>
      </c>
      <c r="Y181" s="491">
        <v>0</v>
      </c>
      <c r="Z181" s="491">
        <v>0</v>
      </c>
      <c r="AA181" s="490"/>
      <c r="AB181" s="488">
        <v>0</v>
      </c>
      <c r="AC181" s="409"/>
      <c r="AD181" s="490"/>
      <c r="AE181" s="488">
        <v>0</v>
      </c>
      <c r="AF181" s="488">
        <v>0</v>
      </c>
      <c r="AG181" s="492"/>
      <c r="AH181" s="488">
        <v>0</v>
      </c>
      <c r="AI181" s="488">
        <v>0</v>
      </c>
      <c r="AJ181" s="488">
        <v>0</v>
      </c>
      <c r="AK181" s="488">
        <v>0</v>
      </c>
      <c r="AL181" s="493"/>
      <c r="AM181" s="488">
        <v>0</v>
      </c>
      <c r="AN181" s="488">
        <v>0</v>
      </c>
      <c r="AO181" s="488">
        <v>0</v>
      </c>
      <c r="AP181" s="488">
        <v>0</v>
      </c>
      <c r="AQ181" s="488">
        <v>0</v>
      </c>
      <c r="AR181" s="488">
        <v>0</v>
      </c>
      <c r="AS181" s="493"/>
      <c r="AT181" s="488">
        <v>0</v>
      </c>
      <c r="AU181" s="488">
        <v>0</v>
      </c>
      <c r="AV181" s="488">
        <v>0</v>
      </c>
      <c r="AW181" s="488">
        <v>0</v>
      </c>
      <c r="AX181" s="488">
        <v>0</v>
      </c>
      <c r="AY181" s="488">
        <v>0</v>
      </c>
      <c r="AZ181" s="488">
        <v>0</v>
      </c>
      <c r="BA181" s="488">
        <v>0</v>
      </c>
      <c r="BB181" s="489"/>
      <c r="BC181" s="488">
        <v>0</v>
      </c>
      <c r="BD181" s="488">
        <v>0</v>
      </c>
      <c r="BE181" s="493"/>
      <c r="BF181" s="488">
        <v>0</v>
      </c>
      <c r="BG181" s="488">
        <v>0</v>
      </c>
      <c r="BH181" s="493"/>
      <c r="BI181" s="488">
        <v>0</v>
      </c>
      <c r="BJ181" s="488">
        <v>0</v>
      </c>
      <c r="BK181" s="488">
        <v>0</v>
      </c>
      <c r="BL181" s="488">
        <v>0</v>
      </c>
      <c r="BM181" s="488">
        <v>0</v>
      </c>
      <c r="BN181" s="488">
        <v>0</v>
      </c>
      <c r="BO181" s="493"/>
      <c r="BP181" s="488">
        <v>0</v>
      </c>
      <c r="BQ181" s="488">
        <v>0</v>
      </c>
      <c r="BR181" s="492"/>
      <c r="BS181" s="488">
        <v>0</v>
      </c>
      <c r="BT181" s="488">
        <v>0</v>
      </c>
      <c r="BU181" s="488">
        <v>0</v>
      </c>
      <c r="BV181" s="488">
        <v>0</v>
      </c>
      <c r="BW181" s="488">
        <v>0</v>
      </c>
      <c r="BX181" s="489"/>
      <c r="BY181" s="488">
        <v>0</v>
      </c>
      <c r="BZ181" s="488">
        <v>0</v>
      </c>
      <c r="CA181" s="488">
        <v>0</v>
      </c>
      <c r="CB181" s="488">
        <v>0</v>
      </c>
      <c r="CC181" s="489"/>
      <c r="CD181" s="489"/>
      <c r="CE181" s="488">
        <v>0</v>
      </c>
      <c r="CF181" s="489"/>
      <c r="CG181" s="488">
        <v>0</v>
      </c>
      <c r="CH181" s="489"/>
      <c r="CI181" s="493"/>
      <c r="CJ181" s="489"/>
      <c r="CK181" s="488">
        <v>0</v>
      </c>
      <c r="CL181" s="493"/>
    </row>
    <row r="182" spans="1:90" s="494" customFormat="1" ht="30.75" customHeight="1" x14ac:dyDescent="0.25">
      <c r="A182" s="595" t="s">
        <v>1013</v>
      </c>
      <c r="B182" s="479" t="s">
        <v>1014</v>
      </c>
      <c r="C182" s="480" t="s">
        <v>1015</v>
      </c>
      <c r="D182" s="480" t="s">
        <v>1016</v>
      </c>
      <c r="E182" s="481"/>
      <c r="F182" s="482" t="s">
        <v>63</v>
      </c>
      <c r="G182" s="483">
        <f>'Stage 2 - Site Information'!N182</f>
        <v>2</v>
      </c>
      <c r="H182" s="482"/>
      <c r="I182" s="484">
        <f>'Stage 2 - Site Information'!M182</f>
        <v>0.13</v>
      </c>
      <c r="J182" s="485"/>
      <c r="K182" s="486"/>
      <c r="L182" s="487"/>
      <c r="M182" s="401">
        <f t="shared" si="5"/>
        <v>1</v>
      </c>
      <c r="N182" s="529"/>
      <c r="O182" s="401">
        <v>2</v>
      </c>
      <c r="P182" s="401">
        <v>2</v>
      </c>
      <c r="Q182" s="487"/>
      <c r="R182" s="488">
        <v>0</v>
      </c>
      <c r="S182" s="488">
        <v>0</v>
      </c>
      <c r="T182" s="488">
        <v>0</v>
      </c>
      <c r="U182" s="488">
        <v>0</v>
      </c>
      <c r="V182" s="490"/>
      <c r="W182" s="491">
        <v>0</v>
      </c>
      <c r="X182" s="491">
        <v>0</v>
      </c>
      <c r="Y182" s="491">
        <v>0</v>
      </c>
      <c r="Z182" s="491">
        <v>0</v>
      </c>
      <c r="AA182" s="490"/>
      <c r="AB182" s="488">
        <v>0</v>
      </c>
      <c r="AC182" s="409"/>
      <c r="AD182" s="490"/>
      <c r="AE182" s="488">
        <v>0</v>
      </c>
      <c r="AF182" s="488">
        <v>0</v>
      </c>
      <c r="AG182" s="492"/>
      <c r="AH182" s="488">
        <v>0</v>
      </c>
      <c r="AI182" s="488">
        <v>0</v>
      </c>
      <c r="AJ182" s="488">
        <v>0</v>
      </c>
      <c r="AK182" s="488">
        <v>0</v>
      </c>
      <c r="AL182" s="493"/>
      <c r="AM182" s="488">
        <v>0</v>
      </c>
      <c r="AN182" s="488">
        <v>0</v>
      </c>
      <c r="AO182" s="488">
        <v>0</v>
      </c>
      <c r="AP182" s="488">
        <v>0</v>
      </c>
      <c r="AQ182" s="488">
        <v>0</v>
      </c>
      <c r="AR182" s="488">
        <v>0</v>
      </c>
      <c r="AS182" s="493"/>
      <c r="AT182" s="488">
        <v>0</v>
      </c>
      <c r="AU182" s="488">
        <v>0</v>
      </c>
      <c r="AV182" s="488">
        <v>0</v>
      </c>
      <c r="AW182" s="488">
        <v>0</v>
      </c>
      <c r="AX182" s="488">
        <v>0</v>
      </c>
      <c r="AY182" s="488">
        <v>0</v>
      </c>
      <c r="AZ182" s="488">
        <v>0</v>
      </c>
      <c r="BA182" s="488">
        <v>0</v>
      </c>
      <c r="BB182" s="489"/>
      <c r="BC182" s="488">
        <v>0</v>
      </c>
      <c r="BD182" s="488">
        <v>0</v>
      </c>
      <c r="BE182" s="493"/>
      <c r="BF182" s="488">
        <v>0</v>
      </c>
      <c r="BG182" s="488">
        <v>0</v>
      </c>
      <c r="BH182" s="493"/>
      <c r="BI182" s="488">
        <v>0</v>
      </c>
      <c r="BJ182" s="488">
        <v>0</v>
      </c>
      <c r="BK182" s="488">
        <v>0</v>
      </c>
      <c r="BL182" s="488">
        <v>0</v>
      </c>
      <c r="BM182" s="488">
        <v>0</v>
      </c>
      <c r="BN182" s="488">
        <v>0</v>
      </c>
      <c r="BO182" s="493"/>
      <c r="BP182" s="488">
        <v>0</v>
      </c>
      <c r="BQ182" s="488">
        <v>0</v>
      </c>
      <c r="BR182" s="492"/>
      <c r="BS182" s="488">
        <v>0</v>
      </c>
      <c r="BT182" s="488">
        <v>0</v>
      </c>
      <c r="BU182" s="488">
        <v>0</v>
      </c>
      <c r="BV182" s="488">
        <v>0</v>
      </c>
      <c r="BW182" s="488">
        <v>0</v>
      </c>
      <c r="BX182" s="489"/>
      <c r="BY182" s="488">
        <v>0</v>
      </c>
      <c r="BZ182" s="488">
        <v>0</v>
      </c>
      <c r="CA182" s="488">
        <v>0</v>
      </c>
      <c r="CB182" s="488">
        <v>0</v>
      </c>
      <c r="CC182" s="489"/>
      <c r="CD182" s="489"/>
      <c r="CE182" s="488">
        <v>0</v>
      </c>
      <c r="CF182" s="489"/>
      <c r="CG182" s="488">
        <v>0</v>
      </c>
      <c r="CH182" s="489"/>
      <c r="CI182" s="493"/>
      <c r="CJ182" s="489"/>
      <c r="CK182" s="488">
        <v>0</v>
      </c>
      <c r="CL182" s="493"/>
    </row>
    <row r="183" spans="1:90" ht="30.75" customHeight="1" x14ac:dyDescent="0.25">
      <c r="A183" s="594" t="s">
        <v>1017</v>
      </c>
      <c r="B183" s="319" t="s">
        <v>1018</v>
      </c>
      <c r="C183" s="320" t="s">
        <v>1019</v>
      </c>
      <c r="D183" s="320" t="s">
        <v>515</v>
      </c>
      <c r="E183" s="323"/>
      <c r="F183" s="396" t="s">
        <v>63</v>
      </c>
      <c r="G183" s="397">
        <f>'Stage 2 - Site Information'!N183</f>
        <v>38</v>
      </c>
      <c r="H183" s="396"/>
      <c r="I183" s="398">
        <f>'Stage 2 - Site Information'!M183</f>
        <v>1.24</v>
      </c>
      <c r="J183" s="399"/>
      <c r="K183" s="405"/>
      <c r="L183" s="408"/>
      <c r="M183" s="401">
        <f t="shared" si="5"/>
        <v>5</v>
      </c>
      <c r="N183" s="529"/>
      <c r="O183" s="401">
        <v>5</v>
      </c>
      <c r="P183" s="401">
        <v>1</v>
      </c>
      <c r="Q183" s="408"/>
      <c r="R183" s="400">
        <v>3</v>
      </c>
      <c r="S183" s="400">
        <v>5</v>
      </c>
      <c r="T183" s="400">
        <v>1</v>
      </c>
      <c r="U183" s="400">
        <v>3</v>
      </c>
      <c r="V183" s="407"/>
      <c r="W183" s="401">
        <v>4</v>
      </c>
      <c r="X183" s="401">
        <v>3</v>
      </c>
      <c r="Y183" s="401">
        <v>3</v>
      </c>
      <c r="Z183" s="401">
        <v>4</v>
      </c>
      <c r="AA183" s="407"/>
      <c r="AB183" s="400">
        <v>4</v>
      </c>
      <c r="AC183" s="409"/>
      <c r="AD183" s="407"/>
      <c r="AE183" s="400">
        <v>1</v>
      </c>
      <c r="AF183" s="400">
        <v>1</v>
      </c>
      <c r="AG183" s="406"/>
      <c r="AH183" s="400">
        <v>3</v>
      </c>
      <c r="AI183" s="400">
        <v>3</v>
      </c>
      <c r="AJ183" s="400">
        <v>5</v>
      </c>
      <c r="AK183" s="400">
        <v>2</v>
      </c>
      <c r="AL183" s="395"/>
      <c r="AM183" s="400">
        <v>1</v>
      </c>
      <c r="AN183" s="400">
        <v>1</v>
      </c>
      <c r="AO183" s="400">
        <v>5</v>
      </c>
      <c r="AP183" s="400">
        <v>3</v>
      </c>
      <c r="AQ183" s="400">
        <v>5</v>
      </c>
      <c r="AR183" s="400">
        <v>4</v>
      </c>
      <c r="AS183" s="395"/>
      <c r="AT183" s="400">
        <v>5</v>
      </c>
      <c r="AU183" s="400">
        <v>5</v>
      </c>
      <c r="AV183" s="400">
        <v>5</v>
      </c>
      <c r="AW183" s="400">
        <v>5</v>
      </c>
      <c r="AX183" s="400">
        <v>5</v>
      </c>
      <c r="AY183" s="400">
        <v>5</v>
      </c>
      <c r="AZ183" s="400">
        <v>5</v>
      </c>
      <c r="BA183" s="400">
        <v>5</v>
      </c>
      <c r="BB183" s="409"/>
      <c r="BC183" s="400">
        <v>3</v>
      </c>
      <c r="BD183" s="400">
        <v>4</v>
      </c>
      <c r="BE183" s="395"/>
      <c r="BF183" s="400">
        <v>5</v>
      </c>
      <c r="BG183" s="400">
        <v>5</v>
      </c>
      <c r="BH183" s="395"/>
      <c r="BI183" s="400">
        <v>5</v>
      </c>
      <c r="BJ183" s="400">
        <v>5</v>
      </c>
      <c r="BK183" s="400">
        <v>1</v>
      </c>
      <c r="BL183" s="400">
        <v>4</v>
      </c>
      <c r="BM183" s="400">
        <v>1</v>
      </c>
      <c r="BN183" s="400">
        <v>5</v>
      </c>
      <c r="BO183" s="395"/>
      <c r="BP183" s="400">
        <v>5</v>
      </c>
      <c r="BQ183" s="400">
        <v>3</v>
      </c>
      <c r="BR183" s="406"/>
      <c r="BS183" s="400">
        <v>3</v>
      </c>
      <c r="BT183" s="400">
        <v>2</v>
      </c>
      <c r="BU183" s="400">
        <v>3</v>
      </c>
      <c r="BV183" s="400">
        <v>5</v>
      </c>
      <c r="BW183" s="400">
        <v>4</v>
      </c>
      <c r="BX183" s="409"/>
      <c r="BY183" s="400">
        <v>3</v>
      </c>
      <c r="BZ183" s="400">
        <v>4</v>
      </c>
      <c r="CA183" s="400">
        <v>3</v>
      </c>
      <c r="CB183" s="400">
        <v>3</v>
      </c>
      <c r="CC183" s="409"/>
      <c r="CD183" s="409"/>
      <c r="CE183" s="400">
        <v>3</v>
      </c>
      <c r="CF183" s="409"/>
      <c r="CG183" s="400">
        <v>4</v>
      </c>
      <c r="CH183" s="409"/>
      <c r="CI183" s="395"/>
      <c r="CJ183" s="409"/>
      <c r="CK183" s="400">
        <v>1</v>
      </c>
      <c r="CL183" s="395"/>
    </row>
    <row r="184" spans="1:90" s="494" customFormat="1" ht="30.75" customHeight="1" x14ac:dyDescent="0.25">
      <c r="A184" s="595" t="s">
        <v>1020</v>
      </c>
      <c r="B184" s="479" t="s">
        <v>1021</v>
      </c>
      <c r="C184" s="480" t="s">
        <v>1022</v>
      </c>
      <c r="D184" s="480" t="s">
        <v>515</v>
      </c>
      <c r="E184" s="481"/>
      <c r="F184" s="482" t="s">
        <v>63</v>
      </c>
      <c r="G184" s="483">
        <f>'Stage 2 - Site Information'!N184</f>
        <v>11</v>
      </c>
      <c r="H184" s="482"/>
      <c r="I184" s="484">
        <f>'Stage 2 - Site Information'!M184</f>
        <v>0.2</v>
      </c>
      <c r="J184" s="485"/>
      <c r="K184" s="486"/>
      <c r="L184" s="487"/>
      <c r="M184" s="401">
        <f t="shared" si="5"/>
        <v>1</v>
      </c>
      <c r="N184" s="529"/>
      <c r="O184" s="401">
        <v>5</v>
      </c>
      <c r="P184" s="401">
        <v>5</v>
      </c>
      <c r="Q184" s="487"/>
      <c r="R184" s="488">
        <v>0</v>
      </c>
      <c r="S184" s="488">
        <v>0</v>
      </c>
      <c r="T184" s="488">
        <v>0</v>
      </c>
      <c r="U184" s="488">
        <v>0</v>
      </c>
      <c r="V184" s="490"/>
      <c r="W184" s="491">
        <v>0</v>
      </c>
      <c r="X184" s="491">
        <v>0</v>
      </c>
      <c r="Y184" s="491">
        <v>0</v>
      </c>
      <c r="Z184" s="491">
        <v>0</v>
      </c>
      <c r="AA184" s="490"/>
      <c r="AB184" s="488">
        <v>0</v>
      </c>
      <c r="AC184" s="488">
        <v>0</v>
      </c>
      <c r="AD184" s="490"/>
      <c r="AE184" s="488">
        <v>0</v>
      </c>
      <c r="AF184" s="488">
        <v>0</v>
      </c>
      <c r="AG184" s="492"/>
      <c r="AH184" s="488">
        <v>0</v>
      </c>
      <c r="AI184" s="488">
        <v>0</v>
      </c>
      <c r="AJ184" s="488">
        <v>0</v>
      </c>
      <c r="AK184" s="488">
        <v>0</v>
      </c>
      <c r="AL184" s="493"/>
      <c r="AM184" s="488">
        <v>0</v>
      </c>
      <c r="AN184" s="488">
        <v>0</v>
      </c>
      <c r="AO184" s="488">
        <v>0</v>
      </c>
      <c r="AP184" s="488">
        <v>0</v>
      </c>
      <c r="AQ184" s="488">
        <v>0</v>
      </c>
      <c r="AR184" s="488">
        <v>0</v>
      </c>
      <c r="AS184" s="493"/>
      <c r="AT184" s="488">
        <v>0</v>
      </c>
      <c r="AU184" s="488">
        <v>0</v>
      </c>
      <c r="AV184" s="488">
        <v>0</v>
      </c>
      <c r="AW184" s="488">
        <v>0</v>
      </c>
      <c r="AX184" s="488">
        <v>0</v>
      </c>
      <c r="AY184" s="488">
        <v>0</v>
      </c>
      <c r="AZ184" s="488">
        <v>0</v>
      </c>
      <c r="BA184" s="488">
        <v>0</v>
      </c>
      <c r="BB184" s="489"/>
      <c r="BC184" s="488">
        <v>0</v>
      </c>
      <c r="BD184" s="488">
        <v>0</v>
      </c>
      <c r="BE184" s="493"/>
      <c r="BF184" s="488">
        <v>0</v>
      </c>
      <c r="BG184" s="488">
        <v>0</v>
      </c>
      <c r="BH184" s="493"/>
      <c r="BI184" s="488">
        <v>0</v>
      </c>
      <c r="BJ184" s="488">
        <v>0</v>
      </c>
      <c r="BK184" s="488">
        <v>0</v>
      </c>
      <c r="BL184" s="488">
        <v>0</v>
      </c>
      <c r="BM184" s="488">
        <v>0</v>
      </c>
      <c r="BN184" s="488">
        <v>0</v>
      </c>
      <c r="BO184" s="493"/>
      <c r="BP184" s="488">
        <v>0</v>
      </c>
      <c r="BQ184" s="488">
        <v>0</v>
      </c>
      <c r="BR184" s="492"/>
      <c r="BS184" s="488">
        <v>0</v>
      </c>
      <c r="BT184" s="488">
        <v>0</v>
      </c>
      <c r="BU184" s="488">
        <v>0</v>
      </c>
      <c r="BV184" s="488">
        <v>0</v>
      </c>
      <c r="BW184" s="488">
        <v>0</v>
      </c>
      <c r="BX184" s="489"/>
      <c r="BY184" s="488">
        <v>0</v>
      </c>
      <c r="BZ184" s="488">
        <v>0</v>
      </c>
      <c r="CA184" s="488">
        <v>0</v>
      </c>
      <c r="CB184" s="488">
        <v>0</v>
      </c>
      <c r="CC184" s="489"/>
      <c r="CD184" s="489"/>
      <c r="CE184" s="488">
        <v>0</v>
      </c>
      <c r="CF184" s="489"/>
      <c r="CG184" s="488">
        <v>0</v>
      </c>
      <c r="CH184" s="489"/>
      <c r="CI184" s="493"/>
      <c r="CJ184" s="489"/>
      <c r="CK184" s="488">
        <v>0</v>
      </c>
      <c r="CL184" s="493"/>
    </row>
    <row r="185" spans="1:90" s="494" customFormat="1" ht="30.75" customHeight="1" x14ac:dyDescent="0.25">
      <c r="A185" s="595" t="s">
        <v>1023</v>
      </c>
      <c r="B185" s="479" t="s">
        <v>1024</v>
      </c>
      <c r="C185" s="480" t="s">
        <v>1025</v>
      </c>
      <c r="D185" s="480" t="s">
        <v>515</v>
      </c>
      <c r="E185" s="481"/>
      <c r="F185" s="482" t="s">
        <v>63</v>
      </c>
      <c r="G185" s="483">
        <f>'Stage 2 - Site Information'!N185</f>
        <v>7</v>
      </c>
      <c r="H185" s="482"/>
      <c r="I185" s="484">
        <f>'Stage 2 - Site Information'!M185</f>
        <v>0.09</v>
      </c>
      <c r="J185" s="485"/>
      <c r="K185" s="486"/>
      <c r="L185" s="487"/>
      <c r="M185" s="401">
        <f t="shared" si="5"/>
        <v>1</v>
      </c>
      <c r="N185" s="529"/>
      <c r="O185" s="401">
        <v>5</v>
      </c>
      <c r="P185" s="401">
        <v>5</v>
      </c>
      <c r="Q185" s="487"/>
      <c r="R185" s="488">
        <v>0</v>
      </c>
      <c r="S185" s="488">
        <v>0</v>
      </c>
      <c r="T185" s="488">
        <v>0</v>
      </c>
      <c r="U185" s="488">
        <v>0</v>
      </c>
      <c r="V185" s="490"/>
      <c r="W185" s="491">
        <v>0</v>
      </c>
      <c r="X185" s="491">
        <v>0</v>
      </c>
      <c r="Y185" s="491">
        <v>0</v>
      </c>
      <c r="Z185" s="491">
        <v>0</v>
      </c>
      <c r="AA185" s="490"/>
      <c r="AB185" s="488">
        <v>0</v>
      </c>
      <c r="AC185" s="488">
        <v>0</v>
      </c>
      <c r="AD185" s="490"/>
      <c r="AE185" s="488">
        <v>0</v>
      </c>
      <c r="AF185" s="488">
        <v>0</v>
      </c>
      <c r="AG185" s="492"/>
      <c r="AH185" s="488">
        <v>0</v>
      </c>
      <c r="AI185" s="488">
        <v>0</v>
      </c>
      <c r="AJ185" s="488">
        <v>0</v>
      </c>
      <c r="AK185" s="488">
        <v>0</v>
      </c>
      <c r="AL185" s="493"/>
      <c r="AM185" s="488">
        <v>0</v>
      </c>
      <c r="AN185" s="488">
        <v>0</v>
      </c>
      <c r="AO185" s="488">
        <v>0</v>
      </c>
      <c r="AP185" s="488">
        <v>0</v>
      </c>
      <c r="AQ185" s="488">
        <v>0</v>
      </c>
      <c r="AR185" s="488">
        <v>0</v>
      </c>
      <c r="AS185" s="493"/>
      <c r="AT185" s="488">
        <v>0</v>
      </c>
      <c r="AU185" s="488">
        <v>0</v>
      </c>
      <c r="AV185" s="488">
        <v>0</v>
      </c>
      <c r="AW185" s="488">
        <v>0</v>
      </c>
      <c r="AX185" s="488">
        <v>0</v>
      </c>
      <c r="AY185" s="488">
        <v>0</v>
      </c>
      <c r="AZ185" s="488">
        <v>0</v>
      </c>
      <c r="BA185" s="488">
        <v>0</v>
      </c>
      <c r="BB185" s="489"/>
      <c r="BC185" s="488">
        <v>0</v>
      </c>
      <c r="BD185" s="488">
        <v>0</v>
      </c>
      <c r="BE185" s="493"/>
      <c r="BF185" s="488">
        <v>0</v>
      </c>
      <c r="BG185" s="488">
        <v>0</v>
      </c>
      <c r="BH185" s="493"/>
      <c r="BI185" s="488">
        <v>0</v>
      </c>
      <c r="BJ185" s="488">
        <v>0</v>
      </c>
      <c r="BK185" s="488">
        <v>0</v>
      </c>
      <c r="BL185" s="488">
        <v>0</v>
      </c>
      <c r="BM185" s="488">
        <v>0</v>
      </c>
      <c r="BN185" s="488">
        <v>0</v>
      </c>
      <c r="BO185" s="493"/>
      <c r="BP185" s="488">
        <v>0</v>
      </c>
      <c r="BQ185" s="488">
        <v>0</v>
      </c>
      <c r="BR185" s="492"/>
      <c r="BS185" s="488">
        <v>0</v>
      </c>
      <c r="BT185" s="488">
        <v>0</v>
      </c>
      <c r="BU185" s="488">
        <v>0</v>
      </c>
      <c r="BV185" s="488">
        <v>0</v>
      </c>
      <c r="BW185" s="488">
        <v>0</v>
      </c>
      <c r="BX185" s="489"/>
      <c r="BY185" s="488">
        <v>0</v>
      </c>
      <c r="BZ185" s="488">
        <v>0</v>
      </c>
      <c r="CA185" s="488">
        <v>0</v>
      </c>
      <c r="CB185" s="488">
        <v>0</v>
      </c>
      <c r="CC185" s="489"/>
      <c r="CD185" s="489"/>
      <c r="CE185" s="488">
        <v>0</v>
      </c>
      <c r="CF185" s="489"/>
      <c r="CG185" s="488">
        <v>0</v>
      </c>
      <c r="CH185" s="489"/>
      <c r="CI185" s="493"/>
      <c r="CJ185" s="489"/>
      <c r="CK185" s="488">
        <v>0</v>
      </c>
      <c r="CL185" s="493"/>
    </row>
    <row r="186" spans="1:90" s="494" customFormat="1" ht="30.75" customHeight="1" x14ac:dyDescent="0.25">
      <c r="A186" s="595" t="s">
        <v>1026</v>
      </c>
      <c r="B186" s="479" t="s">
        <v>1027</v>
      </c>
      <c r="C186" s="480" t="s">
        <v>1028</v>
      </c>
      <c r="D186" s="480" t="s">
        <v>515</v>
      </c>
      <c r="E186" s="481"/>
      <c r="F186" s="482" t="s">
        <v>63</v>
      </c>
      <c r="G186" s="483">
        <f>'Stage 2 - Site Information'!N186</f>
        <v>5</v>
      </c>
      <c r="H186" s="482"/>
      <c r="I186" s="484">
        <f>'Stage 2 - Site Information'!M186</f>
        <v>0.16</v>
      </c>
      <c r="J186" s="485"/>
      <c r="K186" s="486"/>
      <c r="L186" s="487"/>
      <c r="M186" s="401">
        <f t="shared" si="5"/>
        <v>1</v>
      </c>
      <c r="N186" s="529"/>
      <c r="O186" s="401">
        <v>5</v>
      </c>
      <c r="P186" s="401">
        <v>3</v>
      </c>
      <c r="Q186" s="487"/>
      <c r="R186" s="488">
        <v>0</v>
      </c>
      <c r="S186" s="488">
        <v>0</v>
      </c>
      <c r="T186" s="488">
        <v>0</v>
      </c>
      <c r="U186" s="488">
        <v>0</v>
      </c>
      <c r="V186" s="490"/>
      <c r="W186" s="491">
        <v>0</v>
      </c>
      <c r="X186" s="491">
        <v>0</v>
      </c>
      <c r="Y186" s="491">
        <v>0</v>
      </c>
      <c r="Z186" s="491">
        <v>0</v>
      </c>
      <c r="AA186" s="490"/>
      <c r="AB186" s="488">
        <v>0</v>
      </c>
      <c r="AC186" s="488">
        <v>0</v>
      </c>
      <c r="AD186" s="490"/>
      <c r="AE186" s="488">
        <v>0</v>
      </c>
      <c r="AF186" s="488">
        <v>0</v>
      </c>
      <c r="AG186" s="492"/>
      <c r="AH186" s="488">
        <v>0</v>
      </c>
      <c r="AI186" s="488">
        <v>0</v>
      </c>
      <c r="AJ186" s="488">
        <v>0</v>
      </c>
      <c r="AK186" s="488">
        <v>0</v>
      </c>
      <c r="AL186" s="493"/>
      <c r="AM186" s="488">
        <v>0</v>
      </c>
      <c r="AN186" s="488">
        <v>0</v>
      </c>
      <c r="AO186" s="488">
        <v>0</v>
      </c>
      <c r="AP186" s="488">
        <v>0</v>
      </c>
      <c r="AQ186" s="488">
        <v>0</v>
      </c>
      <c r="AR186" s="488">
        <v>0</v>
      </c>
      <c r="AS186" s="493"/>
      <c r="AT186" s="488">
        <v>0</v>
      </c>
      <c r="AU186" s="488">
        <v>0</v>
      </c>
      <c r="AV186" s="488">
        <v>0</v>
      </c>
      <c r="AW186" s="488">
        <v>0</v>
      </c>
      <c r="AX186" s="488">
        <v>0</v>
      </c>
      <c r="AY186" s="488">
        <v>0</v>
      </c>
      <c r="AZ186" s="488">
        <v>0</v>
      </c>
      <c r="BA186" s="488">
        <v>0</v>
      </c>
      <c r="BB186" s="489"/>
      <c r="BC186" s="488">
        <v>0</v>
      </c>
      <c r="BD186" s="488">
        <v>0</v>
      </c>
      <c r="BE186" s="493"/>
      <c r="BF186" s="488">
        <v>0</v>
      </c>
      <c r="BG186" s="488">
        <v>0</v>
      </c>
      <c r="BH186" s="493"/>
      <c r="BI186" s="488">
        <v>0</v>
      </c>
      <c r="BJ186" s="488">
        <v>0</v>
      </c>
      <c r="BK186" s="488">
        <v>0</v>
      </c>
      <c r="BL186" s="488">
        <v>0</v>
      </c>
      <c r="BM186" s="488">
        <v>0</v>
      </c>
      <c r="BN186" s="488">
        <v>0</v>
      </c>
      <c r="BO186" s="493"/>
      <c r="BP186" s="488">
        <v>0</v>
      </c>
      <c r="BQ186" s="488">
        <v>0</v>
      </c>
      <c r="BR186" s="492"/>
      <c r="BS186" s="488">
        <v>0</v>
      </c>
      <c r="BT186" s="488">
        <v>0</v>
      </c>
      <c r="BU186" s="488">
        <v>0</v>
      </c>
      <c r="BV186" s="488">
        <v>0</v>
      </c>
      <c r="BW186" s="488">
        <v>0</v>
      </c>
      <c r="BX186" s="489"/>
      <c r="BY186" s="488">
        <v>0</v>
      </c>
      <c r="BZ186" s="488">
        <v>0</v>
      </c>
      <c r="CA186" s="488">
        <v>0</v>
      </c>
      <c r="CB186" s="488">
        <v>0</v>
      </c>
      <c r="CC186" s="489"/>
      <c r="CD186" s="489"/>
      <c r="CE186" s="488">
        <v>0</v>
      </c>
      <c r="CF186" s="489"/>
      <c r="CG186" s="488">
        <v>0</v>
      </c>
      <c r="CH186" s="489"/>
      <c r="CI186" s="493"/>
      <c r="CJ186" s="489"/>
      <c r="CK186" s="488">
        <v>0</v>
      </c>
      <c r="CL186" s="493"/>
    </row>
    <row r="187" spans="1:90" s="494" customFormat="1" ht="30.75" customHeight="1" x14ac:dyDescent="0.25">
      <c r="A187" s="595" t="s">
        <v>1029</v>
      </c>
      <c r="B187" s="479" t="s">
        <v>1030</v>
      </c>
      <c r="C187" s="480" t="s">
        <v>1031</v>
      </c>
      <c r="D187" s="480" t="s">
        <v>515</v>
      </c>
      <c r="E187" s="481"/>
      <c r="F187" s="482" t="s">
        <v>63</v>
      </c>
      <c r="G187" s="483">
        <f>'Stage 2 - Site Information'!N187</f>
        <v>1</v>
      </c>
      <c r="H187" s="482"/>
      <c r="I187" s="484">
        <f>'Stage 2 - Site Information'!M187</f>
        <v>0.04</v>
      </c>
      <c r="J187" s="485"/>
      <c r="K187" s="486"/>
      <c r="L187" s="487"/>
      <c r="M187" s="401">
        <f t="shared" si="5"/>
        <v>1</v>
      </c>
      <c r="N187" s="529"/>
      <c r="O187" s="401">
        <v>5</v>
      </c>
      <c r="P187" s="401">
        <v>3</v>
      </c>
      <c r="Q187" s="487"/>
      <c r="R187" s="488">
        <v>0</v>
      </c>
      <c r="S187" s="488">
        <v>0</v>
      </c>
      <c r="T187" s="488">
        <v>0</v>
      </c>
      <c r="U187" s="488">
        <v>0</v>
      </c>
      <c r="V187" s="490"/>
      <c r="W187" s="491">
        <v>0</v>
      </c>
      <c r="X187" s="491">
        <v>0</v>
      </c>
      <c r="Y187" s="491">
        <v>0</v>
      </c>
      <c r="Z187" s="491">
        <v>0</v>
      </c>
      <c r="AA187" s="490"/>
      <c r="AB187" s="488">
        <v>0</v>
      </c>
      <c r="AC187" s="488">
        <v>0</v>
      </c>
      <c r="AD187" s="490"/>
      <c r="AE187" s="488">
        <v>0</v>
      </c>
      <c r="AF187" s="488">
        <v>0</v>
      </c>
      <c r="AG187" s="492"/>
      <c r="AH187" s="488">
        <v>0</v>
      </c>
      <c r="AI187" s="488">
        <v>0</v>
      </c>
      <c r="AJ187" s="488">
        <v>0</v>
      </c>
      <c r="AK187" s="488">
        <v>0</v>
      </c>
      <c r="AL187" s="493"/>
      <c r="AM187" s="488">
        <v>0</v>
      </c>
      <c r="AN187" s="488">
        <v>0</v>
      </c>
      <c r="AO187" s="488">
        <v>0</v>
      </c>
      <c r="AP187" s="488">
        <v>0</v>
      </c>
      <c r="AQ187" s="488">
        <v>0</v>
      </c>
      <c r="AR187" s="488">
        <v>0</v>
      </c>
      <c r="AS187" s="493"/>
      <c r="AT187" s="488">
        <v>0</v>
      </c>
      <c r="AU187" s="488">
        <v>0</v>
      </c>
      <c r="AV187" s="488">
        <v>0</v>
      </c>
      <c r="AW187" s="488">
        <v>0</v>
      </c>
      <c r="AX187" s="488">
        <v>0</v>
      </c>
      <c r="AY187" s="488">
        <v>0</v>
      </c>
      <c r="AZ187" s="488">
        <v>0</v>
      </c>
      <c r="BA187" s="488">
        <v>0</v>
      </c>
      <c r="BB187" s="489"/>
      <c r="BC187" s="488">
        <v>0</v>
      </c>
      <c r="BD187" s="488">
        <v>0</v>
      </c>
      <c r="BE187" s="493"/>
      <c r="BF187" s="488">
        <v>0</v>
      </c>
      <c r="BG187" s="488">
        <v>0</v>
      </c>
      <c r="BH187" s="493"/>
      <c r="BI187" s="488">
        <v>0</v>
      </c>
      <c r="BJ187" s="488">
        <v>0</v>
      </c>
      <c r="BK187" s="488">
        <v>0</v>
      </c>
      <c r="BL187" s="488">
        <v>0</v>
      </c>
      <c r="BM187" s="488">
        <v>0</v>
      </c>
      <c r="BN187" s="488">
        <v>0</v>
      </c>
      <c r="BO187" s="493"/>
      <c r="BP187" s="488">
        <v>0</v>
      </c>
      <c r="BQ187" s="488">
        <v>0</v>
      </c>
      <c r="BR187" s="492"/>
      <c r="BS187" s="488">
        <v>0</v>
      </c>
      <c r="BT187" s="488">
        <v>0</v>
      </c>
      <c r="BU187" s="488">
        <v>0</v>
      </c>
      <c r="BV187" s="488">
        <v>0</v>
      </c>
      <c r="BW187" s="488">
        <v>0</v>
      </c>
      <c r="BX187" s="489"/>
      <c r="BY187" s="488">
        <v>0</v>
      </c>
      <c r="BZ187" s="488">
        <v>0</v>
      </c>
      <c r="CA187" s="488">
        <v>0</v>
      </c>
      <c r="CB187" s="488">
        <v>0</v>
      </c>
      <c r="CC187" s="489"/>
      <c r="CD187" s="489"/>
      <c r="CE187" s="488">
        <v>0</v>
      </c>
      <c r="CF187" s="489"/>
      <c r="CG187" s="488">
        <v>0</v>
      </c>
      <c r="CH187" s="489"/>
      <c r="CI187" s="493"/>
      <c r="CJ187" s="489"/>
      <c r="CK187" s="488">
        <v>0</v>
      </c>
      <c r="CL187" s="493"/>
    </row>
    <row r="188" spans="1:90" s="494" customFormat="1" ht="30.75" customHeight="1" x14ac:dyDescent="0.25">
      <c r="A188" s="595" t="s">
        <v>1032</v>
      </c>
      <c r="B188" s="479" t="s">
        <v>1033</v>
      </c>
      <c r="C188" s="480" t="s">
        <v>542</v>
      </c>
      <c r="D188" s="480" t="s">
        <v>543</v>
      </c>
      <c r="E188" s="481"/>
      <c r="F188" s="482" t="s">
        <v>63</v>
      </c>
      <c r="G188" s="483">
        <f>'Stage 2 - Site Information'!N188</f>
        <v>3</v>
      </c>
      <c r="H188" s="482"/>
      <c r="I188" s="484">
        <f>'Stage 2 - Site Information'!M188</f>
        <v>0.14000000000000001</v>
      </c>
      <c r="J188" s="485"/>
      <c r="K188" s="486"/>
      <c r="L188" s="487"/>
      <c r="M188" s="401">
        <f t="shared" si="5"/>
        <v>1</v>
      </c>
      <c r="N188" s="529"/>
      <c r="O188" s="401">
        <v>2</v>
      </c>
      <c r="P188" s="401">
        <v>1</v>
      </c>
      <c r="Q188" s="487"/>
      <c r="R188" s="488">
        <v>0</v>
      </c>
      <c r="S188" s="488">
        <v>0</v>
      </c>
      <c r="T188" s="488">
        <v>0</v>
      </c>
      <c r="U188" s="488">
        <v>0</v>
      </c>
      <c r="V188" s="490"/>
      <c r="W188" s="491">
        <v>0</v>
      </c>
      <c r="X188" s="491">
        <v>0</v>
      </c>
      <c r="Y188" s="491">
        <v>0</v>
      </c>
      <c r="Z188" s="491">
        <v>0</v>
      </c>
      <c r="AA188" s="490"/>
      <c r="AB188" s="488">
        <v>0</v>
      </c>
      <c r="AC188" s="409"/>
      <c r="AD188" s="490"/>
      <c r="AE188" s="488">
        <v>0</v>
      </c>
      <c r="AF188" s="488">
        <v>0</v>
      </c>
      <c r="AG188" s="492"/>
      <c r="AH188" s="488">
        <v>0</v>
      </c>
      <c r="AI188" s="488">
        <v>0</v>
      </c>
      <c r="AJ188" s="488">
        <v>0</v>
      </c>
      <c r="AK188" s="488">
        <v>0</v>
      </c>
      <c r="AL188" s="493"/>
      <c r="AM188" s="488">
        <v>0</v>
      </c>
      <c r="AN188" s="488">
        <v>0</v>
      </c>
      <c r="AO188" s="488">
        <v>0</v>
      </c>
      <c r="AP188" s="488">
        <v>0</v>
      </c>
      <c r="AQ188" s="488">
        <v>0</v>
      </c>
      <c r="AR188" s="488">
        <v>0</v>
      </c>
      <c r="AS188" s="493"/>
      <c r="AT188" s="488">
        <v>0</v>
      </c>
      <c r="AU188" s="488">
        <v>0</v>
      </c>
      <c r="AV188" s="488">
        <v>0</v>
      </c>
      <c r="AW188" s="488">
        <v>0</v>
      </c>
      <c r="AX188" s="488">
        <v>0</v>
      </c>
      <c r="AY188" s="488">
        <v>0</v>
      </c>
      <c r="AZ188" s="488">
        <v>0</v>
      </c>
      <c r="BA188" s="488">
        <v>0</v>
      </c>
      <c r="BB188" s="489"/>
      <c r="BC188" s="488">
        <v>0</v>
      </c>
      <c r="BD188" s="488">
        <v>0</v>
      </c>
      <c r="BE188" s="493"/>
      <c r="BF188" s="488">
        <v>0</v>
      </c>
      <c r="BG188" s="488">
        <v>0</v>
      </c>
      <c r="BH188" s="493"/>
      <c r="BI188" s="488">
        <v>0</v>
      </c>
      <c r="BJ188" s="488">
        <v>0</v>
      </c>
      <c r="BK188" s="488">
        <v>0</v>
      </c>
      <c r="BL188" s="488">
        <v>0</v>
      </c>
      <c r="BM188" s="488">
        <v>0</v>
      </c>
      <c r="BN188" s="488">
        <v>0</v>
      </c>
      <c r="BO188" s="493"/>
      <c r="BP188" s="488">
        <v>0</v>
      </c>
      <c r="BQ188" s="488">
        <v>0</v>
      </c>
      <c r="BR188" s="492"/>
      <c r="BS188" s="488">
        <v>0</v>
      </c>
      <c r="BT188" s="488">
        <v>0</v>
      </c>
      <c r="BU188" s="488">
        <v>0</v>
      </c>
      <c r="BV188" s="488">
        <v>0</v>
      </c>
      <c r="BW188" s="488">
        <v>0</v>
      </c>
      <c r="BX188" s="489"/>
      <c r="BY188" s="488">
        <v>0</v>
      </c>
      <c r="BZ188" s="488">
        <v>0</v>
      </c>
      <c r="CA188" s="488">
        <v>0</v>
      </c>
      <c r="CB188" s="488">
        <v>0</v>
      </c>
      <c r="CC188" s="489"/>
      <c r="CD188" s="489"/>
      <c r="CE188" s="488">
        <v>0</v>
      </c>
      <c r="CF188" s="489"/>
      <c r="CG188" s="488">
        <v>0</v>
      </c>
      <c r="CH188" s="489"/>
      <c r="CI188" s="493"/>
      <c r="CJ188" s="489"/>
      <c r="CK188" s="488">
        <v>0</v>
      </c>
      <c r="CL188" s="493"/>
    </row>
    <row r="189" spans="1:90" s="494" customFormat="1" ht="30.75" customHeight="1" x14ac:dyDescent="0.25">
      <c r="A189" s="595" t="s">
        <v>1034</v>
      </c>
      <c r="B189" s="479" t="s">
        <v>1035</v>
      </c>
      <c r="C189" s="480" t="s">
        <v>1036</v>
      </c>
      <c r="D189" s="480" t="s">
        <v>612</v>
      </c>
      <c r="E189" s="481"/>
      <c r="F189" s="482" t="s">
        <v>63</v>
      </c>
      <c r="G189" s="483">
        <f>'Stage 2 - Site Information'!N189</f>
        <v>3</v>
      </c>
      <c r="H189" s="482"/>
      <c r="I189" s="484">
        <f>'Stage 2 - Site Information'!M189</f>
        <v>0.06</v>
      </c>
      <c r="J189" s="485"/>
      <c r="K189" s="486"/>
      <c r="L189" s="487"/>
      <c r="M189" s="401">
        <f t="shared" si="5"/>
        <v>1</v>
      </c>
      <c r="N189" s="529"/>
      <c r="O189" s="401">
        <v>4</v>
      </c>
      <c r="P189" s="401">
        <v>2</v>
      </c>
      <c r="Q189" s="487"/>
      <c r="R189" s="488">
        <v>0</v>
      </c>
      <c r="S189" s="488">
        <v>0</v>
      </c>
      <c r="T189" s="488">
        <v>0</v>
      </c>
      <c r="U189" s="488">
        <v>0</v>
      </c>
      <c r="V189" s="490"/>
      <c r="W189" s="491">
        <v>0</v>
      </c>
      <c r="X189" s="491">
        <v>0</v>
      </c>
      <c r="Y189" s="491">
        <v>0</v>
      </c>
      <c r="Z189" s="491">
        <v>0</v>
      </c>
      <c r="AA189" s="490"/>
      <c r="AB189" s="488">
        <v>0</v>
      </c>
      <c r="AC189" s="409"/>
      <c r="AD189" s="490"/>
      <c r="AE189" s="488">
        <v>0</v>
      </c>
      <c r="AF189" s="488">
        <v>0</v>
      </c>
      <c r="AG189" s="492"/>
      <c r="AH189" s="488">
        <v>0</v>
      </c>
      <c r="AI189" s="488">
        <v>0</v>
      </c>
      <c r="AJ189" s="488">
        <v>0</v>
      </c>
      <c r="AK189" s="488">
        <v>0</v>
      </c>
      <c r="AL189" s="493"/>
      <c r="AM189" s="488">
        <v>0</v>
      </c>
      <c r="AN189" s="488">
        <v>0</v>
      </c>
      <c r="AO189" s="488">
        <v>0</v>
      </c>
      <c r="AP189" s="488">
        <v>0</v>
      </c>
      <c r="AQ189" s="488">
        <v>0</v>
      </c>
      <c r="AR189" s="488">
        <v>0</v>
      </c>
      <c r="AS189" s="493"/>
      <c r="AT189" s="488">
        <v>0</v>
      </c>
      <c r="AU189" s="488">
        <v>0</v>
      </c>
      <c r="AV189" s="488">
        <v>0</v>
      </c>
      <c r="AW189" s="488">
        <v>0</v>
      </c>
      <c r="AX189" s="488">
        <v>0</v>
      </c>
      <c r="AY189" s="488">
        <v>0</v>
      </c>
      <c r="AZ189" s="488">
        <v>0</v>
      </c>
      <c r="BA189" s="488">
        <v>0</v>
      </c>
      <c r="BB189" s="489"/>
      <c r="BC189" s="488">
        <v>0</v>
      </c>
      <c r="BD189" s="488">
        <v>0</v>
      </c>
      <c r="BE189" s="493"/>
      <c r="BF189" s="488">
        <v>0</v>
      </c>
      <c r="BG189" s="488">
        <v>0</v>
      </c>
      <c r="BH189" s="493"/>
      <c r="BI189" s="488">
        <v>0</v>
      </c>
      <c r="BJ189" s="488">
        <v>0</v>
      </c>
      <c r="BK189" s="488">
        <v>0</v>
      </c>
      <c r="BL189" s="488">
        <v>0</v>
      </c>
      <c r="BM189" s="488">
        <v>0</v>
      </c>
      <c r="BN189" s="488">
        <v>0</v>
      </c>
      <c r="BO189" s="493"/>
      <c r="BP189" s="488">
        <v>0</v>
      </c>
      <c r="BQ189" s="488">
        <v>0</v>
      </c>
      <c r="BR189" s="492"/>
      <c r="BS189" s="488">
        <v>0</v>
      </c>
      <c r="BT189" s="488">
        <v>0</v>
      </c>
      <c r="BU189" s="488">
        <v>0</v>
      </c>
      <c r="BV189" s="488">
        <v>0</v>
      </c>
      <c r="BW189" s="488">
        <v>0</v>
      </c>
      <c r="BX189" s="489"/>
      <c r="BY189" s="488">
        <v>0</v>
      </c>
      <c r="BZ189" s="488">
        <v>0</v>
      </c>
      <c r="CA189" s="488">
        <v>0</v>
      </c>
      <c r="CB189" s="488">
        <v>0</v>
      </c>
      <c r="CC189" s="489"/>
      <c r="CD189" s="489"/>
      <c r="CE189" s="488">
        <v>0</v>
      </c>
      <c r="CF189" s="489"/>
      <c r="CG189" s="488">
        <v>0</v>
      </c>
      <c r="CH189" s="489"/>
      <c r="CI189" s="493"/>
      <c r="CJ189" s="489"/>
      <c r="CK189" s="488">
        <v>0</v>
      </c>
      <c r="CL189" s="493"/>
    </row>
    <row r="190" spans="1:90" s="494" customFormat="1" ht="30.75" customHeight="1" x14ac:dyDescent="0.25">
      <c r="A190" s="595" t="s">
        <v>1037</v>
      </c>
      <c r="B190" s="479" t="s">
        <v>1038</v>
      </c>
      <c r="C190" s="480" t="s">
        <v>1039</v>
      </c>
      <c r="D190" s="480" t="s">
        <v>547</v>
      </c>
      <c r="E190" s="481"/>
      <c r="F190" s="482" t="s">
        <v>63</v>
      </c>
      <c r="G190" s="483">
        <f>'Stage 2 - Site Information'!N190</f>
        <v>3</v>
      </c>
      <c r="H190" s="482"/>
      <c r="I190" s="484">
        <f>'Stage 2 - Site Information'!M190</f>
        <v>0.15</v>
      </c>
      <c r="J190" s="485"/>
      <c r="K190" s="486"/>
      <c r="L190" s="487"/>
      <c r="M190" s="401">
        <f t="shared" si="5"/>
        <v>1</v>
      </c>
      <c r="N190" s="529"/>
      <c r="O190" s="401">
        <v>3</v>
      </c>
      <c r="P190" s="401">
        <v>5</v>
      </c>
      <c r="Q190" s="487"/>
      <c r="R190" s="488">
        <v>0</v>
      </c>
      <c r="S190" s="488">
        <v>0</v>
      </c>
      <c r="T190" s="488">
        <v>0</v>
      </c>
      <c r="U190" s="488">
        <v>0</v>
      </c>
      <c r="V190" s="490"/>
      <c r="W190" s="491">
        <v>0</v>
      </c>
      <c r="X190" s="491">
        <v>0</v>
      </c>
      <c r="Y190" s="491">
        <v>0</v>
      </c>
      <c r="Z190" s="491">
        <v>0</v>
      </c>
      <c r="AA190" s="490"/>
      <c r="AB190" s="488">
        <v>0</v>
      </c>
      <c r="AC190" s="488">
        <v>0</v>
      </c>
      <c r="AD190" s="490"/>
      <c r="AE190" s="488">
        <v>0</v>
      </c>
      <c r="AF190" s="488">
        <v>0</v>
      </c>
      <c r="AG190" s="492"/>
      <c r="AH190" s="488">
        <v>0</v>
      </c>
      <c r="AI190" s="488">
        <v>0</v>
      </c>
      <c r="AJ190" s="488">
        <v>0</v>
      </c>
      <c r="AK190" s="488">
        <v>0</v>
      </c>
      <c r="AL190" s="493"/>
      <c r="AM190" s="488">
        <v>0</v>
      </c>
      <c r="AN190" s="488">
        <v>0</v>
      </c>
      <c r="AO190" s="488">
        <v>0</v>
      </c>
      <c r="AP190" s="488">
        <v>0</v>
      </c>
      <c r="AQ190" s="488">
        <v>0</v>
      </c>
      <c r="AR190" s="488">
        <v>0</v>
      </c>
      <c r="AS190" s="493"/>
      <c r="AT190" s="488">
        <v>0</v>
      </c>
      <c r="AU190" s="488">
        <v>0</v>
      </c>
      <c r="AV190" s="488">
        <v>0</v>
      </c>
      <c r="AW190" s="488">
        <v>0</v>
      </c>
      <c r="AX190" s="488">
        <v>0</v>
      </c>
      <c r="AY190" s="488">
        <v>0</v>
      </c>
      <c r="AZ190" s="488">
        <v>0</v>
      </c>
      <c r="BA190" s="488">
        <v>0</v>
      </c>
      <c r="BB190" s="489"/>
      <c r="BC190" s="488">
        <v>0</v>
      </c>
      <c r="BD190" s="488">
        <v>0</v>
      </c>
      <c r="BE190" s="493"/>
      <c r="BF190" s="488">
        <v>0</v>
      </c>
      <c r="BG190" s="488">
        <v>0</v>
      </c>
      <c r="BH190" s="493"/>
      <c r="BI190" s="488">
        <v>0</v>
      </c>
      <c r="BJ190" s="488">
        <v>0</v>
      </c>
      <c r="BK190" s="488">
        <v>0</v>
      </c>
      <c r="BL190" s="488">
        <v>0</v>
      </c>
      <c r="BM190" s="488">
        <v>0</v>
      </c>
      <c r="BN190" s="488">
        <v>0</v>
      </c>
      <c r="BO190" s="493"/>
      <c r="BP190" s="488">
        <v>0</v>
      </c>
      <c r="BQ190" s="488">
        <v>0</v>
      </c>
      <c r="BR190" s="492"/>
      <c r="BS190" s="488">
        <v>0</v>
      </c>
      <c r="BT190" s="488">
        <v>0</v>
      </c>
      <c r="BU190" s="488">
        <v>0</v>
      </c>
      <c r="BV190" s="488">
        <v>0</v>
      </c>
      <c r="BW190" s="488">
        <v>0</v>
      </c>
      <c r="BX190" s="489"/>
      <c r="BY190" s="488">
        <v>0</v>
      </c>
      <c r="BZ190" s="488">
        <v>0</v>
      </c>
      <c r="CA190" s="488">
        <v>0</v>
      </c>
      <c r="CB190" s="488">
        <v>0</v>
      </c>
      <c r="CC190" s="489"/>
      <c r="CD190" s="489"/>
      <c r="CE190" s="488">
        <v>0</v>
      </c>
      <c r="CF190" s="489"/>
      <c r="CG190" s="488">
        <v>0</v>
      </c>
      <c r="CH190" s="489"/>
      <c r="CI190" s="493"/>
      <c r="CJ190" s="489"/>
      <c r="CK190" s="488">
        <v>0</v>
      </c>
      <c r="CL190" s="493"/>
    </row>
    <row r="191" spans="1:90" ht="30.75" customHeight="1" x14ac:dyDescent="0.25">
      <c r="A191" s="594" t="s">
        <v>1040</v>
      </c>
      <c r="B191" s="319" t="s">
        <v>1041</v>
      </c>
      <c r="C191" s="320" t="s">
        <v>1042</v>
      </c>
      <c r="D191" s="320" t="s">
        <v>515</v>
      </c>
      <c r="E191" s="323"/>
      <c r="F191" s="396" t="s">
        <v>63</v>
      </c>
      <c r="G191" s="397">
        <f>'Stage 2 - Site Information'!N191</f>
        <v>49</v>
      </c>
      <c r="H191" s="396"/>
      <c r="I191" s="398">
        <f>'Stage 2 - Site Information'!M191</f>
        <v>1.34</v>
      </c>
      <c r="J191" s="399"/>
      <c r="K191" s="405"/>
      <c r="L191" s="408"/>
      <c r="M191" s="401">
        <f t="shared" si="5"/>
        <v>5</v>
      </c>
      <c r="N191" s="529"/>
      <c r="O191" s="401">
        <v>5</v>
      </c>
      <c r="P191" s="401">
        <v>5</v>
      </c>
      <c r="Q191" s="408"/>
      <c r="R191" s="400">
        <v>1</v>
      </c>
      <c r="S191" s="400">
        <v>5</v>
      </c>
      <c r="T191" s="400">
        <v>1</v>
      </c>
      <c r="U191" s="400">
        <v>3</v>
      </c>
      <c r="V191" s="407"/>
      <c r="W191" s="401">
        <v>4</v>
      </c>
      <c r="X191" s="401">
        <v>4</v>
      </c>
      <c r="Y191" s="401">
        <v>1</v>
      </c>
      <c r="Z191" s="401">
        <v>4</v>
      </c>
      <c r="AA191" s="407"/>
      <c r="AB191" s="400">
        <v>4</v>
      </c>
      <c r="AC191" s="400">
        <v>1</v>
      </c>
      <c r="AD191" s="407"/>
      <c r="AE191" s="400">
        <v>1</v>
      </c>
      <c r="AF191" s="400">
        <v>1</v>
      </c>
      <c r="AG191" s="406"/>
      <c r="AH191" s="400">
        <v>2</v>
      </c>
      <c r="AI191" s="400">
        <v>3</v>
      </c>
      <c r="AJ191" s="400">
        <v>1</v>
      </c>
      <c r="AK191" s="400">
        <v>4</v>
      </c>
      <c r="AL191" s="395"/>
      <c r="AM191" s="400">
        <v>5</v>
      </c>
      <c r="AN191" s="400">
        <v>5</v>
      </c>
      <c r="AO191" s="400">
        <v>5</v>
      </c>
      <c r="AP191" s="400">
        <v>5</v>
      </c>
      <c r="AQ191" s="400">
        <v>5</v>
      </c>
      <c r="AR191" s="400">
        <v>5</v>
      </c>
      <c r="AS191" s="395"/>
      <c r="AT191" s="400">
        <v>5</v>
      </c>
      <c r="AU191" s="400">
        <v>5</v>
      </c>
      <c r="AV191" s="400">
        <v>5</v>
      </c>
      <c r="AW191" s="400">
        <v>5</v>
      </c>
      <c r="AX191" s="400">
        <v>5</v>
      </c>
      <c r="AY191" s="400">
        <v>5</v>
      </c>
      <c r="AZ191" s="400">
        <v>5</v>
      </c>
      <c r="BA191" s="400">
        <v>5</v>
      </c>
      <c r="BB191" s="409"/>
      <c r="BC191" s="400">
        <v>5</v>
      </c>
      <c r="BD191" s="400">
        <v>5</v>
      </c>
      <c r="BE191" s="395"/>
      <c r="BF191" s="400">
        <v>5</v>
      </c>
      <c r="BG191" s="400">
        <v>5</v>
      </c>
      <c r="BH191" s="395"/>
      <c r="BI191" s="400">
        <v>3</v>
      </c>
      <c r="BJ191" s="400">
        <v>5</v>
      </c>
      <c r="BK191" s="400">
        <v>1</v>
      </c>
      <c r="BL191" s="400">
        <v>5</v>
      </c>
      <c r="BM191" s="400">
        <v>1</v>
      </c>
      <c r="BN191" s="400">
        <v>1</v>
      </c>
      <c r="BO191" s="395"/>
      <c r="BP191" s="400">
        <v>5</v>
      </c>
      <c r="BQ191" s="400">
        <v>3</v>
      </c>
      <c r="BR191" s="406"/>
      <c r="BS191" s="400">
        <v>4</v>
      </c>
      <c r="BT191" s="400">
        <v>2</v>
      </c>
      <c r="BU191" s="400">
        <v>4</v>
      </c>
      <c r="BV191" s="400">
        <v>5</v>
      </c>
      <c r="BW191" s="400">
        <v>5</v>
      </c>
      <c r="BX191" s="409"/>
      <c r="BY191" s="400">
        <v>5</v>
      </c>
      <c r="BZ191" s="400">
        <v>4</v>
      </c>
      <c r="CA191" s="400">
        <v>3</v>
      </c>
      <c r="CB191" s="400">
        <v>3</v>
      </c>
      <c r="CC191" s="409"/>
      <c r="CD191" s="409"/>
      <c r="CE191" s="400">
        <v>4</v>
      </c>
      <c r="CF191" s="409"/>
      <c r="CG191" s="400">
        <v>5</v>
      </c>
      <c r="CH191" s="409"/>
      <c r="CI191" s="395"/>
      <c r="CJ191" s="409"/>
      <c r="CK191" s="400">
        <v>1</v>
      </c>
      <c r="CL191" s="395"/>
    </row>
    <row r="192" spans="1:90" s="494" customFormat="1" ht="30.75" customHeight="1" x14ac:dyDescent="0.25">
      <c r="A192" s="595" t="s">
        <v>1043</v>
      </c>
      <c r="B192" s="479" t="s">
        <v>1044</v>
      </c>
      <c r="C192" s="480" t="s">
        <v>1045</v>
      </c>
      <c r="D192" s="480" t="s">
        <v>565</v>
      </c>
      <c r="E192" s="481"/>
      <c r="F192" s="482" t="s">
        <v>63</v>
      </c>
      <c r="G192" s="483">
        <f>'Stage 2 - Site Information'!N192</f>
        <v>2</v>
      </c>
      <c r="H192" s="482"/>
      <c r="I192" s="484">
        <f>'Stage 2 - Site Information'!M192</f>
        <v>0.02</v>
      </c>
      <c r="J192" s="485"/>
      <c r="K192" s="486"/>
      <c r="L192" s="487"/>
      <c r="M192" s="401">
        <f t="shared" si="5"/>
        <v>1</v>
      </c>
      <c r="N192" s="529"/>
      <c r="O192" s="401">
        <v>5</v>
      </c>
      <c r="P192" s="401">
        <v>5</v>
      </c>
      <c r="Q192" s="487"/>
      <c r="R192" s="488">
        <v>0</v>
      </c>
      <c r="S192" s="488">
        <v>0</v>
      </c>
      <c r="T192" s="488">
        <v>0</v>
      </c>
      <c r="U192" s="488">
        <v>0</v>
      </c>
      <c r="V192" s="490"/>
      <c r="W192" s="491">
        <v>0</v>
      </c>
      <c r="X192" s="491">
        <v>0</v>
      </c>
      <c r="Y192" s="491">
        <v>0</v>
      </c>
      <c r="Z192" s="491">
        <v>0</v>
      </c>
      <c r="AA192" s="490"/>
      <c r="AB192" s="488">
        <v>0</v>
      </c>
      <c r="AC192" s="488">
        <v>0</v>
      </c>
      <c r="AD192" s="490"/>
      <c r="AE192" s="488">
        <v>0</v>
      </c>
      <c r="AF192" s="488">
        <v>0</v>
      </c>
      <c r="AG192" s="492"/>
      <c r="AH192" s="488">
        <v>0</v>
      </c>
      <c r="AI192" s="488">
        <v>0</v>
      </c>
      <c r="AJ192" s="488">
        <v>0</v>
      </c>
      <c r="AK192" s="488">
        <v>0</v>
      </c>
      <c r="AL192" s="493"/>
      <c r="AM192" s="488">
        <v>0</v>
      </c>
      <c r="AN192" s="488">
        <v>0</v>
      </c>
      <c r="AO192" s="488">
        <v>0</v>
      </c>
      <c r="AP192" s="488">
        <v>0</v>
      </c>
      <c r="AQ192" s="488">
        <v>0</v>
      </c>
      <c r="AR192" s="488">
        <v>0</v>
      </c>
      <c r="AS192" s="493"/>
      <c r="AT192" s="488">
        <v>0</v>
      </c>
      <c r="AU192" s="488">
        <v>0</v>
      </c>
      <c r="AV192" s="488">
        <v>0</v>
      </c>
      <c r="AW192" s="488">
        <v>0</v>
      </c>
      <c r="AX192" s="488">
        <v>0</v>
      </c>
      <c r="AY192" s="488">
        <v>0</v>
      </c>
      <c r="AZ192" s="488">
        <v>0</v>
      </c>
      <c r="BA192" s="488">
        <v>0</v>
      </c>
      <c r="BB192" s="489"/>
      <c r="BC192" s="488">
        <v>0</v>
      </c>
      <c r="BD192" s="488">
        <v>0</v>
      </c>
      <c r="BE192" s="493"/>
      <c r="BF192" s="488">
        <v>0</v>
      </c>
      <c r="BG192" s="488">
        <v>0</v>
      </c>
      <c r="BH192" s="493"/>
      <c r="BI192" s="488">
        <v>0</v>
      </c>
      <c r="BJ192" s="488">
        <v>0</v>
      </c>
      <c r="BK192" s="488">
        <v>0</v>
      </c>
      <c r="BL192" s="488">
        <v>0</v>
      </c>
      <c r="BM192" s="488">
        <v>0</v>
      </c>
      <c r="BN192" s="488">
        <v>0</v>
      </c>
      <c r="BO192" s="493"/>
      <c r="BP192" s="488">
        <v>0</v>
      </c>
      <c r="BQ192" s="488">
        <v>0</v>
      </c>
      <c r="BR192" s="492"/>
      <c r="BS192" s="488">
        <v>0</v>
      </c>
      <c r="BT192" s="488">
        <v>0</v>
      </c>
      <c r="BU192" s="488">
        <v>0</v>
      </c>
      <c r="BV192" s="488">
        <v>0</v>
      </c>
      <c r="BW192" s="488">
        <v>0</v>
      </c>
      <c r="BX192" s="489"/>
      <c r="BY192" s="488">
        <v>0</v>
      </c>
      <c r="BZ192" s="488">
        <v>0</v>
      </c>
      <c r="CA192" s="488">
        <v>0</v>
      </c>
      <c r="CB192" s="488">
        <v>0</v>
      </c>
      <c r="CC192" s="489"/>
      <c r="CD192" s="489"/>
      <c r="CE192" s="488">
        <v>0</v>
      </c>
      <c r="CF192" s="489"/>
      <c r="CG192" s="488">
        <v>0</v>
      </c>
      <c r="CH192" s="489"/>
      <c r="CI192" s="493"/>
      <c r="CJ192" s="489"/>
      <c r="CK192" s="488">
        <v>0</v>
      </c>
      <c r="CL192" s="493"/>
    </row>
    <row r="193" spans="1:98" s="494" customFormat="1" ht="30.75" customHeight="1" x14ac:dyDescent="0.25">
      <c r="A193" s="595" t="s">
        <v>1046</v>
      </c>
      <c r="B193" s="479" t="s">
        <v>1047</v>
      </c>
      <c r="C193" s="480" t="s">
        <v>1048</v>
      </c>
      <c r="D193" s="480" t="s">
        <v>565</v>
      </c>
      <c r="E193" s="481"/>
      <c r="F193" s="482" t="s">
        <v>63</v>
      </c>
      <c r="G193" s="483">
        <f>'Stage 2 - Site Information'!N193</f>
        <v>2</v>
      </c>
      <c r="H193" s="482"/>
      <c r="I193" s="484">
        <f>'Stage 2 - Site Information'!M193</f>
        <v>0.02</v>
      </c>
      <c r="J193" s="485"/>
      <c r="K193" s="486"/>
      <c r="L193" s="487"/>
      <c r="M193" s="401">
        <f t="shared" si="5"/>
        <v>1</v>
      </c>
      <c r="N193" s="529"/>
      <c r="O193" s="401">
        <v>5</v>
      </c>
      <c r="P193" s="401">
        <v>5</v>
      </c>
      <c r="Q193" s="487"/>
      <c r="R193" s="488">
        <v>0</v>
      </c>
      <c r="S193" s="488">
        <v>0</v>
      </c>
      <c r="T193" s="488">
        <v>0</v>
      </c>
      <c r="U193" s="488">
        <v>0</v>
      </c>
      <c r="V193" s="490"/>
      <c r="W193" s="491">
        <v>0</v>
      </c>
      <c r="X193" s="491">
        <v>0</v>
      </c>
      <c r="Y193" s="491">
        <v>0</v>
      </c>
      <c r="Z193" s="491">
        <v>0</v>
      </c>
      <c r="AA193" s="490"/>
      <c r="AB193" s="488">
        <v>0</v>
      </c>
      <c r="AC193" s="488">
        <v>0</v>
      </c>
      <c r="AD193" s="490"/>
      <c r="AE193" s="488">
        <v>0</v>
      </c>
      <c r="AF193" s="488">
        <v>0</v>
      </c>
      <c r="AG193" s="492"/>
      <c r="AH193" s="488">
        <v>0</v>
      </c>
      <c r="AI193" s="488">
        <v>0</v>
      </c>
      <c r="AJ193" s="488">
        <v>0</v>
      </c>
      <c r="AK193" s="488">
        <v>0</v>
      </c>
      <c r="AL193" s="493"/>
      <c r="AM193" s="488">
        <v>0</v>
      </c>
      <c r="AN193" s="488">
        <v>0</v>
      </c>
      <c r="AO193" s="488">
        <v>0</v>
      </c>
      <c r="AP193" s="488">
        <v>0</v>
      </c>
      <c r="AQ193" s="488">
        <v>0</v>
      </c>
      <c r="AR193" s="488">
        <v>0</v>
      </c>
      <c r="AS193" s="493"/>
      <c r="AT193" s="488">
        <v>0</v>
      </c>
      <c r="AU193" s="488">
        <v>0</v>
      </c>
      <c r="AV193" s="488">
        <v>0</v>
      </c>
      <c r="AW193" s="488">
        <v>0</v>
      </c>
      <c r="AX193" s="488">
        <v>0</v>
      </c>
      <c r="AY193" s="488">
        <v>0</v>
      </c>
      <c r="AZ193" s="488">
        <v>0</v>
      </c>
      <c r="BA193" s="488">
        <v>0</v>
      </c>
      <c r="BB193" s="489"/>
      <c r="BC193" s="488">
        <v>0</v>
      </c>
      <c r="BD193" s="488">
        <v>0</v>
      </c>
      <c r="BE193" s="493"/>
      <c r="BF193" s="488">
        <v>0</v>
      </c>
      <c r="BG193" s="488">
        <v>0</v>
      </c>
      <c r="BH193" s="493"/>
      <c r="BI193" s="488">
        <v>0</v>
      </c>
      <c r="BJ193" s="488">
        <v>0</v>
      </c>
      <c r="BK193" s="488">
        <v>0</v>
      </c>
      <c r="BL193" s="488">
        <v>0</v>
      </c>
      <c r="BM193" s="488">
        <v>0</v>
      </c>
      <c r="BN193" s="488">
        <v>0</v>
      </c>
      <c r="BO193" s="493"/>
      <c r="BP193" s="488">
        <v>0</v>
      </c>
      <c r="BQ193" s="488">
        <v>0</v>
      </c>
      <c r="BR193" s="492"/>
      <c r="BS193" s="488">
        <v>0</v>
      </c>
      <c r="BT193" s="488">
        <v>0</v>
      </c>
      <c r="BU193" s="488">
        <v>0</v>
      </c>
      <c r="BV193" s="488">
        <v>0</v>
      </c>
      <c r="BW193" s="488">
        <v>0</v>
      </c>
      <c r="BX193" s="489"/>
      <c r="BY193" s="488">
        <v>0</v>
      </c>
      <c r="BZ193" s="488">
        <v>0</v>
      </c>
      <c r="CA193" s="488">
        <v>0</v>
      </c>
      <c r="CB193" s="488">
        <v>0</v>
      </c>
      <c r="CC193" s="489"/>
      <c r="CD193" s="489"/>
      <c r="CE193" s="488">
        <v>0</v>
      </c>
      <c r="CF193" s="489"/>
      <c r="CG193" s="488">
        <v>0</v>
      </c>
      <c r="CH193" s="489"/>
      <c r="CI193" s="493"/>
      <c r="CJ193" s="489"/>
      <c r="CK193" s="488">
        <v>0</v>
      </c>
      <c r="CL193" s="493"/>
    </row>
    <row r="194" spans="1:98" s="494" customFormat="1" ht="30.75" customHeight="1" x14ac:dyDescent="0.25">
      <c r="A194" s="595" t="s">
        <v>1049</v>
      </c>
      <c r="B194" s="479" t="s">
        <v>1050</v>
      </c>
      <c r="C194" s="480" t="s">
        <v>754</v>
      </c>
      <c r="D194" s="480" t="s">
        <v>565</v>
      </c>
      <c r="E194" s="481"/>
      <c r="F194" s="482" t="s">
        <v>63</v>
      </c>
      <c r="G194" s="483">
        <f>'Stage 2 - Site Information'!N194</f>
        <v>2</v>
      </c>
      <c r="H194" s="482"/>
      <c r="I194" s="484">
        <f>'Stage 2 - Site Information'!M194</f>
        <v>0.02</v>
      </c>
      <c r="J194" s="485"/>
      <c r="K194" s="486"/>
      <c r="L194" s="487"/>
      <c r="M194" s="401">
        <f t="shared" si="5"/>
        <v>1</v>
      </c>
      <c r="N194" s="529"/>
      <c r="O194" s="401">
        <v>5</v>
      </c>
      <c r="P194" s="401">
        <v>4</v>
      </c>
      <c r="Q194" s="487"/>
      <c r="R194" s="488">
        <v>0</v>
      </c>
      <c r="S194" s="488">
        <v>0</v>
      </c>
      <c r="T194" s="488">
        <v>0</v>
      </c>
      <c r="U194" s="488">
        <v>0</v>
      </c>
      <c r="V194" s="490"/>
      <c r="W194" s="491">
        <v>0</v>
      </c>
      <c r="X194" s="491">
        <v>0</v>
      </c>
      <c r="Y194" s="491">
        <v>0</v>
      </c>
      <c r="Z194" s="491">
        <v>0</v>
      </c>
      <c r="AA194" s="490"/>
      <c r="AB194" s="488">
        <v>0</v>
      </c>
      <c r="AC194" s="488">
        <v>0</v>
      </c>
      <c r="AD194" s="490"/>
      <c r="AE194" s="488">
        <v>0</v>
      </c>
      <c r="AF194" s="488">
        <v>0</v>
      </c>
      <c r="AG194" s="492"/>
      <c r="AH194" s="488">
        <v>0</v>
      </c>
      <c r="AI194" s="488">
        <v>0</v>
      </c>
      <c r="AJ194" s="488">
        <v>0</v>
      </c>
      <c r="AK194" s="488">
        <v>0</v>
      </c>
      <c r="AL194" s="493"/>
      <c r="AM194" s="488">
        <v>0</v>
      </c>
      <c r="AN194" s="488">
        <v>0</v>
      </c>
      <c r="AO194" s="488">
        <v>0</v>
      </c>
      <c r="AP194" s="488">
        <v>0</v>
      </c>
      <c r="AQ194" s="488">
        <v>0</v>
      </c>
      <c r="AR194" s="488">
        <v>0</v>
      </c>
      <c r="AS194" s="493"/>
      <c r="AT194" s="488">
        <v>0</v>
      </c>
      <c r="AU194" s="488">
        <v>0</v>
      </c>
      <c r="AV194" s="488">
        <v>0</v>
      </c>
      <c r="AW194" s="488">
        <v>0</v>
      </c>
      <c r="AX194" s="488">
        <v>0</v>
      </c>
      <c r="AY194" s="488">
        <v>0</v>
      </c>
      <c r="AZ194" s="488">
        <v>0</v>
      </c>
      <c r="BA194" s="488">
        <v>0</v>
      </c>
      <c r="BB194" s="489"/>
      <c r="BC194" s="488">
        <v>0</v>
      </c>
      <c r="BD194" s="488">
        <v>0</v>
      </c>
      <c r="BE194" s="493"/>
      <c r="BF194" s="488">
        <v>0</v>
      </c>
      <c r="BG194" s="488">
        <v>0</v>
      </c>
      <c r="BH194" s="493"/>
      <c r="BI194" s="488">
        <v>0</v>
      </c>
      <c r="BJ194" s="488">
        <v>0</v>
      </c>
      <c r="BK194" s="488">
        <v>0</v>
      </c>
      <c r="BL194" s="488">
        <v>0</v>
      </c>
      <c r="BM194" s="488">
        <v>0</v>
      </c>
      <c r="BN194" s="488">
        <v>0</v>
      </c>
      <c r="BO194" s="493"/>
      <c r="BP194" s="488">
        <v>0</v>
      </c>
      <c r="BQ194" s="488">
        <v>0</v>
      </c>
      <c r="BR194" s="492"/>
      <c r="BS194" s="488">
        <v>0</v>
      </c>
      <c r="BT194" s="488">
        <v>0</v>
      </c>
      <c r="BU194" s="488">
        <v>0</v>
      </c>
      <c r="BV194" s="488">
        <v>0</v>
      </c>
      <c r="BW194" s="488">
        <v>0</v>
      </c>
      <c r="BX194" s="489"/>
      <c r="BY194" s="488">
        <v>0</v>
      </c>
      <c r="BZ194" s="488">
        <v>0</v>
      </c>
      <c r="CA194" s="488">
        <v>0</v>
      </c>
      <c r="CB194" s="488">
        <v>0</v>
      </c>
      <c r="CC194" s="489"/>
      <c r="CD194" s="489"/>
      <c r="CE194" s="488">
        <v>0</v>
      </c>
      <c r="CF194" s="489"/>
      <c r="CG194" s="488">
        <v>0</v>
      </c>
      <c r="CH194" s="489"/>
      <c r="CI194" s="493"/>
      <c r="CJ194" s="489"/>
      <c r="CK194" s="488">
        <v>0</v>
      </c>
      <c r="CL194" s="493"/>
    </row>
    <row r="195" spans="1:98" ht="30.75" customHeight="1" x14ac:dyDescent="0.25">
      <c r="A195" s="594" t="s">
        <v>1051</v>
      </c>
      <c r="B195" s="319" t="s">
        <v>1052</v>
      </c>
      <c r="C195" s="320" t="s">
        <v>1053</v>
      </c>
      <c r="D195" s="320" t="s">
        <v>612</v>
      </c>
      <c r="E195" s="323"/>
      <c r="F195" s="396" t="s">
        <v>63</v>
      </c>
      <c r="G195" s="397">
        <f>'Stage 2 - Site Information'!N195</f>
        <v>50</v>
      </c>
      <c r="H195" s="396"/>
      <c r="I195" s="398">
        <f>'Stage 2 - Site Information'!M195</f>
        <v>1.65</v>
      </c>
      <c r="J195" s="399"/>
      <c r="K195" s="405"/>
      <c r="L195" s="408"/>
      <c r="M195" s="401">
        <f t="shared" si="5"/>
        <v>5</v>
      </c>
      <c r="N195" s="529"/>
      <c r="O195" s="401">
        <v>4</v>
      </c>
      <c r="P195" s="401">
        <v>2</v>
      </c>
      <c r="Q195" s="408"/>
      <c r="R195" s="400">
        <v>5</v>
      </c>
      <c r="S195" s="400">
        <v>2</v>
      </c>
      <c r="T195" s="400">
        <v>1</v>
      </c>
      <c r="U195" s="400">
        <v>3</v>
      </c>
      <c r="V195" s="407"/>
      <c r="W195" s="401">
        <v>4</v>
      </c>
      <c r="X195" s="401">
        <v>2</v>
      </c>
      <c r="Y195" s="401">
        <v>1</v>
      </c>
      <c r="Z195" s="401">
        <v>2</v>
      </c>
      <c r="AA195" s="407"/>
      <c r="AB195" s="400">
        <v>3</v>
      </c>
      <c r="AC195" s="409"/>
      <c r="AD195" s="407"/>
      <c r="AE195" s="400">
        <v>5</v>
      </c>
      <c r="AF195" s="400">
        <v>5</v>
      </c>
      <c r="AG195" s="406"/>
      <c r="AH195" s="400">
        <v>4</v>
      </c>
      <c r="AI195" s="400">
        <v>4</v>
      </c>
      <c r="AJ195" s="400">
        <v>1</v>
      </c>
      <c r="AK195" s="400">
        <v>2</v>
      </c>
      <c r="AL195" s="395"/>
      <c r="AM195" s="400">
        <v>5</v>
      </c>
      <c r="AN195" s="400">
        <v>5</v>
      </c>
      <c r="AO195" s="400">
        <v>3</v>
      </c>
      <c r="AP195" s="400">
        <v>4</v>
      </c>
      <c r="AQ195" s="400">
        <v>5</v>
      </c>
      <c r="AR195" s="400">
        <v>4</v>
      </c>
      <c r="AS195" s="395"/>
      <c r="AT195" s="400">
        <v>5</v>
      </c>
      <c r="AU195" s="400">
        <v>5</v>
      </c>
      <c r="AV195" s="400">
        <v>5</v>
      </c>
      <c r="AW195" s="400">
        <v>3</v>
      </c>
      <c r="AX195" s="400">
        <v>5</v>
      </c>
      <c r="AY195" s="400">
        <v>5</v>
      </c>
      <c r="AZ195" s="400">
        <v>5</v>
      </c>
      <c r="BA195" s="400">
        <v>5</v>
      </c>
      <c r="BB195" s="409"/>
      <c r="BC195" s="400">
        <v>5</v>
      </c>
      <c r="BD195" s="400">
        <v>5</v>
      </c>
      <c r="BE195" s="395"/>
      <c r="BF195" s="400">
        <v>2</v>
      </c>
      <c r="BG195" s="400">
        <v>5</v>
      </c>
      <c r="BH195" s="395"/>
      <c r="BI195" s="400">
        <v>5</v>
      </c>
      <c r="BJ195" s="400">
        <v>5</v>
      </c>
      <c r="BK195" s="400">
        <v>3</v>
      </c>
      <c r="BL195" s="400">
        <v>5</v>
      </c>
      <c r="BM195" s="400">
        <v>4</v>
      </c>
      <c r="BN195" s="400">
        <v>5</v>
      </c>
      <c r="BO195" s="395"/>
      <c r="BP195" s="400">
        <v>5</v>
      </c>
      <c r="BQ195" s="400">
        <v>3</v>
      </c>
      <c r="BR195" s="406"/>
      <c r="BS195" s="400">
        <v>4</v>
      </c>
      <c r="BT195" s="400">
        <v>2</v>
      </c>
      <c r="BU195" s="400">
        <v>4</v>
      </c>
      <c r="BV195" s="400">
        <v>1</v>
      </c>
      <c r="BW195" s="400">
        <v>5</v>
      </c>
      <c r="BX195" s="409"/>
      <c r="BY195" s="400">
        <v>4</v>
      </c>
      <c r="BZ195" s="400">
        <v>5</v>
      </c>
      <c r="CA195" s="400">
        <v>2</v>
      </c>
      <c r="CB195" s="400">
        <v>5</v>
      </c>
      <c r="CC195" s="409"/>
      <c r="CD195" s="409"/>
      <c r="CE195" s="400">
        <v>3</v>
      </c>
      <c r="CF195" s="409"/>
      <c r="CG195" s="400">
        <v>5</v>
      </c>
      <c r="CH195" s="409"/>
      <c r="CI195" s="395"/>
      <c r="CJ195" s="409"/>
      <c r="CK195" s="400">
        <v>1</v>
      </c>
      <c r="CL195" s="395"/>
    </row>
    <row r="196" spans="1:98" ht="30.75" customHeight="1" x14ac:dyDescent="0.25">
      <c r="A196" s="594" t="s">
        <v>1054</v>
      </c>
      <c r="B196" s="319" t="s">
        <v>1055</v>
      </c>
      <c r="C196" s="320" t="s">
        <v>1056</v>
      </c>
      <c r="D196" s="320" t="s">
        <v>612</v>
      </c>
      <c r="E196" s="323"/>
      <c r="F196" s="396" t="s">
        <v>63</v>
      </c>
      <c r="G196" s="397">
        <f>'Stage 2 - Site Information'!N196</f>
        <v>7</v>
      </c>
      <c r="H196" s="396"/>
      <c r="I196" s="398">
        <f>'Stage 2 - Site Information'!M196</f>
        <v>0.25</v>
      </c>
      <c r="J196" s="399"/>
      <c r="K196" s="405"/>
      <c r="L196" s="408"/>
      <c r="M196" s="401">
        <f t="shared" si="5"/>
        <v>5</v>
      </c>
      <c r="N196" s="529"/>
      <c r="O196" s="401">
        <v>4</v>
      </c>
      <c r="P196" s="401">
        <v>1</v>
      </c>
      <c r="Q196" s="408"/>
      <c r="R196" s="400">
        <v>3</v>
      </c>
      <c r="S196" s="400">
        <v>5</v>
      </c>
      <c r="T196" s="400">
        <v>1</v>
      </c>
      <c r="U196" s="400">
        <v>4</v>
      </c>
      <c r="V196" s="407"/>
      <c r="W196" s="401">
        <v>4</v>
      </c>
      <c r="X196" s="401">
        <v>3</v>
      </c>
      <c r="Y196" s="401">
        <v>5</v>
      </c>
      <c r="Z196" s="401">
        <v>4</v>
      </c>
      <c r="AA196" s="407"/>
      <c r="AB196" s="400">
        <v>5</v>
      </c>
      <c r="AC196" s="409"/>
      <c r="AD196" s="407"/>
      <c r="AE196" s="400">
        <v>5</v>
      </c>
      <c r="AF196" s="400">
        <v>5</v>
      </c>
      <c r="AG196" s="406"/>
      <c r="AH196" s="400">
        <v>5</v>
      </c>
      <c r="AI196" s="400">
        <v>5</v>
      </c>
      <c r="AJ196" s="400">
        <v>3</v>
      </c>
      <c r="AK196" s="400">
        <v>2</v>
      </c>
      <c r="AL196" s="395"/>
      <c r="AM196" s="400">
        <v>5</v>
      </c>
      <c r="AN196" s="400">
        <v>5</v>
      </c>
      <c r="AO196" s="400">
        <v>5</v>
      </c>
      <c r="AP196" s="400">
        <v>4</v>
      </c>
      <c r="AQ196" s="400">
        <v>5</v>
      </c>
      <c r="AR196" s="400">
        <v>5</v>
      </c>
      <c r="AS196" s="395"/>
      <c r="AT196" s="400">
        <v>3</v>
      </c>
      <c r="AU196" s="400">
        <v>5</v>
      </c>
      <c r="AV196" s="400">
        <v>5</v>
      </c>
      <c r="AW196" s="400">
        <v>5</v>
      </c>
      <c r="AX196" s="400">
        <v>5</v>
      </c>
      <c r="AY196" s="400">
        <v>5</v>
      </c>
      <c r="AZ196" s="400">
        <v>5</v>
      </c>
      <c r="BA196" s="400">
        <v>5</v>
      </c>
      <c r="BB196" s="409"/>
      <c r="BC196" s="400">
        <v>4</v>
      </c>
      <c r="BD196" s="400">
        <v>4</v>
      </c>
      <c r="BE196" s="395"/>
      <c r="BF196" s="400">
        <v>5</v>
      </c>
      <c r="BG196" s="400">
        <v>5</v>
      </c>
      <c r="BH196" s="395"/>
      <c r="BI196" s="400">
        <v>5</v>
      </c>
      <c r="BJ196" s="400">
        <v>5</v>
      </c>
      <c r="BK196" s="400">
        <v>1</v>
      </c>
      <c r="BL196" s="400">
        <v>5</v>
      </c>
      <c r="BM196" s="400">
        <v>5</v>
      </c>
      <c r="BN196" s="400">
        <v>5</v>
      </c>
      <c r="BO196" s="395"/>
      <c r="BP196" s="400">
        <v>5</v>
      </c>
      <c r="BQ196" s="400">
        <v>5</v>
      </c>
      <c r="BR196" s="406"/>
      <c r="BS196" s="400">
        <v>3</v>
      </c>
      <c r="BT196" s="400">
        <v>2</v>
      </c>
      <c r="BU196" s="400">
        <v>2</v>
      </c>
      <c r="BV196" s="400">
        <v>1</v>
      </c>
      <c r="BW196" s="400">
        <v>3</v>
      </c>
      <c r="BX196" s="409"/>
      <c r="BY196" s="400">
        <v>3</v>
      </c>
      <c r="BZ196" s="400">
        <v>4</v>
      </c>
      <c r="CA196" s="400">
        <v>2</v>
      </c>
      <c r="CB196" s="400">
        <v>2</v>
      </c>
      <c r="CC196" s="409"/>
      <c r="CD196" s="409"/>
      <c r="CE196" s="400">
        <v>2</v>
      </c>
      <c r="CF196" s="409"/>
      <c r="CG196" s="400">
        <v>5</v>
      </c>
      <c r="CH196" s="409"/>
      <c r="CI196" s="395"/>
      <c r="CJ196" s="409"/>
      <c r="CK196" s="400">
        <v>1</v>
      </c>
      <c r="CL196" s="395"/>
    </row>
    <row r="197" spans="1:98" s="494" customFormat="1" ht="30.75" customHeight="1" x14ac:dyDescent="0.25">
      <c r="A197" s="595" t="s">
        <v>1057</v>
      </c>
      <c r="B197" s="479" t="s">
        <v>1058</v>
      </c>
      <c r="C197" s="480" t="s">
        <v>1059</v>
      </c>
      <c r="D197" s="480" t="s">
        <v>612</v>
      </c>
      <c r="E197" s="481"/>
      <c r="F197" s="482" t="s">
        <v>63</v>
      </c>
      <c r="G197" s="483">
        <f>'Stage 2 - Site Information'!N197</f>
        <v>5</v>
      </c>
      <c r="H197" s="482"/>
      <c r="I197" s="484">
        <f>'Stage 2 - Site Information'!M197</f>
        <v>0.1</v>
      </c>
      <c r="J197" s="485"/>
      <c r="K197" s="486"/>
      <c r="L197" s="487"/>
      <c r="M197" s="401">
        <f t="shared" si="5"/>
        <v>1</v>
      </c>
      <c r="N197" s="529"/>
      <c r="O197" s="401">
        <v>4</v>
      </c>
      <c r="P197" s="401">
        <v>2</v>
      </c>
      <c r="Q197" s="487"/>
      <c r="R197" s="488">
        <v>0</v>
      </c>
      <c r="S197" s="488">
        <v>0</v>
      </c>
      <c r="T197" s="488">
        <v>0</v>
      </c>
      <c r="U197" s="488">
        <v>0</v>
      </c>
      <c r="V197" s="490"/>
      <c r="W197" s="491">
        <v>0</v>
      </c>
      <c r="X197" s="491">
        <v>0</v>
      </c>
      <c r="Y197" s="491">
        <v>0</v>
      </c>
      <c r="Z197" s="491">
        <v>0</v>
      </c>
      <c r="AA197" s="490"/>
      <c r="AB197" s="488">
        <v>0</v>
      </c>
      <c r="AC197" s="409"/>
      <c r="AD197" s="490"/>
      <c r="AE197" s="488">
        <v>0</v>
      </c>
      <c r="AF197" s="488">
        <v>0</v>
      </c>
      <c r="AG197" s="492"/>
      <c r="AH197" s="488">
        <v>0</v>
      </c>
      <c r="AI197" s="488">
        <v>0</v>
      </c>
      <c r="AJ197" s="488">
        <v>0</v>
      </c>
      <c r="AK197" s="488">
        <v>0</v>
      </c>
      <c r="AL197" s="493"/>
      <c r="AM197" s="488">
        <v>0</v>
      </c>
      <c r="AN197" s="488">
        <v>0</v>
      </c>
      <c r="AO197" s="488">
        <v>0</v>
      </c>
      <c r="AP197" s="488">
        <v>0</v>
      </c>
      <c r="AQ197" s="488">
        <v>0</v>
      </c>
      <c r="AR197" s="488">
        <v>0</v>
      </c>
      <c r="AS197" s="493"/>
      <c r="AT197" s="488">
        <v>0</v>
      </c>
      <c r="AU197" s="488">
        <v>0</v>
      </c>
      <c r="AV197" s="488">
        <v>0</v>
      </c>
      <c r="AW197" s="488">
        <v>0</v>
      </c>
      <c r="AX197" s="488">
        <v>0</v>
      </c>
      <c r="AY197" s="488">
        <v>0</v>
      </c>
      <c r="AZ197" s="488">
        <v>0</v>
      </c>
      <c r="BA197" s="488">
        <v>0</v>
      </c>
      <c r="BB197" s="489"/>
      <c r="BC197" s="488">
        <v>0</v>
      </c>
      <c r="BD197" s="488">
        <v>0</v>
      </c>
      <c r="BE197" s="493">
        <v>0</v>
      </c>
      <c r="BF197" s="488">
        <v>0</v>
      </c>
      <c r="BG197" s="488">
        <v>0</v>
      </c>
      <c r="BH197" s="493">
        <v>0</v>
      </c>
      <c r="BI197" s="488">
        <v>0</v>
      </c>
      <c r="BJ197" s="488">
        <v>0</v>
      </c>
      <c r="BK197" s="488">
        <v>0</v>
      </c>
      <c r="BL197" s="488">
        <v>0</v>
      </c>
      <c r="BM197" s="488">
        <v>0</v>
      </c>
      <c r="BN197" s="488">
        <v>0</v>
      </c>
      <c r="BO197" s="493">
        <v>0</v>
      </c>
      <c r="BP197" s="488">
        <v>0</v>
      </c>
      <c r="BQ197" s="488">
        <v>0</v>
      </c>
      <c r="BR197" s="492">
        <v>0</v>
      </c>
      <c r="BS197" s="488">
        <v>0</v>
      </c>
      <c r="BT197" s="488">
        <v>0</v>
      </c>
      <c r="BU197" s="488">
        <v>0</v>
      </c>
      <c r="BV197" s="488">
        <v>0</v>
      </c>
      <c r="BW197" s="488">
        <v>0</v>
      </c>
      <c r="BX197" s="489"/>
      <c r="BY197" s="488">
        <v>0</v>
      </c>
      <c r="BZ197" s="488">
        <v>0</v>
      </c>
      <c r="CA197" s="488">
        <v>0</v>
      </c>
      <c r="CB197" s="488">
        <v>0</v>
      </c>
      <c r="CC197" s="489"/>
      <c r="CD197" s="489"/>
      <c r="CE197" s="488">
        <v>0</v>
      </c>
      <c r="CF197" s="489"/>
      <c r="CG197" s="488">
        <v>0</v>
      </c>
      <c r="CH197" s="489"/>
      <c r="CI197" s="493"/>
      <c r="CJ197" s="489"/>
      <c r="CK197" s="488">
        <v>0</v>
      </c>
      <c r="CL197" s="493"/>
      <c r="CN197" s="494">
        <v>0</v>
      </c>
      <c r="CP197" s="494">
        <v>0</v>
      </c>
      <c r="CT197" s="494">
        <v>0</v>
      </c>
    </row>
    <row r="198" spans="1:98" ht="30.75" customHeight="1" x14ac:dyDescent="0.25">
      <c r="A198" s="594" t="s">
        <v>1060</v>
      </c>
      <c r="B198" s="319" t="s">
        <v>1061</v>
      </c>
      <c r="C198" s="320" t="s">
        <v>568</v>
      </c>
      <c r="D198" s="320" t="s">
        <v>518</v>
      </c>
      <c r="E198" s="323"/>
      <c r="F198" s="396" t="s">
        <v>63</v>
      </c>
      <c r="G198" s="397">
        <f>'Stage 2 - Site Information'!N198</f>
        <v>17</v>
      </c>
      <c r="H198" s="396"/>
      <c r="I198" s="398">
        <f>'Stage 2 - Site Information'!M198</f>
        <v>0.42</v>
      </c>
      <c r="J198" s="399"/>
      <c r="K198" s="405"/>
      <c r="L198" s="408"/>
      <c r="M198" s="401">
        <f t="shared" si="5"/>
        <v>5</v>
      </c>
      <c r="N198" s="529"/>
      <c r="O198" s="401">
        <v>4</v>
      </c>
      <c r="P198" s="401">
        <v>1</v>
      </c>
      <c r="Q198" s="408"/>
      <c r="R198" s="400">
        <v>5</v>
      </c>
      <c r="S198" s="400">
        <v>5</v>
      </c>
      <c r="T198" s="400">
        <v>1</v>
      </c>
      <c r="U198" s="400">
        <v>3</v>
      </c>
      <c r="V198" s="407"/>
      <c r="W198" s="401">
        <v>4</v>
      </c>
      <c r="X198" s="401">
        <v>3</v>
      </c>
      <c r="Y198" s="401">
        <v>1</v>
      </c>
      <c r="Z198" s="401">
        <v>4</v>
      </c>
      <c r="AA198" s="407"/>
      <c r="AB198" s="400">
        <v>5</v>
      </c>
      <c r="AC198" s="409"/>
      <c r="AD198" s="407"/>
      <c r="AE198" s="400">
        <v>1</v>
      </c>
      <c r="AF198" s="400">
        <v>1</v>
      </c>
      <c r="AG198" s="406"/>
      <c r="AH198" s="400">
        <v>2</v>
      </c>
      <c r="AI198" s="400">
        <v>3</v>
      </c>
      <c r="AJ198" s="400">
        <v>1</v>
      </c>
      <c r="AK198" s="400">
        <v>2</v>
      </c>
      <c r="AL198" s="395"/>
      <c r="AM198" s="400">
        <v>5</v>
      </c>
      <c r="AN198" s="400">
        <v>4</v>
      </c>
      <c r="AO198" s="400">
        <v>4</v>
      </c>
      <c r="AP198" s="400">
        <v>5</v>
      </c>
      <c r="AQ198" s="400">
        <v>5</v>
      </c>
      <c r="AR198" s="400">
        <v>5</v>
      </c>
      <c r="AS198" s="395"/>
      <c r="AT198" s="400">
        <v>5</v>
      </c>
      <c r="AU198" s="400">
        <v>5</v>
      </c>
      <c r="AV198" s="400">
        <v>5</v>
      </c>
      <c r="AW198" s="400">
        <v>5</v>
      </c>
      <c r="AX198" s="400">
        <v>5</v>
      </c>
      <c r="AY198" s="400">
        <v>5</v>
      </c>
      <c r="AZ198" s="400">
        <v>5</v>
      </c>
      <c r="BA198" s="400">
        <v>5</v>
      </c>
      <c r="BB198" s="409"/>
      <c r="BC198" s="400">
        <v>5</v>
      </c>
      <c r="BD198" s="400">
        <v>5</v>
      </c>
      <c r="BE198" s="395"/>
      <c r="BF198" s="400">
        <v>5</v>
      </c>
      <c r="BG198" s="400">
        <v>5</v>
      </c>
      <c r="BH198" s="395"/>
      <c r="BI198" s="400">
        <v>5</v>
      </c>
      <c r="BJ198" s="400">
        <v>5</v>
      </c>
      <c r="BK198" s="400">
        <v>3</v>
      </c>
      <c r="BL198" s="400">
        <v>3</v>
      </c>
      <c r="BM198" s="400">
        <v>1</v>
      </c>
      <c r="BN198" s="400">
        <v>3</v>
      </c>
      <c r="BO198" s="395"/>
      <c r="BP198" s="400">
        <v>5</v>
      </c>
      <c r="BQ198" s="400">
        <v>5</v>
      </c>
      <c r="BR198" s="406"/>
      <c r="BS198" s="400">
        <v>4</v>
      </c>
      <c r="BT198" s="400">
        <v>2</v>
      </c>
      <c r="BU198" s="400">
        <v>5</v>
      </c>
      <c r="BV198" s="400">
        <v>2</v>
      </c>
      <c r="BW198" s="400">
        <v>5</v>
      </c>
      <c r="BX198" s="409"/>
      <c r="BY198" s="400">
        <v>5</v>
      </c>
      <c r="BZ198" s="400">
        <v>5</v>
      </c>
      <c r="CA198" s="400">
        <v>5</v>
      </c>
      <c r="CB198" s="400">
        <v>5</v>
      </c>
      <c r="CC198" s="409"/>
      <c r="CD198" s="409"/>
      <c r="CE198" s="400">
        <v>2</v>
      </c>
      <c r="CF198" s="409"/>
      <c r="CG198" s="400">
        <v>5</v>
      </c>
      <c r="CH198" s="409"/>
      <c r="CI198" s="395"/>
      <c r="CJ198" s="409"/>
      <c r="CK198" s="400">
        <v>1</v>
      </c>
      <c r="CL198" s="395"/>
    </row>
    <row r="199" spans="1:98" s="494" customFormat="1" ht="30.75" customHeight="1" x14ac:dyDescent="0.25">
      <c r="A199" s="595" t="s">
        <v>1062</v>
      </c>
      <c r="B199" s="479" t="s">
        <v>1063</v>
      </c>
      <c r="C199" s="480" t="s">
        <v>951</v>
      </c>
      <c r="D199" s="480" t="s">
        <v>518</v>
      </c>
      <c r="E199" s="481"/>
      <c r="F199" s="482" t="s">
        <v>63</v>
      </c>
      <c r="G199" s="483">
        <f>'Stage 2 - Site Information'!N199</f>
        <v>5</v>
      </c>
      <c r="H199" s="482"/>
      <c r="I199" s="484">
        <f>'Stage 2 - Site Information'!M199</f>
        <v>0.13</v>
      </c>
      <c r="J199" s="485"/>
      <c r="K199" s="486"/>
      <c r="L199" s="487"/>
      <c r="M199" s="401">
        <f t="shared" si="5"/>
        <v>1</v>
      </c>
      <c r="N199" s="529"/>
      <c r="O199" s="401">
        <v>4</v>
      </c>
      <c r="P199" s="401">
        <v>5</v>
      </c>
      <c r="Q199" s="487"/>
      <c r="R199" s="488">
        <v>0</v>
      </c>
      <c r="S199" s="488">
        <v>0</v>
      </c>
      <c r="T199" s="488">
        <v>0</v>
      </c>
      <c r="U199" s="488">
        <v>0</v>
      </c>
      <c r="V199" s="490"/>
      <c r="W199" s="491">
        <v>0</v>
      </c>
      <c r="X199" s="491">
        <v>0</v>
      </c>
      <c r="Y199" s="491">
        <v>0</v>
      </c>
      <c r="Z199" s="491">
        <v>0</v>
      </c>
      <c r="AA199" s="490"/>
      <c r="AB199" s="488">
        <v>0</v>
      </c>
      <c r="AC199" s="488">
        <v>0</v>
      </c>
      <c r="AD199" s="490"/>
      <c r="AE199" s="488">
        <v>0</v>
      </c>
      <c r="AF199" s="488">
        <v>0</v>
      </c>
      <c r="AG199" s="492"/>
      <c r="AH199" s="488">
        <v>0</v>
      </c>
      <c r="AI199" s="488">
        <v>0</v>
      </c>
      <c r="AJ199" s="488">
        <v>0</v>
      </c>
      <c r="AK199" s="488">
        <v>0</v>
      </c>
      <c r="AL199" s="493"/>
      <c r="AM199" s="488">
        <v>0</v>
      </c>
      <c r="AN199" s="488">
        <v>0</v>
      </c>
      <c r="AO199" s="488">
        <v>0</v>
      </c>
      <c r="AP199" s="488">
        <v>0</v>
      </c>
      <c r="AQ199" s="488">
        <v>0</v>
      </c>
      <c r="AR199" s="488">
        <v>0</v>
      </c>
      <c r="AS199" s="493"/>
      <c r="AT199" s="488">
        <v>0</v>
      </c>
      <c r="AU199" s="488">
        <v>0</v>
      </c>
      <c r="AV199" s="488">
        <v>0</v>
      </c>
      <c r="AW199" s="488">
        <v>0</v>
      </c>
      <c r="AX199" s="488">
        <v>0</v>
      </c>
      <c r="AY199" s="488">
        <v>0</v>
      </c>
      <c r="AZ199" s="488">
        <v>0</v>
      </c>
      <c r="BA199" s="488">
        <v>0</v>
      </c>
      <c r="BB199" s="489"/>
      <c r="BC199" s="488">
        <v>0</v>
      </c>
      <c r="BD199" s="488">
        <v>0</v>
      </c>
      <c r="BE199" s="493"/>
      <c r="BF199" s="488">
        <v>0</v>
      </c>
      <c r="BG199" s="488">
        <v>0</v>
      </c>
      <c r="BH199" s="493"/>
      <c r="BI199" s="488">
        <v>0</v>
      </c>
      <c r="BJ199" s="488">
        <v>0</v>
      </c>
      <c r="BK199" s="488">
        <v>0</v>
      </c>
      <c r="BL199" s="488">
        <v>0</v>
      </c>
      <c r="BM199" s="488">
        <v>0</v>
      </c>
      <c r="BN199" s="488">
        <v>0</v>
      </c>
      <c r="BO199" s="493"/>
      <c r="BP199" s="488">
        <v>0</v>
      </c>
      <c r="BQ199" s="488">
        <v>0</v>
      </c>
      <c r="BR199" s="492"/>
      <c r="BS199" s="488">
        <v>0</v>
      </c>
      <c r="BT199" s="488">
        <v>0</v>
      </c>
      <c r="BU199" s="488">
        <v>0</v>
      </c>
      <c r="BV199" s="488">
        <v>0</v>
      </c>
      <c r="BW199" s="488">
        <v>0</v>
      </c>
      <c r="BX199" s="489"/>
      <c r="BY199" s="488">
        <v>0</v>
      </c>
      <c r="BZ199" s="488">
        <v>0</v>
      </c>
      <c r="CA199" s="488">
        <v>0</v>
      </c>
      <c r="CB199" s="488">
        <v>0</v>
      </c>
      <c r="CC199" s="489"/>
      <c r="CD199" s="489"/>
      <c r="CE199" s="488">
        <v>0</v>
      </c>
      <c r="CF199" s="489"/>
      <c r="CG199" s="488">
        <v>0</v>
      </c>
      <c r="CH199" s="489"/>
      <c r="CI199" s="493"/>
      <c r="CJ199" s="489"/>
      <c r="CK199" s="488">
        <v>0</v>
      </c>
      <c r="CL199" s="493"/>
    </row>
    <row r="200" spans="1:98" s="494" customFormat="1" ht="30.75" customHeight="1" x14ac:dyDescent="0.25">
      <c r="A200" s="595" t="s">
        <v>1064</v>
      </c>
      <c r="B200" s="479" t="s">
        <v>1065</v>
      </c>
      <c r="C200" s="480" t="s">
        <v>1066</v>
      </c>
      <c r="D200" s="480" t="s">
        <v>518</v>
      </c>
      <c r="E200" s="481"/>
      <c r="F200" s="482" t="s">
        <v>63</v>
      </c>
      <c r="G200" s="483">
        <f>'Stage 2 - Site Information'!N200</f>
        <v>3</v>
      </c>
      <c r="H200" s="482"/>
      <c r="I200" s="484">
        <f>'Stage 2 - Site Information'!M200</f>
        <v>0.06</v>
      </c>
      <c r="J200" s="485"/>
      <c r="K200" s="486"/>
      <c r="L200" s="487"/>
      <c r="M200" s="401">
        <f t="shared" ref="M200:M263" si="6">IF(I200&gt;0.249,5,1)</f>
        <v>1</v>
      </c>
      <c r="N200" s="529"/>
      <c r="O200" s="401">
        <v>4</v>
      </c>
      <c r="P200" s="401">
        <v>5</v>
      </c>
      <c r="Q200" s="487"/>
      <c r="R200" s="488">
        <v>0</v>
      </c>
      <c r="S200" s="488">
        <v>0</v>
      </c>
      <c r="T200" s="488">
        <v>0</v>
      </c>
      <c r="U200" s="488">
        <v>0</v>
      </c>
      <c r="V200" s="490"/>
      <c r="W200" s="491">
        <v>0</v>
      </c>
      <c r="X200" s="491">
        <v>0</v>
      </c>
      <c r="Y200" s="491">
        <v>0</v>
      </c>
      <c r="Z200" s="491">
        <v>0</v>
      </c>
      <c r="AA200" s="490"/>
      <c r="AB200" s="488">
        <v>0</v>
      </c>
      <c r="AC200" s="488">
        <v>0</v>
      </c>
      <c r="AD200" s="490"/>
      <c r="AE200" s="488">
        <v>0</v>
      </c>
      <c r="AF200" s="488">
        <v>0</v>
      </c>
      <c r="AG200" s="492"/>
      <c r="AH200" s="488">
        <v>0</v>
      </c>
      <c r="AI200" s="488">
        <v>0</v>
      </c>
      <c r="AJ200" s="488">
        <v>0</v>
      </c>
      <c r="AK200" s="488">
        <v>0</v>
      </c>
      <c r="AL200" s="493"/>
      <c r="AM200" s="488">
        <v>0</v>
      </c>
      <c r="AN200" s="488">
        <v>0</v>
      </c>
      <c r="AO200" s="488">
        <v>0</v>
      </c>
      <c r="AP200" s="488">
        <v>0</v>
      </c>
      <c r="AQ200" s="488">
        <v>0</v>
      </c>
      <c r="AR200" s="488">
        <v>0</v>
      </c>
      <c r="AS200" s="493"/>
      <c r="AT200" s="488">
        <v>0</v>
      </c>
      <c r="AU200" s="488">
        <v>0</v>
      </c>
      <c r="AV200" s="488">
        <v>0</v>
      </c>
      <c r="AW200" s="488">
        <v>0</v>
      </c>
      <c r="AX200" s="488">
        <v>0</v>
      </c>
      <c r="AY200" s="488">
        <v>0</v>
      </c>
      <c r="AZ200" s="488">
        <v>0</v>
      </c>
      <c r="BA200" s="488">
        <v>0</v>
      </c>
      <c r="BB200" s="489"/>
      <c r="BC200" s="488">
        <v>0</v>
      </c>
      <c r="BD200" s="488">
        <v>0</v>
      </c>
      <c r="BE200" s="493"/>
      <c r="BF200" s="488">
        <v>0</v>
      </c>
      <c r="BG200" s="488">
        <v>0</v>
      </c>
      <c r="BH200" s="493"/>
      <c r="BI200" s="488">
        <v>0</v>
      </c>
      <c r="BJ200" s="488">
        <v>0</v>
      </c>
      <c r="BK200" s="488">
        <v>0</v>
      </c>
      <c r="BL200" s="488">
        <v>0</v>
      </c>
      <c r="BM200" s="488">
        <v>0</v>
      </c>
      <c r="BN200" s="488">
        <v>0</v>
      </c>
      <c r="BO200" s="493"/>
      <c r="BP200" s="488">
        <v>0</v>
      </c>
      <c r="BQ200" s="488">
        <v>0</v>
      </c>
      <c r="BR200" s="492"/>
      <c r="BS200" s="488">
        <v>0</v>
      </c>
      <c r="BT200" s="488">
        <v>0</v>
      </c>
      <c r="BU200" s="488">
        <v>0</v>
      </c>
      <c r="BV200" s="488">
        <v>0</v>
      </c>
      <c r="BW200" s="488">
        <v>0</v>
      </c>
      <c r="BX200" s="489"/>
      <c r="BY200" s="488">
        <v>0</v>
      </c>
      <c r="BZ200" s="488">
        <v>0</v>
      </c>
      <c r="CA200" s="488">
        <v>0</v>
      </c>
      <c r="CB200" s="488">
        <v>0</v>
      </c>
      <c r="CC200" s="489"/>
      <c r="CD200" s="489"/>
      <c r="CE200" s="488">
        <v>0</v>
      </c>
      <c r="CF200" s="489"/>
      <c r="CG200" s="488">
        <v>0</v>
      </c>
      <c r="CH200" s="489"/>
      <c r="CI200" s="493"/>
      <c r="CJ200" s="489"/>
      <c r="CK200" s="488">
        <v>0</v>
      </c>
      <c r="CL200" s="493"/>
    </row>
    <row r="201" spans="1:98" s="494" customFormat="1" ht="30.75" customHeight="1" x14ac:dyDescent="0.25">
      <c r="A201" s="595" t="s">
        <v>1067</v>
      </c>
      <c r="B201" s="479" t="s">
        <v>1068</v>
      </c>
      <c r="C201" s="480" t="s">
        <v>520</v>
      </c>
      <c r="D201" s="480" t="s">
        <v>518</v>
      </c>
      <c r="E201" s="481"/>
      <c r="F201" s="482" t="s">
        <v>63</v>
      </c>
      <c r="G201" s="483">
        <f>'Stage 2 - Site Information'!N201</f>
        <v>2</v>
      </c>
      <c r="H201" s="482"/>
      <c r="I201" s="484">
        <f>'Stage 2 - Site Information'!M201</f>
        <v>0.05</v>
      </c>
      <c r="J201" s="485"/>
      <c r="K201" s="486"/>
      <c r="L201" s="487"/>
      <c r="M201" s="401">
        <f t="shared" si="6"/>
        <v>1</v>
      </c>
      <c r="N201" s="529"/>
      <c r="O201" s="401">
        <v>4</v>
      </c>
      <c r="P201" s="401">
        <v>5</v>
      </c>
      <c r="Q201" s="487"/>
      <c r="R201" s="488">
        <v>0</v>
      </c>
      <c r="S201" s="488">
        <v>0</v>
      </c>
      <c r="T201" s="488">
        <v>0</v>
      </c>
      <c r="U201" s="488">
        <v>0</v>
      </c>
      <c r="V201" s="490"/>
      <c r="W201" s="491">
        <v>0</v>
      </c>
      <c r="X201" s="491">
        <v>0</v>
      </c>
      <c r="Y201" s="491">
        <v>0</v>
      </c>
      <c r="Z201" s="491">
        <v>0</v>
      </c>
      <c r="AA201" s="490"/>
      <c r="AB201" s="488">
        <v>0</v>
      </c>
      <c r="AC201" s="488">
        <v>0</v>
      </c>
      <c r="AD201" s="490"/>
      <c r="AE201" s="488">
        <v>0</v>
      </c>
      <c r="AF201" s="488">
        <v>0</v>
      </c>
      <c r="AG201" s="492"/>
      <c r="AH201" s="488">
        <v>0</v>
      </c>
      <c r="AI201" s="488">
        <v>0</v>
      </c>
      <c r="AJ201" s="488">
        <v>0</v>
      </c>
      <c r="AK201" s="488">
        <v>0</v>
      </c>
      <c r="AL201" s="493"/>
      <c r="AM201" s="488">
        <v>0</v>
      </c>
      <c r="AN201" s="488">
        <v>0</v>
      </c>
      <c r="AO201" s="488">
        <v>0</v>
      </c>
      <c r="AP201" s="488">
        <v>0</v>
      </c>
      <c r="AQ201" s="488">
        <v>0</v>
      </c>
      <c r="AR201" s="488">
        <v>0</v>
      </c>
      <c r="AS201" s="493"/>
      <c r="AT201" s="488">
        <v>0</v>
      </c>
      <c r="AU201" s="488">
        <v>0</v>
      </c>
      <c r="AV201" s="488">
        <v>0</v>
      </c>
      <c r="AW201" s="488">
        <v>0</v>
      </c>
      <c r="AX201" s="488">
        <v>0</v>
      </c>
      <c r="AY201" s="488">
        <v>0</v>
      </c>
      <c r="AZ201" s="488">
        <v>0</v>
      </c>
      <c r="BA201" s="488">
        <v>0</v>
      </c>
      <c r="BB201" s="489"/>
      <c r="BC201" s="488">
        <v>0</v>
      </c>
      <c r="BD201" s="488">
        <v>0</v>
      </c>
      <c r="BE201" s="493"/>
      <c r="BF201" s="488">
        <v>0</v>
      </c>
      <c r="BG201" s="488">
        <v>0</v>
      </c>
      <c r="BH201" s="493"/>
      <c r="BI201" s="488">
        <v>0</v>
      </c>
      <c r="BJ201" s="488">
        <v>0</v>
      </c>
      <c r="BK201" s="488">
        <v>0</v>
      </c>
      <c r="BL201" s="488">
        <v>0</v>
      </c>
      <c r="BM201" s="488">
        <v>0</v>
      </c>
      <c r="BN201" s="488">
        <v>0</v>
      </c>
      <c r="BO201" s="493"/>
      <c r="BP201" s="488">
        <v>0</v>
      </c>
      <c r="BQ201" s="488">
        <v>0</v>
      </c>
      <c r="BR201" s="492"/>
      <c r="BS201" s="488">
        <v>0</v>
      </c>
      <c r="BT201" s="488">
        <v>0</v>
      </c>
      <c r="BU201" s="488">
        <v>0</v>
      </c>
      <c r="BV201" s="488">
        <v>0</v>
      </c>
      <c r="BW201" s="488">
        <v>0</v>
      </c>
      <c r="BX201" s="489"/>
      <c r="BY201" s="488">
        <v>0</v>
      </c>
      <c r="BZ201" s="488">
        <v>0</v>
      </c>
      <c r="CA201" s="488">
        <v>0</v>
      </c>
      <c r="CB201" s="488">
        <v>0</v>
      </c>
      <c r="CC201" s="489"/>
      <c r="CD201" s="489"/>
      <c r="CE201" s="488">
        <v>0</v>
      </c>
      <c r="CF201" s="489"/>
      <c r="CG201" s="488">
        <v>0</v>
      </c>
      <c r="CH201" s="489"/>
      <c r="CI201" s="493"/>
      <c r="CJ201" s="489"/>
      <c r="CK201" s="488">
        <v>0</v>
      </c>
      <c r="CL201" s="493"/>
    </row>
    <row r="202" spans="1:98" s="494" customFormat="1" ht="30.75" customHeight="1" x14ac:dyDescent="0.25">
      <c r="A202" s="595" t="s">
        <v>1069</v>
      </c>
      <c r="B202" s="479" t="s">
        <v>1070</v>
      </c>
      <c r="C202" s="480" t="s">
        <v>1071</v>
      </c>
      <c r="D202" s="480" t="s">
        <v>518</v>
      </c>
      <c r="E202" s="481"/>
      <c r="F202" s="482" t="s">
        <v>63</v>
      </c>
      <c r="G202" s="483">
        <f>'Stage 2 - Site Information'!N202</f>
        <v>2</v>
      </c>
      <c r="H202" s="482"/>
      <c r="I202" s="484">
        <f>'Stage 2 - Site Information'!M202</f>
        <v>0.14000000000000001</v>
      </c>
      <c r="J202" s="485"/>
      <c r="K202" s="486"/>
      <c r="L202" s="487"/>
      <c r="M202" s="401">
        <f t="shared" si="6"/>
        <v>1</v>
      </c>
      <c r="N202" s="529"/>
      <c r="O202" s="401">
        <v>4</v>
      </c>
      <c r="P202" s="401">
        <v>1</v>
      </c>
      <c r="Q202" s="487"/>
      <c r="R202" s="488">
        <v>0</v>
      </c>
      <c r="S202" s="488">
        <v>0</v>
      </c>
      <c r="T202" s="488">
        <v>0</v>
      </c>
      <c r="U202" s="488">
        <v>0</v>
      </c>
      <c r="V202" s="490"/>
      <c r="W202" s="491">
        <v>0</v>
      </c>
      <c r="X202" s="491">
        <v>0</v>
      </c>
      <c r="Y202" s="491">
        <v>0</v>
      </c>
      <c r="Z202" s="491">
        <v>0</v>
      </c>
      <c r="AA202" s="490"/>
      <c r="AB202" s="488">
        <v>0</v>
      </c>
      <c r="AC202" s="409"/>
      <c r="AD202" s="490"/>
      <c r="AE202" s="488">
        <v>0</v>
      </c>
      <c r="AF202" s="488">
        <v>0</v>
      </c>
      <c r="AG202" s="492"/>
      <c r="AH202" s="488">
        <v>0</v>
      </c>
      <c r="AI202" s="488">
        <v>0</v>
      </c>
      <c r="AJ202" s="488">
        <v>0</v>
      </c>
      <c r="AK202" s="488">
        <v>0</v>
      </c>
      <c r="AL202" s="493"/>
      <c r="AM202" s="488">
        <v>0</v>
      </c>
      <c r="AN202" s="488">
        <v>0</v>
      </c>
      <c r="AO202" s="488">
        <v>0</v>
      </c>
      <c r="AP202" s="488">
        <v>0</v>
      </c>
      <c r="AQ202" s="488">
        <v>0</v>
      </c>
      <c r="AR202" s="488">
        <v>0</v>
      </c>
      <c r="AS202" s="493"/>
      <c r="AT202" s="488">
        <v>0</v>
      </c>
      <c r="AU202" s="488">
        <v>0</v>
      </c>
      <c r="AV202" s="488">
        <v>0</v>
      </c>
      <c r="AW202" s="488">
        <v>0</v>
      </c>
      <c r="AX202" s="488">
        <v>0</v>
      </c>
      <c r="AY202" s="488">
        <v>0</v>
      </c>
      <c r="AZ202" s="488">
        <v>0</v>
      </c>
      <c r="BA202" s="488">
        <v>0</v>
      </c>
      <c r="BB202" s="489"/>
      <c r="BC202" s="488">
        <v>0</v>
      </c>
      <c r="BD202" s="488">
        <v>0</v>
      </c>
      <c r="BE202" s="493"/>
      <c r="BF202" s="488">
        <v>0</v>
      </c>
      <c r="BG202" s="488">
        <v>0</v>
      </c>
      <c r="BH202" s="493"/>
      <c r="BI202" s="488">
        <v>0</v>
      </c>
      <c r="BJ202" s="488">
        <v>0</v>
      </c>
      <c r="BK202" s="488">
        <v>0</v>
      </c>
      <c r="BL202" s="488">
        <v>0</v>
      </c>
      <c r="BM202" s="488">
        <v>0</v>
      </c>
      <c r="BN202" s="488">
        <v>0</v>
      </c>
      <c r="BO202" s="493"/>
      <c r="BP202" s="488">
        <v>0</v>
      </c>
      <c r="BQ202" s="488">
        <v>0</v>
      </c>
      <c r="BR202" s="492"/>
      <c r="BS202" s="488">
        <v>0</v>
      </c>
      <c r="BT202" s="488">
        <v>0</v>
      </c>
      <c r="BU202" s="488">
        <v>0</v>
      </c>
      <c r="BV202" s="488">
        <v>0</v>
      </c>
      <c r="BW202" s="488">
        <v>0</v>
      </c>
      <c r="BX202" s="489"/>
      <c r="BY202" s="488">
        <v>0</v>
      </c>
      <c r="BZ202" s="488">
        <v>0</v>
      </c>
      <c r="CA202" s="488">
        <v>0</v>
      </c>
      <c r="CB202" s="488">
        <v>0</v>
      </c>
      <c r="CC202" s="489"/>
      <c r="CD202" s="489"/>
      <c r="CE202" s="488">
        <v>0</v>
      </c>
      <c r="CF202" s="489"/>
      <c r="CG202" s="488">
        <v>0</v>
      </c>
      <c r="CH202" s="489"/>
      <c r="CI202" s="493"/>
      <c r="CJ202" s="489"/>
      <c r="CK202" s="488">
        <v>0</v>
      </c>
      <c r="CL202" s="493"/>
    </row>
    <row r="203" spans="1:98" s="494" customFormat="1" ht="30.75" customHeight="1" x14ac:dyDescent="0.25">
      <c r="A203" s="595" t="s">
        <v>1072</v>
      </c>
      <c r="B203" s="479" t="s">
        <v>1073</v>
      </c>
      <c r="C203" s="480" t="s">
        <v>1074</v>
      </c>
      <c r="D203" s="480" t="s">
        <v>518</v>
      </c>
      <c r="E203" s="481"/>
      <c r="F203" s="482" t="s">
        <v>63</v>
      </c>
      <c r="G203" s="483">
        <f>'Stage 2 - Site Information'!N203</f>
        <v>1</v>
      </c>
      <c r="H203" s="482"/>
      <c r="I203" s="484">
        <f>'Stage 2 - Site Information'!M203</f>
        <v>0.04</v>
      </c>
      <c r="J203" s="485"/>
      <c r="K203" s="486"/>
      <c r="L203" s="487"/>
      <c r="M203" s="401">
        <f t="shared" si="6"/>
        <v>1</v>
      </c>
      <c r="N203" s="529"/>
      <c r="O203" s="401">
        <v>4</v>
      </c>
      <c r="P203" s="401">
        <v>1</v>
      </c>
      <c r="Q203" s="487"/>
      <c r="R203" s="488">
        <v>0</v>
      </c>
      <c r="S203" s="488">
        <v>0</v>
      </c>
      <c r="T203" s="488">
        <v>0</v>
      </c>
      <c r="U203" s="488">
        <v>0</v>
      </c>
      <c r="V203" s="490"/>
      <c r="W203" s="491">
        <v>0</v>
      </c>
      <c r="X203" s="491">
        <v>0</v>
      </c>
      <c r="Y203" s="491">
        <v>0</v>
      </c>
      <c r="Z203" s="491">
        <v>0</v>
      </c>
      <c r="AA203" s="490"/>
      <c r="AB203" s="488">
        <v>0</v>
      </c>
      <c r="AC203" s="409"/>
      <c r="AD203" s="490"/>
      <c r="AE203" s="488">
        <v>0</v>
      </c>
      <c r="AF203" s="488">
        <v>0</v>
      </c>
      <c r="AG203" s="492"/>
      <c r="AH203" s="488">
        <v>0</v>
      </c>
      <c r="AI203" s="488">
        <v>0</v>
      </c>
      <c r="AJ203" s="488">
        <v>0</v>
      </c>
      <c r="AK203" s="488">
        <v>0</v>
      </c>
      <c r="AL203" s="493"/>
      <c r="AM203" s="488">
        <v>0</v>
      </c>
      <c r="AN203" s="488">
        <v>0</v>
      </c>
      <c r="AO203" s="488">
        <v>0</v>
      </c>
      <c r="AP203" s="488">
        <v>0</v>
      </c>
      <c r="AQ203" s="488">
        <v>0</v>
      </c>
      <c r="AR203" s="488">
        <v>0</v>
      </c>
      <c r="AS203" s="493"/>
      <c r="AT203" s="488">
        <v>0</v>
      </c>
      <c r="AU203" s="488">
        <v>0</v>
      </c>
      <c r="AV203" s="488">
        <v>0</v>
      </c>
      <c r="AW203" s="488">
        <v>0</v>
      </c>
      <c r="AX203" s="488">
        <v>0</v>
      </c>
      <c r="AY203" s="488">
        <v>0</v>
      </c>
      <c r="AZ203" s="488">
        <v>0</v>
      </c>
      <c r="BA203" s="488">
        <v>0</v>
      </c>
      <c r="BB203" s="489"/>
      <c r="BC203" s="488">
        <v>0</v>
      </c>
      <c r="BD203" s="488">
        <v>0</v>
      </c>
      <c r="BE203" s="493"/>
      <c r="BF203" s="488">
        <v>0</v>
      </c>
      <c r="BG203" s="488">
        <v>0</v>
      </c>
      <c r="BH203" s="493"/>
      <c r="BI203" s="488">
        <v>0</v>
      </c>
      <c r="BJ203" s="488">
        <v>0</v>
      </c>
      <c r="BK203" s="488">
        <v>0</v>
      </c>
      <c r="BL203" s="488">
        <v>0</v>
      </c>
      <c r="BM203" s="488">
        <v>0</v>
      </c>
      <c r="BN203" s="488">
        <v>0</v>
      </c>
      <c r="BO203" s="493"/>
      <c r="BP203" s="488">
        <v>0</v>
      </c>
      <c r="BQ203" s="488">
        <v>0</v>
      </c>
      <c r="BR203" s="492"/>
      <c r="BS203" s="488">
        <v>0</v>
      </c>
      <c r="BT203" s="488">
        <v>0</v>
      </c>
      <c r="BU203" s="488">
        <v>0</v>
      </c>
      <c r="BV203" s="488">
        <v>0</v>
      </c>
      <c r="BW203" s="488">
        <v>0</v>
      </c>
      <c r="BX203" s="489"/>
      <c r="BY203" s="488">
        <v>0</v>
      </c>
      <c r="BZ203" s="488">
        <v>0</v>
      </c>
      <c r="CA203" s="488">
        <v>0</v>
      </c>
      <c r="CB203" s="488">
        <v>0</v>
      </c>
      <c r="CC203" s="489"/>
      <c r="CD203" s="489"/>
      <c r="CE203" s="488">
        <v>0</v>
      </c>
      <c r="CF203" s="489"/>
      <c r="CG203" s="488">
        <v>0</v>
      </c>
      <c r="CH203" s="489"/>
      <c r="CI203" s="493"/>
      <c r="CJ203" s="489"/>
      <c r="CK203" s="488">
        <v>0</v>
      </c>
      <c r="CL203" s="493"/>
    </row>
    <row r="204" spans="1:98" s="494" customFormat="1" ht="30.75" customHeight="1" x14ac:dyDescent="0.25">
      <c r="A204" s="595" t="s">
        <v>1075</v>
      </c>
      <c r="B204" s="479" t="s">
        <v>1076</v>
      </c>
      <c r="C204" s="480" t="s">
        <v>1077</v>
      </c>
      <c r="D204" s="480" t="s">
        <v>518</v>
      </c>
      <c r="E204" s="481"/>
      <c r="F204" s="482" t="s">
        <v>63</v>
      </c>
      <c r="G204" s="483">
        <f>'Stage 2 - Site Information'!N204</f>
        <v>1</v>
      </c>
      <c r="H204" s="482"/>
      <c r="I204" s="484">
        <f>'Stage 2 - Site Information'!M204</f>
        <v>0.05</v>
      </c>
      <c r="J204" s="485"/>
      <c r="K204" s="486"/>
      <c r="L204" s="487"/>
      <c r="M204" s="401">
        <f t="shared" si="6"/>
        <v>1</v>
      </c>
      <c r="N204" s="529"/>
      <c r="O204" s="401">
        <v>4</v>
      </c>
      <c r="P204" s="401">
        <v>1</v>
      </c>
      <c r="Q204" s="487"/>
      <c r="R204" s="488">
        <v>0</v>
      </c>
      <c r="S204" s="488">
        <v>0</v>
      </c>
      <c r="T204" s="488">
        <v>0</v>
      </c>
      <c r="U204" s="488">
        <v>0</v>
      </c>
      <c r="V204" s="490"/>
      <c r="W204" s="491">
        <v>0</v>
      </c>
      <c r="X204" s="491">
        <v>0</v>
      </c>
      <c r="Y204" s="491">
        <v>0</v>
      </c>
      <c r="Z204" s="491">
        <v>0</v>
      </c>
      <c r="AA204" s="490"/>
      <c r="AB204" s="488">
        <v>0</v>
      </c>
      <c r="AC204" s="409"/>
      <c r="AD204" s="490"/>
      <c r="AE204" s="488">
        <v>0</v>
      </c>
      <c r="AF204" s="488">
        <v>0</v>
      </c>
      <c r="AG204" s="492"/>
      <c r="AH204" s="488">
        <v>0</v>
      </c>
      <c r="AI204" s="488">
        <v>0</v>
      </c>
      <c r="AJ204" s="488">
        <v>0</v>
      </c>
      <c r="AK204" s="488">
        <v>0</v>
      </c>
      <c r="AL204" s="493"/>
      <c r="AM204" s="488">
        <v>0</v>
      </c>
      <c r="AN204" s="488">
        <v>0</v>
      </c>
      <c r="AO204" s="488">
        <v>0</v>
      </c>
      <c r="AP204" s="488">
        <v>0</v>
      </c>
      <c r="AQ204" s="488">
        <v>0</v>
      </c>
      <c r="AR204" s="488">
        <v>0</v>
      </c>
      <c r="AS204" s="493"/>
      <c r="AT204" s="488">
        <v>0</v>
      </c>
      <c r="AU204" s="488">
        <v>0</v>
      </c>
      <c r="AV204" s="488">
        <v>0</v>
      </c>
      <c r="AW204" s="488">
        <v>0</v>
      </c>
      <c r="AX204" s="488">
        <v>0</v>
      </c>
      <c r="AY204" s="488">
        <v>0</v>
      </c>
      <c r="AZ204" s="488">
        <v>0</v>
      </c>
      <c r="BA204" s="488">
        <v>0</v>
      </c>
      <c r="BB204" s="489"/>
      <c r="BC204" s="488">
        <v>0</v>
      </c>
      <c r="BD204" s="488">
        <v>0</v>
      </c>
      <c r="BE204" s="493"/>
      <c r="BF204" s="488">
        <v>0</v>
      </c>
      <c r="BG204" s="488">
        <v>0</v>
      </c>
      <c r="BH204" s="493"/>
      <c r="BI204" s="488">
        <v>0</v>
      </c>
      <c r="BJ204" s="488">
        <v>0</v>
      </c>
      <c r="BK204" s="488">
        <v>0</v>
      </c>
      <c r="BL204" s="488">
        <v>0</v>
      </c>
      <c r="BM204" s="488">
        <v>0</v>
      </c>
      <c r="BN204" s="488">
        <v>0</v>
      </c>
      <c r="BO204" s="493"/>
      <c r="BP204" s="488">
        <v>0</v>
      </c>
      <c r="BQ204" s="488">
        <v>0</v>
      </c>
      <c r="BR204" s="492"/>
      <c r="BS204" s="488">
        <v>0</v>
      </c>
      <c r="BT204" s="488">
        <v>0</v>
      </c>
      <c r="BU204" s="488">
        <v>0</v>
      </c>
      <c r="BV204" s="488">
        <v>0</v>
      </c>
      <c r="BW204" s="488">
        <v>0</v>
      </c>
      <c r="BX204" s="489"/>
      <c r="BY204" s="488">
        <v>0</v>
      </c>
      <c r="BZ204" s="488">
        <v>0</v>
      </c>
      <c r="CA204" s="488">
        <v>0</v>
      </c>
      <c r="CB204" s="488">
        <v>0</v>
      </c>
      <c r="CC204" s="489"/>
      <c r="CD204" s="489"/>
      <c r="CE204" s="488">
        <v>0</v>
      </c>
      <c r="CF204" s="489"/>
      <c r="CG204" s="488">
        <v>0</v>
      </c>
      <c r="CH204" s="489"/>
      <c r="CI204" s="493"/>
      <c r="CJ204" s="489"/>
      <c r="CK204" s="488">
        <v>0</v>
      </c>
      <c r="CL204" s="493"/>
    </row>
    <row r="205" spans="1:98" s="494" customFormat="1" ht="30.75" customHeight="1" x14ac:dyDescent="0.25">
      <c r="A205" s="595" t="s">
        <v>1078</v>
      </c>
      <c r="B205" s="479" t="s">
        <v>1079</v>
      </c>
      <c r="C205" s="480" t="s">
        <v>1080</v>
      </c>
      <c r="D205" s="480" t="s">
        <v>518</v>
      </c>
      <c r="E205" s="481"/>
      <c r="F205" s="482" t="s">
        <v>63</v>
      </c>
      <c r="G205" s="483">
        <f>'Stage 2 - Site Information'!N205</f>
        <v>1</v>
      </c>
      <c r="H205" s="482"/>
      <c r="I205" s="484">
        <f>'Stage 2 - Site Information'!M205</f>
        <v>0.01</v>
      </c>
      <c r="J205" s="485"/>
      <c r="K205" s="486"/>
      <c r="L205" s="487"/>
      <c r="M205" s="401">
        <f t="shared" si="6"/>
        <v>1</v>
      </c>
      <c r="N205" s="529"/>
      <c r="O205" s="401">
        <v>4</v>
      </c>
      <c r="P205" s="401">
        <v>5</v>
      </c>
      <c r="Q205" s="487"/>
      <c r="R205" s="488">
        <v>0</v>
      </c>
      <c r="S205" s="488">
        <v>0</v>
      </c>
      <c r="T205" s="488">
        <v>0</v>
      </c>
      <c r="U205" s="488">
        <v>0</v>
      </c>
      <c r="V205" s="490"/>
      <c r="W205" s="491">
        <v>0</v>
      </c>
      <c r="X205" s="491">
        <v>0</v>
      </c>
      <c r="Y205" s="491">
        <v>0</v>
      </c>
      <c r="Z205" s="491">
        <v>0</v>
      </c>
      <c r="AA205" s="490"/>
      <c r="AB205" s="488">
        <v>0</v>
      </c>
      <c r="AC205" s="488">
        <v>0</v>
      </c>
      <c r="AD205" s="490"/>
      <c r="AE205" s="488">
        <v>0</v>
      </c>
      <c r="AF205" s="488">
        <v>0</v>
      </c>
      <c r="AG205" s="492"/>
      <c r="AH205" s="488">
        <v>0</v>
      </c>
      <c r="AI205" s="488">
        <v>0</v>
      </c>
      <c r="AJ205" s="488">
        <v>0</v>
      </c>
      <c r="AK205" s="488">
        <v>0</v>
      </c>
      <c r="AL205" s="493"/>
      <c r="AM205" s="488">
        <v>0</v>
      </c>
      <c r="AN205" s="488">
        <v>0</v>
      </c>
      <c r="AO205" s="488">
        <v>0</v>
      </c>
      <c r="AP205" s="488">
        <v>0</v>
      </c>
      <c r="AQ205" s="488">
        <v>0</v>
      </c>
      <c r="AR205" s="488">
        <v>0</v>
      </c>
      <c r="AS205" s="493"/>
      <c r="AT205" s="488">
        <v>0</v>
      </c>
      <c r="AU205" s="488">
        <v>0</v>
      </c>
      <c r="AV205" s="488">
        <v>0</v>
      </c>
      <c r="AW205" s="488">
        <v>0</v>
      </c>
      <c r="AX205" s="488">
        <v>0</v>
      </c>
      <c r="AY205" s="488">
        <v>0</v>
      </c>
      <c r="AZ205" s="488">
        <v>0</v>
      </c>
      <c r="BA205" s="488">
        <v>0</v>
      </c>
      <c r="BB205" s="489"/>
      <c r="BC205" s="488">
        <v>0</v>
      </c>
      <c r="BD205" s="488">
        <v>0</v>
      </c>
      <c r="BE205" s="493"/>
      <c r="BF205" s="488">
        <v>0</v>
      </c>
      <c r="BG205" s="488">
        <v>0</v>
      </c>
      <c r="BH205" s="493"/>
      <c r="BI205" s="488">
        <v>0</v>
      </c>
      <c r="BJ205" s="488">
        <v>0</v>
      </c>
      <c r="BK205" s="488">
        <v>0</v>
      </c>
      <c r="BL205" s="488">
        <v>0</v>
      </c>
      <c r="BM205" s="488">
        <v>0</v>
      </c>
      <c r="BN205" s="488">
        <v>0</v>
      </c>
      <c r="BO205" s="493"/>
      <c r="BP205" s="488">
        <v>0</v>
      </c>
      <c r="BQ205" s="488">
        <v>0</v>
      </c>
      <c r="BR205" s="492"/>
      <c r="BS205" s="488">
        <v>0</v>
      </c>
      <c r="BT205" s="488">
        <v>0</v>
      </c>
      <c r="BU205" s="488">
        <v>0</v>
      </c>
      <c r="BV205" s="488">
        <v>0</v>
      </c>
      <c r="BW205" s="488">
        <v>0</v>
      </c>
      <c r="BX205" s="489"/>
      <c r="BY205" s="488">
        <v>0</v>
      </c>
      <c r="BZ205" s="488">
        <v>0</v>
      </c>
      <c r="CA205" s="488">
        <v>0</v>
      </c>
      <c r="CB205" s="488">
        <v>0</v>
      </c>
      <c r="CC205" s="489"/>
      <c r="CD205" s="489"/>
      <c r="CE205" s="488">
        <v>0</v>
      </c>
      <c r="CF205" s="489"/>
      <c r="CG205" s="488">
        <v>0</v>
      </c>
      <c r="CH205" s="489"/>
      <c r="CI205" s="493"/>
      <c r="CJ205" s="489"/>
      <c r="CK205" s="488">
        <v>0</v>
      </c>
      <c r="CL205" s="493"/>
    </row>
    <row r="206" spans="1:98" s="494" customFormat="1" ht="30.75" customHeight="1" x14ac:dyDescent="0.25">
      <c r="A206" s="595" t="s">
        <v>1081</v>
      </c>
      <c r="B206" s="479" t="s">
        <v>1082</v>
      </c>
      <c r="C206" s="480" t="s">
        <v>1083</v>
      </c>
      <c r="D206" s="480" t="s">
        <v>535</v>
      </c>
      <c r="E206" s="481"/>
      <c r="F206" s="482" t="s">
        <v>63</v>
      </c>
      <c r="G206" s="483">
        <f>'Stage 2 - Site Information'!N206</f>
        <v>4</v>
      </c>
      <c r="H206" s="482"/>
      <c r="I206" s="484">
        <f>'Stage 2 - Site Information'!M206</f>
        <v>0.03</v>
      </c>
      <c r="J206" s="485"/>
      <c r="K206" s="486"/>
      <c r="L206" s="487"/>
      <c r="M206" s="401">
        <f t="shared" si="6"/>
        <v>1</v>
      </c>
      <c r="N206" s="529"/>
      <c r="O206" s="401">
        <v>5</v>
      </c>
      <c r="P206" s="401">
        <v>1</v>
      </c>
      <c r="Q206" s="487"/>
      <c r="R206" s="488">
        <v>0</v>
      </c>
      <c r="S206" s="488">
        <v>0</v>
      </c>
      <c r="T206" s="488">
        <v>0</v>
      </c>
      <c r="U206" s="488">
        <v>0</v>
      </c>
      <c r="V206" s="490"/>
      <c r="W206" s="491">
        <v>0</v>
      </c>
      <c r="X206" s="491">
        <v>0</v>
      </c>
      <c r="Y206" s="491">
        <v>0</v>
      </c>
      <c r="Z206" s="491">
        <v>0</v>
      </c>
      <c r="AA206" s="490"/>
      <c r="AB206" s="488">
        <v>0</v>
      </c>
      <c r="AC206" s="409"/>
      <c r="AD206" s="490"/>
      <c r="AE206" s="488">
        <v>0</v>
      </c>
      <c r="AF206" s="488">
        <v>0</v>
      </c>
      <c r="AG206" s="492"/>
      <c r="AH206" s="488">
        <v>0</v>
      </c>
      <c r="AI206" s="488">
        <v>0</v>
      </c>
      <c r="AJ206" s="488">
        <v>0</v>
      </c>
      <c r="AK206" s="488">
        <v>0</v>
      </c>
      <c r="AL206" s="493"/>
      <c r="AM206" s="488">
        <v>0</v>
      </c>
      <c r="AN206" s="488">
        <v>0</v>
      </c>
      <c r="AO206" s="488">
        <v>0</v>
      </c>
      <c r="AP206" s="488">
        <v>0</v>
      </c>
      <c r="AQ206" s="488">
        <v>0</v>
      </c>
      <c r="AR206" s="488">
        <v>0</v>
      </c>
      <c r="AS206" s="493"/>
      <c r="AT206" s="488">
        <v>0</v>
      </c>
      <c r="AU206" s="488">
        <v>0</v>
      </c>
      <c r="AV206" s="488">
        <v>0</v>
      </c>
      <c r="AW206" s="488">
        <v>0</v>
      </c>
      <c r="AX206" s="488">
        <v>0</v>
      </c>
      <c r="AY206" s="488">
        <v>0</v>
      </c>
      <c r="AZ206" s="488">
        <v>0</v>
      </c>
      <c r="BA206" s="488">
        <v>0</v>
      </c>
      <c r="BB206" s="489"/>
      <c r="BC206" s="488">
        <v>0</v>
      </c>
      <c r="BD206" s="488">
        <v>0</v>
      </c>
      <c r="BE206" s="493"/>
      <c r="BF206" s="488">
        <v>0</v>
      </c>
      <c r="BG206" s="488">
        <v>0</v>
      </c>
      <c r="BH206" s="493"/>
      <c r="BI206" s="488">
        <v>0</v>
      </c>
      <c r="BJ206" s="488">
        <v>0</v>
      </c>
      <c r="BK206" s="488">
        <v>0</v>
      </c>
      <c r="BL206" s="488">
        <v>0</v>
      </c>
      <c r="BM206" s="488">
        <v>0</v>
      </c>
      <c r="BN206" s="488">
        <v>0</v>
      </c>
      <c r="BO206" s="493"/>
      <c r="BP206" s="488">
        <v>0</v>
      </c>
      <c r="BQ206" s="488">
        <v>0</v>
      </c>
      <c r="BR206" s="492"/>
      <c r="BS206" s="488">
        <v>0</v>
      </c>
      <c r="BT206" s="488">
        <v>0</v>
      </c>
      <c r="BU206" s="488">
        <v>0</v>
      </c>
      <c r="BV206" s="488">
        <v>0</v>
      </c>
      <c r="BW206" s="488">
        <v>0</v>
      </c>
      <c r="BX206" s="489"/>
      <c r="BY206" s="488">
        <v>0</v>
      </c>
      <c r="BZ206" s="488">
        <v>0</v>
      </c>
      <c r="CA206" s="488">
        <v>0</v>
      </c>
      <c r="CB206" s="488">
        <v>0</v>
      </c>
      <c r="CC206" s="489"/>
      <c r="CD206" s="489"/>
      <c r="CE206" s="488">
        <v>0</v>
      </c>
      <c r="CF206" s="489"/>
      <c r="CG206" s="488">
        <v>0</v>
      </c>
      <c r="CH206" s="489"/>
      <c r="CI206" s="493"/>
      <c r="CJ206" s="489"/>
      <c r="CK206" s="488">
        <v>0</v>
      </c>
      <c r="CL206" s="493"/>
    </row>
    <row r="207" spans="1:98" s="494" customFormat="1" ht="30.75" customHeight="1" x14ac:dyDescent="0.25">
      <c r="A207" s="595" t="s">
        <v>1084</v>
      </c>
      <c r="B207" s="479" t="s">
        <v>1085</v>
      </c>
      <c r="C207" s="480" t="s">
        <v>1086</v>
      </c>
      <c r="D207" s="480" t="s">
        <v>535</v>
      </c>
      <c r="E207" s="481"/>
      <c r="F207" s="482" t="s">
        <v>63</v>
      </c>
      <c r="G207" s="483">
        <f>'Stage 2 - Site Information'!N207</f>
        <v>4</v>
      </c>
      <c r="H207" s="482"/>
      <c r="I207" s="484">
        <f>'Stage 2 - Site Information'!M207</f>
        <v>0.09</v>
      </c>
      <c r="J207" s="485"/>
      <c r="K207" s="486"/>
      <c r="L207" s="487"/>
      <c r="M207" s="401">
        <f t="shared" si="6"/>
        <v>1</v>
      </c>
      <c r="N207" s="529"/>
      <c r="O207" s="401">
        <v>5</v>
      </c>
      <c r="P207" s="401">
        <v>2</v>
      </c>
      <c r="Q207" s="487"/>
      <c r="R207" s="488">
        <v>0</v>
      </c>
      <c r="S207" s="488">
        <v>0</v>
      </c>
      <c r="T207" s="488">
        <v>0</v>
      </c>
      <c r="U207" s="488">
        <v>0</v>
      </c>
      <c r="V207" s="490"/>
      <c r="W207" s="491">
        <v>0</v>
      </c>
      <c r="X207" s="491">
        <v>0</v>
      </c>
      <c r="Y207" s="491">
        <v>0</v>
      </c>
      <c r="Z207" s="491">
        <v>0</v>
      </c>
      <c r="AA207" s="490"/>
      <c r="AB207" s="488">
        <v>0</v>
      </c>
      <c r="AC207" s="409"/>
      <c r="AD207" s="490"/>
      <c r="AE207" s="488">
        <v>0</v>
      </c>
      <c r="AF207" s="488">
        <v>0</v>
      </c>
      <c r="AG207" s="492"/>
      <c r="AH207" s="488">
        <v>0</v>
      </c>
      <c r="AI207" s="488">
        <v>0</v>
      </c>
      <c r="AJ207" s="488">
        <v>0</v>
      </c>
      <c r="AK207" s="488">
        <v>0</v>
      </c>
      <c r="AL207" s="493"/>
      <c r="AM207" s="488">
        <v>0</v>
      </c>
      <c r="AN207" s="488">
        <v>0</v>
      </c>
      <c r="AO207" s="488">
        <v>0</v>
      </c>
      <c r="AP207" s="488">
        <v>0</v>
      </c>
      <c r="AQ207" s="488">
        <v>0</v>
      </c>
      <c r="AR207" s="488">
        <v>0</v>
      </c>
      <c r="AS207" s="493"/>
      <c r="AT207" s="488">
        <v>0</v>
      </c>
      <c r="AU207" s="488">
        <v>0</v>
      </c>
      <c r="AV207" s="488">
        <v>0</v>
      </c>
      <c r="AW207" s="488">
        <v>0</v>
      </c>
      <c r="AX207" s="488">
        <v>0</v>
      </c>
      <c r="AY207" s="488">
        <v>0</v>
      </c>
      <c r="AZ207" s="488">
        <v>0</v>
      </c>
      <c r="BA207" s="488">
        <v>0</v>
      </c>
      <c r="BB207" s="489"/>
      <c r="BC207" s="488">
        <v>0</v>
      </c>
      <c r="BD207" s="488">
        <v>0</v>
      </c>
      <c r="BE207" s="493"/>
      <c r="BF207" s="488">
        <v>0</v>
      </c>
      <c r="BG207" s="488">
        <v>0</v>
      </c>
      <c r="BH207" s="493"/>
      <c r="BI207" s="488">
        <v>0</v>
      </c>
      <c r="BJ207" s="488">
        <v>0</v>
      </c>
      <c r="BK207" s="488">
        <v>0</v>
      </c>
      <c r="BL207" s="488">
        <v>0</v>
      </c>
      <c r="BM207" s="488">
        <v>0</v>
      </c>
      <c r="BN207" s="488">
        <v>0</v>
      </c>
      <c r="BO207" s="493"/>
      <c r="BP207" s="488">
        <v>0</v>
      </c>
      <c r="BQ207" s="488">
        <v>0</v>
      </c>
      <c r="BR207" s="492"/>
      <c r="BS207" s="488">
        <v>0</v>
      </c>
      <c r="BT207" s="488">
        <v>0</v>
      </c>
      <c r="BU207" s="488">
        <v>0</v>
      </c>
      <c r="BV207" s="488">
        <v>0</v>
      </c>
      <c r="BW207" s="488">
        <v>0</v>
      </c>
      <c r="BX207" s="489"/>
      <c r="BY207" s="488">
        <v>0</v>
      </c>
      <c r="BZ207" s="488">
        <v>0</v>
      </c>
      <c r="CA207" s="488">
        <v>0</v>
      </c>
      <c r="CB207" s="488">
        <v>0</v>
      </c>
      <c r="CC207" s="489"/>
      <c r="CD207" s="489"/>
      <c r="CE207" s="488">
        <v>0</v>
      </c>
      <c r="CF207" s="489"/>
      <c r="CG207" s="488">
        <v>0</v>
      </c>
      <c r="CH207" s="489"/>
      <c r="CI207" s="493"/>
      <c r="CJ207" s="489"/>
      <c r="CK207" s="488">
        <v>0</v>
      </c>
      <c r="CL207" s="493"/>
    </row>
    <row r="208" spans="1:98" s="494" customFormat="1" ht="30.75" customHeight="1" x14ac:dyDescent="0.25">
      <c r="A208" s="595" t="s">
        <v>1087</v>
      </c>
      <c r="B208" s="479" t="s">
        <v>1088</v>
      </c>
      <c r="C208" s="480" t="s">
        <v>715</v>
      </c>
      <c r="D208" s="480" t="s">
        <v>535</v>
      </c>
      <c r="E208" s="481"/>
      <c r="F208" s="482" t="s">
        <v>63</v>
      </c>
      <c r="G208" s="483">
        <f>'Stage 2 - Site Information'!N208</f>
        <v>2</v>
      </c>
      <c r="H208" s="482"/>
      <c r="I208" s="484">
        <f>'Stage 2 - Site Information'!M208</f>
        <v>0.18</v>
      </c>
      <c r="J208" s="485"/>
      <c r="K208" s="486"/>
      <c r="L208" s="487"/>
      <c r="M208" s="401">
        <f t="shared" si="6"/>
        <v>1</v>
      </c>
      <c r="N208" s="529"/>
      <c r="O208" s="401">
        <v>5</v>
      </c>
      <c r="P208" s="401">
        <v>1</v>
      </c>
      <c r="Q208" s="487"/>
      <c r="R208" s="488">
        <v>0</v>
      </c>
      <c r="S208" s="488">
        <v>0</v>
      </c>
      <c r="T208" s="488">
        <v>0</v>
      </c>
      <c r="U208" s="488">
        <v>0</v>
      </c>
      <c r="V208" s="490"/>
      <c r="W208" s="491">
        <v>0</v>
      </c>
      <c r="X208" s="491">
        <v>0</v>
      </c>
      <c r="Y208" s="491">
        <v>0</v>
      </c>
      <c r="Z208" s="491">
        <v>0</v>
      </c>
      <c r="AA208" s="490"/>
      <c r="AB208" s="488">
        <v>0</v>
      </c>
      <c r="AC208" s="488">
        <v>0</v>
      </c>
      <c r="AD208" s="490"/>
      <c r="AE208" s="488">
        <v>0</v>
      </c>
      <c r="AF208" s="488">
        <v>0</v>
      </c>
      <c r="AG208" s="492"/>
      <c r="AH208" s="488">
        <v>0</v>
      </c>
      <c r="AI208" s="488">
        <v>0</v>
      </c>
      <c r="AJ208" s="488">
        <v>0</v>
      </c>
      <c r="AK208" s="488">
        <v>0</v>
      </c>
      <c r="AL208" s="493"/>
      <c r="AM208" s="488">
        <v>0</v>
      </c>
      <c r="AN208" s="488">
        <v>0</v>
      </c>
      <c r="AO208" s="488">
        <v>0</v>
      </c>
      <c r="AP208" s="488">
        <v>0</v>
      </c>
      <c r="AQ208" s="488">
        <v>0</v>
      </c>
      <c r="AR208" s="488">
        <v>0</v>
      </c>
      <c r="AS208" s="493"/>
      <c r="AT208" s="488">
        <v>0</v>
      </c>
      <c r="AU208" s="488">
        <v>0</v>
      </c>
      <c r="AV208" s="488">
        <v>0</v>
      </c>
      <c r="AW208" s="488">
        <v>0</v>
      </c>
      <c r="AX208" s="488">
        <v>0</v>
      </c>
      <c r="AY208" s="488">
        <v>0</v>
      </c>
      <c r="AZ208" s="488">
        <v>0</v>
      </c>
      <c r="BA208" s="488">
        <v>0</v>
      </c>
      <c r="BB208" s="489"/>
      <c r="BC208" s="488">
        <v>0</v>
      </c>
      <c r="BD208" s="488">
        <v>0</v>
      </c>
      <c r="BE208" s="493"/>
      <c r="BF208" s="488">
        <v>0</v>
      </c>
      <c r="BG208" s="488">
        <v>0</v>
      </c>
      <c r="BH208" s="493"/>
      <c r="BI208" s="488">
        <v>0</v>
      </c>
      <c r="BJ208" s="488">
        <v>0</v>
      </c>
      <c r="BK208" s="488">
        <v>0</v>
      </c>
      <c r="BL208" s="488">
        <v>0</v>
      </c>
      <c r="BM208" s="488">
        <v>0</v>
      </c>
      <c r="BN208" s="488">
        <v>0</v>
      </c>
      <c r="BO208" s="493"/>
      <c r="BP208" s="488">
        <v>0</v>
      </c>
      <c r="BQ208" s="488">
        <v>0</v>
      </c>
      <c r="BR208" s="492"/>
      <c r="BS208" s="488">
        <v>0</v>
      </c>
      <c r="BT208" s="488">
        <v>0</v>
      </c>
      <c r="BU208" s="488">
        <v>0</v>
      </c>
      <c r="BV208" s="488">
        <v>0</v>
      </c>
      <c r="BW208" s="488">
        <v>0</v>
      </c>
      <c r="BX208" s="489"/>
      <c r="BY208" s="488">
        <v>0</v>
      </c>
      <c r="BZ208" s="488">
        <v>0</v>
      </c>
      <c r="CA208" s="488">
        <v>0</v>
      </c>
      <c r="CB208" s="488">
        <v>0</v>
      </c>
      <c r="CC208" s="489"/>
      <c r="CD208" s="489"/>
      <c r="CE208" s="488">
        <v>0</v>
      </c>
      <c r="CF208" s="489"/>
      <c r="CG208" s="488">
        <v>0</v>
      </c>
      <c r="CH208" s="489"/>
      <c r="CI208" s="493"/>
      <c r="CJ208" s="489"/>
      <c r="CK208" s="488">
        <v>0</v>
      </c>
      <c r="CL208" s="493"/>
    </row>
    <row r="209" spans="1:90" s="494" customFormat="1" ht="30.75" customHeight="1" x14ac:dyDescent="0.25">
      <c r="A209" s="595" t="s">
        <v>1089</v>
      </c>
      <c r="B209" s="479" t="s">
        <v>1090</v>
      </c>
      <c r="C209" s="480" t="s">
        <v>1091</v>
      </c>
      <c r="D209" s="480" t="s">
        <v>535</v>
      </c>
      <c r="E209" s="481"/>
      <c r="F209" s="482" t="s">
        <v>63</v>
      </c>
      <c r="G209" s="483">
        <f>'Stage 2 - Site Information'!N209</f>
        <v>1</v>
      </c>
      <c r="H209" s="482"/>
      <c r="I209" s="484">
        <f>'Stage 2 - Site Information'!M209</f>
        <v>0.01</v>
      </c>
      <c r="J209" s="485"/>
      <c r="K209" s="486"/>
      <c r="L209" s="487"/>
      <c r="M209" s="401">
        <f t="shared" si="6"/>
        <v>1</v>
      </c>
      <c r="N209" s="529"/>
      <c r="O209" s="401">
        <v>5</v>
      </c>
      <c r="P209" s="401">
        <v>3</v>
      </c>
      <c r="Q209" s="487"/>
      <c r="R209" s="488">
        <v>0</v>
      </c>
      <c r="S209" s="488">
        <v>0</v>
      </c>
      <c r="T209" s="488">
        <v>0</v>
      </c>
      <c r="U209" s="488">
        <v>0</v>
      </c>
      <c r="V209" s="490"/>
      <c r="W209" s="491">
        <v>0</v>
      </c>
      <c r="X209" s="491">
        <v>0</v>
      </c>
      <c r="Y209" s="491">
        <v>0</v>
      </c>
      <c r="Z209" s="491">
        <v>0</v>
      </c>
      <c r="AA209" s="490"/>
      <c r="AB209" s="488">
        <v>0</v>
      </c>
      <c r="AC209" s="488">
        <v>0</v>
      </c>
      <c r="AD209" s="490"/>
      <c r="AE209" s="488">
        <v>0</v>
      </c>
      <c r="AF209" s="488">
        <v>0</v>
      </c>
      <c r="AG209" s="492"/>
      <c r="AH209" s="488">
        <v>0</v>
      </c>
      <c r="AI209" s="488">
        <v>0</v>
      </c>
      <c r="AJ209" s="488">
        <v>0</v>
      </c>
      <c r="AK209" s="488">
        <v>0</v>
      </c>
      <c r="AL209" s="493"/>
      <c r="AM209" s="488">
        <v>0</v>
      </c>
      <c r="AN209" s="488">
        <v>0</v>
      </c>
      <c r="AO209" s="488">
        <v>0</v>
      </c>
      <c r="AP209" s="488">
        <v>0</v>
      </c>
      <c r="AQ209" s="488">
        <v>0</v>
      </c>
      <c r="AR209" s="488">
        <v>0</v>
      </c>
      <c r="AS209" s="493"/>
      <c r="AT209" s="488">
        <v>0</v>
      </c>
      <c r="AU209" s="488">
        <v>0</v>
      </c>
      <c r="AV209" s="488">
        <v>0</v>
      </c>
      <c r="AW209" s="488">
        <v>0</v>
      </c>
      <c r="AX209" s="488">
        <v>0</v>
      </c>
      <c r="AY209" s="488">
        <v>0</v>
      </c>
      <c r="AZ209" s="488">
        <v>0</v>
      </c>
      <c r="BA209" s="488">
        <v>0</v>
      </c>
      <c r="BB209" s="489"/>
      <c r="BC209" s="488">
        <v>0</v>
      </c>
      <c r="BD209" s="488">
        <v>0</v>
      </c>
      <c r="BE209" s="493"/>
      <c r="BF209" s="488">
        <v>0</v>
      </c>
      <c r="BG209" s="488">
        <v>0</v>
      </c>
      <c r="BH209" s="493"/>
      <c r="BI209" s="488">
        <v>0</v>
      </c>
      <c r="BJ209" s="488">
        <v>0</v>
      </c>
      <c r="BK209" s="488">
        <v>0</v>
      </c>
      <c r="BL209" s="488">
        <v>0</v>
      </c>
      <c r="BM209" s="488">
        <v>0</v>
      </c>
      <c r="BN209" s="488">
        <v>0</v>
      </c>
      <c r="BO209" s="493"/>
      <c r="BP209" s="488">
        <v>0</v>
      </c>
      <c r="BQ209" s="488">
        <v>0</v>
      </c>
      <c r="BR209" s="492"/>
      <c r="BS209" s="488">
        <v>0</v>
      </c>
      <c r="BT209" s="488">
        <v>0</v>
      </c>
      <c r="BU209" s="488">
        <v>0</v>
      </c>
      <c r="BV209" s="488">
        <v>0</v>
      </c>
      <c r="BW209" s="488">
        <v>0</v>
      </c>
      <c r="BX209" s="489"/>
      <c r="BY209" s="488">
        <v>0</v>
      </c>
      <c r="BZ209" s="488">
        <v>0</v>
      </c>
      <c r="CA209" s="488">
        <v>0</v>
      </c>
      <c r="CB209" s="488">
        <v>0</v>
      </c>
      <c r="CC209" s="489"/>
      <c r="CD209" s="489"/>
      <c r="CE209" s="488">
        <v>0</v>
      </c>
      <c r="CF209" s="489"/>
      <c r="CG209" s="488">
        <v>0</v>
      </c>
      <c r="CH209" s="489"/>
      <c r="CI209" s="493"/>
      <c r="CJ209" s="489"/>
      <c r="CK209" s="488">
        <v>0</v>
      </c>
      <c r="CL209" s="493"/>
    </row>
    <row r="210" spans="1:90" s="494" customFormat="1" ht="30.75" customHeight="1" x14ac:dyDescent="0.25">
      <c r="A210" s="595" t="s">
        <v>1092</v>
      </c>
      <c r="B210" s="479" t="s">
        <v>1093</v>
      </c>
      <c r="C210" s="480" t="s">
        <v>715</v>
      </c>
      <c r="D210" s="480" t="s">
        <v>535</v>
      </c>
      <c r="E210" s="481"/>
      <c r="F210" s="482" t="s">
        <v>63</v>
      </c>
      <c r="G210" s="483">
        <f>'Stage 2 - Site Information'!N210</f>
        <v>1</v>
      </c>
      <c r="H210" s="482"/>
      <c r="I210" s="484">
        <f>'Stage 2 - Site Information'!M210</f>
        <v>0.02</v>
      </c>
      <c r="J210" s="485"/>
      <c r="K210" s="486"/>
      <c r="L210" s="487"/>
      <c r="M210" s="401">
        <f t="shared" si="6"/>
        <v>1</v>
      </c>
      <c r="N210" s="529"/>
      <c r="O210" s="401">
        <v>5</v>
      </c>
      <c r="P210" s="401">
        <v>5</v>
      </c>
      <c r="Q210" s="487"/>
      <c r="R210" s="488">
        <v>0</v>
      </c>
      <c r="S210" s="488">
        <v>0</v>
      </c>
      <c r="T210" s="488">
        <v>0</v>
      </c>
      <c r="U210" s="488">
        <v>0</v>
      </c>
      <c r="V210" s="490"/>
      <c r="W210" s="491">
        <v>0</v>
      </c>
      <c r="X210" s="491">
        <v>0</v>
      </c>
      <c r="Y210" s="491">
        <v>0</v>
      </c>
      <c r="Z210" s="491">
        <v>0</v>
      </c>
      <c r="AA210" s="490"/>
      <c r="AB210" s="488">
        <v>0</v>
      </c>
      <c r="AC210" s="488">
        <v>0</v>
      </c>
      <c r="AD210" s="490"/>
      <c r="AE210" s="488">
        <v>0</v>
      </c>
      <c r="AF210" s="488">
        <v>0</v>
      </c>
      <c r="AG210" s="492"/>
      <c r="AH210" s="488">
        <v>0</v>
      </c>
      <c r="AI210" s="488">
        <v>0</v>
      </c>
      <c r="AJ210" s="488">
        <v>0</v>
      </c>
      <c r="AK210" s="488">
        <v>0</v>
      </c>
      <c r="AL210" s="493"/>
      <c r="AM210" s="488">
        <v>0</v>
      </c>
      <c r="AN210" s="488">
        <v>0</v>
      </c>
      <c r="AO210" s="488">
        <v>0</v>
      </c>
      <c r="AP210" s="488">
        <v>0</v>
      </c>
      <c r="AQ210" s="488">
        <v>0</v>
      </c>
      <c r="AR210" s="488">
        <v>0</v>
      </c>
      <c r="AS210" s="493"/>
      <c r="AT210" s="488">
        <v>0</v>
      </c>
      <c r="AU210" s="488">
        <v>0</v>
      </c>
      <c r="AV210" s="488">
        <v>0</v>
      </c>
      <c r="AW210" s="488">
        <v>0</v>
      </c>
      <c r="AX210" s="488">
        <v>0</v>
      </c>
      <c r="AY210" s="488">
        <v>0</v>
      </c>
      <c r="AZ210" s="488">
        <v>0</v>
      </c>
      <c r="BA210" s="488">
        <v>0</v>
      </c>
      <c r="BB210" s="489"/>
      <c r="BC210" s="488">
        <v>0</v>
      </c>
      <c r="BD210" s="488">
        <v>0</v>
      </c>
      <c r="BE210" s="493"/>
      <c r="BF210" s="488">
        <v>0</v>
      </c>
      <c r="BG210" s="488">
        <v>0</v>
      </c>
      <c r="BH210" s="493"/>
      <c r="BI210" s="488">
        <v>0</v>
      </c>
      <c r="BJ210" s="488">
        <v>0</v>
      </c>
      <c r="BK210" s="488">
        <v>0</v>
      </c>
      <c r="BL210" s="488">
        <v>0</v>
      </c>
      <c r="BM210" s="488">
        <v>0</v>
      </c>
      <c r="BN210" s="488">
        <v>0</v>
      </c>
      <c r="BO210" s="493"/>
      <c r="BP210" s="488">
        <v>0</v>
      </c>
      <c r="BQ210" s="488">
        <v>0</v>
      </c>
      <c r="BR210" s="492"/>
      <c r="BS210" s="488">
        <v>0</v>
      </c>
      <c r="BT210" s="488">
        <v>0</v>
      </c>
      <c r="BU210" s="488">
        <v>0</v>
      </c>
      <c r="BV210" s="488">
        <v>0</v>
      </c>
      <c r="BW210" s="488">
        <v>0</v>
      </c>
      <c r="BX210" s="489"/>
      <c r="BY210" s="488">
        <v>0</v>
      </c>
      <c r="BZ210" s="488">
        <v>0</v>
      </c>
      <c r="CA210" s="488">
        <v>0</v>
      </c>
      <c r="CB210" s="488">
        <v>0</v>
      </c>
      <c r="CC210" s="489"/>
      <c r="CD210" s="489"/>
      <c r="CE210" s="488">
        <v>0</v>
      </c>
      <c r="CF210" s="489"/>
      <c r="CG210" s="488">
        <v>0</v>
      </c>
      <c r="CH210" s="489"/>
      <c r="CI210" s="493"/>
      <c r="CJ210" s="489"/>
      <c r="CK210" s="488">
        <v>0</v>
      </c>
      <c r="CL210" s="493"/>
    </row>
    <row r="211" spans="1:90" s="494" customFormat="1" ht="30.75" customHeight="1" x14ac:dyDescent="0.25">
      <c r="A211" s="595" t="s">
        <v>1094</v>
      </c>
      <c r="B211" s="479" t="s">
        <v>1095</v>
      </c>
      <c r="C211" s="480" t="s">
        <v>1096</v>
      </c>
      <c r="D211" s="480" t="s">
        <v>535</v>
      </c>
      <c r="E211" s="481"/>
      <c r="F211" s="482" t="s">
        <v>63</v>
      </c>
      <c r="G211" s="483">
        <f>'Stage 2 - Site Information'!N211</f>
        <v>1</v>
      </c>
      <c r="H211" s="482"/>
      <c r="I211" s="484">
        <f>'Stage 2 - Site Information'!M211</f>
        <v>0.02</v>
      </c>
      <c r="J211" s="485"/>
      <c r="K211" s="486"/>
      <c r="L211" s="487"/>
      <c r="M211" s="401">
        <f t="shared" si="6"/>
        <v>1</v>
      </c>
      <c r="N211" s="529"/>
      <c r="O211" s="401">
        <v>5</v>
      </c>
      <c r="P211" s="401">
        <v>5</v>
      </c>
      <c r="Q211" s="487"/>
      <c r="R211" s="488">
        <v>0</v>
      </c>
      <c r="S211" s="488">
        <v>0</v>
      </c>
      <c r="T211" s="488">
        <v>0</v>
      </c>
      <c r="U211" s="488">
        <v>0</v>
      </c>
      <c r="V211" s="490"/>
      <c r="W211" s="491">
        <v>0</v>
      </c>
      <c r="X211" s="491">
        <v>0</v>
      </c>
      <c r="Y211" s="491">
        <v>0</v>
      </c>
      <c r="Z211" s="491">
        <v>0</v>
      </c>
      <c r="AA211" s="490"/>
      <c r="AB211" s="488">
        <v>0</v>
      </c>
      <c r="AC211" s="488">
        <v>0</v>
      </c>
      <c r="AD211" s="490"/>
      <c r="AE211" s="488">
        <v>0</v>
      </c>
      <c r="AF211" s="488">
        <v>0</v>
      </c>
      <c r="AG211" s="492"/>
      <c r="AH211" s="488">
        <v>0</v>
      </c>
      <c r="AI211" s="488">
        <v>0</v>
      </c>
      <c r="AJ211" s="488">
        <v>0</v>
      </c>
      <c r="AK211" s="488">
        <v>0</v>
      </c>
      <c r="AL211" s="493"/>
      <c r="AM211" s="488">
        <v>0</v>
      </c>
      <c r="AN211" s="488">
        <v>0</v>
      </c>
      <c r="AO211" s="488">
        <v>0</v>
      </c>
      <c r="AP211" s="488">
        <v>0</v>
      </c>
      <c r="AQ211" s="488">
        <v>0</v>
      </c>
      <c r="AR211" s="488">
        <v>0</v>
      </c>
      <c r="AS211" s="493"/>
      <c r="AT211" s="488">
        <v>0</v>
      </c>
      <c r="AU211" s="488">
        <v>0</v>
      </c>
      <c r="AV211" s="488">
        <v>0</v>
      </c>
      <c r="AW211" s="488">
        <v>0</v>
      </c>
      <c r="AX211" s="488">
        <v>0</v>
      </c>
      <c r="AY211" s="488">
        <v>0</v>
      </c>
      <c r="AZ211" s="488">
        <v>0</v>
      </c>
      <c r="BA211" s="488">
        <v>0</v>
      </c>
      <c r="BB211" s="489"/>
      <c r="BC211" s="488">
        <v>0</v>
      </c>
      <c r="BD211" s="488">
        <v>0</v>
      </c>
      <c r="BE211" s="493"/>
      <c r="BF211" s="488">
        <v>0</v>
      </c>
      <c r="BG211" s="488">
        <v>0</v>
      </c>
      <c r="BH211" s="493"/>
      <c r="BI211" s="488">
        <v>0</v>
      </c>
      <c r="BJ211" s="488">
        <v>0</v>
      </c>
      <c r="BK211" s="488">
        <v>0</v>
      </c>
      <c r="BL211" s="488">
        <v>0</v>
      </c>
      <c r="BM211" s="488">
        <v>0</v>
      </c>
      <c r="BN211" s="488">
        <v>0</v>
      </c>
      <c r="BO211" s="493"/>
      <c r="BP211" s="488">
        <v>0</v>
      </c>
      <c r="BQ211" s="488">
        <v>0</v>
      </c>
      <c r="BR211" s="492"/>
      <c r="BS211" s="488">
        <v>0</v>
      </c>
      <c r="BT211" s="488">
        <v>0</v>
      </c>
      <c r="BU211" s="488">
        <v>0</v>
      </c>
      <c r="BV211" s="488">
        <v>0</v>
      </c>
      <c r="BW211" s="488">
        <v>0</v>
      </c>
      <c r="BX211" s="489"/>
      <c r="BY211" s="488">
        <v>0</v>
      </c>
      <c r="BZ211" s="488">
        <v>0</v>
      </c>
      <c r="CA211" s="488">
        <v>0</v>
      </c>
      <c r="CB211" s="488">
        <v>0</v>
      </c>
      <c r="CC211" s="489"/>
      <c r="CD211" s="489"/>
      <c r="CE211" s="488">
        <v>0</v>
      </c>
      <c r="CF211" s="489"/>
      <c r="CG211" s="488">
        <v>0</v>
      </c>
      <c r="CH211" s="489"/>
      <c r="CI211" s="493"/>
      <c r="CJ211" s="489"/>
      <c r="CK211" s="488">
        <v>0</v>
      </c>
      <c r="CL211" s="493"/>
    </row>
    <row r="212" spans="1:90" s="494" customFormat="1" ht="27.75" customHeight="1" x14ac:dyDescent="0.25">
      <c r="A212" s="595" t="s">
        <v>1097</v>
      </c>
      <c r="B212" s="479" t="s">
        <v>1098</v>
      </c>
      <c r="C212" s="480" t="s">
        <v>1099</v>
      </c>
      <c r="D212" s="480" t="s">
        <v>521</v>
      </c>
      <c r="E212" s="481"/>
      <c r="F212" s="482" t="s">
        <v>63</v>
      </c>
      <c r="G212" s="483">
        <f>'Stage 2 - Site Information'!N212</f>
        <v>18</v>
      </c>
      <c r="H212" s="482"/>
      <c r="I212" s="484">
        <f>'Stage 2 - Site Information'!M212</f>
        <v>0.53</v>
      </c>
      <c r="J212" s="485"/>
      <c r="K212" s="486"/>
      <c r="L212" s="487"/>
      <c r="M212" s="491">
        <f t="shared" si="6"/>
        <v>5</v>
      </c>
      <c r="N212" s="530"/>
      <c r="O212" s="491">
        <v>5</v>
      </c>
      <c r="P212" s="491">
        <v>1</v>
      </c>
      <c r="Q212" s="487"/>
      <c r="R212" s="488">
        <v>5</v>
      </c>
      <c r="S212" s="488">
        <v>5</v>
      </c>
      <c r="T212" s="488">
        <v>1</v>
      </c>
      <c r="U212" s="488">
        <v>3</v>
      </c>
      <c r="V212" s="490"/>
      <c r="W212" s="491">
        <v>4</v>
      </c>
      <c r="X212" s="491">
        <v>3</v>
      </c>
      <c r="Y212" s="491">
        <v>5</v>
      </c>
      <c r="Z212" s="491">
        <v>4</v>
      </c>
      <c r="AA212" s="490"/>
      <c r="AB212" s="488">
        <v>5</v>
      </c>
      <c r="AC212" s="489"/>
      <c r="AD212" s="490"/>
      <c r="AE212" s="488">
        <v>5</v>
      </c>
      <c r="AF212" s="488">
        <v>5</v>
      </c>
      <c r="AG212" s="492"/>
      <c r="AH212" s="488">
        <v>4</v>
      </c>
      <c r="AI212" s="488">
        <v>4</v>
      </c>
      <c r="AJ212" s="488">
        <v>3</v>
      </c>
      <c r="AK212" s="488">
        <v>2</v>
      </c>
      <c r="AL212" s="493"/>
      <c r="AM212" s="488">
        <v>5</v>
      </c>
      <c r="AN212" s="488">
        <v>3</v>
      </c>
      <c r="AO212" s="488">
        <v>5</v>
      </c>
      <c r="AP212" s="488">
        <v>2</v>
      </c>
      <c r="AQ212" s="488">
        <v>5</v>
      </c>
      <c r="AR212" s="488">
        <v>4</v>
      </c>
      <c r="AS212" s="493"/>
      <c r="AT212" s="488">
        <v>5</v>
      </c>
      <c r="AU212" s="488">
        <v>5</v>
      </c>
      <c r="AV212" s="488">
        <v>5</v>
      </c>
      <c r="AW212" s="488">
        <v>5</v>
      </c>
      <c r="AX212" s="488">
        <v>5</v>
      </c>
      <c r="AY212" s="488">
        <v>5</v>
      </c>
      <c r="AZ212" s="488">
        <v>5</v>
      </c>
      <c r="BA212" s="488">
        <v>5</v>
      </c>
      <c r="BB212" s="489"/>
      <c r="BC212" s="488">
        <v>5</v>
      </c>
      <c r="BD212" s="488">
        <v>4</v>
      </c>
      <c r="BE212" s="493"/>
      <c r="BF212" s="488">
        <v>4</v>
      </c>
      <c r="BG212" s="488">
        <v>5</v>
      </c>
      <c r="BH212" s="493"/>
      <c r="BI212" s="488">
        <v>5</v>
      </c>
      <c r="BJ212" s="488">
        <v>1</v>
      </c>
      <c r="BK212" s="488">
        <v>5</v>
      </c>
      <c r="BL212" s="488">
        <v>4</v>
      </c>
      <c r="BM212" s="488">
        <v>5</v>
      </c>
      <c r="BN212" s="488">
        <v>5</v>
      </c>
      <c r="BO212" s="493"/>
      <c r="BP212" s="488">
        <v>5</v>
      </c>
      <c r="BQ212" s="488">
        <v>3</v>
      </c>
      <c r="BR212" s="492"/>
      <c r="BS212" s="488">
        <v>1</v>
      </c>
      <c r="BT212" s="488">
        <v>2</v>
      </c>
      <c r="BU212" s="488">
        <v>4</v>
      </c>
      <c r="BV212" s="488">
        <v>5</v>
      </c>
      <c r="BW212" s="488">
        <v>5</v>
      </c>
      <c r="BX212" s="489"/>
      <c r="BY212" s="488">
        <v>5</v>
      </c>
      <c r="BZ212" s="488">
        <v>4</v>
      </c>
      <c r="CA212" s="488">
        <v>1</v>
      </c>
      <c r="CB212" s="488">
        <v>5</v>
      </c>
      <c r="CC212" s="489"/>
      <c r="CD212" s="489"/>
      <c r="CE212" s="488">
        <v>1</v>
      </c>
      <c r="CF212" s="489"/>
      <c r="CG212" s="488">
        <v>5</v>
      </c>
      <c r="CH212" s="489"/>
      <c r="CI212" s="493"/>
      <c r="CJ212" s="489"/>
      <c r="CK212" s="488">
        <v>1</v>
      </c>
      <c r="CL212" s="493"/>
    </row>
    <row r="213" spans="1:90" s="494" customFormat="1" ht="30.75" customHeight="1" x14ac:dyDescent="0.25">
      <c r="A213" s="595" t="s">
        <v>1100</v>
      </c>
      <c r="B213" s="479" t="s">
        <v>1101</v>
      </c>
      <c r="C213" s="480" t="s">
        <v>772</v>
      </c>
      <c r="D213" s="480" t="s">
        <v>521</v>
      </c>
      <c r="E213" s="481"/>
      <c r="F213" s="482" t="s">
        <v>63</v>
      </c>
      <c r="G213" s="483">
        <f>'Stage 2 - Site Information'!N213</f>
        <v>4</v>
      </c>
      <c r="H213" s="482"/>
      <c r="I213" s="484">
        <f>'Stage 2 - Site Information'!M213</f>
        <v>0.04</v>
      </c>
      <c r="J213" s="485"/>
      <c r="K213" s="486"/>
      <c r="L213" s="487"/>
      <c r="M213" s="401">
        <f t="shared" si="6"/>
        <v>1</v>
      </c>
      <c r="N213" s="529"/>
      <c r="O213" s="401">
        <v>5</v>
      </c>
      <c r="P213" s="401">
        <v>5</v>
      </c>
      <c r="Q213" s="487"/>
      <c r="R213" s="488">
        <v>0</v>
      </c>
      <c r="S213" s="488">
        <v>0</v>
      </c>
      <c r="T213" s="488">
        <v>0</v>
      </c>
      <c r="U213" s="488">
        <v>0</v>
      </c>
      <c r="V213" s="490"/>
      <c r="W213" s="491">
        <v>0</v>
      </c>
      <c r="X213" s="491">
        <v>0</v>
      </c>
      <c r="Y213" s="491">
        <v>0</v>
      </c>
      <c r="Z213" s="491">
        <v>0</v>
      </c>
      <c r="AA213" s="490"/>
      <c r="AB213" s="488">
        <v>0</v>
      </c>
      <c r="AC213" s="488">
        <v>0</v>
      </c>
      <c r="AD213" s="490"/>
      <c r="AE213" s="488">
        <v>0</v>
      </c>
      <c r="AF213" s="488">
        <v>0</v>
      </c>
      <c r="AG213" s="492"/>
      <c r="AH213" s="488">
        <v>0</v>
      </c>
      <c r="AI213" s="488">
        <v>0</v>
      </c>
      <c r="AJ213" s="488">
        <v>0</v>
      </c>
      <c r="AK213" s="488">
        <v>0</v>
      </c>
      <c r="AL213" s="493"/>
      <c r="AM213" s="488">
        <v>0</v>
      </c>
      <c r="AN213" s="488">
        <v>0</v>
      </c>
      <c r="AO213" s="488">
        <v>0</v>
      </c>
      <c r="AP213" s="488">
        <v>0</v>
      </c>
      <c r="AQ213" s="488">
        <v>0</v>
      </c>
      <c r="AR213" s="488">
        <v>0</v>
      </c>
      <c r="AS213" s="493"/>
      <c r="AT213" s="488">
        <v>0</v>
      </c>
      <c r="AU213" s="488">
        <v>0</v>
      </c>
      <c r="AV213" s="488">
        <v>0</v>
      </c>
      <c r="AW213" s="488">
        <v>0</v>
      </c>
      <c r="AX213" s="488">
        <v>0</v>
      </c>
      <c r="AY213" s="488">
        <v>0</v>
      </c>
      <c r="AZ213" s="488">
        <v>0</v>
      </c>
      <c r="BA213" s="488">
        <v>0</v>
      </c>
      <c r="BB213" s="489"/>
      <c r="BC213" s="488">
        <v>0</v>
      </c>
      <c r="BD213" s="488">
        <v>0</v>
      </c>
      <c r="BE213" s="493"/>
      <c r="BF213" s="488">
        <v>0</v>
      </c>
      <c r="BG213" s="488">
        <v>0</v>
      </c>
      <c r="BH213" s="493"/>
      <c r="BI213" s="488">
        <v>0</v>
      </c>
      <c r="BJ213" s="488">
        <v>0</v>
      </c>
      <c r="BK213" s="488">
        <v>0</v>
      </c>
      <c r="BL213" s="488">
        <v>0</v>
      </c>
      <c r="BM213" s="488">
        <v>0</v>
      </c>
      <c r="BN213" s="488">
        <v>0</v>
      </c>
      <c r="BO213" s="493"/>
      <c r="BP213" s="488">
        <v>0</v>
      </c>
      <c r="BQ213" s="488">
        <v>0</v>
      </c>
      <c r="BR213" s="492"/>
      <c r="BS213" s="488">
        <v>0</v>
      </c>
      <c r="BT213" s="488">
        <v>0</v>
      </c>
      <c r="BU213" s="488">
        <v>0</v>
      </c>
      <c r="BV213" s="488">
        <v>0</v>
      </c>
      <c r="BW213" s="488">
        <v>0</v>
      </c>
      <c r="BX213" s="489"/>
      <c r="BY213" s="488">
        <v>0</v>
      </c>
      <c r="BZ213" s="488">
        <v>0</v>
      </c>
      <c r="CA213" s="488">
        <v>0</v>
      </c>
      <c r="CB213" s="488">
        <v>0</v>
      </c>
      <c r="CC213" s="489"/>
      <c r="CD213" s="489"/>
      <c r="CE213" s="488">
        <v>0</v>
      </c>
      <c r="CF213" s="489"/>
      <c r="CG213" s="488">
        <v>0</v>
      </c>
      <c r="CH213" s="489"/>
      <c r="CI213" s="493"/>
      <c r="CJ213" s="489"/>
      <c r="CK213" s="488">
        <v>0</v>
      </c>
      <c r="CL213" s="493"/>
    </row>
    <row r="214" spans="1:90" s="494" customFormat="1" ht="30.75" customHeight="1" x14ac:dyDescent="0.25">
      <c r="A214" s="595" t="s">
        <v>1102</v>
      </c>
      <c r="B214" s="479" t="s">
        <v>1103</v>
      </c>
      <c r="C214" s="480" t="s">
        <v>743</v>
      </c>
      <c r="D214" s="480" t="s">
        <v>524</v>
      </c>
      <c r="E214" s="481"/>
      <c r="F214" s="482" t="s">
        <v>63</v>
      </c>
      <c r="G214" s="483">
        <f>'Stage 2 - Site Information'!N214</f>
        <v>3</v>
      </c>
      <c r="H214" s="482"/>
      <c r="I214" s="484">
        <f>'Stage 2 - Site Information'!M214</f>
        <v>7.0000000000000007E-2</v>
      </c>
      <c r="J214" s="485"/>
      <c r="K214" s="486"/>
      <c r="L214" s="487"/>
      <c r="M214" s="401">
        <f t="shared" si="6"/>
        <v>1</v>
      </c>
      <c r="N214" s="529"/>
      <c r="O214" s="401">
        <v>3</v>
      </c>
      <c r="P214" s="401">
        <v>2</v>
      </c>
      <c r="Q214" s="487"/>
      <c r="R214" s="488">
        <v>0</v>
      </c>
      <c r="S214" s="488">
        <v>0</v>
      </c>
      <c r="T214" s="488">
        <v>0</v>
      </c>
      <c r="U214" s="488">
        <v>0</v>
      </c>
      <c r="V214" s="490"/>
      <c r="W214" s="491">
        <v>0</v>
      </c>
      <c r="X214" s="491">
        <v>0</v>
      </c>
      <c r="Y214" s="491">
        <v>0</v>
      </c>
      <c r="Z214" s="491">
        <v>0</v>
      </c>
      <c r="AA214" s="490"/>
      <c r="AB214" s="488">
        <v>0</v>
      </c>
      <c r="AC214" s="409"/>
      <c r="AD214" s="490"/>
      <c r="AE214" s="488">
        <v>0</v>
      </c>
      <c r="AF214" s="488">
        <v>0</v>
      </c>
      <c r="AG214" s="492"/>
      <c r="AH214" s="488">
        <v>0</v>
      </c>
      <c r="AI214" s="488">
        <v>0</v>
      </c>
      <c r="AJ214" s="488">
        <v>0</v>
      </c>
      <c r="AK214" s="488">
        <v>0</v>
      </c>
      <c r="AL214" s="493"/>
      <c r="AM214" s="488">
        <v>0</v>
      </c>
      <c r="AN214" s="488">
        <v>0</v>
      </c>
      <c r="AO214" s="488">
        <v>0</v>
      </c>
      <c r="AP214" s="488">
        <v>0</v>
      </c>
      <c r="AQ214" s="488">
        <v>0</v>
      </c>
      <c r="AR214" s="488">
        <v>0</v>
      </c>
      <c r="AS214" s="493"/>
      <c r="AT214" s="488">
        <v>0</v>
      </c>
      <c r="AU214" s="488">
        <v>0</v>
      </c>
      <c r="AV214" s="488">
        <v>0</v>
      </c>
      <c r="AW214" s="488">
        <v>0</v>
      </c>
      <c r="AX214" s="488">
        <v>0</v>
      </c>
      <c r="AY214" s="488">
        <v>0</v>
      </c>
      <c r="AZ214" s="488">
        <v>0</v>
      </c>
      <c r="BA214" s="488">
        <v>0</v>
      </c>
      <c r="BB214" s="489"/>
      <c r="BC214" s="488">
        <v>0</v>
      </c>
      <c r="BD214" s="488">
        <v>0</v>
      </c>
      <c r="BE214" s="493"/>
      <c r="BF214" s="488">
        <v>0</v>
      </c>
      <c r="BG214" s="488">
        <v>0</v>
      </c>
      <c r="BH214" s="493"/>
      <c r="BI214" s="488">
        <v>0</v>
      </c>
      <c r="BJ214" s="488">
        <v>0</v>
      </c>
      <c r="BK214" s="488">
        <v>0</v>
      </c>
      <c r="BL214" s="488">
        <v>0</v>
      </c>
      <c r="BM214" s="488">
        <v>0</v>
      </c>
      <c r="BN214" s="488">
        <v>0</v>
      </c>
      <c r="BO214" s="493"/>
      <c r="BP214" s="488">
        <v>0</v>
      </c>
      <c r="BQ214" s="488">
        <v>0</v>
      </c>
      <c r="BR214" s="492"/>
      <c r="BS214" s="488">
        <v>0</v>
      </c>
      <c r="BT214" s="488">
        <v>0</v>
      </c>
      <c r="BU214" s="488">
        <v>0</v>
      </c>
      <c r="BV214" s="488">
        <v>0</v>
      </c>
      <c r="BW214" s="488">
        <v>0</v>
      </c>
      <c r="BX214" s="489"/>
      <c r="BY214" s="488">
        <v>0</v>
      </c>
      <c r="BZ214" s="488">
        <v>0</v>
      </c>
      <c r="CA214" s="488">
        <v>0</v>
      </c>
      <c r="CB214" s="488">
        <v>0</v>
      </c>
      <c r="CC214" s="489"/>
      <c r="CD214" s="489"/>
      <c r="CE214" s="488">
        <v>0</v>
      </c>
      <c r="CF214" s="489"/>
      <c r="CG214" s="488">
        <v>0</v>
      </c>
      <c r="CH214" s="489"/>
      <c r="CI214" s="493"/>
      <c r="CJ214" s="489"/>
      <c r="CK214" s="488">
        <v>0</v>
      </c>
      <c r="CL214" s="493"/>
    </row>
    <row r="215" spans="1:90" s="494" customFormat="1" ht="30.75" customHeight="1" x14ac:dyDescent="0.25">
      <c r="A215" s="595" t="s">
        <v>1104</v>
      </c>
      <c r="B215" s="479" t="s">
        <v>1105</v>
      </c>
      <c r="C215" s="480" t="s">
        <v>538</v>
      </c>
      <c r="D215" s="480" t="s">
        <v>885</v>
      </c>
      <c r="E215" s="481"/>
      <c r="F215" s="482" t="s">
        <v>63</v>
      </c>
      <c r="G215" s="483">
        <f>'Stage 2 - Site Information'!N215</f>
        <v>2</v>
      </c>
      <c r="H215" s="482"/>
      <c r="I215" s="484">
        <f>'Stage 2 - Site Information'!M215</f>
        <v>0.03</v>
      </c>
      <c r="J215" s="485"/>
      <c r="K215" s="486"/>
      <c r="L215" s="487"/>
      <c r="M215" s="401">
        <f t="shared" si="6"/>
        <v>1</v>
      </c>
      <c r="N215" s="529"/>
      <c r="O215" s="401">
        <v>2</v>
      </c>
      <c r="P215" s="401">
        <v>2</v>
      </c>
      <c r="Q215" s="487"/>
      <c r="R215" s="488">
        <v>0</v>
      </c>
      <c r="S215" s="488">
        <v>0</v>
      </c>
      <c r="T215" s="488">
        <v>0</v>
      </c>
      <c r="U215" s="488">
        <v>0</v>
      </c>
      <c r="V215" s="490"/>
      <c r="W215" s="491">
        <v>0</v>
      </c>
      <c r="X215" s="491">
        <v>0</v>
      </c>
      <c r="Y215" s="491">
        <v>0</v>
      </c>
      <c r="Z215" s="491">
        <v>0</v>
      </c>
      <c r="AA215" s="490"/>
      <c r="AB215" s="488">
        <v>0</v>
      </c>
      <c r="AC215" s="409"/>
      <c r="AD215" s="490"/>
      <c r="AE215" s="488">
        <v>0</v>
      </c>
      <c r="AF215" s="488">
        <v>0</v>
      </c>
      <c r="AG215" s="492"/>
      <c r="AH215" s="488">
        <v>0</v>
      </c>
      <c r="AI215" s="488">
        <v>0</v>
      </c>
      <c r="AJ215" s="488">
        <v>0</v>
      </c>
      <c r="AK215" s="488">
        <v>0</v>
      </c>
      <c r="AL215" s="493"/>
      <c r="AM215" s="488">
        <v>0</v>
      </c>
      <c r="AN215" s="488">
        <v>0</v>
      </c>
      <c r="AO215" s="488">
        <v>0</v>
      </c>
      <c r="AP215" s="488">
        <v>0</v>
      </c>
      <c r="AQ215" s="488">
        <v>0</v>
      </c>
      <c r="AR215" s="488">
        <v>0</v>
      </c>
      <c r="AS215" s="493"/>
      <c r="AT215" s="488">
        <v>0</v>
      </c>
      <c r="AU215" s="488">
        <v>0</v>
      </c>
      <c r="AV215" s="488">
        <v>0</v>
      </c>
      <c r="AW215" s="488">
        <v>0</v>
      </c>
      <c r="AX215" s="488">
        <v>0</v>
      </c>
      <c r="AY215" s="488">
        <v>0</v>
      </c>
      <c r="AZ215" s="488">
        <v>0</v>
      </c>
      <c r="BA215" s="488">
        <v>0</v>
      </c>
      <c r="BB215" s="489"/>
      <c r="BC215" s="488">
        <v>0</v>
      </c>
      <c r="BD215" s="488">
        <v>0</v>
      </c>
      <c r="BE215" s="493"/>
      <c r="BF215" s="488">
        <v>0</v>
      </c>
      <c r="BG215" s="488">
        <v>0</v>
      </c>
      <c r="BH215" s="493"/>
      <c r="BI215" s="488">
        <v>0</v>
      </c>
      <c r="BJ215" s="488">
        <v>0</v>
      </c>
      <c r="BK215" s="488">
        <v>0</v>
      </c>
      <c r="BL215" s="488">
        <v>0</v>
      </c>
      <c r="BM215" s="488">
        <v>0</v>
      </c>
      <c r="BN215" s="488">
        <v>0</v>
      </c>
      <c r="BO215" s="493"/>
      <c r="BP215" s="488">
        <v>0</v>
      </c>
      <c r="BQ215" s="488">
        <v>0</v>
      </c>
      <c r="BR215" s="492"/>
      <c r="BS215" s="488">
        <v>0</v>
      </c>
      <c r="BT215" s="488">
        <v>0</v>
      </c>
      <c r="BU215" s="488">
        <v>0</v>
      </c>
      <c r="BV215" s="488">
        <v>0</v>
      </c>
      <c r="BW215" s="488">
        <v>0</v>
      </c>
      <c r="BX215" s="489"/>
      <c r="BY215" s="488">
        <v>0</v>
      </c>
      <c r="BZ215" s="488">
        <v>0</v>
      </c>
      <c r="CA215" s="488">
        <v>0</v>
      </c>
      <c r="CB215" s="488">
        <v>0</v>
      </c>
      <c r="CC215" s="489"/>
      <c r="CD215" s="489"/>
      <c r="CE215" s="488">
        <v>0</v>
      </c>
      <c r="CF215" s="489"/>
      <c r="CG215" s="488">
        <v>0</v>
      </c>
      <c r="CH215" s="489"/>
      <c r="CI215" s="493"/>
      <c r="CJ215" s="489"/>
      <c r="CK215" s="488">
        <v>0</v>
      </c>
      <c r="CL215" s="493"/>
    </row>
    <row r="216" spans="1:90" ht="30.75" customHeight="1" x14ac:dyDescent="0.25">
      <c r="A216" s="594" t="s">
        <v>1106</v>
      </c>
      <c r="B216" s="319" t="s">
        <v>1107</v>
      </c>
      <c r="C216" s="320" t="s">
        <v>754</v>
      </c>
      <c r="D216" s="320" t="s">
        <v>515</v>
      </c>
      <c r="E216" s="323"/>
      <c r="F216" s="396" t="s">
        <v>63</v>
      </c>
      <c r="G216" s="397">
        <f>'Stage 2 - Site Information'!N216</f>
        <v>47</v>
      </c>
      <c r="H216" s="396"/>
      <c r="I216" s="398">
        <f>'Stage 2 - Site Information'!M216</f>
        <v>0.88</v>
      </c>
      <c r="J216" s="399"/>
      <c r="K216" s="405"/>
      <c r="L216" s="408"/>
      <c r="M216" s="401">
        <f t="shared" si="6"/>
        <v>5</v>
      </c>
      <c r="N216" s="529"/>
      <c r="O216" s="401">
        <v>5</v>
      </c>
      <c r="P216" s="401">
        <v>4</v>
      </c>
      <c r="Q216" s="408"/>
      <c r="R216" s="400">
        <v>5</v>
      </c>
      <c r="S216" s="400">
        <v>5</v>
      </c>
      <c r="T216" s="400">
        <v>5</v>
      </c>
      <c r="U216" s="400">
        <v>4</v>
      </c>
      <c r="V216" s="407"/>
      <c r="W216" s="401">
        <v>4</v>
      </c>
      <c r="X216" s="401">
        <v>4</v>
      </c>
      <c r="Y216" s="401">
        <v>3</v>
      </c>
      <c r="Z216" s="401">
        <v>4</v>
      </c>
      <c r="AA216" s="407"/>
      <c r="AB216" s="400">
        <v>4</v>
      </c>
      <c r="AC216" s="400">
        <v>5</v>
      </c>
      <c r="AD216" s="407"/>
      <c r="AE216" s="400">
        <v>1</v>
      </c>
      <c r="AF216" s="400">
        <v>1</v>
      </c>
      <c r="AG216" s="406"/>
      <c r="AH216" s="400">
        <v>2</v>
      </c>
      <c r="AI216" s="400">
        <v>3</v>
      </c>
      <c r="AJ216" s="400">
        <v>1</v>
      </c>
      <c r="AK216" s="400">
        <v>2</v>
      </c>
      <c r="AL216" s="395"/>
      <c r="AM216" s="400">
        <v>5</v>
      </c>
      <c r="AN216" s="400">
        <v>5</v>
      </c>
      <c r="AO216" s="400">
        <v>5</v>
      </c>
      <c r="AP216" s="400">
        <v>5</v>
      </c>
      <c r="AQ216" s="400">
        <v>5</v>
      </c>
      <c r="AR216" s="400">
        <v>3</v>
      </c>
      <c r="AS216" s="395"/>
      <c r="AT216" s="400">
        <v>4</v>
      </c>
      <c r="AU216" s="400">
        <v>5</v>
      </c>
      <c r="AV216" s="400">
        <v>5</v>
      </c>
      <c r="AW216" s="400">
        <v>5</v>
      </c>
      <c r="AX216" s="400">
        <v>5</v>
      </c>
      <c r="AY216" s="400">
        <v>5</v>
      </c>
      <c r="AZ216" s="400">
        <v>5</v>
      </c>
      <c r="BA216" s="400">
        <v>5</v>
      </c>
      <c r="BB216" s="409"/>
      <c r="BC216" s="400">
        <v>5</v>
      </c>
      <c r="BD216" s="400">
        <v>5</v>
      </c>
      <c r="BE216" s="395"/>
      <c r="BF216" s="400">
        <v>4</v>
      </c>
      <c r="BG216" s="400">
        <v>5</v>
      </c>
      <c r="BH216" s="395"/>
      <c r="BI216" s="400">
        <v>5</v>
      </c>
      <c r="BJ216" s="400">
        <v>3</v>
      </c>
      <c r="BK216" s="400">
        <v>3</v>
      </c>
      <c r="BL216" s="400">
        <v>5</v>
      </c>
      <c r="BM216" s="400">
        <v>5</v>
      </c>
      <c r="BN216" s="400">
        <v>5</v>
      </c>
      <c r="BO216" s="395"/>
      <c r="BP216" s="400">
        <v>5</v>
      </c>
      <c r="BQ216" s="400">
        <v>5</v>
      </c>
      <c r="BR216" s="406"/>
      <c r="BS216" s="400">
        <v>4</v>
      </c>
      <c r="BT216" s="400">
        <v>4</v>
      </c>
      <c r="BU216" s="400">
        <v>5</v>
      </c>
      <c r="BV216" s="400">
        <v>5</v>
      </c>
      <c r="BW216" s="400">
        <v>5</v>
      </c>
      <c r="BX216" s="409"/>
      <c r="BY216" s="400">
        <v>5</v>
      </c>
      <c r="BZ216" s="400">
        <v>4</v>
      </c>
      <c r="CA216" s="400">
        <v>2</v>
      </c>
      <c r="CB216" s="400">
        <v>4</v>
      </c>
      <c r="CC216" s="409"/>
      <c r="CD216" s="409"/>
      <c r="CE216" s="400">
        <v>4</v>
      </c>
      <c r="CF216" s="409"/>
      <c r="CG216" s="400">
        <v>5</v>
      </c>
      <c r="CH216" s="409"/>
      <c r="CI216" s="395"/>
      <c r="CJ216" s="409"/>
      <c r="CK216" s="400">
        <v>1</v>
      </c>
      <c r="CL216" s="395"/>
    </row>
    <row r="217" spans="1:90" ht="30.75" customHeight="1" x14ac:dyDescent="0.25">
      <c r="A217" s="594" t="s">
        <v>1108</v>
      </c>
      <c r="B217" s="319" t="s">
        <v>1109</v>
      </c>
      <c r="C217" s="320" t="s">
        <v>937</v>
      </c>
      <c r="D217" s="320" t="s">
        <v>515</v>
      </c>
      <c r="E217" s="323"/>
      <c r="F217" s="396" t="s">
        <v>63</v>
      </c>
      <c r="G217" s="397">
        <f>'Stage 2 - Site Information'!N217</f>
        <v>17</v>
      </c>
      <c r="H217" s="396"/>
      <c r="I217" s="398">
        <f>'Stage 2 - Site Information'!M217</f>
        <v>0.56000000000000005</v>
      </c>
      <c r="J217" s="399"/>
      <c r="K217" s="405"/>
      <c r="L217" s="408"/>
      <c r="M217" s="401">
        <f t="shared" si="6"/>
        <v>5</v>
      </c>
      <c r="N217" s="529"/>
      <c r="O217" s="401">
        <v>5</v>
      </c>
      <c r="P217" s="401">
        <v>1</v>
      </c>
      <c r="Q217" s="408"/>
      <c r="R217" s="400">
        <v>5</v>
      </c>
      <c r="S217" s="400">
        <v>5</v>
      </c>
      <c r="T217" s="400">
        <v>1</v>
      </c>
      <c r="U217" s="400">
        <v>3</v>
      </c>
      <c r="V217" s="407"/>
      <c r="W217" s="401">
        <v>4</v>
      </c>
      <c r="X217" s="401">
        <v>3</v>
      </c>
      <c r="Y217" s="401">
        <v>1</v>
      </c>
      <c r="Z217" s="401">
        <v>4</v>
      </c>
      <c r="AA217" s="407"/>
      <c r="AB217" s="400">
        <v>4</v>
      </c>
      <c r="AC217" s="409"/>
      <c r="AD217" s="407"/>
      <c r="AE217" s="400">
        <v>1</v>
      </c>
      <c r="AF217" s="400">
        <v>1</v>
      </c>
      <c r="AG217" s="406"/>
      <c r="AH217" s="400">
        <v>2</v>
      </c>
      <c r="AI217" s="400">
        <v>3</v>
      </c>
      <c r="AJ217" s="400">
        <v>1</v>
      </c>
      <c r="AK217" s="400">
        <v>2</v>
      </c>
      <c r="AL217" s="395"/>
      <c r="AM217" s="400">
        <v>5</v>
      </c>
      <c r="AN217" s="400">
        <v>5</v>
      </c>
      <c r="AO217" s="400">
        <v>3</v>
      </c>
      <c r="AP217" s="400">
        <v>5</v>
      </c>
      <c r="AQ217" s="400">
        <v>5</v>
      </c>
      <c r="AR217" s="400">
        <v>3</v>
      </c>
      <c r="AS217" s="395"/>
      <c r="AT217" s="400">
        <v>4</v>
      </c>
      <c r="AU217" s="400">
        <v>5</v>
      </c>
      <c r="AV217" s="400">
        <v>4</v>
      </c>
      <c r="AW217" s="400">
        <v>1</v>
      </c>
      <c r="AX217" s="400">
        <v>5</v>
      </c>
      <c r="AY217" s="400">
        <v>5</v>
      </c>
      <c r="AZ217" s="400">
        <v>5</v>
      </c>
      <c r="BA217" s="400">
        <v>5</v>
      </c>
      <c r="BB217" s="409"/>
      <c r="BC217" s="400">
        <v>5</v>
      </c>
      <c r="BD217" s="400">
        <v>5</v>
      </c>
      <c r="BE217" s="395"/>
      <c r="BF217" s="400">
        <v>5</v>
      </c>
      <c r="BG217" s="400">
        <v>5</v>
      </c>
      <c r="BH217" s="395"/>
      <c r="BI217" s="400">
        <v>5</v>
      </c>
      <c r="BJ217" s="400">
        <v>3</v>
      </c>
      <c r="BK217" s="400">
        <v>3</v>
      </c>
      <c r="BL217" s="400">
        <v>4</v>
      </c>
      <c r="BM217" s="400">
        <v>4</v>
      </c>
      <c r="BN217" s="400">
        <v>5</v>
      </c>
      <c r="BO217" s="395"/>
      <c r="BP217" s="400">
        <v>5</v>
      </c>
      <c r="BQ217" s="400">
        <v>5</v>
      </c>
      <c r="BR217" s="406"/>
      <c r="BS217" s="400">
        <v>4</v>
      </c>
      <c r="BT217" s="400">
        <v>2</v>
      </c>
      <c r="BU217" s="400">
        <v>5</v>
      </c>
      <c r="BV217" s="400">
        <v>4</v>
      </c>
      <c r="BW217" s="400">
        <v>5</v>
      </c>
      <c r="BX217" s="409"/>
      <c r="BY217" s="400">
        <v>5</v>
      </c>
      <c r="BZ217" s="400">
        <v>4</v>
      </c>
      <c r="CA217" s="400">
        <v>2</v>
      </c>
      <c r="CB217" s="400">
        <v>4</v>
      </c>
      <c r="CC217" s="409"/>
      <c r="CD217" s="409"/>
      <c r="CE217" s="400">
        <v>3</v>
      </c>
      <c r="CF217" s="409"/>
      <c r="CG217" s="400">
        <v>5</v>
      </c>
      <c r="CH217" s="409"/>
      <c r="CI217" s="395"/>
      <c r="CJ217" s="409"/>
      <c r="CK217" s="400">
        <v>1</v>
      </c>
      <c r="CL217" s="395"/>
    </row>
    <row r="218" spans="1:90" ht="30.75" customHeight="1" x14ac:dyDescent="0.25">
      <c r="A218" s="594" t="s">
        <v>1110</v>
      </c>
      <c r="B218" s="319" t="s">
        <v>1111</v>
      </c>
      <c r="C218" s="320" t="s">
        <v>1112</v>
      </c>
      <c r="D218" s="320" t="s">
        <v>515</v>
      </c>
      <c r="E218" s="323"/>
      <c r="F218" s="396" t="s">
        <v>63</v>
      </c>
      <c r="G218" s="397">
        <f>'Stage 2 - Site Information'!N218</f>
        <v>30</v>
      </c>
      <c r="H218" s="396"/>
      <c r="I218" s="398">
        <f>'Stage 2 - Site Information'!M218</f>
        <v>0.42</v>
      </c>
      <c r="J218" s="399"/>
      <c r="K218" s="405"/>
      <c r="L218" s="408"/>
      <c r="M218" s="401">
        <f t="shared" si="6"/>
        <v>5</v>
      </c>
      <c r="N218" s="529"/>
      <c r="O218" s="401">
        <v>5</v>
      </c>
      <c r="P218" s="401">
        <v>1</v>
      </c>
      <c r="Q218" s="408"/>
      <c r="R218" s="400">
        <v>5</v>
      </c>
      <c r="S218" s="400">
        <v>5</v>
      </c>
      <c r="T218" s="400">
        <v>1</v>
      </c>
      <c r="U218" s="400">
        <v>4</v>
      </c>
      <c r="V218" s="407"/>
      <c r="W218" s="401">
        <v>4</v>
      </c>
      <c r="X218" s="401">
        <v>3</v>
      </c>
      <c r="Y218" s="401">
        <v>1</v>
      </c>
      <c r="Z218" s="401">
        <v>4</v>
      </c>
      <c r="AA218" s="407"/>
      <c r="AB218" s="400">
        <v>4</v>
      </c>
      <c r="AC218" s="409"/>
      <c r="AD218" s="407"/>
      <c r="AE218" s="400">
        <v>1</v>
      </c>
      <c r="AF218" s="400">
        <v>1</v>
      </c>
      <c r="AG218" s="406"/>
      <c r="AH218" s="400">
        <v>2</v>
      </c>
      <c r="AI218" s="400">
        <v>3</v>
      </c>
      <c r="AJ218" s="400">
        <v>3</v>
      </c>
      <c r="AK218" s="400">
        <v>2</v>
      </c>
      <c r="AL218" s="395"/>
      <c r="AM218" s="400">
        <v>5</v>
      </c>
      <c r="AN218" s="400">
        <v>3</v>
      </c>
      <c r="AO218" s="400">
        <v>5</v>
      </c>
      <c r="AP218" s="400">
        <v>3</v>
      </c>
      <c r="AQ218" s="400">
        <v>5</v>
      </c>
      <c r="AR218" s="400">
        <v>5</v>
      </c>
      <c r="AS218" s="395"/>
      <c r="AT218" s="400">
        <v>5</v>
      </c>
      <c r="AU218" s="400">
        <v>5</v>
      </c>
      <c r="AV218" s="400">
        <v>5</v>
      </c>
      <c r="AW218" s="400">
        <v>5</v>
      </c>
      <c r="AX218" s="400">
        <v>5</v>
      </c>
      <c r="AY218" s="400">
        <v>5</v>
      </c>
      <c r="AZ218" s="400">
        <v>5</v>
      </c>
      <c r="BA218" s="400">
        <v>5</v>
      </c>
      <c r="BB218" s="409"/>
      <c r="BC218" s="400">
        <v>5</v>
      </c>
      <c r="BD218" s="400">
        <v>5</v>
      </c>
      <c r="BE218" s="395"/>
      <c r="BF218" s="400">
        <v>5</v>
      </c>
      <c r="BG218" s="400">
        <v>5</v>
      </c>
      <c r="BH218" s="395"/>
      <c r="BI218" s="400">
        <v>5</v>
      </c>
      <c r="BJ218" s="400">
        <v>5</v>
      </c>
      <c r="BK218" s="400">
        <v>3</v>
      </c>
      <c r="BL218" s="400">
        <v>5</v>
      </c>
      <c r="BM218" s="400">
        <v>4</v>
      </c>
      <c r="BN218" s="400">
        <v>5</v>
      </c>
      <c r="BO218" s="395"/>
      <c r="BP218" s="400">
        <v>5</v>
      </c>
      <c r="BQ218" s="400">
        <v>3</v>
      </c>
      <c r="BR218" s="406"/>
      <c r="BS218" s="400">
        <v>3</v>
      </c>
      <c r="BT218" s="400">
        <v>2</v>
      </c>
      <c r="BU218" s="400">
        <v>3</v>
      </c>
      <c r="BV218" s="400">
        <v>5</v>
      </c>
      <c r="BW218" s="400">
        <v>5</v>
      </c>
      <c r="BX218" s="409"/>
      <c r="BY218" s="400">
        <v>5</v>
      </c>
      <c r="BZ218" s="400">
        <v>4</v>
      </c>
      <c r="CA218" s="400">
        <v>5</v>
      </c>
      <c r="CB218" s="400">
        <v>4</v>
      </c>
      <c r="CC218" s="409"/>
      <c r="CD218" s="409"/>
      <c r="CE218" s="400">
        <v>4</v>
      </c>
      <c r="CF218" s="409"/>
      <c r="CG218" s="400">
        <v>5</v>
      </c>
      <c r="CH218" s="409"/>
      <c r="CI218" s="395"/>
      <c r="CJ218" s="409"/>
      <c r="CK218" s="400">
        <v>1</v>
      </c>
      <c r="CL218" s="395"/>
    </row>
    <row r="219" spans="1:90" s="494" customFormat="1" ht="30.75" customHeight="1" x14ac:dyDescent="0.25">
      <c r="A219" s="595" t="s">
        <v>1113</v>
      </c>
      <c r="B219" s="479" t="s">
        <v>1114</v>
      </c>
      <c r="C219" s="480" t="s">
        <v>1115</v>
      </c>
      <c r="D219" s="480" t="s">
        <v>515</v>
      </c>
      <c r="E219" s="481"/>
      <c r="F219" s="482" t="s">
        <v>63</v>
      </c>
      <c r="G219" s="483">
        <f>'Stage 2 - Site Information'!N219</f>
        <v>9</v>
      </c>
      <c r="H219" s="482"/>
      <c r="I219" s="484">
        <f>'Stage 2 - Site Information'!M219</f>
        <v>0.14000000000000001</v>
      </c>
      <c r="J219" s="485"/>
      <c r="K219" s="486"/>
      <c r="L219" s="487"/>
      <c r="M219" s="401">
        <f t="shared" si="6"/>
        <v>1</v>
      </c>
      <c r="N219" s="529"/>
      <c r="O219" s="401">
        <v>5</v>
      </c>
      <c r="P219" s="401">
        <v>3</v>
      </c>
      <c r="Q219" s="487"/>
      <c r="R219" s="488">
        <v>0</v>
      </c>
      <c r="S219" s="488">
        <v>0</v>
      </c>
      <c r="T219" s="488">
        <v>0</v>
      </c>
      <c r="U219" s="488">
        <v>0</v>
      </c>
      <c r="V219" s="490"/>
      <c r="W219" s="491">
        <v>0</v>
      </c>
      <c r="X219" s="491">
        <v>0</v>
      </c>
      <c r="Y219" s="491">
        <v>0</v>
      </c>
      <c r="Z219" s="491">
        <v>0</v>
      </c>
      <c r="AA219" s="490"/>
      <c r="AB219" s="488">
        <v>0</v>
      </c>
      <c r="AC219" s="488">
        <v>0</v>
      </c>
      <c r="AD219" s="490"/>
      <c r="AE219" s="488">
        <v>0</v>
      </c>
      <c r="AF219" s="488">
        <v>0</v>
      </c>
      <c r="AG219" s="492"/>
      <c r="AH219" s="488">
        <v>0</v>
      </c>
      <c r="AI219" s="488">
        <v>0</v>
      </c>
      <c r="AJ219" s="488">
        <v>0</v>
      </c>
      <c r="AK219" s="488">
        <v>0</v>
      </c>
      <c r="AL219" s="493"/>
      <c r="AM219" s="488">
        <v>0</v>
      </c>
      <c r="AN219" s="488">
        <v>0</v>
      </c>
      <c r="AO219" s="488">
        <v>0</v>
      </c>
      <c r="AP219" s="488">
        <v>0</v>
      </c>
      <c r="AQ219" s="488">
        <v>0</v>
      </c>
      <c r="AR219" s="488">
        <v>0</v>
      </c>
      <c r="AS219" s="493"/>
      <c r="AT219" s="488">
        <v>0</v>
      </c>
      <c r="AU219" s="488">
        <v>0</v>
      </c>
      <c r="AV219" s="488">
        <v>0</v>
      </c>
      <c r="AW219" s="488">
        <v>0</v>
      </c>
      <c r="AX219" s="488">
        <v>0</v>
      </c>
      <c r="AY219" s="488">
        <v>0</v>
      </c>
      <c r="AZ219" s="488">
        <v>0</v>
      </c>
      <c r="BA219" s="488">
        <v>0</v>
      </c>
      <c r="BB219" s="489"/>
      <c r="BC219" s="488">
        <v>0</v>
      </c>
      <c r="BD219" s="488">
        <v>0</v>
      </c>
      <c r="BE219" s="493"/>
      <c r="BF219" s="488">
        <v>0</v>
      </c>
      <c r="BG219" s="488">
        <v>0</v>
      </c>
      <c r="BH219" s="493"/>
      <c r="BI219" s="488">
        <v>0</v>
      </c>
      <c r="BJ219" s="488">
        <v>0</v>
      </c>
      <c r="BK219" s="488">
        <v>0</v>
      </c>
      <c r="BL219" s="488">
        <v>0</v>
      </c>
      <c r="BM219" s="488">
        <v>0</v>
      </c>
      <c r="BN219" s="488">
        <v>0</v>
      </c>
      <c r="BO219" s="493"/>
      <c r="BP219" s="488">
        <v>0</v>
      </c>
      <c r="BQ219" s="488">
        <v>0</v>
      </c>
      <c r="BR219" s="492"/>
      <c r="BS219" s="488">
        <v>0</v>
      </c>
      <c r="BT219" s="488">
        <v>0</v>
      </c>
      <c r="BU219" s="488">
        <v>0</v>
      </c>
      <c r="BV219" s="488">
        <v>0</v>
      </c>
      <c r="BW219" s="488">
        <v>0</v>
      </c>
      <c r="BX219" s="489"/>
      <c r="BY219" s="488">
        <v>0</v>
      </c>
      <c r="BZ219" s="488">
        <v>0</v>
      </c>
      <c r="CA219" s="488">
        <v>0</v>
      </c>
      <c r="CB219" s="488">
        <v>0</v>
      </c>
      <c r="CC219" s="489"/>
      <c r="CD219" s="489"/>
      <c r="CE219" s="488">
        <v>0</v>
      </c>
      <c r="CF219" s="489"/>
      <c r="CG219" s="488">
        <v>0</v>
      </c>
      <c r="CH219" s="489"/>
      <c r="CI219" s="493"/>
      <c r="CJ219" s="489"/>
      <c r="CK219" s="488">
        <v>0</v>
      </c>
      <c r="CL219" s="493"/>
    </row>
    <row r="220" spans="1:90" s="494" customFormat="1" ht="30.75" customHeight="1" x14ac:dyDescent="0.25">
      <c r="A220" s="595" t="s">
        <v>1116</v>
      </c>
      <c r="B220" s="479" t="s">
        <v>1117</v>
      </c>
      <c r="C220" s="480" t="s">
        <v>1118</v>
      </c>
      <c r="D220" s="480" t="s">
        <v>515</v>
      </c>
      <c r="E220" s="481"/>
      <c r="F220" s="482" t="s">
        <v>63</v>
      </c>
      <c r="G220" s="483">
        <f>'Stage 2 - Site Information'!N220</f>
        <v>8</v>
      </c>
      <c r="H220" s="482"/>
      <c r="I220" s="484">
        <f>'Stage 2 - Site Information'!M220</f>
        <v>0.12</v>
      </c>
      <c r="J220" s="485"/>
      <c r="K220" s="486"/>
      <c r="L220" s="487"/>
      <c r="M220" s="401">
        <f t="shared" si="6"/>
        <v>1</v>
      </c>
      <c r="N220" s="529"/>
      <c r="O220" s="401">
        <v>5</v>
      </c>
      <c r="P220" s="401">
        <v>3</v>
      </c>
      <c r="Q220" s="487"/>
      <c r="R220" s="488">
        <v>0</v>
      </c>
      <c r="S220" s="488">
        <v>0</v>
      </c>
      <c r="T220" s="488">
        <v>0</v>
      </c>
      <c r="U220" s="488">
        <v>0</v>
      </c>
      <c r="V220" s="490"/>
      <c r="W220" s="491">
        <v>0</v>
      </c>
      <c r="X220" s="491">
        <v>0</v>
      </c>
      <c r="Y220" s="491">
        <v>0</v>
      </c>
      <c r="Z220" s="491">
        <v>0</v>
      </c>
      <c r="AA220" s="490"/>
      <c r="AB220" s="488">
        <v>0</v>
      </c>
      <c r="AC220" s="488">
        <v>0</v>
      </c>
      <c r="AD220" s="490"/>
      <c r="AE220" s="488">
        <v>0</v>
      </c>
      <c r="AF220" s="488">
        <v>0</v>
      </c>
      <c r="AG220" s="492"/>
      <c r="AH220" s="488">
        <v>0</v>
      </c>
      <c r="AI220" s="488">
        <v>0</v>
      </c>
      <c r="AJ220" s="488">
        <v>0</v>
      </c>
      <c r="AK220" s="488">
        <v>0</v>
      </c>
      <c r="AL220" s="493"/>
      <c r="AM220" s="488">
        <v>0</v>
      </c>
      <c r="AN220" s="488">
        <v>0</v>
      </c>
      <c r="AO220" s="488">
        <v>0</v>
      </c>
      <c r="AP220" s="488">
        <v>0</v>
      </c>
      <c r="AQ220" s="488">
        <v>0</v>
      </c>
      <c r="AR220" s="488">
        <v>0</v>
      </c>
      <c r="AS220" s="493"/>
      <c r="AT220" s="488">
        <v>0</v>
      </c>
      <c r="AU220" s="488">
        <v>0</v>
      </c>
      <c r="AV220" s="488">
        <v>0</v>
      </c>
      <c r="AW220" s="488">
        <v>0</v>
      </c>
      <c r="AX220" s="488">
        <v>0</v>
      </c>
      <c r="AY220" s="488">
        <v>0</v>
      </c>
      <c r="AZ220" s="488">
        <v>0</v>
      </c>
      <c r="BA220" s="488">
        <v>0</v>
      </c>
      <c r="BB220" s="489"/>
      <c r="BC220" s="488">
        <v>0</v>
      </c>
      <c r="BD220" s="488">
        <v>0</v>
      </c>
      <c r="BE220" s="493"/>
      <c r="BF220" s="488">
        <v>0</v>
      </c>
      <c r="BG220" s="488">
        <v>0</v>
      </c>
      <c r="BH220" s="493"/>
      <c r="BI220" s="488">
        <v>0</v>
      </c>
      <c r="BJ220" s="488">
        <v>0</v>
      </c>
      <c r="BK220" s="488">
        <v>0</v>
      </c>
      <c r="BL220" s="488">
        <v>0</v>
      </c>
      <c r="BM220" s="488">
        <v>0</v>
      </c>
      <c r="BN220" s="488">
        <v>0</v>
      </c>
      <c r="BO220" s="493"/>
      <c r="BP220" s="488">
        <v>0</v>
      </c>
      <c r="BQ220" s="488">
        <v>0</v>
      </c>
      <c r="BR220" s="492"/>
      <c r="BS220" s="488">
        <v>0</v>
      </c>
      <c r="BT220" s="488">
        <v>0</v>
      </c>
      <c r="BU220" s="488">
        <v>0</v>
      </c>
      <c r="BV220" s="488">
        <v>0</v>
      </c>
      <c r="BW220" s="488">
        <v>0</v>
      </c>
      <c r="BX220" s="489"/>
      <c r="BY220" s="488">
        <v>0</v>
      </c>
      <c r="BZ220" s="488">
        <v>0</v>
      </c>
      <c r="CA220" s="488">
        <v>0</v>
      </c>
      <c r="CB220" s="488">
        <v>0</v>
      </c>
      <c r="CC220" s="489"/>
      <c r="CD220" s="489"/>
      <c r="CE220" s="488">
        <v>0</v>
      </c>
      <c r="CF220" s="489"/>
      <c r="CG220" s="488">
        <v>0</v>
      </c>
      <c r="CH220" s="489"/>
      <c r="CI220" s="493"/>
      <c r="CJ220" s="489"/>
      <c r="CK220" s="488">
        <v>0</v>
      </c>
      <c r="CL220" s="493"/>
    </row>
    <row r="221" spans="1:90" s="494" customFormat="1" ht="30.75" customHeight="1" x14ac:dyDescent="0.25">
      <c r="A221" s="595" t="s">
        <v>1119</v>
      </c>
      <c r="B221" s="479" t="s">
        <v>1120</v>
      </c>
      <c r="C221" s="480" t="s">
        <v>1121</v>
      </c>
      <c r="D221" s="480" t="s">
        <v>515</v>
      </c>
      <c r="E221" s="481"/>
      <c r="F221" s="482" t="s">
        <v>63</v>
      </c>
      <c r="G221" s="483">
        <f>'Stage 2 - Site Information'!N221</f>
        <v>7</v>
      </c>
      <c r="H221" s="482"/>
      <c r="I221" s="484">
        <f>'Stage 2 - Site Information'!M221</f>
        <v>0.22</v>
      </c>
      <c r="J221" s="485"/>
      <c r="K221" s="486"/>
      <c r="L221" s="487"/>
      <c r="M221" s="401">
        <f t="shared" si="6"/>
        <v>1</v>
      </c>
      <c r="N221" s="529"/>
      <c r="O221" s="401">
        <v>5</v>
      </c>
      <c r="P221" s="401">
        <v>5</v>
      </c>
      <c r="Q221" s="487"/>
      <c r="R221" s="488">
        <v>0</v>
      </c>
      <c r="S221" s="488">
        <v>0</v>
      </c>
      <c r="T221" s="488">
        <v>0</v>
      </c>
      <c r="U221" s="488">
        <v>0</v>
      </c>
      <c r="V221" s="490"/>
      <c r="W221" s="491">
        <v>0</v>
      </c>
      <c r="X221" s="491">
        <v>0</v>
      </c>
      <c r="Y221" s="491">
        <v>0</v>
      </c>
      <c r="Z221" s="491">
        <v>0</v>
      </c>
      <c r="AA221" s="490"/>
      <c r="AB221" s="488">
        <v>0</v>
      </c>
      <c r="AC221" s="488">
        <v>0</v>
      </c>
      <c r="AD221" s="490"/>
      <c r="AE221" s="488">
        <v>0</v>
      </c>
      <c r="AF221" s="488">
        <v>0</v>
      </c>
      <c r="AG221" s="492"/>
      <c r="AH221" s="488">
        <v>0</v>
      </c>
      <c r="AI221" s="488">
        <v>0</v>
      </c>
      <c r="AJ221" s="488">
        <v>0</v>
      </c>
      <c r="AK221" s="488">
        <v>0</v>
      </c>
      <c r="AL221" s="493"/>
      <c r="AM221" s="488">
        <v>0</v>
      </c>
      <c r="AN221" s="488">
        <v>0</v>
      </c>
      <c r="AO221" s="488">
        <v>0</v>
      </c>
      <c r="AP221" s="488">
        <v>0</v>
      </c>
      <c r="AQ221" s="488">
        <v>0</v>
      </c>
      <c r="AR221" s="488">
        <v>0</v>
      </c>
      <c r="AS221" s="493"/>
      <c r="AT221" s="488">
        <v>0</v>
      </c>
      <c r="AU221" s="488">
        <v>0</v>
      </c>
      <c r="AV221" s="488">
        <v>0</v>
      </c>
      <c r="AW221" s="488">
        <v>0</v>
      </c>
      <c r="AX221" s="488">
        <v>0</v>
      </c>
      <c r="AY221" s="488">
        <v>0</v>
      </c>
      <c r="AZ221" s="488">
        <v>0</v>
      </c>
      <c r="BA221" s="488">
        <v>0</v>
      </c>
      <c r="BB221" s="489"/>
      <c r="BC221" s="488">
        <v>0</v>
      </c>
      <c r="BD221" s="488">
        <v>0</v>
      </c>
      <c r="BE221" s="493"/>
      <c r="BF221" s="488">
        <v>0</v>
      </c>
      <c r="BG221" s="488">
        <v>0</v>
      </c>
      <c r="BH221" s="493"/>
      <c r="BI221" s="488">
        <v>0</v>
      </c>
      <c r="BJ221" s="488">
        <v>0</v>
      </c>
      <c r="BK221" s="488">
        <v>0</v>
      </c>
      <c r="BL221" s="488">
        <v>0</v>
      </c>
      <c r="BM221" s="488">
        <v>0</v>
      </c>
      <c r="BN221" s="488">
        <v>0</v>
      </c>
      <c r="BO221" s="493"/>
      <c r="BP221" s="488">
        <v>0</v>
      </c>
      <c r="BQ221" s="488">
        <v>0</v>
      </c>
      <c r="BR221" s="492"/>
      <c r="BS221" s="488">
        <v>0</v>
      </c>
      <c r="BT221" s="488">
        <v>0</v>
      </c>
      <c r="BU221" s="488">
        <v>0</v>
      </c>
      <c r="BV221" s="488">
        <v>0</v>
      </c>
      <c r="BW221" s="488">
        <v>0</v>
      </c>
      <c r="BX221" s="489"/>
      <c r="BY221" s="488">
        <v>0</v>
      </c>
      <c r="BZ221" s="488">
        <v>0</v>
      </c>
      <c r="CA221" s="488">
        <v>0</v>
      </c>
      <c r="CB221" s="488">
        <v>0</v>
      </c>
      <c r="CC221" s="489"/>
      <c r="CD221" s="489"/>
      <c r="CE221" s="488">
        <v>0</v>
      </c>
      <c r="CF221" s="489"/>
      <c r="CG221" s="488">
        <v>0</v>
      </c>
      <c r="CH221" s="489"/>
      <c r="CI221" s="493"/>
      <c r="CJ221" s="489"/>
      <c r="CK221" s="488">
        <v>0</v>
      </c>
      <c r="CL221" s="493"/>
    </row>
    <row r="222" spans="1:90" s="494" customFormat="1" ht="30.75" customHeight="1" x14ac:dyDescent="0.25">
      <c r="A222" s="595" t="s">
        <v>1122</v>
      </c>
      <c r="B222" s="479" t="s">
        <v>1123</v>
      </c>
      <c r="C222" s="480" t="s">
        <v>1124</v>
      </c>
      <c r="D222" s="480" t="s">
        <v>515</v>
      </c>
      <c r="E222" s="481"/>
      <c r="F222" s="482" t="s">
        <v>63</v>
      </c>
      <c r="G222" s="483">
        <f>'Stage 2 - Site Information'!N222</f>
        <v>4</v>
      </c>
      <c r="H222" s="482"/>
      <c r="I222" s="484">
        <f>'Stage 2 - Site Information'!M222</f>
        <v>0.05</v>
      </c>
      <c r="J222" s="485"/>
      <c r="K222" s="486"/>
      <c r="L222" s="487"/>
      <c r="M222" s="401">
        <f t="shared" si="6"/>
        <v>1</v>
      </c>
      <c r="N222" s="529"/>
      <c r="O222" s="401">
        <v>5</v>
      </c>
      <c r="P222" s="401">
        <v>5</v>
      </c>
      <c r="Q222" s="487"/>
      <c r="R222" s="488">
        <v>0</v>
      </c>
      <c r="S222" s="488">
        <v>0</v>
      </c>
      <c r="T222" s="488">
        <v>0</v>
      </c>
      <c r="U222" s="488">
        <v>0</v>
      </c>
      <c r="V222" s="490"/>
      <c r="W222" s="491">
        <v>0</v>
      </c>
      <c r="X222" s="491">
        <v>0</v>
      </c>
      <c r="Y222" s="491">
        <v>0</v>
      </c>
      <c r="Z222" s="491">
        <v>0</v>
      </c>
      <c r="AA222" s="490"/>
      <c r="AB222" s="488">
        <v>0</v>
      </c>
      <c r="AC222" s="488">
        <v>0</v>
      </c>
      <c r="AD222" s="490"/>
      <c r="AE222" s="488">
        <v>0</v>
      </c>
      <c r="AF222" s="488">
        <v>0</v>
      </c>
      <c r="AG222" s="492"/>
      <c r="AH222" s="488">
        <v>0</v>
      </c>
      <c r="AI222" s="488">
        <v>0</v>
      </c>
      <c r="AJ222" s="488">
        <v>0</v>
      </c>
      <c r="AK222" s="488">
        <v>0</v>
      </c>
      <c r="AL222" s="493"/>
      <c r="AM222" s="488">
        <v>0</v>
      </c>
      <c r="AN222" s="488">
        <v>0</v>
      </c>
      <c r="AO222" s="488">
        <v>0</v>
      </c>
      <c r="AP222" s="488">
        <v>0</v>
      </c>
      <c r="AQ222" s="488">
        <v>0</v>
      </c>
      <c r="AR222" s="488">
        <v>0</v>
      </c>
      <c r="AS222" s="493"/>
      <c r="AT222" s="488">
        <v>0</v>
      </c>
      <c r="AU222" s="488">
        <v>0</v>
      </c>
      <c r="AV222" s="488">
        <v>0</v>
      </c>
      <c r="AW222" s="488">
        <v>0</v>
      </c>
      <c r="AX222" s="488">
        <v>0</v>
      </c>
      <c r="AY222" s="488">
        <v>0</v>
      </c>
      <c r="AZ222" s="488">
        <v>0</v>
      </c>
      <c r="BA222" s="488">
        <v>0</v>
      </c>
      <c r="BB222" s="489"/>
      <c r="BC222" s="488">
        <v>0</v>
      </c>
      <c r="BD222" s="488">
        <v>0</v>
      </c>
      <c r="BE222" s="493"/>
      <c r="BF222" s="488">
        <v>0</v>
      </c>
      <c r="BG222" s="488">
        <v>0</v>
      </c>
      <c r="BH222" s="493"/>
      <c r="BI222" s="488">
        <v>0</v>
      </c>
      <c r="BJ222" s="488">
        <v>0</v>
      </c>
      <c r="BK222" s="488">
        <v>0</v>
      </c>
      <c r="BL222" s="488">
        <v>0</v>
      </c>
      <c r="BM222" s="488">
        <v>0</v>
      </c>
      <c r="BN222" s="488">
        <v>0</v>
      </c>
      <c r="BO222" s="493"/>
      <c r="BP222" s="488">
        <v>0</v>
      </c>
      <c r="BQ222" s="488">
        <v>0</v>
      </c>
      <c r="BR222" s="492"/>
      <c r="BS222" s="488">
        <v>0</v>
      </c>
      <c r="BT222" s="488">
        <v>0</v>
      </c>
      <c r="BU222" s="488">
        <v>0</v>
      </c>
      <c r="BV222" s="488">
        <v>0</v>
      </c>
      <c r="BW222" s="488">
        <v>0</v>
      </c>
      <c r="BX222" s="489"/>
      <c r="BY222" s="488">
        <v>0</v>
      </c>
      <c r="BZ222" s="488">
        <v>0</v>
      </c>
      <c r="CA222" s="488">
        <v>0</v>
      </c>
      <c r="CB222" s="488">
        <v>0</v>
      </c>
      <c r="CC222" s="489"/>
      <c r="CD222" s="489"/>
      <c r="CE222" s="488">
        <v>0</v>
      </c>
      <c r="CF222" s="489"/>
      <c r="CG222" s="488">
        <v>0</v>
      </c>
      <c r="CH222" s="489"/>
      <c r="CI222" s="493"/>
      <c r="CJ222" s="489"/>
      <c r="CK222" s="488">
        <v>0</v>
      </c>
      <c r="CL222" s="493"/>
    </row>
    <row r="223" spans="1:90" s="494" customFormat="1" ht="30.75" customHeight="1" x14ac:dyDescent="0.25">
      <c r="A223" s="595" t="s">
        <v>1125</v>
      </c>
      <c r="B223" s="479" t="s">
        <v>1126</v>
      </c>
      <c r="C223" s="480" t="s">
        <v>1127</v>
      </c>
      <c r="D223" s="480" t="s">
        <v>515</v>
      </c>
      <c r="E223" s="481"/>
      <c r="F223" s="482" t="s">
        <v>63</v>
      </c>
      <c r="G223" s="483">
        <f>'Stage 2 - Site Information'!N223</f>
        <v>4</v>
      </c>
      <c r="H223" s="482"/>
      <c r="I223" s="484">
        <f>'Stage 2 - Site Information'!M223</f>
        <v>0.1</v>
      </c>
      <c r="J223" s="485"/>
      <c r="K223" s="486"/>
      <c r="L223" s="487"/>
      <c r="M223" s="401">
        <f t="shared" si="6"/>
        <v>1</v>
      </c>
      <c r="N223" s="529"/>
      <c r="O223" s="401">
        <v>5</v>
      </c>
      <c r="P223" s="401">
        <v>3</v>
      </c>
      <c r="Q223" s="487"/>
      <c r="R223" s="488">
        <v>0</v>
      </c>
      <c r="S223" s="488">
        <v>0</v>
      </c>
      <c r="T223" s="488">
        <v>0</v>
      </c>
      <c r="U223" s="488">
        <v>0</v>
      </c>
      <c r="V223" s="490"/>
      <c r="W223" s="491">
        <v>0</v>
      </c>
      <c r="X223" s="491">
        <v>0</v>
      </c>
      <c r="Y223" s="491">
        <v>0</v>
      </c>
      <c r="Z223" s="491">
        <v>0</v>
      </c>
      <c r="AA223" s="490"/>
      <c r="AB223" s="488">
        <v>0</v>
      </c>
      <c r="AC223" s="488">
        <v>0</v>
      </c>
      <c r="AD223" s="490"/>
      <c r="AE223" s="488">
        <v>0</v>
      </c>
      <c r="AF223" s="488">
        <v>0</v>
      </c>
      <c r="AG223" s="492"/>
      <c r="AH223" s="488">
        <v>0</v>
      </c>
      <c r="AI223" s="488">
        <v>0</v>
      </c>
      <c r="AJ223" s="488">
        <v>0</v>
      </c>
      <c r="AK223" s="488">
        <v>0</v>
      </c>
      <c r="AL223" s="493"/>
      <c r="AM223" s="488">
        <v>0</v>
      </c>
      <c r="AN223" s="488">
        <v>0</v>
      </c>
      <c r="AO223" s="488">
        <v>0</v>
      </c>
      <c r="AP223" s="488">
        <v>0</v>
      </c>
      <c r="AQ223" s="488">
        <v>0</v>
      </c>
      <c r="AR223" s="488">
        <v>0</v>
      </c>
      <c r="AS223" s="493"/>
      <c r="AT223" s="488">
        <v>0</v>
      </c>
      <c r="AU223" s="488">
        <v>0</v>
      </c>
      <c r="AV223" s="488">
        <v>0</v>
      </c>
      <c r="AW223" s="488">
        <v>0</v>
      </c>
      <c r="AX223" s="488">
        <v>0</v>
      </c>
      <c r="AY223" s="488">
        <v>0</v>
      </c>
      <c r="AZ223" s="488">
        <v>0</v>
      </c>
      <c r="BA223" s="488">
        <v>0</v>
      </c>
      <c r="BB223" s="489"/>
      <c r="BC223" s="488">
        <v>0</v>
      </c>
      <c r="BD223" s="488">
        <v>0</v>
      </c>
      <c r="BE223" s="493"/>
      <c r="BF223" s="488">
        <v>0</v>
      </c>
      <c r="BG223" s="488">
        <v>0</v>
      </c>
      <c r="BH223" s="493"/>
      <c r="BI223" s="488">
        <v>0</v>
      </c>
      <c r="BJ223" s="488">
        <v>0</v>
      </c>
      <c r="BK223" s="488">
        <v>0</v>
      </c>
      <c r="BL223" s="488">
        <v>0</v>
      </c>
      <c r="BM223" s="488">
        <v>0</v>
      </c>
      <c r="BN223" s="488">
        <v>0</v>
      </c>
      <c r="BO223" s="493"/>
      <c r="BP223" s="488">
        <v>0</v>
      </c>
      <c r="BQ223" s="488">
        <v>0</v>
      </c>
      <c r="BR223" s="492"/>
      <c r="BS223" s="488">
        <v>0</v>
      </c>
      <c r="BT223" s="488">
        <v>0</v>
      </c>
      <c r="BU223" s="488">
        <v>0</v>
      </c>
      <c r="BV223" s="488">
        <v>0</v>
      </c>
      <c r="BW223" s="488">
        <v>0</v>
      </c>
      <c r="BX223" s="489"/>
      <c r="BY223" s="488">
        <v>0</v>
      </c>
      <c r="BZ223" s="488">
        <v>0</v>
      </c>
      <c r="CA223" s="488">
        <v>0</v>
      </c>
      <c r="CB223" s="488">
        <v>0</v>
      </c>
      <c r="CC223" s="489"/>
      <c r="CD223" s="489"/>
      <c r="CE223" s="488">
        <v>0</v>
      </c>
      <c r="CF223" s="489"/>
      <c r="CG223" s="488">
        <v>0</v>
      </c>
      <c r="CH223" s="489"/>
      <c r="CI223" s="493"/>
      <c r="CJ223" s="489"/>
      <c r="CK223" s="488">
        <v>0</v>
      </c>
      <c r="CL223" s="493"/>
    </row>
    <row r="224" spans="1:90" s="494" customFormat="1" ht="30.75" customHeight="1" x14ac:dyDescent="0.25">
      <c r="A224" s="595" t="s">
        <v>1128</v>
      </c>
      <c r="B224" s="479" t="s">
        <v>1129</v>
      </c>
      <c r="C224" s="480" t="s">
        <v>1130</v>
      </c>
      <c r="D224" s="480" t="s">
        <v>515</v>
      </c>
      <c r="E224" s="481"/>
      <c r="F224" s="482" t="s">
        <v>63</v>
      </c>
      <c r="G224" s="483">
        <f>'Stage 2 - Site Information'!N224</f>
        <v>3</v>
      </c>
      <c r="H224" s="482"/>
      <c r="I224" s="484">
        <f>'Stage 2 - Site Information'!M224</f>
        <v>0.12</v>
      </c>
      <c r="J224" s="485"/>
      <c r="K224" s="486"/>
      <c r="L224" s="487"/>
      <c r="M224" s="401">
        <f t="shared" si="6"/>
        <v>1</v>
      </c>
      <c r="N224" s="529"/>
      <c r="O224" s="401">
        <v>5</v>
      </c>
      <c r="P224" s="401">
        <v>3</v>
      </c>
      <c r="Q224" s="487"/>
      <c r="R224" s="488">
        <v>0</v>
      </c>
      <c r="S224" s="488">
        <v>0</v>
      </c>
      <c r="T224" s="488">
        <v>0</v>
      </c>
      <c r="U224" s="488">
        <v>0</v>
      </c>
      <c r="V224" s="490"/>
      <c r="W224" s="491">
        <v>0</v>
      </c>
      <c r="X224" s="491">
        <v>0</v>
      </c>
      <c r="Y224" s="491">
        <v>0</v>
      </c>
      <c r="Z224" s="491">
        <v>0</v>
      </c>
      <c r="AA224" s="490"/>
      <c r="AB224" s="488">
        <v>0</v>
      </c>
      <c r="AC224" s="488">
        <v>0</v>
      </c>
      <c r="AD224" s="490"/>
      <c r="AE224" s="488">
        <v>0</v>
      </c>
      <c r="AF224" s="488">
        <v>0</v>
      </c>
      <c r="AG224" s="492"/>
      <c r="AH224" s="488">
        <v>0</v>
      </c>
      <c r="AI224" s="488">
        <v>0</v>
      </c>
      <c r="AJ224" s="488">
        <v>0</v>
      </c>
      <c r="AK224" s="488">
        <v>0</v>
      </c>
      <c r="AL224" s="493"/>
      <c r="AM224" s="488">
        <v>0</v>
      </c>
      <c r="AN224" s="488">
        <v>0</v>
      </c>
      <c r="AO224" s="488">
        <v>0</v>
      </c>
      <c r="AP224" s="488">
        <v>0</v>
      </c>
      <c r="AQ224" s="488">
        <v>0</v>
      </c>
      <c r="AR224" s="488">
        <v>0</v>
      </c>
      <c r="AS224" s="493"/>
      <c r="AT224" s="488">
        <v>0</v>
      </c>
      <c r="AU224" s="488">
        <v>0</v>
      </c>
      <c r="AV224" s="488">
        <v>0</v>
      </c>
      <c r="AW224" s="488">
        <v>0</v>
      </c>
      <c r="AX224" s="488">
        <v>0</v>
      </c>
      <c r="AY224" s="488">
        <v>0</v>
      </c>
      <c r="AZ224" s="488">
        <v>0</v>
      </c>
      <c r="BA224" s="488">
        <v>0</v>
      </c>
      <c r="BB224" s="489"/>
      <c r="BC224" s="488">
        <v>0</v>
      </c>
      <c r="BD224" s="488">
        <v>0</v>
      </c>
      <c r="BE224" s="493"/>
      <c r="BF224" s="488">
        <v>0</v>
      </c>
      <c r="BG224" s="488">
        <v>0</v>
      </c>
      <c r="BH224" s="493"/>
      <c r="BI224" s="488">
        <v>0</v>
      </c>
      <c r="BJ224" s="488">
        <v>0</v>
      </c>
      <c r="BK224" s="488">
        <v>0</v>
      </c>
      <c r="BL224" s="488">
        <v>0</v>
      </c>
      <c r="BM224" s="488">
        <v>0</v>
      </c>
      <c r="BN224" s="488">
        <v>0</v>
      </c>
      <c r="BO224" s="493"/>
      <c r="BP224" s="488">
        <v>0</v>
      </c>
      <c r="BQ224" s="488">
        <v>0</v>
      </c>
      <c r="BR224" s="492"/>
      <c r="BS224" s="488">
        <v>0</v>
      </c>
      <c r="BT224" s="488">
        <v>0</v>
      </c>
      <c r="BU224" s="488">
        <v>0</v>
      </c>
      <c r="BV224" s="488">
        <v>0</v>
      </c>
      <c r="BW224" s="488">
        <v>0</v>
      </c>
      <c r="BX224" s="489"/>
      <c r="BY224" s="488">
        <v>0</v>
      </c>
      <c r="BZ224" s="488">
        <v>0</v>
      </c>
      <c r="CA224" s="488">
        <v>0</v>
      </c>
      <c r="CB224" s="488">
        <v>0</v>
      </c>
      <c r="CC224" s="489"/>
      <c r="CD224" s="489"/>
      <c r="CE224" s="488">
        <v>0</v>
      </c>
      <c r="CF224" s="489"/>
      <c r="CG224" s="488">
        <v>0</v>
      </c>
      <c r="CH224" s="489"/>
      <c r="CI224" s="493"/>
      <c r="CJ224" s="489"/>
      <c r="CK224" s="488">
        <v>0</v>
      </c>
      <c r="CL224" s="493"/>
    </row>
    <row r="225" spans="1:90" s="494" customFormat="1" ht="30.75" customHeight="1" x14ac:dyDescent="0.25">
      <c r="A225" s="595" t="s">
        <v>1131</v>
      </c>
      <c r="B225" s="479" t="s">
        <v>1385</v>
      </c>
      <c r="C225" s="480" t="s">
        <v>1132</v>
      </c>
      <c r="D225" s="480" t="s">
        <v>515</v>
      </c>
      <c r="E225" s="481"/>
      <c r="F225" s="482" t="s">
        <v>63</v>
      </c>
      <c r="G225" s="483">
        <f>'Stage 2 - Site Information'!N225</f>
        <v>3</v>
      </c>
      <c r="H225" s="482"/>
      <c r="I225" s="484">
        <f>'Stage 2 - Site Information'!M225</f>
        <v>0.06</v>
      </c>
      <c r="J225" s="485"/>
      <c r="K225" s="486"/>
      <c r="L225" s="487"/>
      <c r="M225" s="401">
        <f t="shared" si="6"/>
        <v>1</v>
      </c>
      <c r="N225" s="529"/>
      <c r="O225" s="401">
        <v>5</v>
      </c>
      <c r="P225" s="401">
        <v>1</v>
      </c>
      <c r="Q225" s="487"/>
      <c r="R225" s="488">
        <v>0</v>
      </c>
      <c r="S225" s="488">
        <v>0</v>
      </c>
      <c r="T225" s="488">
        <v>0</v>
      </c>
      <c r="U225" s="488">
        <v>0</v>
      </c>
      <c r="V225" s="490"/>
      <c r="W225" s="491">
        <v>0</v>
      </c>
      <c r="X225" s="491">
        <v>0</v>
      </c>
      <c r="Y225" s="491">
        <v>0</v>
      </c>
      <c r="Z225" s="491">
        <v>0</v>
      </c>
      <c r="AA225" s="490"/>
      <c r="AB225" s="488">
        <v>0</v>
      </c>
      <c r="AC225" s="409"/>
      <c r="AD225" s="490"/>
      <c r="AE225" s="488">
        <v>0</v>
      </c>
      <c r="AF225" s="488">
        <v>0</v>
      </c>
      <c r="AG225" s="492"/>
      <c r="AH225" s="488">
        <v>0</v>
      </c>
      <c r="AI225" s="488">
        <v>0</v>
      </c>
      <c r="AJ225" s="488">
        <v>0</v>
      </c>
      <c r="AK225" s="488">
        <v>0</v>
      </c>
      <c r="AL225" s="493"/>
      <c r="AM225" s="488">
        <v>0</v>
      </c>
      <c r="AN225" s="488">
        <v>0</v>
      </c>
      <c r="AO225" s="488">
        <v>0</v>
      </c>
      <c r="AP225" s="488">
        <v>0</v>
      </c>
      <c r="AQ225" s="488">
        <v>0</v>
      </c>
      <c r="AR225" s="488">
        <v>0</v>
      </c>
      <c r="AS225" s="493"/>
      <c r="AT225" s="488">
        <v>0</v>
      </c>
      <c r="AU225" s="488">
        <v>0</v>
      </c>
      <c r="AV225" s="488">
        <v>0</v>
      </c>
      <c r="AW225" s="488">
        <v>0</v>
      </c>
      <c r="AX225" s="488">
        <v>0</v>
      </c>
      <c r="AY225" s="488">
        <v>0</v>
      </c>
      <c r="AZ225" s="488">
        <v>0</v>
      </c>
      <c r="BA225" s="488">
        <v>0</v>
      </c>
      <c r="BB225" s="489"/>
      <c r="BC225" s="488">
        <v>0</v>
      </c>
      <c r="BD225" s="488">
        <v>0</v>
      </c>
      <c r="BE225" s="493"/>
      <c r="BF225" s="488">
        <v>0</v>
      </c>
      <c r="BG225" s="488">
        <v>0</v>
      </c>
      <c r="BH225" s="493"/>
      <c r="BI225" s="488">
        <v>0</v>
      </c>
      <c r="BJ225" s="488">
        <v>0</v>
      </c>
      <c r="BK225" s="488">
        <v>0</v>
      </c>
      <c r="BL225" s="488">
        <v>0</v>
      </c>
      <c r="BM225" s="488">
        <v>0</v>
      </c>
      <c r="BN225" s="488">
        <v>0</v>
      </c>
      <c r="BO225" s="493"/>
      <c r="BP225" s="488">
        <v>0</v>
      </c>
      <c r="BQ225" s="488">
        <v>0</v>
      </c>
      <c r="BR225" s="492"/>
      <c r="BS225" s="488">
        <v>0</v>
      </c>
      <c r="BT225" s="488">
        <v>0</v>
      </c>
      <c r="BU225" s="488">
        <v>0</v>
      </c>
      <c r="BV225" s="488">
        <v>0</v>
      </c>
      <c r="BW225" s="488">
        <v>0</v>
      </c>
      <c r="BX225" s="489"/>
      <c r="BY225" s="488">
        <v>0</v>
      </c>
      <c r="BZ225" s="488">
        <v>0</v>
      </c>
      <c r="CA225" s="488">
        <v>0</v>
      </c>
      <c r="CB225" s="488">
        <v>0</v>
      </c>
      <c r="CC225" s="489"/>
      <c r="CD225" s="489"/>
      <c r="CE225" s="488">
        <v>0</v>
      </c>
      <c r="CF225" s="489"/>
      <c r="CG225" s="488">
        <v>0</v>
      </c>
      <c r="CH225" s="489"/>
      <c r="CI225" s="493"/>
      <c r="CJ225" s="489"/>
      <c r="CK225" s="488">
        <v>0</v>
      </c>
      <c r="CL225" s="493"/>
    </row>
    <row r="226" spans="1:90" s="494" customFormat="1" ht="30.75" customHeight="1" x14ac:dyDescent="0.25">
      <c r="A226" s="595" t="s">
        <v>1133</v>
      </c>
      <c r="B226" s="479" t="s">
        <v>1134</v>
      </c>
      <c r="C226" s="480" t="s">
        <v>754</v>
      </c>
      <c r="D226" s="480" t="s">
        <v>515</v>
      </c>
      <c r="E226" s="481"/>
      <c r="F226" s="482" t="s">
        <v>63</v>
      </c>
      <c r="G226" s="483">
        <f>'Stage 2 - Site Information'!N226</f>
        <v>1</v>
      </c>
      <c r="H226" s="482"/>
      <c r="I226" s="484">
        <f>'Stage 2 - Site Information'!M226</f>
        <v>0.03</v>
      </c>
      <c r="J226" s="485"/>
      <c r="K226" s="486"/>
      <c r="L226" s="487"/>
      <c r="M226" s="401">
        <f t="shared" si="6"/>
        <v>1</v>
      </c>
      <c r="N226" s="529"/>
      <c r="O226" s="401">
        <v>5</v>
      </c>
      <c r="P226" s="401">
        <v>3</v>
      </c>
      <c r="Q226" s="487"/>
      <c r="R226" s="488">
        <v>0</v>
      </c>
      <c r="S226" s="488">
        <v>0</v>
      </c>
      <c r="T226" s="488">
        <v>0</v>
      </c>
      <c r="U226" s="488">
        <v>0</v>
      </c>
      <c r="V226" s="490"/>
      <c r="W226" s="491">
        <v>0</v>
      </c>
      <c r="X226" s="491">
        <v>0</v>
      </c>
      <c r="Y226" s="491">
        <v>0</v>
      </c>
      <c r="Z226" s="491">
        <v>0</v>
      </c>
      <c r="AA226" s="490"/>
      <c r="AB226" s="488">
        <v>0</v>
      </c>
      <c r="AC226" s="488">
        <v>0</v>
      </c>
      <c r="AD226" s="490"/>
      <c r="AE226" s="488">
        <v>0</v>
      </c>
      <c r="AF226" s="488">
        <v>0</v>
      </c>
      <c r="AG226" s="492"/>
      <c r="AH226" s="488">
        <v>0</v>
      </c>
      <c r="AI226" s="488">
        <v>0</v>
      </c>
      <c r="AJ226" s="488">
        <v>0</v>
      </c>
      <c r="AK226" s="488">
        <v>0</v>
      </c>
      <c r="AL226" s="493"/>
      <c r="AM226" s="488">
        <v>0</v>
      </c>
      <c r="AN226" s="488">
        <v>0</v>
      </c>
      <c r="AO226" s="488">
        <v>0</v>
      </c>
      <c r="AP226" s="488">
        <v>0</v>
      </c>
      <c r="AQ226" s="488">
        <v>0</v>
      </c>
      <c r="AR226" s="488">
        <v>0</v>
      </c>
      <c r="AS226" s="493"/>
      <c r="AT226" s="488">
        <v>0</v>
      </c>
      <c r="AU226" s="488">
        <v>0</v>
      </c>
      <c r="AV226" s="488">
        <v>0</v>
      </c>
      <c r="AW226" s="488">
        <v>0</v>
      </c>
      <c r="AX226" s="488">
        <v>0</v>
      </c>
      <c r="AY226" s="488">
        <v>0</v>
      </c>
      <c r="AZ226" s="488">
        <v>0</v>
      </c>
      <c r="BA226" s="488">
        <v>0</v>
      </c>
      <c r="BB226" s="489"/>
      <c r="BC226" s="488">
        <v>0</v>
      </c>
      <c r="BD226" s="488">
        <v>0</v>
      </c>
      <c r="BE226" s="493"/>
      <c r="BF226" s="488">
        <v>0</v>
      </c>
      <c r="BG226" s="488">
        <v>0</v>
      </c>
      <c r="BH226" s="493"/>
      <c r="BI226" s="488">
        <v>0</v>
      </c>
      <c r="BJ226" s="488">
        <v>0</v>
      </c>
      <c r="BK226" s="488">
        <v>0</v>
      </c>
      <c r="BL226" s="488">
        <v>0</v>
      </c>
      <c r="BM226" s="488">
        <v>0</v>
      </c>
      <c r="BN226" s="488">
        <v>0</v>
      </c>
      <c r="BO226" s="493"/>
      <c r="BP226" s="488">
        <v>0</v>
      </c>
      <c r="BQ226" s="488">
        <v>0</v>
      </c>
      <c r="BR226" s="492"/>
      <c r="BS226" s="488">
        <v>0</v>
      </c>
      <c r="BT226" s="488">
        <v>0</v>
      </c>
      <c r="BU226" s="488">
        <v>0</v>
      </c>
      <c r="BV226" s="488">
        <v>0</v>
      </c>
      <c r="BW226" s="488">
        <v>0</v>
      </c>
      <c r="BX226" s="489"/>
      <c r="BY226" s="488">
        <v>0</v>
      </c>
      <c r="BZ226" s="488">
        <v>0</v>
      </c>
      <c r="CA226" s="488">
        <v>0</v>
      </c>
      <c r="CB226" s="488">
        <v>0</v>
      </c>
      <c r="CC226" s="489"/>
      <c r="CD226" s="489"/>
      <c r="CE226" s="488">
        <v>0</v>
      </c>
      <c r="CF226" s="489"/>
      <c r="CG226" s="488">
        <v>0</v>
      </c>
      <c r="CH226" s="489"/>
      <c r="CI226" s="493"/>
      <c r="CJ226" s="489"/>
      <c r="CK226" s="488">
        <v>0</v>
      </c>
      <c r="CL226" s="493"/>
    </row>
    <row r="227" spans="1:90" s="494" customFormat="1" ht="30.75" customHeight="1" x14ac:dyDescent="0.25">
      <c r="A227" s="595" t="s">
        <v>1135</v>
      </c>
      <c r="B227" s="479" t="s">
        <v>1136</v>
      </c>
      <c r="C227" s="480" t="s">
        <v>1137</v>
      </c>
      <c r="D227" s="480" t="s">
        <v>1138</v>
      </c>
      <c r="E227" s="481"/>
      <c r="F227" s="482" t="s">
        <v>63</v>
      </c>
      <c r="G227" s="483">
        <f>'Stage 2 - Site Information'!N227</f>
        <v>4</v>
      </c>
      <c r="H227" s="482"/>
      <c r="I227" s="484">
        <f>'Stage 2 - Site Information'!M227</f>
        <v>7.0000000000000007E-2</v>
      </c>
      <c r="J227" s="485"/>
      <c r="K227" s="486"/>
      <c r="L227" s="487"/>
      <c r="M227" s="401">
        <f t="shared" si="6"/>
        <v>1</v>
      </c>
      <c r="N227" s="529"/>
      <c r="O227" s="401">
        <v>2</v>
      </c>
      <c r="P227" s="401">
        <v>1</v>
      </c>
      <c r="Q227" s="487"/>
      <c r="R227" s="488">
        <v>0</v>
      </c>
      <c r="S227" s="488">
        <v>0</v>
      </c>
      <c r="T227" s="488">
        <v>0</v>
      </c>
      <c r="U227" s="488">
        <v>0</v>
      </c>
      <c r="V227" s="490"/>
      <c r="W227" s="491">
        <v>0</v>
      </c>
      <c r="X227" s="491">
        <v>0</v>
      </c>
      <c r="Y227" s="491">
        <v>0</v>
      </c>
      <c r="Z227" s="491">
        <v>0</v>
      </c>
      <c r="AA227" s="490"/>
      <c r="AB227" s="488">
        <v>0</v>
      </c>
      <c r="AC227" s="409"/>
      <c r="AD227" s="490"/>
      <c r="AE227" s="488">
        <v>0</v>
      </c>
      <c r="AF227" s="488">
        <v>0</v>
      </c>
      <c r="AG227" s="492"/>
      <c r="AH227" s="488">
        <v>0</v>
      </c>
      <c r="AI227" s="488">
        <v>0</v>
      </c>
      <c r="AJ227" s="488">
        <v>0</v>
      </c>
      <c r="AK227" s="488">
        <v>0</v>
      </c>
      <c r="AL227" s="493"/>
      <c r="AM227" s="488">
        <v>0</v>
      </c>
      <c r="AN227" s="488">
        <v>0</v>
      </c>
      <c r="AO227" s="488">
        <v>0</v>
      </c>
      <c r="AP227" s="488">
        <v>0</v>
      </c>
      <c r="AQ227" s="488">
        <v>0</v>
      </c>
      <c r="AR227" s="488">
        <v>0</v>
      </c>
      <c r="AS227" s="493"/>
      <c r="AT227" s="488">
        <v>0</v>
      </c>
      <c r="AU227" s="488">
        <v>0</v>
      </c>
      <c r="AV227" s="488">
        <v>0</v>
      </c>
      <c r="AW227" s="488">
        <v>0</v>
      </c>
      <c r="AX227" s="488">
        <v>0</v>
      </c>
      <c r="AY227" s="488">
        <v>0</v>
      </c>
      <c r="AZ227" s="488">
        <v>0</v>
      </c>
      <c r="BA227" s="488">
        <v>0</v>
      </c>
      <c r="BB227" s="489"/>
      <c r="BC227" s="488">
        <v>0</v>
      </c>
      <c r="BD227" s="488">
        <v>0</v>
      </c>
      <c r="BE227" s="493"/>
      <c r="BF227" s="488">
        <v>0</v>
      </c>
      <c r="BG227" s="488">
        <v>0</v>
      </c>
      <c r="BH227" s="493"/>
      <c r="BI227" s="488">
        <v>0</v>
      </c>
      <c r="BJ227" s="488">
        <v>0</v>
      </c>
      <c r="BK227" s="488">
        <v>0</v>
      </c>
      <c r="BL227" s="488">
        <v>0</v>
      </c>
      <c r="BM227" s="488">
        <v>0</v>
      </c>
      <c r="BN227" s="488">
        <v>0</v>
      </c>
      <c r="BO227" s="493"/>
      <c r="BP227" s="488">
        <v>0</v>
      </c>
      <c r="BQ227" s="488">
        <v>0</v>
      </c>
      <c r="BR227" s="492"/>
      <c r="BS227" s="488">
        <v>0</v>
      </c>
      <c r="BT227" s="488">
        <v>0</v>
      </c>
      <c r="BU227" s="488">
        <v>0</v>
      </c>
      <c r="BV227" s="488">
        <v>0</v>
      </c>
      <c r="BW227" s="488">
        <v>0</v>
      </c>
      <c r="BX227" s="489"/>
      <c r="BY227" s="488">
        <v>0</v>
      </c>
      <c r="BZ227" s="488">
        <v>0</v>
      </c>
      <c r="CA227" s="488">
        <v>0</v>
      </c>
      <c r="CB227" s="488">
        <v>0</v>
      </c>
      <c r="CC227" s="489"/>
      <c r="CD227" s="489"/>
      <c r="CE227" s="488">
        <v>0</v>
      </c>
      <c r="CF227" s="489"/>
      <c r="CG227" s="488">
        <v>0</v>
      </c>
      <c r="CH227" s="489"/>
      <c r="CI227" s="493"/>
      <c r="CJ227" s="489"/>
      <c r="CK227" s="488">
        <v>0</v>
      </c>
      <c r="CL227" s="493"/>
    </row>
    <row r="228" spans="1:90" s="494" customFormat="1" ht="30.75" customHeight="1" x14ac:dyDescent="0.25">
      <c r="A228" s="595" t="s">
        <v>1139</v>
      </c>
      <c r="B228" s="479" t="s">
        <v>1140</v>
      </c>
      <c r="C228" s="480" t="s">
        <v>1141</v>
      </c>
      <c r="D228" s="480" t="s">
        <v>794</v>
      </c>
      <c r="E228" s="481"/>
      <c r="F228" s="482" t="s">
        <v>63</v>
      </c>
      <c r="G228" s="483">
        <f>'Stage 2 - Site Information'!N228</f>
        <v>11</v>
      </c>
      <c r="H228" s="482"/>
      <c r="I228" s="484">
        <f>'Stage 2 - Site Information'!M228</f>
        <v>0.32</v>
      </c>
      <c r="J228" s="485"/>
      <c r="K228" s="486"/>
      <c r="L228" s="487"/>
      <c r="M228" s="401">
        <f t="shared" si="6"/>
        <v>5</v>
      </c>
      <c r="N228" s="529"/>
      <c r="O228" s="401">
        <v>3</v>
      </c>
      <c r="P228" s="401">
        <v>4</v>
      </c>
      <c r="Q228" s="487"/>
      <c r="R228" s="488">
        <v>0</v>
      </c>
      <c r="S228" s="488">
        <v>0</v>
      </c>
      <c r="T228" s="488">
        <v>0</v>
      </c>
      <c r="U228" s="488">
        <v>0</v>
      </c>
      <c r="V228" s="490"/>
      <c r="W228" s="491">
        <v>0</v>
      </c>
      <c r="X228" s="491">
        <v>0</v>
      </c>
      <c r="Y228" s="491">
        <v>0</v>
      </c>
      <c r="Z228" s="491">
        <v>0</v>
      </c>
      <c r="AA228" s="490"/>
      <c r="AB228" s="488">
        <v>0</v>
      </c>
      <c r="AC228" s="488">
        <v>0</v>
      </c>
      <c r="AD228" s="490"/>
      <c r="AE228" s="488">
        <v>0</v>
      </c>
      <c r="AF228" s="488">
        <v>0</v>
      </c>
      <c r="AG228" s="492"/>
      <c r="AH228" s="488">
        <v>0</v>
      </c>
      <c r="AI228" s="488">
        <v>0</v>
      </c>
      <c r="AJ228" s="488">
        <v>0</v>
      </c>
      <c r="AK228" s="488">
        <v>0</v>
      </c>
      <c r="AL228" s="493"/>
      <c r="AM228" s="488">
        <v>0</v>
      </c>
      <c r="AN228" s="488">
        <v>0</v>
      </c>
      <c r="AO228" s="488">
        <v>0</v>
      </c>
      <c r="AP228" s="488">
        <v>0</v>
      </c>
      <c r="AQ228" s="488">
        <v>0</v>
      </c>
      <c r="AR228" s="488">
        <v>0</v>
      </c>
      <c r="AS228" s="493"/>
      <c r="AT228" s="488">
        <v>0</v>
      </c>
      <c r="AU228" s="488">
        <v>0</v>
      </c>
      <c r="AV228" s="488">
        <v>0</v>
      </c>
      <c r="AW228" s="488">
        <v>0</v>
      </c>
      <c r="AX228" s="488">
        <v>0</v>
      </c>
      <c r="AY228" s="488">
        <v>0</v>
      </c>
      <c r="AZ228" s="488">
        <v>0</v>
      </c>
      <c r="BA228" s="488">
        <v>0</v>
      </c>
      <c r="BB228" s="489"/>
      <c r="BC228" s="488">
        <v>0</v>
      </c>
      <c r="BD228" s="488">
        <v>0</v>
      </c>
      <c r="BE228" s="493"/>
      <c r="BF228" s="488">
        <v>0</v>
      </c>
      <c r="BG228" s="488">
        <v>0</v>
      </c>
      <c r="BH228" s="493"/>
      <c r="BI228" s="488">
        <v>0</v>
      </c>
      <c r="BJ228" s="488">
        <v>0</v>
      </c>
      <c r="BK228" s="488">
        <v>0</v>
      </c>
      <c r="BL228" s="488">
        <v>0</v>
      </c>
      <c r="BM228" s="488">
        <v>0</v>
      </c>
      <c r="BN228" s="488">
        <v>0</v>
      </c>
      <c r="BO228" s="493"/>
      <c r="BP228" s="488">
        <v>0</v>
      </c>
      <c r="BQ228" s="488">
        <v>0</v>
      </c>
      <c r="BR228" s="492"/>
      <c r="BS228" s="488">
        <v>0</v>
      </c>
      <c r="BT228" s="488">
        <v>0</v>
      </c>
      <c r="BU228" s="488">
        <v>0</v>
      </c>
      <c r="BV228" s="488">
        <v>0</v>
      </c>
      <c r="BW228" s="488">
        <v>0</v>
      </c>
      <c r="BX228" s="489"/>
      <c r="BY228" s="488">
        <v>0</v>
      </c>
      <c r="BZ228" s="488">
        <v>0</v>
      </c>
      <c r="CA228" s="488">
        <v>0</v>
      </c>
      <c r="CB228" s="488">
        <v>0</v>
      </c>
      <c r="CC228" s="489"/>
      <c r="CD228" s="489"/>
      <c r="CE228" s="488">
        <v>0</v>
      </c>
      <c r="CF228" s="489"/>
      <c r="CG228" s="488">
        <v>0</v>
      </c>
      <c r="CH228" s="489"/>
      <c r="CI228" s="493"/>
      <c r="CJ228" s="489"/>
      <c r="CK228" s="488">
        <v>0</v>
      </c>
      <c r="CL228" s="493"/>
    </row>
    <row r="229" spans="1:90" s="494" customFormat="1" ht="30.75" customHeight="1" x14ac:dyDescent="0.25">
      <c r="A229" s="595" t="s">
        <v>1142</v>
      </c>
      <c r="B229" s="479" t="s">
        <v>1143</v>
      </c>
      <c r="C229" s="480" t="s">
        <v>520</v>
      </c>
      <c r="D229" s="480" t="s">
        <v>794</v>
      </c>
      <c r="E229" s="481"/>
      <c r="F229" s="482" t="s">
        <v>63</v>
      </c>
      <c r="G229" s="483">
        <f>'Stage 2 - Site Information'!N229</f>
        <v>2</v>
      </c>
      <c r="H229" s="482"/>
      <c r="I229" s="484">
        <f>'Stage 2 - Site Information'!M229</f>
        <v>0.06</v>
      </c>
      <c r="J229" s="485"/>
      <c r="K229" s="486"/>
      <c r="L229" s="487"/>
      <c r="M229" s="401">
        <f t="shared" si="6"/>
        <v>1</v>
      </c>
      <c r="N229" s="529"/>
      <c r="O229" s="401">
        <v>3</v>
      </c>
      <c r="P229" s="401">
        <v>2</v>
      </c>
      <c r="Q229" s="487"/>
      <c r="R229" s="488">
        <v>0</v>
      </c>
      <c r="S229" s="488">
        <v>0</v>
      </c>
      <c r="T229" s="488">
        <v>0</v>
      </c>
      <c r="U229" s="488">
        <v>0</v>
      </c>
      <c r="V229" s="490"/>
      <c r="W229" s="491">
        <v>0</v>
      </c>
      <c r="X229" s="491">
        <v>0</v>
      </c>
      <c r="Y229" s="491">
        <v>0</v>
      </c>
      <c r="Z229" s="491">
        <v>0</v>
      </c>
      <c r="AA229" s="490"/>
      <c r="AB229" s="488">
        <v>0</v>
      </c>
      <c r="AC229" s="409"/>
      <c r="AD229" s="490"/>
      <c r="AE229" s="488">
        <v>0</v>
      </c>
      <c r="AF229" s="488">
        <v>0</v>
      </c>
      <c r="AG229" s="492"/>
      <c r="AH229" s="488">
        <v>0</v>
      </c>
      <c r="AI229" s="488">
        <v>0</v>
      </c>
      <c r="AJ229" s="488">
        <v>0</v>
      </c>
      <c r="AK229" s="488">
        <v>0</v>
      </c>
      <c r="AL229" s="493"/>
      <c r="AM229" s="488">
        <v>0</v>
      </c>
      <c r="AN229" s="488">
        <v>0</v>
      </c>
      <c r="AO229" s="488">
        <v>0</v>
      </c>
      <c r="AP229" s="488">
        <v>0</v>
      </c>
      <c r="AQ229" s="488">
        <v>0</v>
      </c>
      <c r="AR229" s="488">
        <v>0</v>
      </c>
      <c r="AS229" s="493"/>
      <c r="AT229" s="488">
        <v>0</v>
      </c>
      <c r="AU229" s="488">
        <v>0</v>
      </c>
      <c r="AV229" s="488">
        <v>0</v>
      </c>
      <c r="AW229" s="488">
        <v>0</v>
      </c>
      <c r="AX229" s="488">
        <v>0</v>
      </c>
      <c r="AY229" s="488">
        <v>0</v>
      </c>
      <c r="AZ229" s="488">
        <v>0</v>
      </c>
      <c r="BA229" s="488">
        <v>0</v>
      </c>
      <c r="BB229" s="489"/>
      <c r="BC229" s="488">
        <v>0</v>
      </c>
      <c r="BD229" s="488">
        <v>0</v>
      </c>
      <c r="BE229" s="493"/>
      <c r="BF229" s="488">
        <v>0</v>
      </c>
      <c r="BG229" s="488">
        <v>0</v>
      </c>
      <c r="BH229" s="493"/>
      <c r="BI229" s="488">
        <v>0</v>
      </c>
      <c r="BJ229" s="488">
        <v>0</v>
      </c>
      <c r="BK229" s="488">
        <v>0</v>
      </c>
      <c r="BL229" s="488">
        <v>0</v>
      </c>
      <c r="BM229" s="488">
        <v>0</v>
      </c>
      <c r="BN229" s="488">
        <v>0</v>
      </c>
      <c r="BO229" s="493"/>
      <c r="BP229" s="488">
        <v>0</v>
      </c>
      <c r="BQ229" s="488">
        <v>0</v>
      </c>
      <c r="BR229" s="492"/>
      <c r="BS229" s="488">
        <v>0</v>
      </c>
      <c r="BT229" s="488">
        <v>0</v>
      </c>
      <c r="BU229" s="488">
        <v>0</v>
      </c>
      <c r="BV229" s="488">
        <v>0</v>
      </c>
      <c r="BW229" s="488">
        <v>0</v>
      </c>
      <c r="BX229" s="489"/>
      <c r="BY229" s="488">
        <v>0</v>
      </c>
      <c r="BZ229" s="488">
        <v>0</v>
      </c>
      <c r="CA229" s="488">
        <v>0</v>
      </c>
      <c r="CB229" s="488">
        <v>0</v>
      </c>
      <c r="CC229" s="489"/>
      <c r="CD229" s="489"/>
      <c r="CE229" s="488">
        <v>0</v>
      </c>
      <c r="CF229" s="489"/>
      <c r="CG229" s="488">
        <v>0</v>
      </c>
      <c r="CH229" s="489"/>
      <c r="CI229" s="493"/>
      <c r="CJ229" s="489"/>
      <c r="CK229" s="488">
        <v>0</v>
      </c>
      <c r="CL229" s="493"/>
    </row>
    <row r="230" spans="1:90" s="494" customFormat="1" ht="30.75" customHeight="1" x14ac:dyDescent="0.25">
      <c r="A230" s="595" t="s">
        <v>1144</v>
      </c>
      <c r="B230" s="479" t="s">
        <v>1145</v>
      </c>
      <c r="C230" s="480" t="s">
        <v>1146</v>
      </c>
      <c r="D230" s="480" t="s">
        <v>794</v>
      </c>
      <c r="E230" s="481"/>
      <c r="F230" s="482" t="s">
        <v>63</v>
      </c>
      <c r="G230" s="483">
        <f>'Stage 2 - Site Information'!N230</f>
        <v>2</v>
      </c>
      <c r="H230" s="482"/>
      <c r="I230" s="484">
        <f>'Stage 2 - Site Information'!M230</f>
        <v>0.05</v>
      </c>
      <c r="J230" s="485"/>
      <c r="K230" s="486"/>
      <c r="L230" s="487"/>
      <c r="M230" s="401">
        <f t="shared" si="6"/>
        <v>1</v>
      </c>
      <c r="N230" s="529"/>
      <c r="O230" s="401">
        <v>3</v>
      </c>
      <c r="P230" s="401">
        <v>3</v>
      </c>
      <c r="Q230" s="487"/>
      <c r="R230" s="488">
        <v>0</v>
      </c>
      <c r="S230" s="488">
        <v>0</v>
      </c>
      <c r="T230" s="488">
        <v>0</v>
      </c>
      <c r="U230" s="488">
        <v>0</v>
      </c>
      <c r="V230" s="490"/>
      <c r="W230" s="491">
        <v>0</v>
      </c>
      <c r="X230" s="491">
        <v>0</v>
      </c>
      <c r="Y230" s="491">
        <v>0</v>
      </c>
      <c r="Z230" s="491">
        <v>0</v>
      </c>
      <c r="AA230" s="490"/>
      <c r="AB230" s="488">
        <v>0</v>
      </c>
      <c r="AC230" s="488">
        <v>0</v>
      </c>
      <c r="AD230" s="490"/>
      <c r="AE230" s="488">
        <v>0</v>
      </c>
      <c r="AF230" s="488">
        <v>0</v>
      </c>
      <c r="AG230" s="492"/>
      <c r="AH230" s="488">
        <v>0</v>
      </c>
      <c r="AI230" s="488">
        <v>0</v>
      </c>
      <c r="AJ230" s="488">
        <v>0</v>
      </c>
      <c r="AK230" s="488">
        <v>0</v>
      </c>
      <c r="AL230" s="493"/>
      <c r="AM230" s="488">
        <v>0</v>
      </c>
      <c r="AN230" s="488">
        <v>0</v>
      </c>
      <c r="AO230" s="488">
        <v>0</v>
      </c>
      <c r="AP230" s="488">
        <v>0</v>
      </c>
      <c r="AQ230" s="488">
        <v>0</v>
      </c>
      <c r="AR230" s="488">
        <v>0</v>
      </c>
      <c r="AS230" s="493"/>
      <c r="AT230" s="488">
        <v>0</v>
      </c>
      <c r="AU230" s="488">
        <v>0</v>
      </c>
      <c r="AV230" s="488">
        <v>0</v>
      </c>
      <c r="AW230" s="488">
        <v>0</v>
      </c>
      <c r="AX230" s="488">
        <v>0</v>
      </c>
      <c r="AY230" s="488">
        <v>0</v>
      </c>
      <c r="AZ230" s="488">
        <v>0</v>
      </c>
      <c r="BA230" s="488">
        <v>0</v>
      </c>
      <c r="BB230" s="489"/>
      <c r="BC230" s="488">
        <v>0</v>
      </c>
      <c r="BD230" s="488">
        <v>0</v>
      </c>
      <c r="BE230" s="493"/>
      <c r="BF230" s="488">
        <v>0</v>
      </c>
      <c r="BG230" s="488">
        <v>0</v>
      </c>
      <c r="BH230" s="493"/>
      <c r="BI230" s="488">
        <v>0</v>
      </c>
      <c r="BJ230" s="488">
        <v>0</v>
      </c>
      <c r="BK230" s="488">
        <v>0</v>
      </c>
      <c r="BL230" s="488">
        <v>0</v>
      </c>
      <c r="BM230" s="488">
        <v>0</v>
      </c>
      <c r="BN230" s="488">
        <v>0</v>
      </c>
      <c r="BO230" s="493"/>
      <c r="BP230" s="488">
        <v>0</v>
      </c>
      <c r="BQ230" s="488">
        <v>0</v>
      </c>
      <c r="BR230" s="492"/>
      <c r="BS230" s="488">
        <v>0</v>
      </c>
      <c r="BT230" s="488">
        <v>0</v>
      </c>
      <c r="BU230" s="488">
        <v>0</v>
      </c>
      <c r="BV230" s="488">
        <v>0</v>
      </c>
      <c r="BW230" s="488">
        <v>0</v>
      </c>
      <c r="BX230" s="489"/>
      <c r="BY230" s="488">
        <v>0</v>
      </c>
      <c r="BZ230" s="488">
        <v>0</v>
      </c>
      <c r="CA230" s="488">
        <v>0</v>
      </c>
      <c r="CB230" s="488">
        <v>0</v>
      </c>
      <c r="CC230" s="489"/>
      <c r="CD230" s="489"/>
      <c r="CE230" s="488">
        <v>0</v>
      </c>
      <c r="CF230" s="489"/>
      <c r="CG230" s="488">
        <v>0</v>
      </c>
      <c r="CH230" s="489"/>
      <c r="CI230" s="493"/>
      <c r="CJ230" s="489"/>
      <c r="CK230" s="488">
        <v>0</v>
      </c>
      <c r="CL230" s="493"/>
    </row>
    <row r="231" spans="1:90" ht="30.75" customHeight="1" x14ac:dyDescent="0.25">
      <c r="A231" s="594" t="s">
        <v>1147</v>
      </c>
      <c r="B231" s="319" t="s">
        <v>1148</v>
      </c>
      <c r="C231" s="320" t="s">
        <v>1149</v>
      </c>
      <c r="D231" s="320" t="s">
        <v>515</v>
      </c>
      <c r="E231" s="323"/>
      <c r="F231" s="396" t="s">
        <v>63</v>
      </c>
      <c r="G231" s="397">
        <f>'Stage 2 - Site Information'!N231</f>
        <v>8</v>
      </c>
      <c r="H231" s="396"/>
      <c r="I231" s="398">
        <f>'Stage 2 - Site Information'!M231</f>
        <v>0.27</v>
      </c>
      <c r="J231" s="399"/>
      <c r="K231" s="405"/>
      <c r="L231" s="408"/>
      <c r="M231" s="401">
        <f t="shared" si="6"/>
        <v>5</v>
      </c>
      <c r="N231" s="529"/>
      <c r="O231" s="401">
        <v>5</v>
      </c>
      <c r="P231" s="401">
        <v>5</v>
      </c>
      <c r="Q231" s="408"/>
      <c r="R231" s="400">
        <v>5</v>
      </c>
      <c r="S231" s="400">
        <v>5</v>
      </c>
      <c r="T231" s="400">
        <v>3</v>
      </c>
      <c r="U231" s="400">
        <v>4</v>
      </c>
      <c r="V231" s="407"/>
      <c r="W231" s="401">
        <v>4</v>
      </c>
      <c r="X231" s="401">
        <v>4</v>
      </c>
      <c r="Y231" s="401">
        <v>1</v>
      </c>
      <c r="Z231" s="401">
        <v>4</v>
      </c>
      <c r="AA231" s="407"/>
      <c r="AB231" s="400">
        <v>4</v>
      </c>
      <c r="AC231" s="400">
        <v>1</v>
      </c>
      <c r="AD231" s="407"/>
      <c r="AE231" s="400">
        <v>1</v>
      </c>
      <c r="AF231" s="400">
        <v>1</v>
      </c>
      <c r="AG231" s="406"/>
      <c r="AH231" s="400">
        <v>2</v>
      </c>
      <c r="AI231" s="400">
        <v>3</v>
      </c>
      <c r="AJ231" s="400">
        <v>3</v>
      </c>
      <c r="AK231" s="400">
        <v>2</v>
      </c>
      <c r="AL231" s="395"/>
      <c r="AM231" s="400">
        <v>5</v>
      </c>
      <c r="AN231" s="400">
        <v>5</v>
      </c>
      <c r="AO231" s="400">
        <v>5</v>
      </c>
      <c r="AP231" s="400">
        <v>5</v>
      </c>
      <c r="AQ231" s="400">
        <v>5</v>
      </c>
      <c r="AR231" s="400">
        <v>5</v>
      </c>
      <c r="AS231" s="395"/>
      <c r="AT231" s="400">
        <v>5</v>
      </c>
      <c r="AU231" s="400">
        <v>5</v>
      </c>
      <c r="AV231" s="400">
        <v>5</v>
      </c>
      <c r="AW231" s="400">
        <v>5</v>
      </c>
      <c r="AX231" s="400">
        <v>2</v>
      </c>
      <c r="AY231" s="400">
        <v>5</v>
      </c>
      <c r="AZ231" s="400">
        <v>5</v>
      </c>
      <c r="BA231" s="400">
        <v>5</v>
      </c>
      <c r="BB231" s="409"/>
      <c r="BC231" s="400">
        <v>5</v>
      </c>
      <c r="BD231" s="400">
        <v>5</v>
      </c>
      <c r="BE231" s="395"/>
      <c r="BF231" s="400">
        <v>5</v>
      </c>
      <c r="BG231" s="400">
        <v>5</v>
      </c>
      <c r="BH231" s="395"/>
      <c r="BI231" s="400">
        <v>3</v>
      </c>
      <c r="BJ231" s="400">
        <v>5</v>
      </c>
      <c r="BK231" s="400">
        <v>3</v>
      </c>
      <c r="BL231" s="400">
        <v>5</v>
      </c>
      <c r="BM231" s="400">
        <v>4</v>
      </c>
      <c r="BN231" s="400">
        <v>5</v>
      </c>
      <c r="BO231" s="395"/>
      <c r="BP231" s="400">
        <v>5</v>
      </c>
      <c r="BQ231" s="400">
        <v>5</v>
      </c>
      <c r="BR231" s="406"/>
      <c r="BS231" s="400">
        <v>4</v>
      </c>
      <c r="BT231" s="400">
        <v>2</v>
      </c>
      <c r="BU231" s="400">
        <v>4</v>
      </c>
      <c r="BV231" s="400">
        <v>5</v>
      </c>
      <c r="BW231" s="400">
        <v>4</v>
      </c>
      <c r="BX231" s="409"/>
      <c r="BY231" s="400">
        <v>4</v>
      </c>
      <c r="BZ231" s="400">
        <v>4</v>
      </c>
      <c r="CA231" s="400">
        <v>3</v>
      </c>
      <c r="CB231" s="400">
        <v>3</v>
      </c>
      <c r="CC231" s="409"/>
      <c r="CD231" s="409"/>
      <c r="CE231" s="400">
        <v>3</v>
      </c>
      <c r="CF231" s="409"/>
      <c r="CG231" s="400">
        <v>5</v>
      </c>
      <c r="CH231" s="409"/>
      <c r="CI231" s="395"/>
      <c r="CJ231" s="409"/>
      <c r="CK231" s="400">
        <v>1</v>
      </c>
      <c r="CL231" s="395"/>
    </row>
    <row r="232" spans="1:90" ht="30.75" customHeight="1" x14ac:dyDescent="0.25">
      <c r="A232" s="594" t="s">
        <v>1150</v>
      </c>
      <c r="B232" s="319" t="s">
        <v>1151</v>
      </c>
      <c r="C232" s="320" t="s">
        <v>1152</v>
      </c>
      <c r="D232" s="320" t="s">
        <v>518</v>
      </c>
      <c r="E232" s="323"/>
      <c r="F232" s="396" t="s">
        <v>63</v>
      </c>
      <c r="G232" s="397">
        <f>'Stage 2 - Site Information'!N232</f>
        <v>436</v>
      </c>
      <c r="H232" s="396"/>
      <c r="I232" s="398">
        <f>'Stage 2 - Site Information'!M232</f>
        <v>14.52</v>
      </c>
      <c r="J232" s="399"/>
      <c r="K232" s="405"/>
      <c r="L232" s="408"/>
      <c r="M232" s="401">
        <f t="shared" si="6"/>
        <v>5</v>
      </c>
      <c r="N232" s="529"/>
      <c r="O232" s="401">
        <v>5</v>
      </c>
      <c r="P232" s="401">
        <v>1</v>
      </c>
      <c r="Q232" s="408"/>
      <c r="R232" s="400">
        <v>5</v>
      </c>
      <c r="S232" s="400">
        <v>5</v>
      </c>
      <c r="T232" s="400">
        <v>5</v>
      </c>
      <c r="U232" s="400">
        <v>4</v>
      </c>
      <c r="V232" s="407"/>
      <c r="W232" s="401">
        <v>4</v>
      </c>
      <c r="X232" s="401">
        <v>2</v>
      </c>
      <c r="Y232" s="401">
        <v>1</v>
      </c>
      <c r="Z232" s="401">
        <v>4</v>
      </c>
      <c r="AA232" s="407"/>
      <c r="AB232" s="400">
        <v>5</v>
      </c>
      <c r="AC232" s="409"/>
      <c r="AD232" s="407"/>
      <c r="AE232" s="400">
        <v>1</v>
      </c>
      <c r="AF232" s="400">
        <v>1</v>
      </c>
      <c r="AG232" s="406"/>
      <c r="AH232" s="400">
        <v>4</v>
      </c>
      <c r="AI232" s="400">
        <v>4</v>
      </c>
      <c r="AJ232" s="400">
        <v>5</v>
      </c>
      <c r="AK232" s="400">
        <v>2</v>
      </c>
      <c r="AL232" s="395"/>
      <c r="AM232" s="400">
        <v>5</v>
      </c>
      <c r="AN232" s="400">
        <v>5</v>
      </c>
      <c r="AO232" s="400">
        <v>5</v>
      </c>
      <c r="AP232" s="400">
        <v>3</v>
      </c>
      <c r="AQ232" s="400">
        <v>5</v>
      </c>
      <c r="AR232" s="400">
        <v>5</v>
      </c>
      <c r="AS232" s="395"/>
      <c r="AT232" s="400">
        <v>5</v>
      </c>
      <c r="AU232" s="400">
        <v>5</v>
      </c>
      <c r="AV232" s="400">
        <v>5</v>
      </c>
      <c r="AW232" s="400">
        <v>5</v>
      </c>
      <c r="AX232" s="400">
        <v>2</v>
      </c>
      <c r="AY232" s="400">
        <v>5</v>
      </c>
      <c r="AZ232" s="400">
        <v>5</v>
      </c>
      <c r="BA232" s="400">
        <v>5</v>
      </c>
      <c r="BB232" s="409"/>
      <c r="BC232" s="400">
        <v>2</v>
      </c>
      <c r="BD232" s="400">
        <v>1</v>
      </c>
      <c r="BE232" s="395"/>
      <c r="BF232" s="400">
        <v>5</v>
      </c>
      <c r="BG232" s="400">
        <v>5</v>
      </c>
      <c r="BH232" s="395"/>
      <c r="BI232" s="400">
        <v>5</v>
      </c>
      <c r="BJ232" s="400">
        <v>5</v>
      </c>
      <c r="BK232" s="400">
        <v>1</v>
      </c>
      <c r="BL232" s="400">
        <v>5</v>
      </c>
      <c r="BM232" s="400">
        <v>2</v>
      </c>
      <c r="BN232" s="400">
        <v>5</v>
      </c>
      <c r="BO232" s="395"/>
      <c r="BP232" s="400">
        <v>5</v>
      </c>
      <c r="BQ232" s="400">
        <v>5</v>
      </c>
      <c r="BR232" s="406"/>
      <c r="BS232" s="400">
        <v>4</v>
      </c>
      <c r="BT232" s="400">
        <v>2</v>
      </c>
      <c r="BU232" s="400">
        <v>4</v>
      </c>
      <c r="BV232" s="400">
        <v>2</v>
      </c>
      <c r="BW232" s="400">
        <v>2</v>
      </c>
      <c r="BX232" s="409"/>
      <c r="BY232" s="400">
        <v>3</v>
      </c>
      <c r="BZ232" s="400">
        <v>4</v>
      </c>
      <c r="CA232" s="400">
        <v>4</v>
      </c>
      <c r="CB232" s="400">
        <v>2</v>
      </c>
      <c r="CC232" s="409"/>
      <c r="CD232" s="409"/>
      <c r="CE232" s="400">
        <v>1</v>
      </c>
      <c r="CF232" s="409"/>
      <c r="CG232" s="400">
        <v>5</v>
      </c>
      <c r="CH232" s="409"/>
      <c r="CI232" s="395"/>
      <c r="CJ232" s="409"/>
      <c r="CK232" s="400">
        <v>1</v>
      </c>
      <c r="CL232" s="395"/>
    </row>
    <row r="233" spans="1:90" s="494" customFormat="1" ht="30.75" customHeight="1" x14ac:dyDescent="0.25">
      <c r="A233" s="595" t="s">
        <v>1153</v>
      </c>
      <c r="B233" s="479" t="s">
        <v>1154</v>
      </c>
      <c r="C233" s="480" t="s">
        <v>1155</v>
      </c>
      <c r="D233" s="480" t="s">
        <v>515</v>
      </c>
      <c r="E233" s="481"/>
      <c r="F233" s="482"/>
      <c r="G233" s="483">
        <f>'Stage 2 - Site Information'!N233</f>
        <v>0</v>
      </c>
      <c r="H233" s="482"/>
      <c r="I233" s="484">
        <f>'Stage 2 - Site Information'!M233</f>
        <v>2.99</v>
      </c>
      <c r="J233" s="485" t="s">
        <v>539</v>
      </c>
      <c r="K233" s="486"/>
      <c r="L233" s="487"/>
      <c r="M233" s="491">
        <f t="shared" si="6"/>
        <v>5</v>
      </c>
      <c r="N233" s="530"/>
      <c r="O233" s="491">
        <v>5</v>
      </c>
      <c r="P233" s="491">
        <v>1</v>
      </c>
      <c r="Q233" s="487"/>
      <c r="R233" s="488">
        <v>3</v>
      </c>
      <c r="S233" s="488">
        <v>5</v>
      </c>
      <c r="T233" s="488">
        <v>5</v>
      </c>
      <c r="U233" s="488">
        <v>3</v>
      </c>
      <c r="V233" s="490"/>
      <c r="W233" s="491">
        <v>4</v>
      </c>
      <c r="X233" s="491">
        <v>3</v>
      </c>
      <c r="Y233" s="491">
        <v>3</v>
      </c>
      <c r="Z233" s="491">
        <v>4</v>
      </c>
      <c r="AA233" s="490"/>
      <c r="AB233" s="488">
        <v>5</v>
      </c>
      <c r="AC233" s="489"/>
      <c r="AD233" s="490"/>
      <c r="AE233" s="488"/>
      <c r="AF233" s="488"/>
      <c r="AG233" s="492"/>
      <c r="AH233" s="488">
        <v>3</v>
      </c>
      <c r="AI233" s="488">
        <v>4</v>
      </c>
      <c r="AJ233" s="488">
        <v>5</v>
      </c>
      <c r="AK233" s="488">
        <v>2</v>
      </c>
      <c r="AL233" s="493"/>
      <c r="AM233" s="488">
        <v>5</v>
      </c>
      <c r="AN233" s="488">
        <v>3</v>
      </c>
      <c r="AO233" s="488">
        <v>4</v>
      </c>
      <c r="AP233" s="488">
        <v>2</v>
      </c>
      <c r="AQ233" s="488">
        <v>4</v>
      </c>
      <c r="AR233" s="488">
        <v>4</v>
      </c>
      <c r="AS233" s="493"/>
      <c r="AT233" s="488"/>
      <c r="AU233" s="488">
        <v>5</v>
      </c>
      <c r="AV233" s="488">
        <v>4</v>
      </c>
      <c r="AW233" s="488">
        <v>5</v>
      </c>
      <c r="AX233" s="488">
        <v>2</v>
      </c>
      <c r="AY233" s="488">
        <v>5</v>
      </c>
      <c r="AZ233" s="488"/>
      <c r="BA233" s="488"/>
      <c r="BB233" s="489"/>
      <c r="BC233" s="488"/>
      <c r="BD233" s="488"/>
      <c r="BE233" s="493"/>
      <c r="BF233" s="488"/>
      <c r="BG233" s="488"/>
      <c r="BH233" s="493"/>
      <c r="BI233" s="488"/>
      <c r="BJ233" s="488"/>
      <c r="BK233" s="488">
        <v>3</v>
      </c>
      <c r="BL233" s="488"/>
      <c r="BM233" s="488"/>
      <c r="BN233" s="488"/>
      <c r="BO233" s="493"/>
      <c r="BP233" s="488"/>
      <c r="BQ233" s="488"/>
      <c r="BR233" s="492"/>
      <c r="BS233" s="488">
        <v>4</v>
      </c>
      <c r="BT233" s="488">
        <v>2</v>
      </c>
      <c r="BU233" s="488">
        <v>5</v>
      </c>
      <c r="BV233" s="488">
        <v>5</v>
      </c>
      <c r="BW233" s="488">
        <v>4</v>
      </c>
      <c r="BX233" s="489"/>
      <c r="BY233" s="488">
        <v>5</v>
      </c>
      <c r="BZ233" s="488">
        <v>5</v>
      </c>
      <c r="CA233" s="488">
        <v>5</v>
      </c>
      <c r="CB233" s="488">
        <v>2</v>
      </c>
      <c r="CC233" s="489"/>
      <c r="CD233" s="489"/>
      <c r="CE233" s="488">
        <v>2</v>
      </c>
      <c r="CF233" s="489"/>
      <c r="CG233" s="488">
        <v>5</v>
      </c>
      <c r="CH233" s="489"/>
      <c r="CI233" s="493"/>
      <c r="CJ233" s="489"/>
      <c r="CK233" s="488">
        <v>5</v>
      </c>
      <c r="CL233" s="493"/>
    </row>
    <row r="234" spans="1:90" s="494" customFormat="1" ht="30.75" customHeight="1" x14ac:dyDescent="0.25">
      <c r="A234" s="595" t="s">
        <v>1156</v>
      </c>
      <c r="B234" s="479" t="s">
        <v>1157</v>
      </c>
      <c r="C234" s="480" t="s">
        <v>1155</v>
      </c>
      <c r="D234" s="480" t="s">
        <v>515</v>
      </c>
      <c r="E234" s="481"/>
      <c r="F234" s="482"/>
      <c r="G234" s="483">
        <f>'Stage 2 - Site Information'!N234</f>
        <v>0</v>
      </c>
      <c r="H234" s="482"/>
      <c r="I234" s="484">
        <f>'Stage 2 - Site Information'!M234</f>
        <v>15.49</v>
      </c>
      <c r="J234" s="485" t="s">
        <v>539</v>
      </c>
      <c r="K234" s="486"/>
      <c r="L234" s="487"/>
      <c r="M234" s="491">
        <f t="shared" si="6"/>
        <v>5</v>
      </c>
      <c r="N234" s="530"/>
      <c r="O234" s="491">
        <v>5</v>
      </c>
      <c r="P234" s="491">
        <v>1</v>
      </c>
      <c r="Q234" s="487"/>
      <c r="R234" s="488">
        <v>3</v>
      </c>
      <c r="S234" s="488">
        <v>5</v>
      </c>
      <c r="T234" s="488">
        <v>5</v>
      </c>
      <c r="U234" s="488">
        <v>3</v>
      </c>
      <c r="V234" s="490"/>
      <c r="W234" s="491">
        <v>4</v>
      </c>
      <c r="X234" s="491">
        <v>3</v>
      </c>
      <c r="Y234" s="491">
        <v>3</v>
      </c>
      <c r="Z234" s="491">
        <v>4</v>
      </c>
      <c r="AA234" s="490"/>
      <c r="AB234" s="488">
        <v>5</v>
      </c>
      <c r="AC234" s="489"/>
      <c r="AD234" s="490"/>
      <c r="AE234" s="488"/>
      <c r="AF234" s="488"/>
      <c r="AG234" s="492"/>
      <c r="AH234" s="488">
        <v>3</v>
      </c>
      <c r="AI234" s="488">
        <v>4</v>
      </c>
      <c r="AJ234" s="488">
        <v>5</v>
      </c>
      <c r="AK234" s="488">
        <v>2</v>
      </c>
      <c r="AL234" s="493"/>
      <c r="AM234" s="488">
        <v>5</v>
      </c>
      <c r="AN234" s="488">
        <v>3</v>
      </c>
      <c r="AO234" s="488">
        <v>4</v>
      </c>
      <c r="AP234" s="488">
        <v>2</v>
      </c>
      <c r="AQ234" s="488">
        <v>4</v>
      </c>
      <c r="AR234" s="488">
        <v>4</v>
      </c>
      <c r="AS234" s="493"/>
      <c r="AT234" s="488"/>
      <c r="AU234" s="488">
        <v>1</v>
      </c>
      <c r="AV234" s="488">
        <v>4</v>
      </c>
      <c r="AW234" s="488">
        <v>5</v>
      </c>
      <c r="AX234" s="488">
        <v>2</v>
      </c>
      <c r="AY234" s="488">
        <v>5</v>
      </c>
      <c r="AZ234" s="488"/>
      <c r="BA234" s="488"/>
      <c r="BB234" s="489"/>
      <c r="BC234" s="488"/>
      <c r="BD234" s="488"/>
      <c r="BE234" s="493"/>
      <c r="BF234" s="488"/>
      <c r="BG234" s="488"/>
      <c r="BH234" s="493"/>
      <c r="BI234" s="488"/>
      <c r="BJ234" s="488"/>
      <c r="BK234" s="488">
        <v>3</v>
      </c>
      <c r="BL234" s="488"/>
      <c r="BM234" s="488"/>
      <c r="BN234" s="488"/>
      <c r="BO234" s="493"/>
      <c r="BP234" s="488"/>
      <c r="BQ234" s="488"/>
      <c r="BR234" s="492"/>
      <c r="BS234" s="488">
        <v>4</v>
      </c>
      <c r="BT234" s="488">
        <v>2</v>
      </c>
      <c r="BU234" s="488">
        <v>5</v>
      </c>
      <c r="BV234" s="488">
        <v>5</v>
      </c>
      <c r="BW234" s="488">
        <v>4</v>
      </c>
      <c r="BX234" s="489"/>
      <c r="BY234" s="488">
        <v>5</v>
      </c>
      <c r="BZ234" s="488">
        <v>5</v>
      </c>
      <c r="CA234" s="488">
        <v>5</v>
      </c>
      <c r="CB234" s="488">
        <v>2</v>
      </c>
      <c r="CC234" s="489"/>
      <c r="CD234" s="489"/>
      <c r="CE234" s="488">
        <v>2</v>
      </c>
      <c r="CF234" s="489"/>
      <c r="CG234" s="488">
        <v>5</v>
      </c>
      <c r="CH234" s="489"/>
      <c r="CI234" s="493"/>
      <c r="CJ234" s="489"/>
      <c r="CK234" s="488">
        <v>5</v>
      </c>
      <c r="CL234" s="493"/>
    </row>
    <row r="235" spans="1:90" ht="30.75" customHeight="1" x14ac:dyDescent="0.25">
      <c r="A235" s="594" t="s">
        <v>1158</v>
      </c>
      <c r="B235" s="319" t="s">
        <v>1159</v>
      </c>
      <c r="C235" s="320" t="s">
        <v>1099</v>
      </c>
      <c r="D235" s="320" t="s">
        <v>521</v>
      </c>
      <c r="E235" s="323"/>
      <c r="F235" s="396" t="s">
        <v>63</v>
      </c>
      <c r="G235" s="397">
        <f>'Stage 2 - Site Information'!N235</f>
        <v>69</v>
      </c>
      <c r="H235" s="396"/>
      <c r="I235" s="398">
        <f>'Stage 2 - Site Information'!M235</f>
        <v>2.74</v>
      </c>
      <c r="J235" s="399"/>
      <c r="K235" s="405"/>
      <c r="L235" s="408"/>
      <c r="M235" s="401">
        <f t="shared" si="6"/>
        <v>5</v>
      </c>
      <c r="N235" s="529"/>
      <c r="O235" s="401">
        <v>5</v>
      </c>
      <c r="P235" s="401">
        <v>5</v>
      </c>
      <c r="Q235" s="408"/>
      <c r="R235" s="400">
        <v>1</v>
      </c>
      <c r="S235" s="400">
        <v>5</v>
      </c>
      <c r="T235" s="400">
        <v>1</v>
      </c>
      <c r="U235" s="400">
        <v>4</v>
      </c>
      <c r="V235" s="407"/>
      <c r="W235" s="401">
        <v>4</v>
      </c>
      <c r="X235" s="401">
        <v>3</v>
      </c>
      <c r="Y235" s="401">
        <v>1</v>
      </c>
      <c r="Z235" s="401">
        <v>4</v>
      </c>
      <c r="AA235" s="407"/>
      <c r="AB235" s="400">
        <v>4</v>
      </c>
      <c r="AC235" s="400">
        <v>1</v>
      </c>
      <c r="AD235" s="407"/>
      <c r="AE235" s="400">
        <v>3</v>
      </c>
      <c r="AF235" s="400">
        <v>1</v>
      </c>
      <c r="AG235" s="406"/>
      <c r="AH235" s="400">
        <v>3</v>
      </c>
      <c r="AI235" s="400">
        <v>4</v>
      </c>
      <c r="AJ235" s="400">
        <v>3</v>
      </c>
      <c r="AK235" s="400">
        <v>2</v>
      </c>
      <c r="AL235" s="395"/>
      <c r="AM235" s="400">
        <v>5</v>
      </c>
      <c r="AN235" s="400">
        <v>5</v>
      </c>
      <c r="AO235" s="400">
        <v>5</v>
      </c>
      <c r="AP235" s="400">
        <v>3</v>
      </c>
      <c r="AQ235" s="400">
        <v>5</v>
      </c>
      <c r="AR235" s="400">
        <v>5</v>
      </c>
      <c r="AS235" s="395"/>
      <c r="AT235" s="400">
        <v>5</v>
      </c>
      <c r="AU235" s="400">
        <v>5</v>
      </c>
      <c r="AV235" s="400">
        <v>5</v>
      </c>
      <c r="AW235" s="400">
        <v>5</v>
      </c>
      <c r="AX235" s="400">
        <v>1</v>
      </c>
      <c r="AY235" s="400">
        <v>5</v>
      </c>
      <c r="AZ235" s="400">
        <v>5</v>
      </c>
      <c r="BA235" s="400">
        <v>5</v>
      </c>
      <c r="BB235" s="409"/>
      <c r="BC235" s="400">
        <v>4</v>
      </c>
      <c r="BD235" s="400">
        <v>5</v>
      </c>
      <c r="BE235" s="395"/>
      <c r="BF235" s="400">
        <v>3</v>
      </c>
      <c r="BG235" s="400">
        <v>5</v>
      </c>
      <c r="BH235" s="395"/>
      <c r="BI235" s="400">
        <v>5</v>
      </c>
      <c r="BJ235" s="400">
        <v>5</v>
      </c>
      <c r="BK235" s="400">
        <v>5</v>
      </c>
      <c r="BL235" s="400">
        <v>1</v>
      </c>
      <c r="BM235" s="400">
        <v>1</v>
      </c>
      <c r="BN235" s="400">
        <v>5</v>
      </c>
      <c r="BO235" s="395"/>
      <c r="BP235" s="400">
        <v>5</v>
      </c>
      <c r="BQ235" s="400">
        <v>3</v>
      </c>
      <c r="BR235" s="406"/>
      <c r="BS235" s="400">
        <v>1</v>
      </c>
      <c r="BT235" s="400">
        <v>2</v>
      </c>
      <c r="BU235" s="400">
        <v>4</v>
      </c>
      <c r="BV235" s="400">
        <v>5</v>
      </c>
      <c r="BW235" s="400">
        <v>5</v>
      </c>
      <c r="BX235" s="409"/>
      <c r="BY235" s="400">
        <v>4</v>
      </c>
      <c r="BZ235" s="400">
        <v>3</v>
      </c>
      <c r="CA235" s="400">
        <v>1</v>
      </c>
      <c r="CB235" s="400">
        <v>5</v>
      </c>
      <c r="CC235" s="409"/>
      <c r="CD235" s="409"/>
      <c r="CE235" s="400">
        <v>1</v>
      </c>
      <c r="CF235" s="409"/>
      <c r="CG235" s="400">
        <v>5</v>
      </c>
      <c r="CH235" s="409"/>
      <c r="CI235" s="395"/>
      <c r="CJ235" s="409"/>
      <c r="CK235" s="400">
        <v>1</v>
      </c>
      <c r="CL235" s="395"/>
    </row>
    <row r="236" spans="1:90" s="494" customFormat="1" ht="30.75" customHeight="1" x14ac:dyDescent="0.25">
      <c r="A236" s="595" t="s">
        <v>1160</v>
      </c>
      <c r="B236" s="479" t="s">
        <v>1161</v>
      </c>
      <c r="C236" s="480" t="s">
        <v>520</v>
      </c>
      <c r="D236" s="480" t="s">
        <v>794</v>
      </c>
      <c r="E236" s="481"/>
      <c r="F236" s="482" t="s">
        <v>63</v>
      </c>
      <c r="G236" s="483">
        <f>'Stage 2 - Site Information'!N236</f>
        <v>57</v>
      </c>
      <c r="H236" s="482"/>
      <c r="I236" s="484">
        <f>'Stage 2 - Site Information'!M236</f>
        <v>1.93</v>
      </c>
      <c r="J236" s="485"/>
      <c r="K236" s="486"/>
      <c r="L236" s="487"/>
      <c r="M236" s="401">
        <f t="shared" si="6"/>
        <v>5</v>
      </c>
      <c r="N236" s="529"/>
      <c r="O236" s="401">
        <v>3</v>
      </c>
      <c r="P236" s="401">
        <v>1</v>
      </c>
      <c r="Q236" s="487"/>
      <c r="R236" s="488">
        <v>0</v>
      </c>
      <c r="S236" s="488">
        <v>0</v>
      </c>
      <c r="T236" s="488">
        <v>0</v>
      </c>
      <c r="U236" s="488">
        <v>0</v>
      </c>
      <c r="V236" s="490"/>
      <c r="W236" s="491">
        <v>0</v>
      </c>
      <c r="X236" s="491">
        <v>0</v>
      </c>
      <c r="Y236" s="491">
        <v>0</v>
      </c>
      <c r="Z236" s="491">
        <v>0</v>
      </c>
      <c r="AA236" s="490"/>
      <c r="AB236" s="488">
        <v>0</v>
      </c>
      <c r="AC236" s="409"/>
      <c r="AD236" s="490"/>
      <c r="AE236" s="488">
        <v>0</v>
      </c>
      <c r="AF236" s="488">
        <v>0</v>
      </c>
      <c r="AG236" s="492"/>
      <c r="AH236" s="488">
        <v>0</v>
      </c>
      <c r="AI236" s="488">
        <v>0</v>
      </c>
      <c r="AJ236" s="488">
        <v>0</v>
      </c>
      <c r="AK236" s="488">
        <v>0</v>
      </c>
      <c r="AL236" s="493"/>
      <c r="AM236" s="488">
        <v>0</v>
      </c>
      <c r="AN236" s="488">
        <v>0</v>
      </c>
      <c r="AO236" s="488">
        <v>0</v>
      </c>
      <c r="AP236" s="488">
        <v>0</v>
      </c>
      <c r="AQ236" s="488">
        <v>0</v>
      </c>
      <c r="AR236" s="488">
        <v>0</v>
      </c>
      <c r="AS236" s="493"/>
      <c r="AT236" s="488">
        <v>0</v>
      </c>
      <c r="AU236" s="488">
        <v>0</v>
      </c>
      <c r="AV236" s="488">
        <v>0</v>
      </c>
      <c r="AW236" s="488">
        <v>0</v>
      </c>
      <c r="AX236" s="488">
        <v>0</v>
      </c>
      <c r="AY236" s="488">
        <v>0</v>
      </c>
      <c r="AZ236" s="488">
        <v>0</v>
      </c>
      <c r="BA236" s="488">
        <v>0</v>
      </c>
      <c r="BB236" s="489"/>
      <c r="BC236" s="488">
        <v>0</v>
      </c>
      <c r="BD236" s="488">
        <v>0</v>
      </c>
      <c r="BE236" s="493"/>
      <c r="BF236" s="488">
        <v>0</v>
      </c>
      <c r="BG236" s="488">
        <v>0</v>
      </c>
      <c r="BH236" s="493"/>
      <c r="BI236" s="488">
        <v>0</v>
      </c>
      <c r="BJ236" s="488">
        <v>0</v>
      </c>
      <c r="BK236" s="488">
        <v>0</v>
      </c>
      <c r="BL236" s="488">
        <v>0</v>
      </c>
      <c r="BM236" s="488">
        <v>0</v>
      </c>
      <c r="BN236" s="488">
        <v>0</v>
      </c>
      <c r="BO236" s="493"/>
      <c r="BP236" s="488">
        <v>0</v>
      </c>
      <c r="BQ236" s="488">
        <v>0</v>
      </c>
      <c r="BR236" s="492"/>
      <c r="BS236" s="488">
        <v>0</v>
      </c>
      <c r="BT236" s="488">
        <v>0</v>
      </c>
      <c r="BU236" s="488">
        <v>0</v>
      </c>
      <c r="BV236" s="488">
        <v>0</v>
      </c>
      <c r="BW236" s="488">
        <v>0</v>
      </c>
      <c r="BX236" s="489"/>
      <c r="BY236" s="488">
        <v>0</v>
      </c>
      <c r="BZ236" s="488">
        <v>0</v>
      </c>
      <c r="CA236" s="488">
        <v>0</v>
      </c>
      <c r="CB236" s="488">
        <v>0</v>
      </c>
      <c r="CC236" s="489"/>
      <c r="CD236" s="489"/>
      <c r="CE236" s="488">
        <v>0</v>
      </c>
      <c r="CF236" s="489"/>
      <c r="CG236" s="488">
        <v>0</v>
      </c>
      <c r="CH236" s="489"/>
      <c r="CI236" s="493"/>
      <c r="CJ236" s="489"/>
      <c r="CK236" s="488">
        <v>0</v>
      </c>
      <c r="CL236" s="493"/>
    </row>
    <row r="237" spans="1:90" ht="30.75" customHeight="1" x14ac:dyDescent="0.25">
      <c r="A237" s="594" t="s">
        <v>1162</v>
      </c>
      <c r="B237" s="319" t="s">
        <v>1163</v>
      </c>
      <c r="C237" s="320" t="s">
        <v>986</v>
      </c>
      <c r="D237" s="320" t="s">
        <v>518</v>
      </c>
      <c r="E237" s="323"/>
      <c r="F237" s="396" t="s">
        <v>63</v>
      </c>
      <c r="G237" s="397">
        <f>'Stage 2 - Site Information'!N237</f>
        <v>80</v>
      </c>
      <c r="H237" s="396"/>
      <c r="I237" s="398">
        <f>'Stage 2 - Site Information'!M237</f>
        <v>3.77</v>
      </c>
      <c r="J237" s="399"/>
      <c r="K237" s="405"/>
      <c r="L237" s="408"/>
      <c r="M237" s="401">
        <f t="shared" si="6"/>
        <v>5</v>
      </c>
      <c r="N237" s="529"/>
      <c r="O237" s="401">
        <v>5</v>
      </c>
      <c r="P237" s="401">
        <v>1</v>
      </c>
      <c r="Q237" s="408"/>
      <c r="R237" s="400">
        <v>5</v>
      </c>
      <c r="S237" s="400">
        <v>3</v>
      </c>
      <c r="T237" s="400">
        <v>1</v>
      </c>
      <c r="U237" s="400">
        <v>3</v>
      </c>
      <c r="V237" s="407"/>
      <c r="W237" s="401">
        <v>4</v>
      </c>
      <c r="X237" s="401">
        <v>3</v>
      </c>
      <c r="Y237" s="401">
        <v>5</v>
      </c>
      <c r="Z237" s="401">
        <v>4</v>
      </c>
      <c r="AA237" s="407"/>
      <c r="AB237" s="400">
        <v>4</v>
      </c>
      <c r="AC237" s="409"/>
      <c r="AD237" s="407"/>
      <c r="AE237" s="400">
        <v>1</v>
      </c>
      <c r="AF237" s="400">
        <v>1</v>
      </c>
      <c r="AG237" s="406"/>
      <c r="AH237" s="400">
        <v>3</v>
      </c>
      <c r="AI237" s="400">
        <v>4</v>
      </c>
      <c r="AJ237" s="400">
        <v>3</v>
      </c>
      <c r="AK237" s="400">
        <v>2</v>
      </c>
      <c r="AL237" s="395"/>
      <c r="AM237" s="400">
        <v>1</v>
      </c>
      <c r="AN237" s="400">
        <v>1</v>
      </c>
      <c r="AO237" s="400">
        <v>4</v>
      </c>
      <c r="AP237" s="400">
        <v>2</v>
      </c>
      <c r="AQ237" s="400">
        <v>5</v>
      </c>
      <c r="AR237" s="400">
        <v>3</v>
      </c>
      <c r="AS237" s="395"/>
      <c r="AT237" s="400">
        <v>5</v>
      </c>
      <c r="AU237" s="400">
        <v>5</v>
      </c>
      <c r="AV237" s="400">
        <v>3</v>
      </c>
      <c r="AW237" s="400">
        <v>3</v>
      </c>
      <c r="AX237" s="400">
        <v>2</v>
      </c>
      <c r="AY237" s="400">
        <v>5</v>
      </c>
      <c r="AZ237" s="400">
        <v>5</v>
      </c>
      <c r="BA237" s="400">
        <v>5</v>
      </c>
      <c r="BB237" s="409"/>
      <c r="BC237" s="400">
        <v>3</v>
      </c>
      <c r="BD237" s="400">
        <v>4</v>
      </c>
      <c r="BE237" s="395"/>
      <c r="BF237" s="400">
        <v>3</v>
      </c>
      <c r="BG237" s="400">
        <v>2</v>
      </c>
      <c r="BH237" s="395"/>
      <c r="BI237" s="400">
        <v>5</v>
      </c>
      <c r="BJ237" s="400">
        <v>3</v>
      </c>
      <c r="BK237" s="400">
        <v>3</v>
      </c>
      <c r="BL237" s="400">
        <v>5</v>
      </c>
      <c r="BM237" s="400">
        <v>5</v>
      </c>
      <c r="BN237" s="400">
        <v>5</v>
      </c>
      <c r="BO237" s="395"/>
      <c r="BP237" s="400">
        <v>5</v>
      </c>
      <c r="BQ237" s="400">
        <v>5</v>
      </c>
      <c r="BR237" s="406"/>
      <c r="BS237" s="400">
        <v>3</v>
      </c>
      <c r="BT237" s="400">
        <v>2</v>
      </c>
      <c r="BU237" s="400">
        <v>4</v>
      </c>
      <c r="BV237" s="400">
        <v>1</v>
      </c>
      <c r="BW237" s="400">
        <v>3</v>
      </c>
      <c r="BX237" s="409"/>
      <c r="BY237" s="400">
        <v>4</v>
      </c>
      <c r="BZ237" s="400">
        <v>3</v>
      </c>
      <c r="CA237" s="400">
        <v>5</v>
      </c>
      <c r="CB237" s="400">
        <v>3</v>
      </c>
      <c r="CC237" s="409"/>
      <c r="CD237" s="409"/>
      <c r="CE237" s="400">
        <v>2</v>
      </c>
      <c r="CF237" s="409"/>
      <c r="CG237" s="400">
        <v>5</v>
      </c>
      <c r="CH237" s="409"/>
      <c r="CI237" s="395"/>
      <c r="CJ237" s="409"/>
      <c r="CK237" s="400">
        <v>1</v>
      </c>
      <c r="CL237" s="395"/>
    </row>
    <row r="238" spans="1:90" s="494" customFormat="1" ht="31.5" customHeight="1" x14ac:dyDescent="0.25">
      <c r="A238" s="595" t="s">
        <v>1164</v>
      </c>
      <c r="B238" s="479" t="s">
        <v>1165</v>
      </c>
      <c r="C238" s="480" t="s">
        <v>1166</v>
      </c>
      <c r="D238" s="480" t="s">
        <v>794</v>
      </c>
      <c r="E238" s="481"/>
      <c r="F238" s="482" t="s">
        <v>63</v>
      </c>
      <c r="G238" s="483">
        <f>'Stage 2 - Site Information'!N238</f>
        <v>10</v>
      </c>
      <c r="H238" s="482"/>
      <c r="I238" s="484">
        <f>'Stage 2 - Site Information'!M238</f>
        <v>0.35</v>
      </c>
      <c r="J238" s="485" t="s">
        <v>1521</v>
      </c>
      <c r="K238" s="486"/>
      <c r="L238" s="487"/>
      <c r="M238" s="401">
        <f t="shared" si="6"/>
        <v>5</v>
      </c>
      <c r="N238" s="529"/>
      <c r="O238" s="401">
        <v>1</v>
      </c>
      <c r="P238" s="401">
        <v>1</v>
      </c>
      <c r="Q238" s="487"/>
      <c r="R238" s="488">
        <v>0</v>
      </c>
      <c r="S238" s="488">
        <v>0</v>
      </c>
      <c r="T238" s="488">
        <v>0</v>
      </c>
      <c r="U238" s="488">
        <v>0</v>
      </c>
      <c r="V238" s="490"/>
      <c r="W238" s="491">
        <v>0</v>
      </c>
      <c r="X238" s="491">
        <v>0</v>
      </c>
      <c r="Y238" s="491">
        <v>0</v>
      </c>
      <c r="Z238" s="491">
        <v>0</v>
      </c>
      <c r="AA238" s="490"/>
      <c r="AB238" s="488">
        <v>0</v>
      </c>
      <c r="AC238" s="409"/>
      <c r="AD238" s="490"/>
      <c r="AE238" s="488">
        <v>0</v>
      </c>
      <c r="AF238" s="488">
        <v>0</v>
      </c>
      <c r="AG238" s="492"/>
      <c r="AH238" s="488">
        <v>0</v>
      </c>
      <c r="AI238" s="488">
        <v>0</v>
      </c>
      <c r="AJ238" s="488">
        <v>0</v>
      </c>
      <c r="AK238" s="488">
        <v>0</v>
      </c>
      <c r="AL238" s="493"/>
      <c r="AM238" s="488">
        <v>0</v>
      </c>
      <c r="AN238" s="488">
        <v>0</v>
      </c>
      <c r="AO238" s="488">
        <v>0</v>
      </c>
      <c r="AP238" s="488">
        <v>0</v>
      </c>
      <c r="AQ238" s="488">
        <v>0</v>
      </c>
      <c r="AR238" s="488">
        <v>0</v>
      </c>
      <c r="AS238" s="493"/>
      <c r="AT238" s="488">
        <v>0</v>
      </c>
      <c r="AU238" s="488">
        <v>0</v>
      </c>
      <c r="AV238" s="488">
        <v>0</v>
      </c>
      <c r="AW238" s="488">
        <v>0</v>
      </c>
      <c r="AX238" s="488">
        <v>0</v>
      </c>
      <c r="AY238" s="488">
        <v>0</v>
      </c>
      <c r="AZ238" s="488">
        <v>0</v>
      </c>
      <c r="BA238" s="488">
        <v>0</v>
      </c>
      <c r="BB238" s="489"/>
      <c r="BC238" s="488">
        <v>0</v>
      </c>
      <c r="BD238" s="488">
        <v>0</v>
      </c>
      <c r="BE238" s="493"/>
      <c r="BF238" s="488">
        <v>0</v>
      </c>
      <c r="BG238" s="488">
        <v>0</v>
      </c>
      <c r="BH238" s="493"/>
      <c r="BI238" s="488">
        <v>0</v>
      </c>
      <c r="BJ238" s="488">
        <v>0</v>
      </c>
      <c r="BK238" s="488">
        <v>0</v>
      </c>
      <c r="BL238" s="488">
        <v>0</v>
      </c>
      <c r="BM238" s="488">
        <v>0</v>
      </c>
      <c r="BN238" s="488">
        <v>0</v>
      </c>
      <c r="BO238" s="493"/>
      <c r="BP238" s="488">
        <v>0</v>
      </c>
      <c r="BQ238" s="488">
        <v>0</v>
      </c>
      <c r="BR238" s="492"/>
      <c r="BS238" s="488">
        <v>0</v>
      </c>
      <c r="BT238" s="488">
        <v>0</v>
      </c>
      <c r="BU238" s="488">
        <v>0</v>
      </c>
      <c r="BV238" s="488">
        <v>0</v>
      </c>
      <c r="BW238" s="488">
        <v>0</v>
      </c>
      <c r="BX238" s="489"/>
      <c r="BY238" s="488">
        <v>0</v>
      </c>
      <c r="BZ238" s="488">
        <v>0</v>
      </c>
      <c r="CA238" s="488">
        <v>0</v>
      </c>
      <c r="CB238" s="488">
        <v>0</v>
      </c>
      <c r="CC238" s="489"/>
      <c r="CD238" s="489"/>
      <c r="CE238" s="488">
        <v>0</v>
      </c>
      <c r="CF238" s="489"/>
      <c r="CG238" s="488">
        <v>0</v>
      </c>
      <c r="CH238" s="489"/>
      <c r="CI238" s="493"/>
      <c r="CJ238" s="489"/>
      <c r="CK238" s="488">
        <v>0</v>
      </c>
      <c r="CL238" s="493"/>
    </row>
    <row r="239" spans="1:90" ht="30.75" customHeight="1" x14ac:dyDescent="0.25">
      <c r="A239" s="594" t="s">
        <v>1167</v>
      </c>
      <c r="B239" s="319" t="s">
        <v>1168</v>
      </c>
      <c r="C239" s="320" t="s">
        <v>704</v>
      </c>
      <c r="D239" s="320" t="s">
        <v>565</v>
      </c>
      <c r="E239" s="323"/>
      <c r="F239" s="396" t="s">
        <v>63</v>
      </c>
      <c r="G239" s="397">
        <f>'Stage 2 - Site Information'!N239</f>
        <v>39</v>
      </c>
      <c r="H239" s="396" t="s">
        <v>63</v>
      </c>
      <c r="I239" s="398">
        <f>'Stage 2 - Site Information'!M239</f>
        <v>1.29</v>
      </c>
      <c r="J239" s="399"/>
      <c r="K239" s="405"/>
      <c r="L239" s="408"/>
      <c r="M239" s="401">
        <f t="shared" si="6"/>
        <v>5</v>
      </c>
      <c r="N239" s="529"/>
      <c r="O239" s="401">
        <v>5</v>
      </c>
      <c r="P239" s="401">
        <v>5</v>
      </c>
      <c r="Q239" s="408"/>
      <c r="R239" s="400">
        <v>1</v>
      </c>
      <c r="S239" s="400">
        <v>5</v>
      </c>
      <c r="T239" s="400">
        <v>1</v>
      </c>
      <c r="U239" s="400">
        <v>3</v>
      </c>
      <c r="V239" s="407"/>
      <c r="W239" s="401">
        <v>4</v>
      </c>
      <c r="X239" s="401">
        <v>3</v>
      </c>
      <c r="Y239" s="401">
        <v>1</v>
      </c>
      <c r="Z239" s="401">
        <v>4</v>
      </c>
      <c r="AA239" s="407"/>
      <c r="AB239" s="400">
        <v>3</v>
      </c>
      <c r="AC239" s="400">
        <v>1</v>
      </c>
      <c r="AD239" s="407"/>
      <c r="AE239" s="400">
        <v>3</v>
      </c>
      <c r="AF239" s="400">
        <v>1</v>
      </c>
      <c r="AG239" s="406"/>
      <c r="AH239" s="400">
        <v>3</v>
      </c>
      <c r="AI239" s="400">
        <v>3</v>
      </c>
      <c r="AJ239" s="400">
        <v>5</v>
      </c>
      <c r="AK239" s="400">
        <v>2</v>
      </c>
      <c r="AL239" s="395"/>
      <c r="AM239" s="400">
        <v>5</v>
      </c>
      <c r="AN239" s="400">
        <v>5</v>
      </c>
      <c r="AO239" s="400">
        <v>4</v>
      </c>
      <c r="AP239" s="400">
        <v>5</v>
      </c>
      <c r="AQ239" s="400">
        <v>5</v>
      </c>
      <c r="AR239" s="400">
        <v>5</v>
      </c>
      <c r="AS239" s="395"/>
      <c r="AT239" s="400">
        <v>5</v>
      </c>
      <c r="AU239" s="400">
        <v>5</v>
      </c>
      <c r="AV239" s="400">
        <v>5</v>
      </c>
      <c r="AW239" s="400">
        <v>5</v>
      </c>
      <c r="AX239" s="400">
        <v>5</v>
      </c>
      <c r="AY239" s="400">
        <v>5</v>
      </c>
      <c r="AZ239" s="400">
        <v>5</v>
      </c>
      <c r="BA239" s="400">
        <v>5</v>
      </c>
      <c r="BB239" s="409"/>
      <c r="BC239" s="400">
        <v>3</v>
      </c>
      <c r="BD239" s="400">
        <v>4</v>
      </c>
      <c r="BE239" s="395"/>
      <c r="BF239" s="400">
        <v>4</v>
      </c>
      <c r="BG239" s="400">
        <v>5</v>
      </c>
      <c r="BH239" s="395"/>
      <c r="BI239" s="400">
        <v>4</v>
      </c>
      <c r="BJ239" s="400">
        <v>5</v>
      </c>
      <c r="BK239" s="400">
        <v>5</v>
      </c>
      <c r="BL239" s="400">
        <v>5</v>
      </c>
      <c r="BM239" s="400">
        <v>5</v>
      </c>
      <c r="BN239" s="400">
        <v>1</v>
      </c>
      <c r="BO239" s="395"/>
      <c r="BP239" s="400">
        <v>5</v>
      </c>
      <c r="BQ239" s="400">
        <v>5</v>
      </c>
      <c r="BR239" s="406"/>
      <c r="BS239" s="400">
        <v>1</v>
      </c>
      <c r="BT239" s="400">
        <v>2</v>
      </c>
      <c r="BU239" s="400">
        <v>3</v>
      </c>
      <c r="BV239" s="400">
        <v>4</v>
      </c>
      <c r="BW239" s="400">
        <v>4</v>
      </c>
      <c r="BX239" s="409"/>
      <c r="BY239" s="400">
        <v>4</v>
      </c>
      <c r="BZ239" s="400">
        <v>3</v>
      </c>
      <c r="CA239" s="400">
        <v>2</v>
      </c>
      <c r="CB239" s="400">
        <v>3</v>
      </c>
      <c r="CC239" s="409"/>
      <c r="CD239" s="409"/>
      <c r="CE239" s="400">
        <v>2</v>
      </c>
      <c r="CF239" s="409"/>
      <c r="CG239" s="400">
        <v>3</v>
      </c>
      <c r="CH239" s="409"/>
      <c r="CI239" s="395"/>
      <c r="CJ239" s="409"/>
      <c r="CK239" s="400">
        <v>1</v>
      </c>
      <c r="CL239" s="395"/>
    </row>
    <row r="240" spans="1:90" s="494" customFormat="1" ht="30.75" customHeight="1" x14ac:dyDescent="0.25">
      <c r="A240" s="595" t="s">
        <v>1169</v>
      </c>
      <c r="B240" s="479" t="s">
        <v>1170</v>
      </c>
      <c r="C240" s="480" t="s">
        <v>1171</v>
      </c>
      <c r="D240" s="480" t="s">
        <v>518</v>
      </c>
      <c r="E240" s="481"/>
      <c r="F240" s="482"/>
      <c r="G240" s="483">
        <f>'Stage 2 - Site Information'!N240</f>
        <v>0</v>
      </c>
      <c r="H240" s="482"/>
      <c r="I240" s="484">
        <f>'Stage 2 - Site Information'!M240</f>
        <v>0</v>
      </c>
      <c r="J240" s="485" t="s">
        <v>539</v>
      </c>
      <c r="K240" s="486"/>
      <c r="L240" s="487"/>
      <c r="M240" s="491">
        <f t="shared" si="6"/>
        <v>1</v>
      </c>
      <c r="N240" s="530"/>
      <c r="O240" s="491">
        <v>5</v>
      </c>
      <c r="P240" s="491">
        <v>1</v>
      </c>
      <c r="Q240" s="487"/>
      <c r="R240" s="488">
        <v>3</v>
      </c>
      <c r="S240" s="488">
        <v>5</v>
      </c>
      <c r="T240" s="488">
        <v>5</v>
      </c>
      <c r="U240" s="488">
        <v>3</v>
      </c>
      <c r="V240" s="490"/>
      <c r="W240" s="491">
        <v>4</v>
      </c>
      <c r="X240" s="491">
        <v>3</v>
      </c>
      <c r="Y240" s="491">
        <v>1</v>
      </c>
      <c r="Z240" s="491">
        <v>4</v>
      </c>
      <c r="AA240" s="490"/>
      <c r="AB240" s="488">
        <v>5</v>
      </c>
      <c r="AC240" s="489"/>
      <c r="AD240" s="490"/>
      <c r="AE240" s="488"/>
      <c r="AF240" s="488"/>
      <c r="AG240" s="492"/>
      <c r="AH240" s="488"/>
      <c r="AI240" s="488"/>
      <c r="AJ240" s="488"/>
      <c r="AK240" s="488"/>
      <c r="AL240" s="493"/>
      <c r="AM240" s="488"/>
      <c r="AN240" s="488"/>
      <c r="AO240" s="488">
        <v>5</v>
      </c>
      <c r="AP240" s="488"/>
      <c r="AQ240" s="488">
        <v>5</v>
      </c>
      <c r="AR240" s="488"/>
      <c r="AS240" s="493"/>
      <c r="AT240" s="488"/>
      <c r="AU240" s="488"/>
      <c r="AV240" s="488"/>
      <c r="AW240" s="488"/>
      <c r="AX240" s="488">
        <v>2</v>
      </c>
      <c r="AY240" s="488">
        <v>5</v>
      </c>
      <c r="AZ240" s="488"/>
      <c r="BA240" s="488"/>
      <c r="BB240" s="489"/>
      <c r="BC240" s="488"/>
      <c r="BD240" s="488"/>
      <c r="BE240" s="493"/>
      <c r="BF240" s="488"/>
      <c r="BG240" s="488"/>
      <c r="BH240" s="493"/>
      <c r="BI240" s="488"/>
      <c r="BJ240" s="488"/>
      <c r="BK240" s="488">
        <v>1</v>
      </c>
      <c r="BL240" s="488"/>
      <c r="BM240" s="488"/>
      <c r="BN240" s="488"/>
      <c r="BO240" s="493"/>
      <c r="BP240" s="488"/>
      <c r="BQ240" s="488"/>
      <c r="BR240" s="492"/>
      <c r="BS240" s="488"/>
      <c r="BT240" s="488"/>
      <c r="BU240" s="488"/>
      <c r="BV240" s="488"/>
      <c r="BW240" s="488"/>
      <c r="BX240" s="489"/>
      <c r="BY240" s="488"/>
      <c r="BZ240" s="488"/>
      <c r="CA240" s="488"/>
      <c r="CB240" s="488"/>
      <c r="CC240" s="489"/>
      <c r="CD240" s="489"/>
      <c r="CE240" s="488"/>
      <c r="CF240" s="489"/>
      <c r="CG240" s="488"/>
      <c r="CH240" s="489"/>
      <c r="CI240" s="493"/>
      <c r="CJ240" s="489"/>
      <c r="CK240" s="488"/>
      <c r="CL240" s="493"/>
    </row>
    <row r="241" spans="1:90" s="494" customFormat="1" ht="30.75" customHeight="1" x14ac:dyDescent="0.25">
      <c r="A241" s="595" t="s">
        <v>1172</v>
      </c>
      <c r="B241" s="479" t="s">
        <v>1173</v>
      </c>
      <c r="C241" s="480" t="s">
        <v>1174</v>
      </c>
      <c r="D241" s="480" t="s">
        <v>535</v>
      </c>
      <c r="E241" s="481"/>
      <c r="F241" s="482"/>
      <c r="G241" s="483">
        <f>'Stage 2 - Site Information'!N241</f>
        <v>0</v>
      </c>
      <c r="H241" s="482"/>
      <c r="I241" s="484">
        <f>'Stage 2 - Site Information'!M241</f>
        <v>67.599999999999994</v>
      </c>
      <c r="J241" s="677" t="s">
        <v>1355</v>
      </c>
      <c r="K241" s="486"/>
      <c r="L241" s="487"/>
      <c r="M241" s="491">
        <f t="shared" si="6"/>
        <v>5</v>
      </c>
      <c r="N241" s="530"/>
      <c r="O241" s="491">
        <v>1</v>
      </c>
      <c r="P241" s="491">
        <v>1</v>
      </c>
      <c r="Q241" s="487"/>
      <c r="R241" s="488">
        <v>3</v>
      </c>
      <c r="S241" s="488">
        <v>2</v>
      </c>
      <c r="T241" s="488">
        <v>1</v>
      </c>
      <c r="U241" s="488">
        <v>3</v>
      </c>
      <c r="V241" s="490"/>
      <c r="W241" s="491">
        <v>4</v>
      </c>
      <c r="X241" s="491">
        <v>3</v>
      </c>
      <c r="Y241" s="491">
        <v>1</v>
      </c>
      <c r="Z241" s="491">
        <v>4</v>
      </c>
      <c r="AA241" s="490"/>
      <c r="AB241" s="488">
        <v>5</v>
      </c>
      <c r="AC241" s="489"/>
      <c r="AD241" s="490"/>
      <c r="AE241" s="488"/>
      <c r="AF241" s="488"/>
      <c r="AG241" s="492"/>
      <c r="AH241" s="488">
        <v>4</v>
      </c>
      <c r="AI241" s="488">
        <v>4</v>
      </c>
      <c r="AJ241" s="488">
        <v>5</v>
      </c>
      <c r="AK241" s="488">
        <v>2</v>
      </c>
      <c r="AL241" s="493"/>
      <c r="AM241" s="488">
        <v>5</v>
      </c>
      <c r="AN241" s="488">
        <v>4</v>
      </c>
      <c r="AO241" s="488">
        <v>4</v>
      </c>
      <c r="AP241" s="488">
        <v>3</v>
      </c>
      <c r="AQ241" s="488">
        <v>5</v>
      </c>
      <c r="AR241" s="488">
        <v>5</v>
      </c>
      <c r="AS241" s="493"/>
      <c r="AT241" s="488"/>
      <c r="AU241" s="488"/>
      <c r="AV241" s="488"/>
      <c r="AW241" s="488"/>
      <c r="AX241" s="488">
        <v>2</v>
      </c>
      <c r="AY241" s="488">
        <v>1</v>
      </c>
      <c r="AZ241" s="488"/>
      <c r="BA241" s="488"/>
      <c r="BB241" s="489"/>
      <c r="BC241" s="488"/>
      <c r="BD241" s="488"/>
      <c r="BE241" s="493"/>
      <c r="BF241" s="488"/>
      <c r="BG241" s="488"/>
      <c r="BH241" s="493"/>
      <c r="BI241" s="488"/>
      <c r="BJ241" s="488"/>
      <c r="BK241" s="488">
        <v>3</v>
      </c>
      <c r="BL241" s="488"/>
      <c r="BM241" s="488"/>
      <c r="BN241" s="488"/>
      <c r="BO241" s="493"/>
      <c r="BP241" s="488"/>
      <c r="BQ241" s="488"/>
      <c r="BR241" s="492"/>
      <c r="BS241" s="488">
        <v>4</v>
      </c>
      <c r="BT241" s="488">
        <v>4</v>
      </c>
      <c r="BU241" s="488">
        <v>1</v>
      </c>
      <c r="BV241" s="488">
        <v>3</v>
      </c>
      <c r="BW241" s="488">
        <v>3</v>
      </c>
      <c r="BX241" s="489"/>
      <c r="BY241" s="488">
        <v>2</v>
      </c>
      <c r="BZ241" s="488">
        <v>2</v>
      </c>
      <c r="CA241" s="488">
        <v>2</v>
      </c>
      <c r="CB241" s="488">
        <v>1</v>
      </c>
      <c r="CC241" s="489"/>
      <c r="CD241" s="489"/>
      <c r="CE241" s="488">
        <v>3</v>
      </c>
      <c r="CF241" s="489"/>
      <c r="CG241" s="488">
        <v>5</v>
      </c>
      <c r="CH241" s="489"/>
      <c r="CI241" s="493"/>
      <c r="CJ241" s="489"/>
      <c r="CK241" s="488">
        <v>1</v>
      </c>
      <c r="CL241" s="493"/>
    </row>
    <row r="242" spans="1:90" ht="30.75" customHeight="1" x14ac:dyDescent="0.25">
      <c r="A242" s="594" t="s">
        <v>1175</v>
      </c>
      <c r="B242" s="319" t="s">
        <v>1176</v>
      </c>
      <c r="C242" s="320" t="s">
        <v>1174</v>
      </c>
      <c r="D242" s="320" t="s">
        <v>535</v>
      </c>
      <c r="E242" s="323"/>
      <c r="F242" s="396" t="s">
        <v>63</v>
      </c>
      <c r="G242" s="397">
        <f>'Stage 2 - Site Information'!N242</f>
        <v>93</v>
      </c>
      <c r="H242" s="396"/>
      <c r="I242" s="398">
        <f>'Stage 2 - Site Information'!M242</f>
        <v>4.6399999999999997</v>
      </c>
      <c r="J242" s="411" t="s">
        <v>682</v>
      </c>
      <c r="K242" s="405"/>
      <c r="L242" s="408"/>
      <c r="M242" s="401">
        <f t="shared" si="6"/>
        <v>5</v>
      </c>
      <c r="N242" s="529"/>
      <c r="O242" s="401">
        <v>1</v>
      </c>
      <c r="P242" s="401">
        <v>1</v>
      </c>
      <c r="Q242" s="408"/>
      <c r="R242" s="400">
        <v>3</v>
      </c>
      <c r="S242" s="400">
        <v>5</v>
      </c>
      <c r="T242" s="400">
        <v>1</v>
      </c>
      <c r="U242" s="400">
        <v>4</v>
      </c>
      <c r="V242" s="407"/>
      <c r="W242" s="401">
        <v>4</v>
      </c>
      <c r="X242" s="401">
        <v>3</v>
      </c>
      <c r="Y242" s="401">
        <v>1</v>
      </c>
      <c r="Z242" s="401">
        <v>4</v>
      </c>
      <c r="AA242" s="407"/>
      <c r="AB242" s="400">
        <v>4</v>
      </c>
      <c r="AC242" s="409"/>
      <c r="AD242" s="407"/>
      <c r="AE242" s="400">
        <v>5</v>
      </c>
      <c r="AF242" s="400">
        <v>5</v>
      </c>
      <c r="AG242" s="406"/>
      <c r="AH242" s="400">
        <v>4</v>
      </c>
      <c r="AI242" s="400">
        <v>4</v>
      </c>
      <c r="AJ242" s="400">
        <v>5</v>
      </c>
      <c r="AK242" s="400">
        <v>2</v>
      </c>
      <c r="AL242" s="395"/>
      <c r="AM242" s="400">
        <v>5</v>
      </c>
      <c r="AN242" s="400">
        <v>3</v>
      </c>
      <c r="AO242" s="400">
        <v>4</v>
      </c>
      <c r="AP242" s="400">
        <v>3</v>
      </c>
      <c r="AQ242" s="400">
        <v>5</v>
      </c>
      <c r="AR242" s="400">
        <v>5</v>
      </c>
      <c r="AS242" s="395"/>
      <c r="AT242" s="400">
        <v>3</v>
      </c>
      <c r="AU242" s="400">
        <v>5</v>
      </c>
      <c r="AV242" s="400">
        <v>4</v>
      </c>
      <c r="AW242" s="400">
        <v>3</v>
      </c>
      <c r="AX242" s="400">
        <v>2</v>
      </c>
      <c r="AY242" s="400">
        <v>1</v>
      </c>
      <c r="AZ242" s="400">
        <v>3</v>
      </c>
      <c r="BA242" s="400">
        <v>5</v>
      </c>
      <c r="BB242" s="409"/>
      <c r="BC242" s="400">
        <v>3</v>
      </c>
      <c r="BD242" s="400">
        <v>3</v>
      </c>
      <c r="BE242" s="395"/>
      <c r="BF242" s="400">
        <v>5</v>
      </c>
      <c r="BG242" s="400">
        <v>4</v>
      </c>
      <c r="BH242" s="395"/>
      <c r="BI242" s="400">
        <v>5</v>
      </c>
      <c r="BJ242" s="400">
        <v>5</v>
      </c>
      <c r="BK242" s="400">
        <v>3</v>
      </c>
      <c r="BL242" s="400">
        <v>5</v>
      </c>
      <c r="BM242" s="400">
        <v>5</v>
      </c>
      <c r="BN242" s="400">
        <v>5</v>
      </c>
      <c r="BO242" s="395"/>
      <c r="BP242" s="400">
        <v>1</v>
      </c>
      <c r="BQ242" s="400">
        <v>5</v>
      </c>
      <c r="BR242" s="406"/>
      <c r="BS242" s="400">
        <v>4</v>
      </c>
      <c r="BT242" s="400">
        <v>4</v>
      </c>
      <c r="BU242" s="400">
        <v>1</v>
      </c>
      <c r="BV242" s="400">
        <v>4</v>
      </c>
      <c r="BW242" s="400">
        <v>4</v>
      </c>
      <c r="BX242" s="409"/>
      <c r="BY242" s="400">
        <v>3</v>
      </c>
      <c r="BZ242" s="400">
        <v>3</v>
      </c>
      <c r="CA242" s="400">
        <v>2</v>
      </c>
      <c r="CB242" s="400">
        <v>1</v>
      </c>
      <c r="CC242" s="409"/>
      <c r="CD242" s="409"/>
      <c r="CE242" s="400">
        <v>4</v>
      </c>
      <c r="CF242" s="409"/>
      <c r="CG242" s="400">
        <v>5</v>
      </c>
      <c r="CH242" s="409"/>
      <c r="CI242" s="395"/>
      <c r="CJ242" s="409"/>
      <c r="CK242" s="400">
        <v>1</v>
      </c>
      <c r="CL242" s="395"/>
    </row>
    <row r="243" spans="1:90" ht="30.75" customHeight="1" x14ac:dyDescent="0.25">
      <c r="A243" s="594" t="s">
        <v>1177</v>
      </c>
      <c r="B243" s="319" t="s">
        <v>1178</v>
      </c>
      <c r="C243" s="320" t="s">
        <v>1174</v>
      </c>
      <c r="D243" s="320" t="s">
        <v>535</v>
      </c>
      <c r="E243" s="323"/>
      <c r="F243" s="396"/>
      <c r="G243" s="397">
        <f>'Stage 2 - Site Information'!N243</f>
        <v>0</v>
      </c>
      <c r="H243" s="396" t="s">
        <v>63</v>
      </c>
      <c r="I243" s="398">
        <f>'Stage 2 - Site Information'!M243</f>
        <v>19.66</v>
      </c>
      <c r="J243" s="411" t="s">
        <v>682</v>
      </c>
      <c r="K243" s="405"/>
      <c r="L243" s="408"/>
      <c r="M243" s="401">
        <f t="shared" si="6"/>
        <v>5</v>
      </c>
      <c r="N243" s="529"/>
      <c r="O243" s="401">
        <v>1</v>
      </c>
      <c r="P243" s="401">
        <v>1</v>
      </c>
      <c r="Q243" s="408"/>
      <c r="R243" s="400">
        <v>3</v>
      </c>
      <c r="S243" s="400">
        <v>2</v>
      </c>
      <c r="T243" s="400">
        <v>1</v>
      </c>
      <c r="U243" s="400">
        <v>3</v>
      </c>
      <c r="V243" s="407"/>
      <c r="W243" s="401">
        <v>4</v>
      </c>
      <c r="X243" s="401">
        <v>3</v>
      </c>
      <c r="Y243" s="401">
        <v>1</v>
      </c>
      <c r="Z243" s="401">
        <v>4</v>
      </c>
      <c r="AA243" s="407"/>
      <c r="AB243" s="400">
        <v>4</v>
      </c>
      <c r="AC243" s="409"/>
      <c r="AD243" s="407"/>
      <c r="AE243" s="400">
        <v>1</v>
      </c>
      <c r="AF243" s="400">
        <v>1</v>
      </c>
      <c r="AG243" s="406"/>
      <c r="AH243" s="400">
        <v>4</v>
      </c>
      <c r="AI243" s="400">
        <v>4</v>
      </c>
      <c r="AJ243" s="400">
        <v>5</v>
      </c>
      <c r="AK243" s="400">
        <v>2</v>
      </c>
      <c r="AL243" s="395"/>
      <c r="AM243" s="400">
        <v>5</v>
      </c>
      <c r="AN243" s="400">
        <v>4</v>
      </c>
      <c r="AO243" s="400">
        <v>4</v>
      </c>
      <c r="AP243" s="400">
        <v>3</v>
      </c>
      <c r="AQ243" s="400">
        <v>5</v>
      </c>
      <c r="AR243" s="400">
        <v>5</v>
      </c>
      <c r="AS243" s="395"/>
      <c r="AT243" s="400"/>
      <c r="AU243" s="400">
        <v>5</v>
      </c>
      <c r="AV243" s="400">
        <v>4</v>
      </c>
      <c r="AW243" s="400">
        <v>5</v>
      </c>
      <c r="AX243" s="400">
        <v>2</v>
      </c>
      <c r="AY243" s="400">
        <v>1</v>
      </c>
      <c r="AZ243" s="400">
        <v>5</v>
      </c>
      <c r="BA243" s="400">
        <v>5</v>
      </c>
      <c r="BB243" s="409"/>
      <c r="BC243" s="400">
        <v>2</v>
      </c>
      <c r="BD243" s="400">
        <v>1</v>
      </c>
      <c r="BE243" s="395"/>
      <c r="BF243" s="400">
        <v>3</v>
      </c>
      <c r="BG243" s="400">
        <v>2</v>
      </c>
      <c r="BH243" s="395"/>
      <c r="BI243" s="400">
        <v>5</v>
      </c>
      <c r="BJ243" s="400">
        <v>5</v>
      </c>
      <c r="BK243" s="400">
        <v>3</v>
      </c>
      <c r="BL243" s="400">
        <v>5</v>
      </c>
      <c r="BM243" s="400">
        <v>2</v>
      </c>
      <c r="BN243" s="400">
        <v>5</v>
      </c>
      <c r="BO243" s="395"/>
      <c r="BP243" s="400">
        <v>5</v>
      </c>
      <c r="BQ243" s="400">
        <v>5</v>
      </c>
      <c r="BR243" s="406"/>
      <c r="BS243" s="400">
        <v>4</v>
      </c>
      <c r="BT243" s="400">
        <v>4</v>
      </c>
      <c r="BU243" s="400">
        <v>1</v>
      </c>
      <c r="BV243" s="409"/>
      <c r="BW243" s="409"/>
      <c r="BX243" s="409"/>
      <c r="BY243" s="409"/>
      <c r="BZ243" s="409"/>
      <c r="CA243" s="409"/>
      <c r="CB243" s="409"/>
      <c r="CC243" s="409"/>
      <c r="CD243" s="409"/>
      <c r="CE243" s="409"/>
      <c r="CF243" s="409"/>
      <c r="CG243" s="409"/>
      <c r="CH243" s="409"/>
      <c r="CI243" s="395"/>
      <c r="CJ243" s="409"/>
      <c r="CK243" s="400">
        <v>1</v>
      </c>
      <c r="CL243" s="395"/>
    </row>
    <row r="244" spans="1:90" ht="30.75" customHeight="1" x14ac:dyDescent="0.25">
      <c r="A244" s="594" t="s">
        <v>1179</v>
      </c>
      <c r="B244" s="319" t="s">
        <v>1180</v>
      </c>
      <c r="C244" s="320" t="s">
        <v>718</v>
      </c>
      <c r="D244" s="320" t="s">
        <v>565</v>
      </c>
      <c r="E244" s="323"/>
      <c r="F244" s="396"/>
      <c r="G244" s="397">
        <f>'Stage 2 - Site Information'!N244</f>
        <v>0</v>
      </c>
      <c r="H244" s="396" t="s">
        <v>63</v>
      </c>
      <c r="I244" s="398">
        <f>'Stage 2 - Site Information'!M244</f>
        <v>5.09</v>
      </c>
      <c r="J244" s="399"/>
      <c r="K244" s="412"/>
      <c r="L244" s="408"/>
      <c r="M244" s="401">
        <f t="shared" si="6"/>
        <v>5</v>
      </c>
      <c r="N244" s="529"/>
      <c r="O244" s="401">
        <v>5</v>
      </c>
      <c r="P244" s="401">
        <v>4</v>
      </c>
      <c r="Q244" s="408"/>
      <c r="R244" s="400">
        <v>5</v>
      </c>
      <c r="S244" s="400">
        <v>5</v>
      </c>
      <c r="T244" s="400">
        <v>3</v>
      </c>
      <c r="U244" s="400">
        <v>4</v>
      </c>
      <c r="V244" s="407"/>
      <c r="W244" s="401">
        <v>1</v>
      </c>
      <c r="X244" s="401">
        <v>5</v>
      </c>
      <c r="Y244" s="401">
        <v>3</v>
      </c>
      <c r="Z244" s="401">
        <v>4</v>
      </c>
      <c r="AA244" s="407"/>
      <c r="AB244" s="400">
        <v>5</v>
      </c>
      <c r="AC244" s="400">
        <v>5</v>
      </c>
      <c r="AD244" s="407"/>
      <c r="AE244" s="400">
        <v>1</v>
      </c>
      <c r="AF244" s="400">
        <v>1</v>
      </c>
      <c r="AG244" s="406"/>
      <c r="AH244" s="400">
        <v>3</v>
      </c>
      <c r="AI244" s="400">
        <v>3</v>
      </c>
      <c r="AJ244" s="400">
        <v>5</v>
      </c>
      <c r="AK244" s="400">
        <v>2</v>
      </c>
      <c r="AL244" s="395"/>
      <c r="AM244" s="400">
        <v>5</v>
      </c>
      <c r="AN244" s="400">
        <v>5</v>
      </c>
      <c r="AO244" s="400">
        <v>5</v>
      </c>
      <c r="AP244" s="400">
        <v>4</v>
      </c>
      <c r="AQ244" s="400">
        <v>5</v>
      </c>
      <c r="AR244" s="400">
        <v>5</v>
      </c>
      <c r="AS244" s="395"/>
      <c r="AT244" s="400">
        <v>2</v>
      </c>
      <c r="AU244" s="400">
        <v>3</v>
      </c>
      <c r="AV244" s="400">
        <v>5</v>
      </c>
      <c r="AW244" s="400">
        <v>5</v>
      </c>
      <c r="AX244" s="400">
        <v>2</v>
      </c>
      <c r="AY244" s="400">
        <v>5</v>
      </c>
      <c r="AZ244" s="400">
        <v>5</v>
      </c>
      <c r="BA244" s="400">
        <v>5</v>
      </c>
      <c r="BB244" s="409"/>
      <c r="BC244" s="400">
        <v>3</v>
      </c>
      <c r="BD244" s="400">
        <v>5</v>
      </c>
      <c r="BE244" s="395"/>
      <c r="BF244" s="400">
        <v>5</v>
      </c>
      <c r="BG244" s="400">
        <v>5</v>
      </c>
      <c r="BH244" s="395"/>
      <c r="BI244" s="400">
        <v>3</v>
      </c>
      <c r="BJ244" s="400">
        <v>5</v>
      </c>
      <c r="BK244" s="400">
        <v>1</v>
      </c>
      <c r="BL244" s="400">
        <v>5</v>
      </c>
      <c r="BM244" s="400">
        <v>5</v>
      </c>
      <c r="BN244" s="400">
        <v>3</v>
      </c>
      <c r="BO244" s="395"/>
      <c r="BP244" s="400">
        <v>5</v>
      </c>
      <c r="BQ244" s="400">
        <v>3</v>
      </c>
      <c r="BR244" s="406"/>
      <c r="BS244" s="400">
        <v>1</v>
      </c>
      <c r="BT244" s="400">
        <v>2</v>
      </c>
      <c r="BU244" s="400">
        <v>3</v>
      </c>
      <c r="BV244" s="409"/>
      <c r="BW244" s="409"/>
      <c r="BX244" s="409"/>
      <c r="BY244" s="409"/>
      <c r="BZ244" s="409"/>
      <c r="CA244" s="409"/>
      <c r="CB244" s="409"/>
      <c r="CC244" s="409"/>
      <c r="CD244" s="409"/>
      <c r="CE244" s="409"/>
      <c r="CF244" s="409"/>
      <c r="CG244" s="409"/>
      <c r="CH244" s="409"/>
      <c r="CI244" s="395"/>
      <c r="CJ244" s="409"/>
      <c r="CK244" s="400">
        <v>1</v>
      </c>
      <c r="CL244" s="395"/>
    </row>
    <row r="245" spans="1:90" ht="30.75" customHeight="1" x14ac:dyDescent="0.25">
      <c r="A245" s="594" t="s">
        <v>1181</v>
      </c>
      <c r="B245" s="319" t="s">
        <v>1182</v>
      </c>
      <c r="C245" s="320" t="s">
        <v>1155</v>
      </c>
      <c r="D245" s="320" t="s">
        <v>535</v>
      </c>
      <c r="E245" s="323"/>
      <c r="F245" s="396" t="s">
        <v>63</v>
      </c>
      <c r="G245" s="397">
        <f>'Stage 2 - Site Information'!N245</f>
        <v>216</v>
      </c>
      <c r="H245" s="396"/>
      <c r="I245" s="398">
        <f>'Stage 2 - Site Information'!M245</f>
        <v>12.32</v>
      </c>
      <c r="J245" s="399" t="s">
        <v>539</v>
      </c>
      <c r="K245" s="405"/>
      <c r="L245" s="408"/>
      <c r="M245" s="401">
        <f t="shared" si="6"/>
        <v>5</v>
      </c>
      <c r="N245" s="529"/>
      <c r="O245" s="401">
        <v>5</v>
      </c>
      <c r="P245" s="401">
        <v>1</v>
      </c>
      <c r="Q245" s="408"/>
      <c r="R245" s="400">
        <v>3</v>
      </c>
      <c r="S245" s="400">
        <v>5</v>
      </c>
      <c r="T245" s="400">
        <v>5</v>
      </c>
      <c r="U245" s="400">
        <v>3</v>
      </c>
      <c r="V245" s="407"/>
      <c r="W245" s="401">
        <v>4</v>
      </c>
      <c r="X245" s="401">
        <v>3</v>
      </c>
      <c r="Y245" s="401">
        <v>3</v>
      </c>
      <c r="Z245" s="401">
        <v>4</v>
      </c>
      <c r="AA245" s="407"/>
      <c r="AB245" s="400">
        <v>5</v>
      </c>
      <c r="AC245" s="409"/>
      <c r="AD245" s="407"/>
      <c r="AE245" s="400">
        <v>1</v>
      </c>
      <c r="AF245" s="400">
        <v>1</v>
      </c>
      <c r="AG245" s="406"/>
      <c r="AH245" s="400">
        <v>3</v>
      </c>
      <c r="AI245" s="400">
        <v>4</v>
      </c>
      <c r="AJ245" s="400">
        <v>5</v>
      </c>
      <c r="AK245" s="400">
        <v>2</v>
      </c>
      <c r="AL245" s="395"/>
      <c r="AM245" s="400">
        <v>5</v>
      </c>
      <c r="AN245" s="400">
        <v>3</v>
      </c>
      <c r="AO245" s="400">
        <v>4</v>
      </c>
      <c r="AP245" s="400">
        <v>2</v>
      </c>
      <c r="AQ245" s="400">
        <v>4</v>
      </c>
      <c r="AR245" s="400">
        <v>4</v>
      </c>
      <c r="AS245" s="395"/>
      <c r="AT245" s="400">
        <v>2</v>
      </c>
      <c r="AU245" s="400">
        <v>1</v>
      </c>
      <c r="AV245" s="400">
        <v>4</v>
      </c>
      <c r="AW245" s="400">
        <v>3</v>
      </c>
      <c r="AX245" s="400">
        <v>2</v>
      </c>
      <c r="AY245" s="400">
        <v>5</v>
      </c>
      <c r="AZ245" s="400">
        <v>5</v>
      </c>
      <c r="BA245" s="400">
        <v>5</v>
      </c>
      <c r="BB245" s="409"/>
      <c r="BC245" s="400">
        <v>3</v>
      </c>
      <c r="BD245" s="400">
        <v>3</v>
      </c>
      <c r="BE245" s="395"/>
      <c r="BF245" s="400">
        <v>5</v>
      </c>
      <c r="BG245" s="400">
        <v>5</v>
      </c>
      <c r="BH245" s="395"/>
      <c r="BI245" s="400">
        <v>5</v>
      </c>
      <c r="BJ245" s="400">
        <v>3</v>
      </c>
      <c r="BK245" s="400">
        <v>1</v>
      </c>
      <c r="BL245" s="400">
        <v>5</v>
      </c>
      <c r="BM245" s="400">
        <v>2</v>
      </c>
      <c r="BN245" s="400">
        <v>5</v>
      </c>
      <c r="BO245" s="395"/>
      <c r="BP245" s="400">
        <v>3</v>
      </c>
      <c r="BQ245" s="400">
        <v>5</v>
      </c>
      <c r="BR245" s="406"/>
      <c r="BS245" s="400">
        <v>4</v>
      </c>
      <c r="BT245" s="400">
        <v>2</v>
      </c>
      <c r="BU245" s="400">
        <v>5</v>
      </c>
      <c r="BV245" s="400">
        <v>5</v>
      </c>
      <c r="BW245" s="400">
        <v>4</v>
      </c>
      <c r="BX245" s="409"/>
      <c r="BY245" s="400">
        <v>5</v>
      </c>
      <c r="BZ245" s="400">
        <v>5</v>
      </c>
      <c r="CA245" s="400">
        <v>5</v>
      </c>
      <c r="CB245" s="400">
        <v>2</v>
      </c>
      <c r="CC245" s="409"/>
      <c r="CD245" s="409"/>
      <c r="CE245" s="400">
        <v>4</v>
      </c>
      <c r="CF245" s="409"/>
      <c r="CG245" s="400">
        <v>5</v>
      </c>
      <c r="CH245" s="409"/>
      <c r="CI245" s="395"/>
      <c r="CJ245" s="409"/>
      <c r="CK245" s="400">
        <v>1</v>
      </c>
      <c r="CL245" s="395"/>
    </row>
    <row r="246" spans="1:90" s="494" customFormat="1" ht="30.75" customHeight="1" x14ac:dyDescent="0.25">
      <c r="A246" s="595" t="s">
        <v>1183</v>
      </c>
      <c r="B246" s="479" t="s">
        <v>1184</v>
      </c>
      <c r="C246" s="480" t="s">
        <v>1185</v>
      </c>
      <c r="D246" s="480" t="s">
        <v>515</v>
      </c>
      <c r="E246" s="481"/>
      <c r="F246" s="482"/>
      <c r="G246" s="483">
        <f>'Stage 2 - Site Information'!N246</f>
        <v>0</v>
      </c>
      <c r="H246" s="482"/>
      <c r="I246" s="484">
        <f>'Stage 2 - Site Information'!M246</f>
        <v>161.12</v>
      </c>
      <c r="J246" s="485" t="s">
        <v>539</v>
      </c>
      <c r="K246" s="486"/>
      <c r="L246" s="487"/>
      <c r="M246" s="491">
        <f t="shared" si="6"/>
        <v>5</v>
      </c>
      <c r="N246" s="530"/>
      <c r="O246" s="491">
        <v>5</v>
      </c>
      <c r="P246" s="491">
        <v>1</v>
      </c>
      <c r="Q246" s="487"/>
      <c r="R246" s="488">
        <v>1</v>
      </c>
      <c r="S246" s="488">
        <v>2</v>
      </c>
      <c r="T246" s="488">
        <v>1</v>
      </c>
      <c r="U246" s="488">
        <v>3</v>
      </c>
      <c r="V246" s="490"/>
      <c r="W246" s="491">
        <v>4</v>
      </c>
      <c r="X246" s="491">
        <v>3</v>
      </c>
      <c r="Y246" s="491">
        <v>3</v>
      </c>
      <c r="Z246" s="491">
        <v>4</v>
      </c>
      <c r="AA246" s="490"/>
      <c r="AB246" s="488">
        <v>5</v>
      </c>
      <c r="AC246" s="489"/>
      <c r="AD246" s="490"/>
      <c r="AE246" s="488"/>
      <c r="AF246" s="488"/>
      <c r="AG246" s="492"/>
      <c r="AH246" s="488"/>
      <c r="AI246" s="488"/>
      <c r="AJ246" s="488"/>
      <c r="AK246" s="488"/>
      <c r="AL246" s="493"/>
      <c r="AM246" s="488"/>
      <c r="AN246" s="488"/>
      <c r="AO246" s="488">
        <v>5</v>
      </c>
      <c r="AP246" s="488">
        <v>3</v>
      </c>
      <c r="AQ246" s="488">
        <v>5</v>
      </c>
      <c r="AR246" s="488"/>
      <c r="AS246" s="493"/>
      <c r="AT246" s="488"/>
      <c r="AU246" s="488"/>
      <c r="AV246" s="488"/>
      <c r="AW246" s="488"/>
      <c r="AX246" s="488">
        <v>2</v>
      </c>
      <c r="AY246" s="488">
        <v>5</v>
      </c>
      <c r="AZ246" s="488"/>
      <c r="BA246" s="488"/>
      <c r="BB246" s="489"/>
      <c r="BC246" s="488"/>
      <c r="BD246" s="488"/>
      <c r="BE246" s="493"/>
      <c r="BF246" s="488"/>
      <c r="BG246" s="488"/>
      <c r="BH246" s="493"/>
      <c r="BI246" s="488"/>
      <c r="BJ246" s="488"/>
      <c r="BK246" s="488">
        <v>1</v>
      </c>
      <c r="BL246" s="488"/>
      <c r="BM246" s="488"/>
      <c r="BN246" s="488"/>
      <c r="BO246" s="493"/>
      <c r="BP246" s="488"/>
      <c r="BQ246" s="488"/>
      <c r="BR246" s="492"/>
      <c r="BS246" s="488"/>
      <c r="BT246" s="488"/>
      <c r="BU246" s="488"/>
      <c r="BV246" s="488"/>
      <c r="BW246" s="488"/>
      <c r="BX246" s="489"/>
      <c r="BY246" s="488"/>
      <c r="BZ246" s="488"/>
      <c r="CA246" s="488"/>
      <c r="CB246" s="488"/>
      <c r="CC246" s="489"/>
      <c r="CD246" s="489"/>
      <c r="CE246" s="488"/>
      <c r="CF246" s="489"/>
      <c r="CG246" s="488"/>
      <c r="CH246" s="489"/>
      <c r="CI246" s="493"/>
      <c r="CJ246" s="489"/>
      <c r="CK246" s="488"/>
      <c r="CL246" s="493"/>
    </row>
    <row r="247" spans="1:90" ht="30.75" customHeight="1" x14ac:dyDescent="0.25">
      <c r="A247" s="594" t="s">
        <v>1186</v>
      </c>
      <c r="B247" s="319" t="s">
        <v>1187</v>
      </c>
      <c r="C247" s="320" t="s">
        <v>1188</v>
      </c>
      <c r="D247" s="320" t="s">
        <v>565</v>
      </c>
      <c r="E247" s="323"/>
      <c r="F247" s="396" t="s">
        <v>63</v>
      </c>
      <c r="G247" s="397">
        <f>'Stage 2 - Site Information'!N247</f>
        <v>24</v>
      </c>
      <c r="H247" s="396"/>
      <c r="I247" s="398">
        <f>'Stage 2 - Site Information'!M247</f>
        <v>1.23</v>
      </c>
      <c r="J247" s="399"/>
      <c r="K247" s="405"/>
      <c r="L247" s="408"/>
      <c r="M247" s="401">
        <f t="shared" si="6"/>
        <v>5</v>
      </c>
      <c r="N247" s="529"/>
      <c r="O247" s="401">
        <v>5</v>
      </c>
      <c r="P247" s="401">
        <v>1</v>
      </c>
      <c r="Q247" s="408"/>
      <c r="R247" s="400">
        <v>3</v>
      </c>
      <c r="S247" s="400">
        <v>5</v>
      </c>
      <c r="T247" s="400">
        <v>5</v>
      </c>
      <c r="U247" s="400">
        <v>5</v>
      </c>
      <c r="V247" s="407"/>
      <c r="W247" s="401">
        <v>4</v>
      </c>
      <c r="X247" s="401">
        <v>3</v>
      </c>
      <c r="Y247" s="401">
        <v>5</v>
      </c>
      <c r="Z247" s="401">
        <v>4</v>
      </c>
      <c r="AA247" s="407"/>
      <c r="AB247" s="400">
        <v>5</v>
      </c>
      <c r="AC247" s="409"/>
      <c r="AD247" s="407"/>
      <c r="AE247" s="400">
        <v>5</v>
      </c>
      <c r="AF247" s="400">
        <v>5</v>
      </c>
      <c r="AG247" s="406"/>
      <c r="AH247" s="400">
        <v>4</v>
      </c>
      <c r="AI247" s="400">
        <v>5</v>
      </c>
      <c r="AJ247" s="400">
        <v>5</v>
      </c>
      <c r="AK247" s="400">
        <v>2</v>
      </c>
      <c r="AL247" s="395"/>
      <c r="AM247" s="400">
        <v>5</v>
      </c>
      <c r="AN247" s="400">
        <v>3</v>
      </c>
      <c r="AO247" s="400">
        <v>4</v>
      </c>
      <c r="AP247" s="400">
        <v>3</v>
      </c>
      <c r="AQ247" s="400">
        <v>5</v>
      </c>
      <c r="AR247" s="400">
        <v>5</v>
      </c>
      <c r="AS247" s="395"/>
      <c r="AT247" s="400">
        <v>5</v>
      </c>
      <c r="AU247" s="400">
        <v>5</v>
      </c>
      <c r="AV247" s="400">
        <v>5</v>
      </c>
      <c r="AW247" s="400">
        <v>1</v>
      </c>
      <c r="AX247" s="400">
        <v>2</v>
      </c>
      <c r="AY247" s="400">
        <v>5</v>
      </c>
      <c r="AZ247" s="400">
        <v>5</v>
      </c>
      <c r="BA247" s="400">
        <v>5</v>
      </c>
      <c r="BB247" s="409"/>
      <c r="BC247" s="400">
        <v>3</v>
      </c>
      <c r="BD247" s="400">
        <v>3</v>
      </c>
      <c r="BE247" s="395"/>
      <c r="BF247" s="400">
        <v>5</v>
      </c>
      <c r="BG247" s="400">
        <v>5</v>
      </c>
      <c r="BH247" s="395"/>
      <c r="BI247" s="400">
        <v>5</v>
      </c>
      <c r="BJ247" s="400">
        <v>5</v>
      </c>
      <c r="BK247" s="400">
        <v>5</v>
      </c>
      <c r="BL247" s="400">
        <v>5</v>
      </c>
      <c r="BM247" s="400">
        <v>1</v>
      </c>
      <c r="BN247" s="400">
        <v>1</v>
      </c>
      <c r="BO247" s="395"/>
      <c r="BP247" s="400">
        <v>5</v>
      </c>
      <c r="BQ247" s="400">
        <v>5</v>
      </c>
      <c r="BR247" s="406"/>
      <c r="BS247" s="400">
        <v>1</v>
      </c>
      <c r="BT247" s="400">
        <v>2</v>
      </c>
      <c r="BU247" s="400">
        <v>3</v>
      </c>
      <c r="BV247" s="400">
        <v>4</v>
      </c>
      <c r="BW247" s="400">
        <v>4</v>
      </c>
      <c r="BX247" s="409"/>
      <c r="BY247" s="400">
        <v>5</v>
      </c>
      <c r="BZ247" s="400">
        <v>4</v>
      </c>
      <c r="CA247" s="400">
        <v>3</v>
      </c>
      <c r="CB247" s="400">
        <v>3</v>
      </c>
      <c r="CC247" s="409"/>
      <c r="CD247" s="409"/>
      <c r="CE247" s="400">
        <v>2</v>
      </c>
      <c r="CF247" s="409"/>
      <c r="CG247" s="400">
        <v>4</v>
      </c>
      <c r="CH247" s="409"/>
      <c r="CI247" s="395"/>
      <c r="CJ247" s="409"/>
      <c r="CK247" s="400">
        <v>1</v>
      </c>
      <c r="CL247" s="395"/>
    </row>
    <row r="248" spans="1:90" ht="30.75" customHeight="1" x14ac:dyDescent="0.25">
      <c r="A248" s="594" t="s">
        <v>1189</v>
      </c>
      <c r="B248" s="319" t="s">
        <v>1190</v>
      </c>
      <c r="C248" s="320" t="s">
        <v>715</v>
      </c>
      <c r="D248" s="320" t="s">
        <v>535</v>
      </c>
      <c r="E248" s="323"/>
      <c r="F248" s="396" t="s">
        <v>63</v>
      </c>
      <c r="G248" s="397">
        <f>'Stage 2 - Site Information'!N248</f>
        <v>40</v>
      </c>
      <c r="H248" s="396"/>
      <c r="I248" s="398">
        <f>'Stage 2 - Site Information'!M248</f>
        <v>2.08</v>
      </c>
      <c r="J248" s="411" t="s">
        <v>682</v>
      </c>
      <c r="K248" s="405"/>
      <c r="L248" s="408"/>
      <c r="M248" s="401">
        <f t="shared" si="6"/>
        <v>5</v>
      </c>
      <c r="N248" s="529"/>
      <c r="O248" s="401">
        <v>1</v>
      </c>
      <c r="P248" s="401">
        <v>1</v>
      </c>
      <c r="Q248" s="408"/>
      <c r="R248" s="400">
        <v>3</v>
      </c>
      <c r="S248" s="400">
        <v>5</v>
      </c>
      <c r="T248" s="400">
        <v>1</v>
      </c>
      <c r="U248" s="400">
        <v>4</v>
      </c>
      <c r="V248" s="407"/>
      <c r="W248" s="401">
        <v>4</v>
      </c>
      <c r="X248" s="401">
        <v>3</v>
      </c>
      <c r="Y248" s="401">
        <v>5</v>
      </c>
      <c r="Z248" s="401">
        <v>4</v>
      </c>
      <c r="AA248" s="407"/>
      <c r="AB248" s="400">
        <v>5</v>
      </c>
      <c r="AC248" s="409"/>
      <c r="AD248" s="407"/>
      <c r="AE248" s="400">
        <v>5</v>
      </c>
      <c r="AF248" s="400">
        <v>5</v>
      </c>
      <c r="AG248" s="406"/>
      <c r="AH248" s="400">
        <v>5</v>
      </c>
      <c r="AI248" s="400">
        <v>5</v>
      </c>
      <c r="AJ248" s="400">
        <v>3</v>
      </c>
      <c r="AK248" s="400">
        <v>2</v>
      </c>
      <c r="AL248" s="395"/>
      <c r="AM248" s="400">
        <v>5</v>
      </c>
      <c r="AN248" s="400">
        <v>4</v>
      </c>
      <c r="AO248" s="400">
        <v>5</v>
      </c>
      <c r="AP248" s="400">
        <v>3</v>
      </c>
      <c r="AQ248" s="400">
        <v>5</v>
      </c>
      <c r="AR248" s="400">
        <v>5</v>
      </c>
      <c r="AS248" s="395"/>
      <c r="AT248" s="400">
        <v>5</v>
      </c>
      <c r="AU248" s="400">
        <v>1</v>
      </c>
      <c r="AV248" s="400">
        <v>4</v>
      </c>
      <c r="AW248" s="400">
        <v>1</v>
      </c>
      <c r="AX248" s="400">
        <v>2</v>
      </c>
      <c r="AY248" s="400">
        <v>1</v>
      </c>
      <c r="AZ248" s="400">
        <v>5</v>
      </c>
      <c r="BA248" s="400">
        <v>5</v>
      </c>
      <c r="BB248" s="409"/>
      <c r="BC248" s="400">
        <v>3</v>
      </c>
      <c r="BD248" s="400">
        <v>3</v>
      </c>
      <c r="BE248" s="395"/>
      <c r="BF248" s="400">
        <v>3</v>
      </c>
      <c r="BG248" s="400">
        <v>2</v>
      </c>
      <c r="BH248" s="395"/>
      <c r="BI248" s="400">
        <v>5</v>
      </c>
      <c r="BJ248" s="400">
        <v>5</v>
      </c>
      <c r="BK248" s="400">
        <v>1</v>
      </c>
      <c r="BL248" s="400">
        <v>5</v>
      </c>
      <c r="BM248" s="400">
        <v>4</v>
      </c>
      <c r="BN248" s="400">
        <v>3</v>
      </c>
      <c r="BO248" s="395"/>
      <c r="BP248" s="400">
        <v>5</v>
      </c>
      <c r="BQ248" s="400">
        <v>5</v>
      </c>
      <c r="BR248" s="406"/>
      <c r="BS248" s="400">
        <v>2</v>
      </c>
      <c r="BT248" s="400">
        <v>4</v>
      </c>
      <c r="BU248" s="400">
        <v>4</v>
      </c>
      <c r="BV248" s="400">
        <v>2</v>
      </c>
      <c r="BW248" s="400">
        <v>2</v>
      </c>
      <c r="BX248" s="409"/>
      <c r="BY248" s="400">
        <v>1</v>
      </c>
      <c r="BZ248" s="400">
        <v>5</v>
      </c>
      <c r="CA248" s="400">
        <v>2</v>
      </c>
      <c r="CB248" s="400">
        <v>2</v>
      </c>
      <c r="CC248" s="409"/>
      <c r="CD248" s="409"/>
      <c r="CE248" s="400">
        <v>1</v>
      </c>
      <c r="CF248" s="409"/>
      <c r="CG248" s="400">
        <v>4</v>
      </c>
      <c r="CH248" s="409"/>
      <c r="CI248" s="395"/>
      <c r="CJ248" s="409"/>
      <c r="CK248" s="400">
        <v>1</v>
      </c>
      <c r="CL248" s="395"/>
    </row>
    <row r="249" spans="1:90" s="494" customFormat="1" ht="30.75" customHeight="1" x14ac:dyDescent="0.25">
      <c r="A249" s="595" t="s">
        <v>1191</v>
      </c>
      <c r="B249" s="479" t="s">
        <v>1192</v>
      </c>
      <c r="C249" s="480" t="s">
        <v>1166</v>
      </c>
      <c r="D249" s="480" t="s">
        <v>794</v>
      </c>
      <c r="E249" s="481"/>
      <c r="F249" s="482" t="s">
        <v>63</v>
      </c>
      <c r="G249" s="483">
        <f>'Stage 2 - Site Information'!N249</f>
        <v>76</v>
      </c>
      <c r="H249" s="482"/>
      <c r="I249" s="484">
        <f>'Stage 2 - Site Information'!M249</f>
        <v>3.8</v>
      </c>
      <c r="J249" s="485"/>
      <c r="K249" s="486"/>
      <c r="L249" s="487"/>
      <c r="M249" s="401">
        <f t="shared" si="6"/>
        <v>5</v>
      </c>
      <c r="N249" s="529"/>
      <c r="O249" s="401">
        <v>1</v>
      </c>
      <c r="P249" s="401">
        <v>1</v>
      </c>
      <c r="Q249" s="487"/>
      <c r="R249" s="488">
        <v>0</v>
      </c>
      <c r="S249" s="488">
        <v>0</v>
      </c>
      <c r="T249" s="488">
        <v>0</v>
      </c>
      <c r="U249" s="488">
        <v>0</v>
      </c>
      <c r="V249" s="490"/>
      <c r="W249" s="491">
        <v>0</v>
      </c>
      <c r="X249" s="491">
        <v>0</v>
      </c>
      <c r="Y249" s="491">
        <v>0</v>
      </c>
      <c r="Z249" s="491">
        <v>0</v>
      </c>
      <c r="AA249" s="490"/>
      <c r="AB249" s="488">
        <v>0</v>
      </c>
      <c r="AC249" s="409"/>
      <c r="AD249" s="490"/>
      <c r="AE249" s="488">
        <v>0</v>
      </c>
      <c r="AF249" s="488">
        <v>0</v>
      </c>
      <c r="AG249" s="492"/>
      <c r="AH249" s="488">
        <v>0</v>
      </c>
      <c r="AI249" s="488">
        <v>0</v>
      </c>
      <c r="AJ249" s="488">
        <v>0</v>
      </c>
      <c r="AK249" s="488">
        <v>0</v>
      </c>
      <c r="AL249" s="493"/>
      <c r="AM249" s="488">
        <v>0</v>
      </c>
      <c r="AN249" s="488">
        <v>0</v>
      </c>
      <c r="AO249" s="488">
        <v>0</v>
      </c>
      <c r="AP249" s="488">
        <v>0</v>
      </c>
      <c r="AQ249" s="488">
        <v>0</v>
      </c>
      <c r="AR249" s="488">
        <v>0</v>
      </c>
      <c r="AS249" s="493"/>
      <c r="AT249" s="488">
        <v>0</v>
      </c>
      <c r="AU249" s="488">
        <v>0</v>
      </c>
      <c r="AV249" s="488">
        <v>0</v>
      </c>
      <c r="AW249" s="488">
        <v>0</v>
      </c>
      <c r="AX249" s="488">
        <v>0</v>
      </c>
      <c r="AY249" s="488">
        <v>0</v>
      </c>
      <c r="AZ249" s="488">
        <v>0</v>
      </c>
      <c r="BA249" s="488">
        <v>0</v>
      </c>
      <c r="BB249" s="489"/>
      <c r="BC249" s="488">
        <v>0</v>
      </c>
      <c r="BD249" s="488">
        <v>0</v>
      </c>
      <c r="BE249" s="493"/>
      <c r="BF249" s="488">
        <v>0</v>
      </c>
      <c r="BG249" s="488">
        <v>0</v>
      </c>
      <c r="BH249" s="493"/>
      <c r="BI249" s="488">
        <v>0</v>
      </c>
      <c r="BJ249" s="488">
        <v>0</v>
      </c>
      <c r="BK249" s="488">
        <v>0</v>
      </c>
      <c r="BL249" s="488">
        <v>0</v>
      </c>
      <c r="BM249" s="488">
        <v>0</v>
      </c>
      <c r="BN249" s="488">
        <v>0</v>
      </c>
      <c r="BO249" s="493"/>
      <c r="BP249" s="488">
        <v>0</v>
      </c>
      <c r="BQ249" s="488">
        <v>0</v>
      </c>
      <c r="BR249" s="492"/>
      <c r="BS249" s="488">
        <v>0</v>
      </c>
      <c r="BT249" s="488">
        <v>0</v>
      </c>
      <c r="BU249" s="488">
        <v>0</v>
      </c>
      <c r="BV249" s="488">
        <v>0</v>
      </c>
      <c r="BW249" s="488">
        <v>0</v>
      </c>
      <c r="BX249" s="489"/>
      <c r="BY249" s="488">
        <v>0</v>
      </c>
      <c r="BZ249" s="488">
        <v>0</v>
      </c>
      <c r="CA249" s="488">
        <v>0</v>
      </c>
      <c r="CB249" s="488">
        <v>0</v>
      </c>
      <c r="CC249" s="489"/>
      <c r="CD249" s="489"/>
      <c r="CE249" s="488">
        <v>0</v>
      </c>
      <c r="CF249" s="489"/>
      <c r="CG249" s="488">
        <v>0</v>
      </c>
      <c r="CH249" s="489"/>
      <c r="CI249" s="493"/>
      <c r="CJ249" s="489"/>
      <c r="CK249" s="488">
        <v>0</v>
      </c>
      <c r="CL249" s="493"/>
    </row>
    <row r="250" spans="1:90" ht="30.75" customHeight="1" x14ac:dyDescent="0.25">
      <c r="A250" s="594" t="s">
        <v>1193</v>
      </c>
      <c r="B250" s="319" t="s">
        <v>1194</v>
      </c>
      <c r="C250" s="320" t="s">
        <v>1195</v>
      </c>
      <c r="D250" s="320" t="s">
        <v>547</v>
      </c>
      <c r="E250" s="323"/>
      <c r="F250" s="396" t="s">
        <v>63</v>
      </c>
      <c r="G250" s="397">
        <f>'Stage 2 - Site Information'!N250</f>
        <v>17</v>
      </c>
      <c r="H250" s="396"/>
      <c r="I250" s="398">
        <f>'Stage 2 - Site Information'!M250</f>
        <v>1.1000000000000001</v>
      </c>
      <c r="J250" s="399"/>
      <c r="K250" s="405"/>
      <c r="L250" s="408"/>
      <c r="M250" s="401">
        <f t="shared" si="6"/>
        <v>5</v>
      </c>
      <c r="N250" s="529"/>
      <c r="O250" s="401">
        <v>5</v>
      </c>
      <c r="P250" s="401">
        <v>1</v>
      </c>
      <c r="Q250" s="408"/>
      <c r="R250" s="400">
        <v>5</v>
      </c>
      <c r="S250" s="400">
        <v>3</v>
      </c>
      <c r="T250" s="400">
        <v>1</v>
      </c>
      <c r="U250" s="400">
        <v>4</v>
      </c>
      <c r="V250" s="407"/>
      <c r="W250" s="401">
        <v>4</v>
      </c>
      <c r="X250" s="401">
        <v>2</v>
      </c>
      <c r="Y250" s="401">
        <v>5</v>
      </c>
      <c r="Z250" s="401">
        <v>4</v>
      </c>
      <c r="AA250" s="407"/>
      <c r="AB250" s="400">
        <v>5</v>
      </c>
      <c r="AC250" s="409"/>
      <c r="AD250" s="407"/>
      <c r="AE250" s="400">
        <v>5</v>
      </c>
      <c r="AF250" s="400">
        <v>5</v>
      </c>
      <c r="AG250" s="406"/>
      <c r="AH250" s="400">
        <v>5</v>
      </c>
      <c r="AI250" s="400">
        <v>5</v>
      </c>
      <c r="AJ250" s="400">
        <v>5</v>
      </c>
      <c r="AK250" s="400">
        <v>2</v>
      </c>
      <c r="AL250" s="395"/>
      <c r="AM250" s="400">
        <v>5</v>
      </c>
      <c r="AN250" s="400">
        <v>3</v>
      </c>
      <c r="AO250" s="400">
        <v>5</v>
      </c>
      <c r="AP250" s="400">
        <v>3</v>
      </c>
      <c r="AQ250" s="400">
        <v>5</v>
      </c>
      <c r="AR250" s="400">
        <v>5</v>
      </c>
      <c r="AS250" s="395"/>
      <c r="AT250" s="400">
        <v>5</v>
      </c>
      <c r="AU250" s="400">
        <v>5</v>
      </c>
      <c r="AV250" s="400">
        <v>5</v>
      </c>
      <c r="AW250" s="400">
        <v>1</v>
      </c>
      <c r="AX250" s="400">
        <v>2</v>
      </c>
      <c r="AY250" s="400">
        <v>5</v>
      </c>
      <c r="AZ250" s="400">
        <v>5</v>
      </c>
      <c r="BA250" s="400">
        <v>5</v>
      </c>
      <c r="BB250" s="409"/>
      <c r="BC250" s="400">
        <v>3</v>
      </c>
      <c r="BD250" s="400">
        <v>3</v>
      </c>
      <c r="BE250" s="395"/>
      <c r="BF250" s="400">
        <v>3</v>
      </c>
      <c r="BG250" s="400">
        <v>5</v>
      </c>
      <c r="BH250" s="395"/>
      <c r="BI250" s="400">
        <v>5</v>
      </c>
      <c r="BJ250" s="400">
        <v>5</v>
      </c>
      <c r="BK250" s="400">
        <v>1</v>
      </c>
      <c r="BL250" s="400">
        <v>5</v>
      </c>
      <c r="BM250" s="400">
        <v>2</v>
      </c>
      <c r="BN250" s="400">
        <v>5</v>
      </c>
      <c r="BO250" s="395"/>
      <c r="BP250" s="400">
        <v>1</v>
      </c>
      <c r="BQ250" s="400">
        <v>5</v>
      </c>
      <c r="BR250" s="406"/>
      <c r="BS250" s="400">
        <v>1</v>
      </c>
      <c r="BT250" s="400">
        <v>2</v>
      </c>
      <c r="BU250" s="400">
        <v>4</v>
      </c>
      <c r="BV250" s="400">
        <v>1</v>
      </c>
      <c r="BW250" s="400">
        <v>1</v>
      </c>
      <c r="BX250" s="409"/>
      <c r="BY250" s="400">
        <v>1</v>
      </c>
      <c r="BZ250" s="400">
        <v>5</v>
      </c>
      <c r="CA250" s="400">
        <v>1</v>
      </c>
      <c r="CB250" s="400">
        <v>1</v>
      </c>
      <c r="CC250" s="409"/>
      <c r="CD250" s="409"/>
      <c r="CE250" s="400">
        <v>1</v>
      </c>
      <c r="CF250" s="409"/>
      <c r="CG250" s="400">
        <v>5</v>
      </c>
      <c r="CH250" s="409"/>
      <c r="CI250" s="395"/>
      <c r="CJ250" s="409"/>
      <c r="CK250" s="400">
        <v>1</v>
      </c>
      <c r="CL250" s="395"/>
    </row>
    <row r="251" spans="1:90" ht="30.75" customHeight="1" x14ac:dyDescent="0.25">
      <c r="A251" s="594" t="s">
        <v>1196</v>
      </c>
      <c r="B251" s="319" t="s">
        <v>1197</v>
      </c>
      <c r="C251" s="320" t="s">
        <v>1198</v>
      </c>
      <c r="D251" s="320" t="s">
        <v>515</v>
      </c>
      <c r="E251" s="323"/>
      <c r="F251" s="396" t="s">
        <v>63</v>
      </c>
      <c r="G251" s="397">
        <f>'Stage 2 - Site Information'!N251</f>
        <v>106</v>
      </c>
      <c r="H251" s="396"/>
      <c r="I251" s="398">
        <f>'Stage 2 - Site Information'!M251</f>
        <v>2.74</v>
      </c>
      <c r="J251" s="399"/>
      <c r="K251" s="405"/>
      <c r="L251" s="408"/>
      <c r="M251" s="401">
        <f t="shared" si="6"/>
        <v>5</v>
      </c>
      <c r="N251" s="529"/>
      <c r="O251" s="401">
        <v>5</v>
      </c>
      <c r="P251" s="401">
        <v>3</v>
      </c>
      <c r="Q251" s="408"/>
      <c r="R251" s="400">
        <v>3</v>
      </c>
      <c r="S251" s="400">
        <v>5</v>
      </c>
      <c r="T251" s="400">
        <v>5</v>
      </c>
      <c r="U251" s="400">
        <v>5</v>
      </c>
      <c r="V251" s="407"/>
      <c r="W251" s="401">
        <v>4</v>
      </c>
      <c r="X251" s="401">
        <v>5</v>
      </c>
      <c r="Y251" s="401">
        <v>5</v>
      </c>
      <c r="Z251" s="401">
        <v>4</v>
      </c>
      <c r="AA251" s="407"/>
      <c r="AB251" s="400">
        <v>5</v>
      </c>
      <c r="AC251" s="400">
        <v>5</v>
      </c>
      <c r="AD251" s="407"/>
      <c r="AE251" s="400">
        <v>1</v>
      </c>
      <c r="AF251" s="400">
        <v>3</v>
      </c>
      <c r="AG251" s="406"/>
      <c r="AH251" s="400">
        <v>3</v>
      </c>
      <c r="AI251" s="400">
        <v>3</v>
      </c>
      <c r="AJ251" s="400">
        <v>3</v>
      </c>
      <c r="AK251" s="400">
        <v>2</v>
      </c>
      <c r="AL251" s="395"/>
      <c r="AM251" s="400">
        <v>5</v>
      </c>
      <c r="AN251" s="400">
        <v>3</v>
      </c>
      <c r="AO251" s="400">
        <v>5</v>
      </c>
      <c r="AP251" s="400">
        <v>5</v>
      </c>
      <c r="AQ251" s="400">
        <v>5</v>
      </c>
      <c r="AR251" s="400">
        <v>5</v>
      </c>
      <c r="AS251" s="395"/>
      <c r="AT251" s="400">
        <v>5</v>
      </c>
      <c r="AU251" s="400">
        <v>2</v>
      </c>
      <c r="AV251" s="400">
        <v>5</v>
      </c>
      <c r="AW251" s="400">
        <v>5</v>
      </c>
      <c r="AX251" s="400">
        <v>5</v>
      </c>
      <c r="AY251" s="400">
        <v>5</v>
      </c>
      <c r="AZ251" s="400">
        <v>1</v>
      </c>
      <c r="BA251" s="400">
        <v>5</v>
      </c>
      <c r="BB251" s="409"/>
      <c r="BC251" s="400">
        <v>4</v>
      </c>
      <c r="BD251" s="400">
        <v>4</v>
      </c>
      <c r="BE251" s="395"/>
      <c r="BF251" s="400">
        <v>5</v>
      </c>
      <c r="BG251" s="400">
        <v>5</v>
      </c>
      <c r="BH251" s="395"/>
      <c r="BI251" s="400">
        <v>5</v>
      </c>
      <c r="BJ251" s="400">
        <v>5</v>
      </c>
      <c r="BK251" s="400">
        <v>1</v>
      </c>
      <c r="BL251" s="400">
        <v>5</v>
      </c>
      <c r="BM251" s="400">
        <v>5</v>
      </c>
      <c r="BN251" s="400">
        <v>5</v>
      </c>
      <c r="BO251" s="395"/>
      <c r="BP251" s="400">
        <v>3</v>
      </c>
      <c r="BQ251" s="400">
        <v>5</v>
      </c>
      <c r="BR251" s="406"/>
      <c r="BS251" s="400">
        <v>3</v>
      </c>
      <c r="BT251" s="400">
        <v>2</v>
      </c>
      <c r="BU251" s="400">
        <v>3</v>
      </c>
      <c r="BV251" s="400">
        <v>5</v>
      </c>
      <c r="BW251" s="400">
        <v>3</v>
      </c>
      <c r="BX251" s="409"/>
      <c r="BY251" s="400">
        <v>4</v>
      </c>
      <c r="BZ251" s="400">
        <v>4</v>
      </c>
      <c r="CA251" s="400">
        <v>2</v>
      </c>
      <c r="CB251" s="400">
        <v>3</v>
      </c>
      <c r="CC251" s="409"/>
      <c r="CD251" s="409"/>
      <c r="CE251" s="400">
        <v>3</v>
      </c>
      <c r="CF251" s="409"/>
      <c r="CG251" s="400">
        <v>5</v>
      </c>
      <c r="CH251" s="409"/>
      <c r="CI251" s="395"/>
      <c r="CJ251" s="409"/>
      <c r="CK251" s="400">
        <v>1</v>
      </c>
      <c r="CL251" s="395"/>
    </row>
    <row r="252" spans="1:90" s="494" customFormat="1" ht="30.75" customHeight="1" x14ac:dyDescent="0.25">
      <c r="A252" s="595" t="s">
        <v>1199</v>
      </c>
      <c r="B252" s="479" t="s">
        <v>681</v>
      </c>
      <c r="C252" s="633" t="s">
        <v>1200</v>
      </c>
      <c r="D252" s="480" t="s">
        <v>535</v>
      </c>
      <c r="E252" s="481"/>
      <c r="F252" s="482"/>
      <c r="G252" s="483">
        <f>'Stage 2 - Site Information'!N252</f>
        <v>0</v>
      </c>
      <c r="H252" s="482" t="s">
        <v>63</v>
      </c>
      <c r="I252" s="484">
        <f>'Stage 2 - Site Information'!M252</f>
        <v>7.58</v>
      </c>
      <c r="J252" s="485" t="s">
        <v>1510</v>
      </c>
      <c r="K252" s="486"/>
      <c r="L252" s="487"/>
      <c r="M252" s="491">
        <f t="shared" si="6"/>
        <v>5</v>
      </c>
      <c r="N252" s="530"/>
      <c r="O252" s="491">
        <v>5</v>
      </c>
      <c r="P252" s="491">
        <v>5</v>
      </c>
      <c r="Q252" s="487"/>
      <c r="R252" s="488"/>
      <c r="S252" s="488"/>
      <c r="T252" s="488"/>
      <c r="U252" s="488"/>
      <c r="V252" s="490"/>
      <c r="W252" s="491"/>
      <c r="X252" s="491"/>
      <c r="Y252" s="491"/>
      <c r="Z252" s="491"/>
      <c r="AA252" s="490"/>
      <c r="AB252" s="488"/>
      <c r="AC252" s="488">
        <v>1</v>
      </c>
      <c r="AD252" s="490"/>
      <c r="AE252" s="488"/>
      <c r="AF252" s="488"/>
      <c r="AG252" s="492"/>
      <c r="AH252" s="488">
        <v>2</v>
      </c>
      <c r="AI252" s="488">
        <v>3</v>
      </c>
      <c r="AJ252" s="488">
        <v>1</v>
      </c>
      <c r="AK252" s="488">
        <v>4</v>
      </c>
      <c r="AL252" s="493"/>
      <c r="AM252" s="488"/>
      <c r="AN252" s="488"/>
      <c r="AO252" s="488">
        <v>4</v>
      </c>
      <c r="AP252" s="488"/>
      <c r="AQ252" s="488">
        <v>5</v>
      </c>
      <c r="AR252" s="488"/>
      <c r="AS252" s="493"/>
      <c r="AT252" s="488"/>
      <c r="AU252" s="488"/>
      <c r="AV252" s="488"/>
      <c r="AW252" s="488"/>
      <c r="AX252" s="488">
        <v>5</v>
      </c>
      <c r="AY252" s="488">
        <v>5</v>
      </c>
      <c r="AZ252" s="488"/>
      <c r="BA252" s="488"/>
      <c r="BB252" s="489"/>
      <c r="BC252" s="488"/>
      <c r="BD252" s="488"/>
      <c r="BE252" s="493"/>
      <c r="BF252" s="488">
        <v>3</v>
      </c>
      <c r="BG252" s="488"/>
      <c r="BH252" s="493"/>
      <c r="BI252" s="488"/>
      <c r="BJ252" s="488"/>
      <c r="BK252" s="488"/>
      <c r="BL252" s="488"/>
      <c r="BM252" s="488"/>
      <c r="BN252" s="488"/>
      <c r="BO252" s="493"/>
      <c r="BP252" s="488"/>
      <c r="BQ252" s="488"/>
      <c r="BR252" s="492"/>
      <c r="BS252" s="488">
        <v>4</v>
      </c>
      <c r="BT252" s="488">
        <v>4</v>
      </c>
      <c r="BU252" s="488">
        <v>5</v>
      </c>
      <c r="BV252" s="489"/>
      <c r="BW252" s="489"/>
      <c r="BX252" s="489"/>
      <c r="BY252" s="489"/>
      <c r="BZ252" s="489"/>
      <c r="CA252" s="489"/>
      <c r="CB252" s="489"/>
      <c r="CC252" s="489"/>
      <c r="CD252" s="489"/>
      <c r="CE252" s="489"/>
      <c r="CF252" s="489"/>
      <c r="CG252" s="489"/>
      <c r="CH252" s="489"/>
      <c r="CI252" s="493"/>
      <c r="CJ252" s="489"/>
      <c r="CK252" s="488"/>
      <c r="CL252" s="493"/>
    </row>
    <row r="253" spans="1:90" s="494" customFormat="1" ht="30.75" customHeight="1" x14ac:dyDescent="0.25">
      <c r="A253" s="595" t="s">
        <v>1201</v>
      </c>
      <c r="B253" s="479" t="s">
        <v>942</v>
      </c>
      <c r="C253" s="633" t="s">
        <v>1200</v>
      </c>
      <c r="D253" s="480" t="s">
        <v>515</v>
      </c>
      <c r="E253" s="481"/>
      <c r="F253" s="482"/>
      <c r="G253" s="483">
        <f>'Stage 2 - Site Information'!N253</f>
        <v>0</v>
      </c>
      <c r="H253" s="482" t="s">
        <v>63</v>
      </c>
      <c r="I253" s="484">
        <f>'Stage 2 - Site Information'!M253</f>
        <v>12.74</v>
      </c>
      <c r="J253" s="485" t="s">
        <v>1510</v>
      </c>
      <c r="K253" s="486"/>
      <c r="L253" s="487"/>
      <c r="M253" s="491">
        <f t="shared" si="6"/>
        <v>5</v>
      </c>
      <c r="N253" s="530"/>
      <c r="O253" s="491">
        <v>5</v>
      </c>
      <c r="P253" s="491">
        <v>5</v>
      </c>
      <c r="Q253" s="487"/>
      <c r="R253" s="488"/>
      <c r="S253" s="488"/>
      <c r="T253" s="488"/>
      <c r="U253" s="488"/>
      <c r="V253" s="490"/>
      <c r="W253" s="491"/>
      <c r="X253" s="491"/>
      <c r="Y253" s="491"/>
      <c r="Z253" s="491"/>
      <c r="AA253" s="490"/>
      <c r="AB253" s="488"/>
      <c r="AC253" s="488">
        <v>1</v>
      </c>
      <c r="AD253" s="490"/>
      <c r="AE253" s="488"/>
      <c r="AF253" s="488"/>
      <c r="AG253" s="492"/>
      <c r="AH253" s="488">
        <v>3</v>
      </c>
      <c r="AI253" s="488">
        <v>3</v>
      </c>
      <c r="AJ253" s="488">
        <v>3</v>
      </c>
      <c r="AK253" s="488">
        <v>4</v>
      </c>
      <c r="AL253" s="493"/>
      <c r="AM253" s="488"/>
      <c r="AN253" s="488"/>
      <c r="AO253" s="488">
        <v>5</v>
      </c>
      <c r="AP253" s="488"/>
      <c r="AQ253" s="488">
        <v>5</v>
      </c>
      <c r="AR253" s="488"/>
      <c r="AS253" s="493"/>
      <c r="AT253" s="488"/>
      <c r="AU253" s="488"/>
      <c r="AV253" s="488"/>
      <c r="AW253" s="488"/>
      <c r="AX253" s="488">
        <v>5</v>
      </c>
      <c r="AY253" s="488">
        <v>5</v>
      </c>
      <c r="AZ253" s="488"/>
      <c r="BA253" s="488"/>
      <c r="BB253" s="489"/>
      <c r="BC253" s="488"/>
      <c r="BD253" s="488"/>
      <c r="BE253" s="493"/>
      <c r="BF253" s="488">
        <v>5</v>
      </c>
      <c r="BG253" s="488"/>
      <c r="BH253" s="493"/>
      <c r="BI253" s="488"/>
      <c r="BJ253" s="488"/>
      <c r="BK253" s="488"/>
      <c r="BL253" s="488"/>
      <c r="BM253" s="488"/>
      <c r="BN253" s="488"/>
      <c r="BO253" s="493"/>
      <c r="BP253" s="488"/>
      <c r="BQ253" s="488"/>
      <c r="BR253" s="492"/>
      <c r="BS253" s="488">
        <v>4</v>
      </c>
      <c r="BT253" s="488">
        <v>2</v>
      </c>
      <c r="BU253" s="488">
        <v>5</v>
      </c>
      <c r="BV253" s="489"/>
      <c r="BW253" s="489"/>
      <c r="BX253" s="489"/>
      <c r="BY253" s="489"/>
      <c r="BZ253" s="489"/>
      <c r="CA253" s="489"/>
      <c r="CB253" s="489"/>
      <c r="CC253" s="489"/>
      <c r="CD253" s="489"/>
      <c r="CE253" s="489"/>
      <c r="CF253" s="489"/>
      <c r="CG253" s="489"/>
      <c r="CH253" s="489"/>
      <c r="CI253" s="493"/>
      <c r="CJ253" s="489"/>
      <c r="CK253" s="488"/>
      <c r="CL253" s="493"/>
    </row>
    <row r="254" spans="1:90" s="494" customFormat="1" ht="30.75" customHeight="1" x14ac:dyDescent="0.25">
      <c r="A254" s="595" t="s">
        <v>1202</v>
      </c>
      <c r="B254" s="479" t="s">
        <v>1203</v>
      </c>
      <c r="C254" s="633" t="s">
        <v>1200</v>
      </c>
      <c r="D254" s="480" t="s">
        <v>565</v>
      </c>
      <c r="E254" s="481"/>
      <c r="F254" s="482"/>
      <c r="G254" s="483">
        <f>'Stage 2 - Site Information'!N254</f>
        <v>0</v>
      </c>
      <c r="H254" s="482" t="s">
        <v>63</v>
      </c>
      <c r="I254" s="484">
        <f>'Stage 2 - Site Information'!M254</f>
        <v>31.07</v>
      </c>
      <c r="J254" s="485" t="s">
        <v>1510</v>
      </c>
      <c r="K254" s="486"/>
      <c r="L254" s="487"/>
      <c r="M254" s="491">
        <f t="shared" si="6"/>
        <v>5</v>
      </c>
      <c r="N254" s="530"/>
      <c r="O254" s="491">
        <v>5</v>
      </c>
      <c r="P254" s="491">
        <v>5</v>
      </c>
      <c r="Q254" s="487"/>
      <c r="R254" s="488"/>
      <c r="S254" s="488"/>
      <c r="T254" s="488"/>
      <c r="U254" s="488"/>
      <c r="V254" s="490"/>
      <c r="W254" s="491"/>
      <c r="X254" s="491"/>
      <c r="Y254" s="491"/>
      <c r="Z254" s="491"/>
      <c r="AA254" s="490"/>
      <c r="AB254" s="488"/>
      <c r="AC254" s="488">
        <v>1</v>
      </c>
      <c r="AD254" s="490"/>
      <c r="AE254" s="488"/>
      <c r="AF254" s="488"/>
      <c r="AG254" s="492"/>
      <c r="AH254" s="488">
        <v>4</v>
      </c>
      <c r="AI254" s="488">
        <v>3</v>
      </c>
      <c r="AJ254" s="488">
        <v>3</v>
      </c>
      <c r="AK254" s="488">
        <v>4</v>
      </c>
      <c r="AL254" s="493"/>
      <c r="AM254" s="488"/>
      <c r="AN254" s="488"/>
      <c r="AO254" s="488">
        <v>5</v>
      </c>
      <c r="AP254" s="488"/>
      <c r="AQ254" s="488">
        <v>5</v>
      </c>
      <c r="AR254" s="488"/>
      <c r="AS254" s="493"/>
      <c r="AT254" s="488"/>
      <c r="AU254" s="488"/>
      <c r="AV254" s="488"/>
      <c r="AW254" s="488"/>
      <c r="AX254" s="488">
        <v>2</v>
      </c>
      <c r="AY254" s="488">
        <v>5</v>
      </c>
      <c r="AZ254" s="488"/>
      <c r="BA254" s="488"/>
      <c r="BB254" s="489"/>
      <c r="BC254" s="488"/>
      <c r="BD254" s="488"/>
      <c r="BE254" s="493"/>
      <c r="BF254" s="488">
        <v>5</v>
      </c>
      <c r="BG254" s="488"/>
      <c r="BH254" s="493"/>
      <c r="BI254" s="488"/>
      <c r="BJ254" s="488"/>
      <c r="BK254" s="488"/>
      <c r="BL254" s="488"/>
      <c r="BM254" s="488"/>
      <c r="BN254" s="488"/>
      <c r="BO254" s="493"/>
      <c r="BP254" s="488"/>
      <c r="BQ254" s="488"/>
      <c r="BR254" s="492"/>
      <c r="BS254" s="488">
        <v>1</v>
      </c>
      <c r="BT254" s="488">
        <v>2</v>
      </c>
      <c r="BU254" s="488">
        <v>3</v>
      </c>
      <c r="BV254" s="489"/>
      <c r="BW254" s="489"/>
      <c r="BX254" s="489"/>
      <c r="BY254" s="489"/>
      <c r="BZ254" s="489"/>
      <c r="CA254" s="489"/>
      <c r="CB254" s="489"/>
      <c r="CC254" s="489"/>
      <c r="CD254" s="489"/>
      <c r="CE254" s="489"/>
      <c r="CF254" s="489"/>
      <c r="CG254" s="489"/>
      <c r="CH254" s="489"/>
      <c r="CI254" s="493"/>
      <c r="CJ254" s="489"/>
      <c r="CK254" s="488"/>
      <c r="CL254" s="493"/>
    </row>
    <row r="255" spans="1:90" s="494" customFormat="1" ht="30.75" customHeight="1" x14ac:dyDescent="0.25">
      <c r="A255" s="595" t="s">
        <v>1204</v>
      </c>
      <c r="B255" s="479" t="s">
        <v>1205</v>
      </c>
      <c r="C255" s="633" t="s">
        <v>1200</v>
      </c>
      <c r="D255" s="480" t="s">
        <v>515</v>
      </c>
      <c r="E255" s="481"/>
      <c r="F255" s="482"/>
      <c r="G255" s="483">
        <f>'Stage 2 - Site Information'!N255</f>
        <v>0</v>
      </c>
      <c r="H255" s="482" t="s">
        <v>63</v>
      </c>
      <c r="I255" s="484">
        <f>'Stage 2 - Site Information'!M255</f>
        <v>55.93</v>
      </c>
      <c r="J255" s="485" t="s">
        <v>1510</v>
      </c>
      <c r="K255" s="486"/>
      <c r="L255" s="487"/>
      <c r="M255" s="491">
        <f t="shared" si="6"/>
        <v>5</v>
      </c>
      <c r="N255" s="530"/>
      <c r="O255" s="491">
        <v>5</v>
      </c>
      <c r="P255" s="491">
        <v>5</v>
      </c>
      <c r="Q255" s="487"/>
      <c r="R255" s="488"/>
      <c r="S255" s="488"/>
      <c r="T255" s="488"/>
      <c r="U255" s="488"/>
      <c r="V255" s="490"/>
      <c r="W255" s="491"/>
      <c r="X255" s="491"/>
      <c r="Y255" s="491"/>
      <c r="Z255" s="491"/>
      <c r="AA255" s="490"/>
      <c r="AB255" s="488"/>
      <c r="AC255" s="488">
        <v>1</v>
      </c>
      <c r="AD255" s="490"/>
      <c r="AE255" s="488"/>
      <c r="AF255" s="488"/>
      <c r="AG255" s="492"/>
      <c r="AH255" s="488">
        <v>5</v>
      </c>
      <c r="AI255" s="488">
        <v>5</v>
      </c>
      <c r="AJ255" s="488">
        <v>5</v>
      </c>
      <c r="AK255" s="488">
        <v>4</v>
      </c>
      <c r="AL255" s="493"/>
      <c r="AM255" s="488"/>
      <c r="AN255" s="488"/>
      <c r="AO255" s="488">
        <v>4</v>
      </c>
      <c r="AP255" s="488"/>
      <c r="AQ255" s="488">
        <v>5</v>
      </c>
      <c r="AR255" s="488"/>
      <c r="AS255" s="493"/>
      <c r="AT255" s="488"/>
      <c r="AU255" s="488"/>
      <c r="AV255" s="488"/>
      <c r="AW255" s="488"/>
      <c r="AX255" s="488">
        <v>2</v>
      </c>
      <c r="AY255" s="488">
        <v>5</v>
      </c>
      <c r="AZ255" s="488"/>
      <c r="BA255" s="488"/>
      <c r="BB255" s="489"/>
      <c r="BC255" s="488"/>
      <c r="BD255" s="488"/>
      <c r="BE255" s="493"/>
      <c r="BF255" s="488">
        <v>1</v>
      </c>
      <c r="BG255" s="488"/>
      <c r="BH255" s="493"/>
      <c r="BI255" s="488"/>
      <c r="BJ255" s="488"/>
      <c r="BK255" s="488"/>
      <c r="BL255" s="488"/>
      <c r="BM255" s="488"/>
      <c r="BN255" s="488"/>
      <c r="BO255" s="493"/>
      <c r="BP255" s="488"/>
      <c r="BQ255" s="488"/>
      <c r="BR255" s="492"/>
      <c r="BS255" s="488">
        <v>5</v>
      </c>
      <c r="BT255" s="488">
        <v>5</v>
      </c>
      <c r="BU255" s="488">
        <v>1</v>
      </c>
      <c r="BV255" s="489"/>
      <c r="BW255" s="489"/>
      <c r="BX255" s="489"/>
      <c r="BY255" s="489"/>
      <c r="BZ255" s="489"/>
      <c r="CA255" s="489"/>
      <c r="CB255" s="489"/>
      <c r="CC255" s="489"/>
      <c r="CD255" s="489"/>
      <c r="CE255" s="489"/>
      <c r="CF255" s="489"/>
      <c r="CG255" s="489"/>
      <c r="CH255" s="489"/>
      <c r="CI255" s="493"/>
      <c r="CJ255" s="489"/>
      <c r="CK255" s="488"/>
      <c r="CL255" s="493"/>
    </row>
    <row r="256" spans="1:90" s="494" customFormat="1" ht="30.75" customHeight="1" x14ac:dyDescent="0.25">
      <c r="A256" s="595" t="s">
        <v>1206</v>
      </c>
      <c r="B256" s="479" t="s">
        <v>1207</v>
      </c>
      <c r="C256" s="633" t="s">
        <v>1200</v>
      </c>
      <c r="D256" s="480" t="s">
        <v>515</v>
      </c>
      <c r="E256" s="481"/>
      <c r="F256" s="482"/>
      <c r="G256" s="483">
        <f>'Stage 2 - Site Information'!N256</f>
        <v>0</v>
      </c>
      <c r="H256" s="482" t="s">
        <v>63</v>
      </c>
      <c r="I256" s="484">
        <f>'Stage 2 - Site Information'!M256</f>
        <v>12.08</v>
      </c>
      <c r="J256" s="485" t="s">
        <v>1510</v>
      </c>
      <c r="K256" s="486"/>
      <c r="L256" s="487"/>
      <c r="M256" s="491">
        <f t="shared" si="6"/>
        <v>5</v>
      </c>
      <c r="N256" s="530"/>
      <c r="O256" s="491">
        <v>5</v>
      </c>
      <c r="P256" s="491">
        <v>5</v>
      </c>
      <c r="Q256" s="487"/>
      <c r="R256" s="488"/>
      <c r="S256" s="488"/>
      <c r="T256" s="488"/>
      <c r="U256" s="488"/>
      <c r="V256" s="490"/>
      <c r="W256" s="491"/>
      <c r="X256" s="491"/>
      <c r="Y256" s="491"/>
      <c r="Z256" s="491"/>
      <c r="AA256" s="490"/>
      <c r="AB256" s="488"/>
      <c r="AC256" s="488">
        <v>1</v>
      </c>
      <c r="AD256" s="490"/>
      <c r="AE256" s="488"/>
      <c r="AF256" s="488"/>
      <c r="AG256" s="492"/>
      <c r="AH256" s="488">
        <v>2</v>
      </c>
      <c r="AI256" s="488">
        <v>3</v>
      </c>
      <c r="AJ256" s="488">
        <v>3</v>
      </c>
      <c r="AK256" s="488">
        <v>4</v>
      </c>
      <c r="AL256" s="493"/>
      <c r="AM256" s="488"/>
      <c r="AN256" s="488"/>
      <c r="AO256" s="488">
        <v>5</v>
      </c>
      <c r="AP256" s="488"/>
      <c r="AQ256" s="488">
        <v>5</v>
      </c>
      <c r="AR256" s="488"/>
      <c r="AS256" s="493"/>
      <c r="AT256" s="488"/>
      <c r="AU256" s="488"/>
      <c r="AV256" s="488"/>
      <c r="AW256" s="488"/>
      <c r="AX256" s="488">
        <v>2</v>
      </c>
      <c r="AY256" s="488">
        <v>5</v>
      </c>
      <c r="AZ256" s="488"/>
      <c r="BA256" s="488"/>
      <c r="BB256" s="489"/>
      <c r="BC256" s="488"/>
      <c r="BD256" s="488"/>
      <c r="BE256" s="493"/>
      <c r="BF256" s="488">
        <v>5</v>
      </c>
      <c r="BG256" s="488"/>
      <c r="BH256" s="493"/>
      <c r="BI256" s="488"/>
      <c r="BJ256" s="488"/>
      <c r="BK256" s="488"/>
      <c r="BL256" s="488"/>
      <c r="BM256" s="488"/>
      <c r="BN256" s="488"/>
      <c r="BO256" s="493"/>
      <c r="BP256" s="488"/>
      <c r="BQ256" s="488"/>
      <c r="BR256" s="492"/>
      <c r="BS256" s="488">
        <v>4</v>
      </c>
      <c r="BT256" s="488">
        <v>2</v>
      </c>
      <c r="BU256" s="488">
        <v>4</v>
      </c>
      <c r="BV256" s="489"/>
      <c r="BW256" s="489"/>
      <c r="BX256" s="489"/>
      <c r="BY256" s="489"/>
      <c r="BZ256" s="489"/>
      <c r="CA256" s="489"/>
      <c r="CB256" s="489"/>
      <c r="CC256" s="489"/>
      <c r="CD256" s="489"/>
      <c r="CE256" s="489"/>
      <c r="CF256" s="489"/>
      <c r="CG256" s="489"/>
      <c r="CH256" s="489"/>
      <c r="CI256" s="493"/>
      <c r="CJ256" s="489"/>
      <c r="CK256" s="488"/>
      <c r="CL256" s="493"/>
    </row>
    <row r="257" spans="1:90" s="494" customFormat="1" ht="30.75" customHeight="1" x14ac:dyDescent="0.25">
      <c r="A257" s="595" t="s">
        <v>1208</v>
      </c>
      <c r="B257" s="479" t="s">
        <v>1209</v>
      </c>
      <c r="C257" s="633" t="s">
        <v>1200</v>
      </c>
      <c r="D257" s="480" t="s">
        <v>521</v>
      </c>
      <c r="E257" s="481"/>
      <c r="F257" s="482"/>
      <c r="G257" s="483">
        <f>'Stage 2 - Site Information'!N257</f>
        <v>0</v>
      </c>
      <c r="H257" s="482" t="s">
        <v>63</v>
      </c>
      <c r="I257" s="484">
        <f>'Stage 2 - Site Information'!M257</f>
        <v>13.08</v>
      </c>
      <c r="J257" s="485" t="s">
        <v>1510</v>
      </c>
      <c r="K257" s="486"/>
      <c r="L257" s="487"/>
      <c r="M257" s="491">
        <f t="shared" si="6"/>
        <v>5</v>
      </c>
      <c r="N257" s="530"/>
      <c r="O257" s="491">
        <v>5</v>
      </c>
      <c r="P257" s="491">
        <v>5</v>
      </c>
      <c r="Q257" s="487"/>
      <c r="R257" s="488"/>
      <c r="S257" s="488"/>
      <c r="T257" s="488"/>
      <c r="U257" s="488"/>
      <c r="V257" s="490"/>
      <c r="W257" s="491"/>
      <c r="X257" s="491"/>
      <c r="Y257" s="491"/>
      <c r="Z257" s="491"/>
      <c r="AA257" s="490"/>
      <c r="AB257" s="488"/>
      <c r="AC257" s="488">
        <v>1</v>
      </c>
      <c r="AD257" s="490"/>
      <c r="AE257" s="488"/>
      <c r="AF257" s="488"/>
      <c r="AG257" s="492"/>
      <c r="AH257" s="488">
        <v>5</v>
      </c>
      <c r="AI257" s="488">
        <v>5</v>
      </c>
      <c r="AJ257" s="488">
        <v>5</v>
      </c>
      <c r="AK257" s="488">
        <v>4</v>
      </c>
      <c r="AL257" s="493"/>
      <c r="AM257" s="488"/>
      <c r="AN257" s="488"/>
      <c r="AO257" s="488">
        <v>5</v>
      </c>
      <c r="AP257" s="488"/>
      <c r="AQ257" s="488">
        <v>5</v>
      </c>
      <c r="AR257" s="488"/>
      <c r="AS257" s="493"/>
      <c r="AT257" s="488"/>
      <c r="AU257" s="488"/>
      <c r="AV257" s="488"/>
      <c r="AW257" s="488"/>
      <c r="AX257" s="488">
        <v>1</v>
      </c>
      <c r="AY257" s="488">
        <v>5</v>
      </c>
      <c r="AZ257" s="488"/>
      <c r="BA257" s="488"/>
      <c r="BB257" s="489"/>
      <c r="BC257" s="488"/>
      <c r="BD257" s="488"/>
      <c r="BE257" s="493"/>
      <c r="BF257" s="488">
        <v>5</v>
      </c>
      <c r="BG257" s="488"/>
      <c r="BH257" s="493"/>
      <c r="BI257" s="488"/>
      <c r="BJ257" s="488"/>
      <c r="BK257" s="488"/>
      <c r="BL257" s="488"/>
      <c r="BM257" s="488"/>
      <c r="BN257" s="488"/>
      <c r="BO257" s="493"/>
      <c r="BP257" s="488"/>
      <c r="BQ257" s="488"/>
      <c r="BR257" s="492"/>
      <c r="BS257" s="488">
        <v>1</v>
      </c>
      <c r="BT257" s="488">
        <v>4</v>
      </c>
      <c r="BU257" s="488">
        <v>4</v>
      </c>
      <c r="BV257" s="489"/>
      <c r="BW257" s="489"/>
      <c r="BX257" s="489"/>
      <c r="BY257" s="489"/>
      <c r="BZ257" s="489"/>
      <c r="CA257" s="489"/>
      <c r="CB257" s="489"/>
      <c r="CC257" s="489"/>
      <c r="CD257" s="489"/>
      <c r="CE257" s="489"/>
      <c r="CF257" s="489"/>
      <c r="CG257" s="489"/>
      <c r="CH257" s="489"/>
      <c r="CI257" s="493"/>
      <c r="CJ257" s="489"/>
      <c r="CK257" s="488"/>
      <c r="CL257" s="493"/>
    </row>
    <row r="258" spans="1:90" s="494" customFormat="1" ht="30.75" customHeight="1" x14ac:dyDescent="0.25">
      <c r="A258" s="595" t="s">
        <v>1210</v>
      </c>
      <c r="B258" s="479" t="s">
        <v>1211</v>
      </c>
      <c r="C258" s="633" t="s">
        <v>1200</v>
      </c>
      <c r="D258" s="480" t="s">
        <v>535</v>
      </c>
      <c r="E258" s="481"/>
      <c r="F258" s="482"/>
      <c r="G258" s="483">
        <f>'Stage 2 - Site Information'!N258</f>
        <v>0</v>
      </c>
      <c r="H258" s="482" t="s">
        <v>63</v>
      </c>
      <c r="I258" s="484">
        <f>'Stage 2 - Site Information'!M258</f>
        <v>27.34</v>
      </c>
      <c r="J258" s="485" t="s">
        <v>1510</v>
      </c>
      <c r="K258" s="486"/>
      <c r="L258" s="487"/>
      <c r="M258" s="491">
        <f t="shared" si="6"/>
        <v>5</v>
      </c>
      <c r="N258" s="530"/>
      <c r="O258" s="491">
        <v>5</v>
      </c>
      <c r="P258" s="491">
        <v>5</v>
      </c>
      <c r="Q258" s="487"/>
      <c r="R258" s="488"/>
      <c r="S258" s="488"/>
      <c r="T258" s="488"/>
      <c r="U258" s="488"/>
      <c r="V258" s="490"/>
      <c r="W258" s="491"/>
      <c r="X258" s="491"/>
      <c r="Y258" s="491"/>
      <c r="Z258" s="491"/>
      <c r="AA258" s="490"/>
      <c r="AB258" s="488"/>
      <c r="AC258" s="488">
        <v>1</v>
      </c>
      <c r="AD258" s="490"/>
      <c r="AE258" s="488"/>
      <c r="AF258" s="488"/>
      <c r="AG258" s="492"/>
      <c r="AH258" s="488">
        <v>4</v>
      </c>
      <c r="AI258" s="488">
        <v>4</v>
      </c>
      <c r="AJ258" s="488">
        <v>3</v>
      </c>
      <c r="AK258" s="488">
        <v>4</v>
      </c>
      <c r="AL258" s="493"/>
      <c r="AM258" s="488"/>
      <c r="AN258" s="488"/>
      <c r="AO258" s="488">
        <v>5</v>
      </c>
      <c r="AP258" s="488"/>
      <c r="AQ258" s="488">
        <v>5</v>
      </c>
      <c r="AR258" s="488"/>
      <c r="AS258" s="493"/>
      <c r="AT258" s="488"/>
      <c r="AU258" s="488"/>
      <c r="AV258" s="488"/>
      <c r="AW258" s="488"/>
      <c r="AX258" s="488">
        <v>2</v>
      </c>
      <c r="AY258" s="488">
        <v>5</v>
      </c>
      <c r="AZ258" s="488"/>
      <c r="BA258" s="488"/>
      <c r="BB258" s="489"/>
      <c r="BC258" s="488"/>
      <c r="BD258" s="488"/>
      <c r="BE258" s="493"/>
      <c r="BF258" s="488">
        <v>1</v>
      </c>
      <c r="BG258" s="488"/>
      <c r="BH258" s="493"/>
      <c r="BI258" s="488"/>
      <c r="BJ258" s="488"/>
      <c r="BK258" s="488"/>
      <c r="BL258" s="488"/>
      <c r="BM258" s="488"/>
      <c r="BN258" s="488"/>
      <c r="BO258" s="493"/>
      <c r="BP258" s="488"/>
      <c r="BQ258" s="488"/>
      <c r="BR258" s="492"/>
      <c r="BS258" s="488">
        <v>5</v>
      </c>
      <c r="BT258" s="488">
        <v>2</v>
      </c>
      <c r="BU258" s="488">
        <v>5</v>
      </c>
      <c r="BV258" s="489"/>
      <c r="BW258" s="489"/>
      <c r="BX258" s="489"/>
      <c r="BY258" s="489"/>
      <c r="BZ258" s="489"/>
      <c r="CA258" s="489"/>
      <c r="CB258" s="489"/>
      <c r="CC258" s="489"/>
      <c r="CD258" s="489"/>
      <c r="CE258" s="489"/>
      <c r="CF258" s="489"/>
      <c r="CG258" s="489"/>
      <c r="CH258" s="489"/>
      <c r="CI258" s="493"/>
      <c r="CJ258" s="489"/>
      <c r="CK258" s="488"/>
      <c r="CL258" s="493"/>
    </row>
    <row r="259" spans="1:90" s="494" customFormat="1" ht="30.75" customHeight="1" x14ac:dyDescent="0.25">
      <c r="A259" s="595" t="s">
        <v>1212</v>
      </c>
      <c r="B259" s="479" t="s">
        <v>1213</v>
      </c>
      <c r="C259" s="633" t="s">
        <v>1200</v>
      </c>
      <c r="D259" s="480" t="s">
        <v>1138</v>
      </c>
      <c r="E259" s="481"/>
      <c r="F259" s="482"/>
      <c r="G259" s="483">
        <f>'Stage 2 - Site Information'!N259</f>
        <v>0</v>
      </c>
      <c r="H259" s="482"/>
      <c r="I259" s="484">
        <f>'Stage 2 - Site Information'!M259</f>
        <v>0</v>
      </c>
      <c r="J259" s="485" t="s">
        <v>1366</v>
      </c>
      <c r="K259" s="486"/>
      <c r="L259" s="487"/>
      <c r="M259" s="491">
        <f t="shared" si="6"/>
        <v>1</v>
      </c>
      <c r="N259" s="530"/>
      <c r="O259" s="491" t="s">
        <v>1389</v>
      </c>
      <c r="P259" s="491" t="s">
        <v>1389</v>
      </c>
      <c r="Q259" s="487"/>
      <c r="R259" s="488">
        <v>0</v>
      </c>
      <c r="S259" s="488">
        <v>0</v>
      </c>
      <c r="T259" s="488">
        <v>0</v>
      </c>
      <c r="U259" s="488">
        <v>0</v>
      </c>
      <c r="V259" s="490"/>
      <c r="W259" s="491">
        <v>0</v>
      </c>
      <c r="X259" s="491">
        <v>0</v>
      </c>
      <c r="Y259" s="491">
        <v>0</v>
      </c>
      <c r="Z259" s="491">
        <v>0</v>
      </c>
      <c r="AA259" s="490"/>
      <c r="AB259" s="488">
        <v>0</v>
      </c>
      <c r="AC259" s="489"/>
      <c r="AD259" s="490"/>
      <c r="AE259" s="488">
        <v>0</v>
      </c>
      <c r="AF259" s="488">
        <v>0</v>
      </c>
      <c r="AG259" s="492"/>
      <c r="AH259" s="488">
        <v>0</v>
      </c>
      <c r="AI259" s="488">
        <v>0</v>
      </c>
      <c r="AJ259" s="488">
        <v>0</v>
      </c>
      <c r="AK259" s="488">
        <v>0</v>
      </c>
      <c r="AL259" s="493"/>
      <c r="AM259" s="488">
        <v>0</v>
      </c>
      <c r="AN259" s="488">
        <v>0</v>
      </c>
      <c r="AO259" s="488">
        <v>0</v>
      </c>
      <c r="AP259" s="488">
        <v>0</v>
      </c>
      <c r="AQ259" s="488">
        <v>0</v>
      </c>
      <c r="AR259" s="488">
        <v>0</v>
      </c>
      <c r="AS259" s="493"/>
      <c r="AT259" s="488">
        <v>0</v>
      </c>
      <c r="AU259" s="488">
        <v>0</v>
      </c>
      <c r="AV259" s="488">
        <v>0</v>
      </c>
      <c r="AW259" s="488">
        <v>0</v>
      </c>
      <c r="AX259" s="488">
        <v>0</v>
      </c>
      <c r="AY259" s="488">
        <v>0</v>
      </c>
      <c r="AZ259" s="488">
        <v>0</v>
      </c>
      <c r="BA259" s="488">
        <v>0</v>
      </c>
      <c r="BB259" s="489"/>
      <c r="BC259" s="488">
        <v>0</v>
      </c>
      <c r="BD259" s="488">
        <v>0</v>
      </c>
      <c r="BE259" s="493"/>
      <c r="BF259" s="488">
        <v>0</v>
      </c>
      <c r="BG259" s="488">
        <v>0</v>
      </c>
      <c r="BH259" s="493"/>
      <c r="BI259" s="488">
        <v>0</v>
      </c>
      <c r="BJ259" s="488">
        <v>0</v>
      </c>
      <c r="BK259" s="488">
        <v>0</v>
      </c>
      <c r="BL259" s="488">
        <v>0</v>
      </c>
      <c r="BM259" s="488">
        <v>0</v>
      </c>
      <c r="BN259" s="488">
        <v>0</v>
      </c>
      <c r="BO259" s="493"/>
      <c r="BP259" s="488">
        <v>0</v>
      </c>
      <c r="BQ259" s="488">
        <v>0</v>
      </c>
      <c r="BR259" s="492"/>
      <c r="BS259" s="488">
        <v>0</v>
      </c>
      <c r="BT259" s="488">
        <v>0</v>
      </c>
      <c r="BU259" s="488">
        <v>0</v>
      </c>
      <c r="BV259" s="488">
        <v>0</v>
      </c>
      <c r="BW259" s="488">
        <v>0</v>
      </c>
      <c r="BX259" s="489"/>
      <c r="BY259" s="488">
        <v>0</v>
      </c>
      <c r="BZ259" s="488">
        <v>0</v>
      </c>
      <c r="CA259" s="488">
        <v>0</v>
      </c>
      <c r="CB259" s="488">
        <v>0</v>
      </c>
      <c r="CC259" s="489"/>
      <c r="CD259" s="489"/>
      <c r="CE259" s="488">
        <v>0</v>
      </c>
      <c r="CF259" s="489"/>
      <c r="CG259" s="488">
        <v>0</v>
      </c>
      <c r="CH259" s="489"/>
      <c r="CI259" s="493"/>
      <c r="CJ259" s="489"/>
      <c r="CK259" s="488">
        <v>0</v>
      </c>
      <c r="CL259" s="493"/>
    </row>
    <row r="260" spans="1:90" s="494" customFormat="1" ht="30.75" customHeight="1" x14ac:dyDescent="0.25">
      <c r="A260" s="595" t="s">
        <v>1214</v>
      </c>
      <c r="B260" s="479" t="s">
        <v>1215</v>
      </c>
      <c r="C260" s="633" t="s">
        <v>1200</v>
      </c>
      <c r="D260" s="633" t="s">
        <v>1200</v>
      </c>
      <c r="E260" s="481"/>
      <c r="F260" s="482"/>
      <c r="G260" s="483">
        <f>'Stage 2 - Site Information'!N260</f>
        <v>0</v>
      </c>
      <c r="H260" s="482"/>
      <c r="I260" s="484">
        <f>'Stage 2 - Site Information'!M260</f>
        <v>0</v>
      </c>
      <c r="J260" s="485" t="s">
        <v>539</v>
      </c>
      <c r="K260" s="486"/>
      <c r="L260" s="487"/>
      <c r="M260" s="491">
        <f t="shared" si="6"/>
        <v>1</v>
      </c>
      <c r="N260" s="530"/>
      <c r="O260" s="491" t="s">
        <v>1389</v>
      </c>
      <c r="P260" s="491" t="s">
        <v>1389</v>
      </c>
      <c r="Q260" s="487"/>
      <c r="R260" s="488">
        <v>0</v>
      </c>
      <c r="S260" s="488">
        <v>0</v>
      </c>
      <c r="T260" s="488">
        <v>0</v>
      </c>
      <c r="U260" s="488">
        <v>0</v>
      </c>
      <c r="V260" s="490"/>
      <c r="W260" s="491">
        <v>0</v>
      </c>
      <c r="X260" s="491">
        <v>0</v>
      </c>
      <c r="Y260" s="491">
        <v>0</v>
      </c>
      <c r="Z260" s="491">
        <v>0</v>
      </c>
      <c r="AA260" s="490"/>
      <c r="AB260" s="488">
        <v>0</v>
      </c>
      <c r="AC260" s="489"/>
      <c r="AD260" s="490"/>
      <c r="AE260" s="488">
        <v>0</v>
      </c>
      <c r="AF260" s="488">
        <v>0</v>
      </c>
      <c r="AG260" s="492"/>
      <c r="AH260" s="488">
        <v>0</v>
      </c>
      <c r="AI260" s="488">
        <v>0</v>
      </c>
      <c r="AJ260" s="488">
        <v>0</v>
      </c>
      <c r="AK260" s="488">
        <v>0</v>
      </c>
      <c r="AL260" s="493"/>
      <c r="AM260" s="488">
        <v>0</v>
      </c>
      <c r="AN260" s="488">
        <v>0</v>
      </c>
      <c r="AO260" s="488">
        <v>0</v>
      </c>
      <c r="AP260" s="488">
        <v>0</v>
      </c>
      <c r="AQ260" s="488">
        <v>0</v>
      </c>
      <c r="AR260" s="488">
        <v>0</v>
      </c>
      <c r="AS260" s="493"/>
      <c r="AT260" s="488">
        <v>0</v>
      </c>
      <c r="AU260" s="488">
        <v>0</v>
      </c>
      <c r="AV260" s="488">
        <v>0</v>
      </c>
      <c r="AW260" s="488">
        <v>0</v>
      </c>
      <c r="AX260" s="488">
        <v>0</v>
      </c>
      <c r="AY260" s="488">
        <v>0</v>
      </c>
      <c r="AZ260" s="488">
        <v>0</v>
      </c>
      <c r="BA260" s="488">
        <v>0</v>
      </c>
      <c r="BB260" s="489"/>
      <c r="BC260" s="488">
        <v>0</v>
      </c>
      <c r="BD260" s="488">
        <v>0</v>
      </c>
      <c r="BE260" s="493"/>
      <c r="BF260" s="488">
        <v>0</v>
      </c>
      <c r="BG260" s="488">
        <v>0</v>
      </c>
      <c r="BH260" s="493"/>
      <c r="BI260" s="488">
        <v>0</v>
      </c>
      <c r="BJ260" s="488">
        <v>0</v>
      </c>
      <c r="BK260" s="488">
        <v>0</v>
      </c>
      <c r="BL260" s="488">
        <v>0</v>
      </c>
      <c r="BM260" s="488">
        <v>0</v>
      </c>
      <c r="BN260" s="488">
        <v>0</v>
      </c>
      <c r="BO260" s="493"/>
      <c r="BP260" s="488">
        <v>0</v>
      </c>
      <c r="BQ260" s="488">
        <v>0</v>
      </c>
      <c r="BR260" s="492"/>
      <c r="BS260" s="488">
        <v>0</v>
      </c>
      <c r="BT260" s="488">
        <v>0</v>
      </c>
      <c r="BU260" s="488">
        <v>0</v>
      </c>
      <c r="BV260" s="488">
        <v>0</v>
      </c>
      <c r="BW260" s="488">
        <v>0</v>
      </c>
      <c r="BX260" s="489"/>
      <c r="BY260" s="488">
        <v>0</v>
      </c>
      <c r="BZ260" s="488">
        <v>0</v>
      </c>
      <c r="CA260" s="488">
        <v>0</v>
      </c>
      <c r="CB260" s="488">
        <v>0</v>
      </c>
      <c r="CC260" s="489"/>
      <c r="CD260" s="489"/>
      <c r="CE260" s="488">
        <v>0</v>
      </c>
      <c r="CF260" s="489"/>
      <c r="CG260" s="488">
        <v>0</v>
      </c>
      <c r="CH260" s="489"/>
      <c r="CI260" s="493"/>
      <c r="CJ260" s="489"/>
      <c r="CK260" s="488">
        <v>0</v>
      </c>
      <c r="CL260" s="493"/>
    </row>
    <row r="261" spans="1:90" s="494" customFormat="1" ht="30.75" customHeight="1" x14ac:dyDescent="0.25">
      <c r="A261" s="595" t="s">
        <v>1216</v>
      </c>
      <c r="B261" s="479" t="s">
        <v>1217</v>
      </c>
      <c r="C261" s="633" t="s">
        <v>1200</v>
      </c>
      <c r="D261" s="480" t="s">
        <v>547</v>
      </c>
      <c r="E261" s="481"/>
      <c r="F261" s="482"/>
      <c r="G261" s="483">
        <f>'Stage 2 - Site Information'!N261</f>
        <v>0</v>
      </c>
      <c r="H261" s="482"/>
      <c r="I261" s="484">
        <f>'Stage 2 - Site Information'!M261</f>
        <v>0</v>
      </c>
      <c r="J261" s="485" t="s">
        <v>1366</v>
      </c>
      <c r="K261" s="486"/>
      <c r="L261" s="487"/>
      <c r="M261" s="491">
        <f t="shared" si="6"/>
        <v>1</v>
      </c>
      <c r="N261" s="530"/>
      <c r="O261" s="491" t="s">
        <v>1389</v>
      </c>
      <c r="P261" s="491" t="s">
        <v>1389</v>
      </c>
      <c r="Q261" s="487"/>
      <c r="R261" s="488">
        <v>0</v>
      </c>
      <c r="S261" s="488">
        <v>0</v>
      </c>
      <c r="T261" s="488">
        <v>0</v>
      </c>
      <c r="U261" s="488">
        <v>0</v>
      </c>
      <c r="V261" s="490"/>
      <c r="W261" s="491">
        <v>0</v>
      </c>
      <c r="X261" s="491">
        <v>0</v>
      </c>
      <c r="Y261" s="491">
        <v>0</v>
      </c>
      <c r="Z261" s="491">
        <v>0</v>
      </c>
      <c r="AA261" s="490"/>
      <c r="AB261" s="488">
        <v>0</v>
      </c>
      <c r="AC261" s="489"/>
      <c r="AD261" s="490"/>
      <c r="AE261" s="488">
        <v>0</v>
      </c>
      <c r="AF261" s="488">
        <v>0</v>
      </c>
      <c r="AG261" s="492"/>
      <c r="AH261" s="488">
        <v>0</v>
      </c>
      <c r="AI261" s="488">
        <v>0</v>
      </c>
      <c r="AJ261" s="488">
        <v>0</v>
      </c>
      <c r="AK261" s="488">
        <v>0</v>
      </c>
      <c r="AL261" s="493"/>
      <c r="AM261" s="488">
        <v>0</v>
      </c>
      <c r="AN261" s="488">
        <v>0</v>
      </c>
      <c r="AO261" s="488">
        <v>0</v>
      </c>
      <c r="AP261" s="488">
        <v>0</v>
      </c>
      <c r="AQ261" s="488">
        <v>0</v>
      </c>
      <c r="AR261" s="488">
        <v>0</v>
      </c>
      <c r="AS261" s="493"/>
      <c r="AT261" s="488">
        <v>0</v>
      </c>
      <c r="AU261" s="488">
        <v>0</v>
      </c>
      <c r="AV261" s="488">
        <v>0</v>
      </c>
      <c r="AW261" s="488">
        <v>0</v>
      </c>
      <c r="AX261" s="488">
        <v>0</v>
      </c>
      <c r="AY261" s="488">
        <v>0</v>
      </c>
      <c r="AZ261" s="488">
        <v>0</v>
      </c>
      <c r="BA261" s="488">
        <v>0</v>
      </c>
      <c r="BB261" s="489"/>
      <c r="BC261" s="488">
        <v>0</v>
      </c>
      <c r="BD261" s="488">
        <v>0</v>
      </c>
      <c r="BE261" s="493"/>
      <c r="BF261" s="488">
        <v>0</v>
      </c>
      <c r="BG261" s="488">
        <v>0</v>
      </c>
      <c r="BH261" s="493"/>
      <c r="BI261" s="488">
        <v>0</v>
      </c>
      <c r="BJ261" s="488">
        <v>0</v>
      </c>
      <c r="BK261" s="488">
        <v>0</v>
      </c>
      <c r="BL261" s="488">
        <v>0</v>
      </c>
      <c r="BM261" s="488">
        <v>0</v>
      </c>
      <c r="BN261" s="488">
        <v>0</v>
      </c>
      <c r="BO261" s="493"/>
      <c r="BP261" s="488">
        <v>0</v>
      </c>
      <c r="BQ261" s="488">
        <v>0</v>
      </c>
      <c r="BR261" s="492"/>
      <c r="BS261" s="488">
        <v>0</v>
      </c>
      <c r="BT261" s="488">
        <v>0</v>
      </c>
      <c r="BU261" s="488">
        <v>0</v>
      </c>
      <c r="BV261" s="488">
        <v>0</v>
      </c>
      <c r="BW261" s="488">
        <v>0</v>
      </c>
      <c r="BX261" s="489"/>
      <c r="BY261" s="488">
        <v>0</v>
      </c>
      <c r="BZ261" s="488">
        <v>0</v>
      </c>
      <c r="CA261" s="488">
        <v>0</v>
      </c>
      <c r="CB261" s="488">
        <v>0</v>
      </c>
      <c r="CC261" s="489"/>
      <c r="CD261" s="489"/>
      <c r="CE261" s="488">
        <v>0</v>
      </c>
      <c r="CF261" s="489"/>
      <c r="CG261" s="488">
        <v>0</v>
      </c>
      <c r="CH261" s="489"/>
      <c r="CI261" s="493"/>
      <c r="CJ261" s="489"/>
      <c r="CK261" s="488">
        <v>0</v>
      </c>
      <c r="CL261" s="493"/>
    </row>
    <row r="262" spans="1:90" s="494" customFormat="1" ht="30.75" customHeight="1" x14ac:dyDescent="0.25">
      <c r="A262" s="595" t="s">
        <v>1218</v>
      </c>
      <c r="B262" s="479" t="s">
        <v>1219</v>
      </c>
      <c r="C262" s="633" t="s">
        <v>1200</v>
      </c>
      <c r="D262" s="480" t="s">
        <v>515</v>
      </c>
      <c r="E262" s="481"/>
      <c r="F262" s="482"/>
      <c r="G262" s="483">
        <f>'Stage 2 - Site Information'!N262</f>
        <v>0</v>
      </c>
      <c r="H262" s="482"/>
      <c r="I262" s="484">
        <f>'Stage 2 - Site Information'!M262</f>
        <v>0</v>
      </c>
      <c r="J262" s="485" t="s">
        <v>1366</v>
      </c>
      <c r="K262" s="486"/>
      <c r="L262" s="487"/>
      <c r="M262" s="491">
        <f t="shared" si="6"/>
        <v>1</v>
      </c>
      <c r="N262" s="530"/>
      <c r="O262" s="491" t="s">
        <v>1389</v>
      </c>
      <c r="P262" s="491" t="s">
        <v>1389</v>
      </c>
      <c r="Q262" s="487"/>
      <c r="R262" s="488">
        <v>0</v>
      </c>
      <c r="S262" s="488">
        <v>0</v>
      </c>
      <c r="T262" s="488">
        <v>0</v>
      </c>
      <c r="U262" s="488">
        <v>0</v>
      </c>
      <c r="V262" s="490"/>
      <c r="W262" s="491">
        <v>0</v>
      </c>
      <c r="X262" s="491">
        <v>0</v>
      </c>
      <c r="Y262" s="491">
        <v>0</v>
      </c>
      <c r="Z262" s="491">
        <v>0</v>
      </c>
      <c r="AA262" s="490"/>
      <c r="AB262" s="488">
        <v>0</v>
      </c>
      <c r="AC262" s="489"/>
      <c r="AD262" s="490"/>
      <c r="AE262" s="488">
        <v>0</v>
      </c>
      <c r="AF262" s="488">
        <v>0</v>
      </c>
      <c r="AG262" s="492"/>
      <c r="AH262" s="488">
        <v>0</v>
      </c>
      <c r="AI262" s="488">
        <v>0</v>
      </c>
      <c r="AJ262" s="488">
        <v>0</v>
      </c>
      <c r="AK262" s="488">
        <v>0</v>
      </c>
      <c r="AL262" s="493"/>
      <c r="AM262" s="488">
        <v>0</v>
      </c>
      <c r="AN262" s="488">
        <v>0</v>
      </c>
      <c r="AO262" s="488">
        <v>0</v>
      </c>
      <c r="AP262" s="488">
        <v>0</v>
      </c>
      <c r="AQ262" s="488">
        <v>0</v>
      </c>
      <c r="AR262" s="488">
        <v>0</v>
      </c>
      <c r="AS262" s="493"/>
      <c r="AT262" s="488">
        <v>0</v>
      </c>
      <c r="AU262" s="488">
        <v>0</v>
      </c>
      <c r="AV262" s="488">
        <v>0</v>
      </c>
      <c r="AW262" s="488">
        <v>0</v>
      </c>
      <c r="AX262" s="488">
        <v>0</v>
      </c>
      <c r="AY262" s="488">
        <v>0</v>
      </c>
      <c r="AZ262" s="488">
        <v>0</v>
      </c>
      <c r="BA262" s="488">
        <v>0</v>
      </c>
      <c r="BB262" s="489"/>
      <c r="BC262" s="488">
        <v>0</v>
      </c>
      <c r="BD262" s="488">
        <v>0</v>
      </c>
      <c r="BE262" s="493"/>
      <c r="BF262" s="488">
        <v>0</v>
      </c>
      <c r="BG262" s="488">
        <v>0</v>
      </c>
      <c r="BH262" s="493"/>
      <c r="BI262" s="488">
        <v>0</v>
      </c>
      <c r="BJ262" s="488">
        <v>0</v>
      </c>
      <c r="BK262" s="488">
        <v>0</v>
      </c>
      <c r="BL262" s="488">
        <v>0</v>
      </c>
      <c r="BM262" s="488">
        <v>0</v>
      </c>
      <c r="BN262" s="488">
        <v>0</v>
      </c>
      <c r="BO262" s="493"/>
      <c r="BP262" s="488">
        <v>0</v>
      </c>
      <c r="BQ262" s="488">
        <v>0</v>
      </c>
      <c r="BR262" s="492"/>
      <c r="BS262" s="488">
        <v>0</v>
      </c>
      <c r="BT262" s="488">
        <v>0</v>
      </c>
      <c r="BU262" s="488">
        <v>0</v>
      </c>
      <c r="BV262" s="488">
        <v>0</v>
      </c>
      <c r="BW262" s="488">
        <v>0</v>
      </c>
      <c r="BX262" s="489"/>
      <c r="BY262" s="488">
        <v>0</v>
      </c>
      <c r="BZ262" s="488">
        <v>0</v>
      </c>
      <c r="CA262" s="488">
        <v>0</v>
      </c>
      <c r="CB262" s="488">
        <v>0</v>
      </c>
      <c r="CC262" s="489"/>
      <c r="CD262" s="489"/>
      <c r="CE262" s="488">
        <v>0</v>
      </c>
      <c r="CF262" s="489"/>
      <c r="CG262" s="488">
        <v>0</v>
      </c>
      <c r="CH262" s="489"/>
      <c r="CI262" s="493"/>
      <c r="CJ262" s="489"/>
      <c r="CK262" s="488">
        <v>0</v>
      </c>
      <c r="CL262" s="493"/>
    </row>
    <row r="263" spans="1:90" s="494" customFormat="1" ht="30.75" customHeight="1" x14ac:dyDescent="0.25">
      <c r="A263" s="595" t="s">
        <v>1220</v>
      </c>
      <c r="B263" s="479" t="s">
        <v>1221</v>
      </c>
      <c r="C263" s="480" t="s">
        <v>1222</v>
      </c>
      <c r="D263" s="480" t="s">
        <v>515</v>
      </c>
      <c r="E263" s="481"/>
      <c r="F263" s="482" t="s">
        <v>63</v>
      </c>
      <c r="G263" s="483">
        <f>'Stage 2 - Site Information'!N263</f>
        <v>3</v>
      </c>
      <c r="H263" s="482"/>
      <c r="I263" s="484">
        <f>'Stage 2 - Site Information'!M263</f>
        <v>9.5000000000000001E-2</v>
      </c>
      <c r="J263" s="485"/>
      <c r="K263" s="486"/>
      <c r="L263" s="487"/>
      <c r="M263" s="401">
        <f t="shared" si="6"/>
        <v>1</v>
      </c>
      <c r="N263" s="529"/>
      <c r="O263" s="491" t="s">
        <v>1389</v>
      </c>
      <c r="P263" s="491" t="s">
        <v>1389</v>
      </c>
      <c r="Q263" s="487"/>
      <c r="R263" s="488">
        <v>0</v>
      </c>
      <c r="S263" s="488">
        <v>0</v>
      </c>
      <c r="T263" s="488">
        <v>0</v>
      </c>
      <c r="U263" s="488">
        <v>0</v>
      </c>
      <c r="V263" s="490"/>
      <c r="W263" s="491">
        <v>0</v>
      </c>
      <c r="X263" s="491">
        <v>0</v>
      </c>
      <c r="Y263" s="491">
        <v>0</v>
      </c>
      <c r="Z263" s="491">
        <v>0</v>
      </c>
      <c r="AA263" s="490"/>
      <c r="AB263" s="488">
        <v>0</v>
      </c>
      <c r="AC263" s="488">
        <v>0</v>
      </c>
      <c r="AD263" s="490"/>
      <c r="AE263" s="488">
        <v>0</v>
      </c>
      <c r="AF263" s="488">
        <v>0</v>
      </c>
      <c r="AG263" s="492"/>
      <c r="AH263" s="488">
        <v>0</v>
      </c>
      <c r="AI263" s="488">
        <v>0</v>
      </c>
      <c r="AJ263" s="488">
        <v>0</v>
      </c>
      <c r="AK263" s="488">
        <v>0</v>
      </c>
      <c r="AL263" s="493"/>
      <c r="AM263" s="488">
        <v>0</v>
      </c>
      <c r="AN263" s="488">
        <v>0</v>
      </c>
      <c r="AO263" s="488">
        <v>0</v>
      </c>
      <c r="AP263" s="488">
        <v>0</v>
      </c>
      <c r="AQ263" s="488">
        <v>0</v>
      </c>
      <c r="AR263" s="488">
        <v>0</v>
      </c>
      <c r="AS263" s="493"/>
      <c r="AT263" s="488">
        <v>0</v>
      </c>
      <c r="AU263" s="488">
        <v>0</v>
      </c>
      <c r="AV263" s="488">
        <v>0</v>
      </c>
      <c r="AW263" s="488">
        <v>0</v>
      </c>
      <c r="AX263" s="488">
        <v>0</v>
      </c>
      <c r="AY263" s="488">
        <v>0</v>
      </c>
      <c r="AZ263" s="488">
        <v>0</v>
      </c>
      <c r="BA263" s="488">
        <v>0</v>
      </c>
      <c r="BB263" s="489"/>
      <c r="BC263" s="488">
        <v>0</v>
      </c>
      <c r="BD263" s="488">
        <v>0</v>
      </c>
      <c r="BE263" s="493"/>
      <c r="BF263" s="488">
        <v>0</v>
      </c>
      <c r="BG263" s="488">
        <v>0</v>
      </c>
      <c r="BH263" s="493"/>
      <c r="BI263" s="488">
        <v>0</v>
      </c>
      <c r="BJ263" s="488">
        <v>0</v>
      </c>
      <c r="BK263" s="488">
        <v>0</v>
      </c>
      <c r="BL263" s="488">
        <v>0</v>
      </c>
      <c r="BM263" s="488">
        <v>0</v>
      </c>
      <c r="BN263" s="488">
        <v>0</v>
      </c>
      <c r="BO263" s="493"/>
      <c r="BP263" s="488">
        <v>0</v>
      </c>
      <c r="BQ263" s="488">
        <v>0</v>
      </c>
      <c r="BR263" s="492"/>
      <c r="BS263" s="488">
        <v>0</v>
      </c>
      <c r="BT263" s="488">
        <v>0</v>
      </c>
      <c r="BU263" s="488">
        <v>0</v>
      </c>
      <c r="BV263" s="488">
        <v>0</v>
      </c>
      <c r="BW263" s="488">
        <v>0</v>
      </c>
      <c r="BX263" s="489"/>
      <c r="BY263" s="488">
        <v>0</v>
      </c>
      <c r="BZ263" s="488">
        <v>0</v>
      </c>
      <c r="CA263" s="488">
        <v>0</v>
      </c>
      <c r="CB263" s="488">
        <v>0</v>
      </c>
      <c r="CC263" s="489"/>
      <c r="CD263" s="489"/>
      <c r="CE263" s="488">
        <v>0</v>
      </c>
      <c r="CF263" s="489"/>
      <c r="CG263" s="488">
        <v>0</v>
      </c>
      <c r="CH263" s="489"/>
      <c r="CI263" s="493"/>
      <c r="CJ263" s="489"/>
      <c r="CK263" s="488">
        <v>0</v>
      </c>
      <c r="CL263" s="493"/>
    </row>
    <row r="264" spans="1:90" s="494" customFormat="1" ht="30.75" customHeight="1" x14ac:dyDescent="0.25">
      <c r="A264" s="595" t="s">
        <v>1223</v>
      </c>
      <c r="B264" s="479" t="s">
        <v>1224</v>
      </c>
      <c r="C264" s="480" t="s">
        <v>1225</v>
      </c>
      <c r="D264" s="480" t="s">
        <v>515</v>
      </c>
      <c r="E264" s="481"/>
      <c r="F264" s="482" t="s">
        <v>63</v>
      </c>
      <c r="G264" s="483">
        <f>'Stage 2 - Site Information'!N264</f>
        <v>34</v>
      </c>
      <c r="H264" s="482"/>
      <c r="I264" s="484">
        <f>'Stage 2 - Site Information'!M264</f>
        <v>0.95</v>
      </c>
      <c r="J264" s="485"/>
      <c r="K264" s="486"/>
      <c r="L264" s="487"/>
      <c r="M264" s="401">
        <f t="shared" ref="M264:M316" si="7">IF(I264&gt;0.249,5,1)</f>
        <v>5</v>
      </c>
      <c r="N264" s="529"/>
      <c r="O264" s="401">
        <v>5</v>
      </c>
      <c r="P264" s="401">
        <v>3</v>
      </c>
      <c r="Q264" s="487"/>
      <c r="R264" s="488">
        <v>0</v>
      </c>
      <c r="S264" s="488">
        <v>0</v>
      </c>
      <c r="T264" s="488">
        <v>0</v>
      </c>
      <c r="U264" s="488">
        <v>0</v>
      </c>
      <c r="V264" s="490"/>
      <c r="W264" s="491">
        <v>0</v>
      </c>
      <c r="X264" s="491">
        <v>0</v>
      </c>
      <c r="Y264" s="491">
        <v>0</v>
      </c>
      <c r="Z264" s="491">
        <v>0</v>
      </c>
      <c r="AA264" s="490"/>
      <c r="AB264" s="488">
        <v>0</v>
      </c>
      <c r="AC264" s="488">
        <v>0</v>
      </c>
      <c r="AD264" s="490"/>
      <c r="AE264" s="488">
        <v>0</v>
      </c>
      <c r="AF264" s="488">
        <v>0</v>
      </c>
      <c r="AG264" s="492"/>
      <c r="AH264" s="488">
        <v>0</v>
      </c>
      <c r="AI264" s="488">
        <v>0</v>
      </c>
      <c r="AJ264" s="488">
        <v>0</v>
      </c>
      <c r="AK264" s="488">
        <v>0</v>
      </c>
      <c r="AL264" s="493"/>
      <c r="AM264" s="488">
        <v>0</v>
      </c>
      <c r="AN264" s="488">
        <v>0</v>
      </c>
      <c r="AO264" s="488">
        <v>0</v>
      </c>
      <c r="AP264" s="488">
        <v>0</v>
      </c>
      <c r="AQ264" s="488">
        <v>0</v>
      </c>
      <c r="AR264" s="488">
        <v>0</v>
      </c>
      <c r="AS264" s="493"/>
      <c r="AT264" s="488">
        <v>0</v>
      </c>
      <c r="AU264" s="488">
        <v>0</v>
      </c>
      <c r="AV264" s="488">
        <v>0</v>
      </c>
      <c r="AW264" s="488">
        <v>0</v>
      </c>
      <c r="AX264" s="488">
        <v>0</v>
      </c>
      <c r="AY264" s="488">
        <v>0</v>
      </c>
      <c r="AZ264" s="488">
        <v>0</v>
      </c>
      <c r="BA264" s="488">
        <v>0</v>
      </c>
      <c r="BB264" s="489"/>
      <c r="BC264" s="488">
        <v>0</v>
      </c>
      <c r="BD264" s="488">
        <v>0</v>
      </c>
      <c r="BE264" s="493"/>
      <c r="BF264" s="488">
        <v>0</v>
      </c>
      <c r="BG264" s="488">
        <v>0</v>
      </c>
      <c r="BH264" s="493"/>
      <c r="BI264" s="488">
        <v>0</v>
      </c>
      <c r="BJ264" s="488">
        <v>0</v>
      </c>
      <c r="BK264" s="488">
        <v>0</v>
      </c>
      <c r="BL264" s="488">
        <v>0</v>
      </c>
      <c r="BM264" s="488">
        <v>0</v>
      </c>
      <c r="BN264" s="488">
        <v>0</v>
      </c>
      <c r="BO264" s="493"/>
      <c r="BP264" s="488">
        <v>0</v>
      </c>
      <c r="BQ264" s="488">
        <v>0</v>
      </c>
      <c r="BR264" s="492"/>
      <c r="BS264" s="488">
        <v>0</v>
      </c>
      <c r="BT264" s="488">
        <v>0</v>
      </c>
      <c r="BU264" s="488">
        <v>0</v>
      </c>
      <c r="BV264" s="488">
        <v>0</v>
      </c>
      <c r="BW264" s="488">
        <v>0</v>
      </c>
      <c r="BX264" s="489"/>
      <c r="BY264" s="488">
        <v>0</v>
      </c>
      <c r="BZ264" s="488">
        <v>0</v>
      </c>
      <c r="CA264" s="488">
        <v>0</v>
      </c>
      <c r="CB264" s="488">
        <v>0</v>
      </c>
      <c r="CC264" s="489"/>
      <c r="CD264" s="489"/>
      <c r="CE264" s="488">
        <v>0</v>
      </c>
      <c r="CF264" s="489"/>
      <c r="CG264" s="488">
        <v>0</v>
      </c>
      <c r="CH264" s="489"/>
      <c r="CI264" s="493"/>
      <c r="CJ264" s="489"/>
      <c r="CK264" s="488">
        <v>0</v>
      </c>
      <c r="CL264" s="493"/>
    </row>
    <row r="265" spans="1:90" s="494" customFormat="1" ht="30.75" customHeight="1" x14ac:dyDescent="0.25">
      <c r="A265" s="595" t="s">
        <v>1226</v>
      </c>
      <c r="B265" s="479" t="s">
        <v>1227</v>
      </c>
      <c r="C265" s="480" t="s">
        <v>961</v>
      </c>
      <c r="D265" s="480" t="s">
        <v>515</v>
      </c>
      <c r="E265" s="481"/>
      <c r="F265" s="482"/>
      <c r="G265" s="483">
        <f>'Stage 2 - Site Information'!N265</f>
        <v>0</v>
      </c>
      <c r="H265" s="482"/>
      <c r="I265" s="484">
        <f>'Stage 2 - Site Information'!M265</f>
        <v>1.0900000000000001</v>
      </c>
      <c r="J265" s="485" t="s">
        <v>854</v>
      </c>
      <c r="K265" s="486"/>
      <c r="L265" s="487"/>
      <c r="M265" s="491">
        <f t="shared" si="7"/>
        <v>5</v>
      </c>
      <c r="N265" s="530"/>
      <c r="O265" s="491">
        <v>5</v>
      </c>
      <c r="P265" s="491">
        <v>5</v>
      </c>
      <c r="Q265" s="487"/>
      <c r="R265" s="488">
        <v>1</v>
      </c>
      <c r="S265" s="488">
        <v>2</v>
      </c>
      <c r="T265" s="488">
        <v>1</v>
      </c>
      <c r="U265" s="488">
        <v>2</v>
      </c>
      <c r="V265" s="490"/>
      <c r="W265" s="491">
        <v>4</v>
      </c>
      <c r="X265" s="491">
        <v>5</v>
      </c>
      <c r="Y265" s="491">
        <v>1</v>
      </c>
      <c r="Z265" s="491">
        <v>4</v>
      </c>
      <c r="AA265" s="490"/>
      <c r="AB265" s="488">
        <v>4</v>
      </c>
      <c r="AC265" s="488">
        <v>1</v>
      </c>
      <c r="AD265" s="490"/>
      <c r="AE265" s="488"/>
      <c r="AF265" s="488"/>
      <c r="AG265" s="492"/>
      <c r="AH265" s="488">
        <v>1</v>
      </c>
      <c r="AI265" s="488">
        <v>3</v>
      </c>
      <c r="AJ265" s="488">
        <v>1</v>
      </c>
      <c r="AK265" s="488">
        <v>2</v>
      </c>
      <c r="AL265" s="493"/>
      <c r="AM265" s="488">
        <v>5</v>
      </c>
      <c r="AN265" s="488">
        <v>5</v>
      </c>
      <c r="AO265" s="488">
        <v>4</v>
      </c>
      <c r="AP265" s="488">
        <v>5</v>
      </c>
      <c r="AQ265" s="488">
        <v>5</v>
      </c>
      <c r="AR265" s="488">
        <v>5</v>
      </c>
      <c r="AS265" s="493"/>
      <c r="AT265" s="488">
        <v>5</v>
      </c>
      <c r="AU265" s="488">
        <v>5</v>
      </c>
      <c r="AV265" s="488">
        <v>5</v>
      </c>
      <c r="AW265" s="488">
        <v>5</v>
      </c>
      <c r="AX265" s="488">
        <v>5</v>
      </c>
      <c r="AY265" s="488">
        <v>5</v>
      </c>
      <c r="AZ265" s="488">
        <v>5</v>
      </c>
      <c r="BA265" s="488">
        <v>5</v>
      </c>
      <c r="BB265" s="489"/>
      <c r="BC265" s="488">
        <v>5</v>
      </c>
      <c r="BD265" s="488">
        <v>5</v>
      </c>
      <c r="BE265" s="493"/>
      <c r="BF265" s="488">
        <v>5</v>
      </c>
      <c r="BG265" s="488">
        <v>5</v>
      </c>
      <c r="BH265" s="493"/>
      <c r="BI265" s="488">
        <v>5</v>
      </c>
      <c r="BJ265" s="488">
        <v>5</v>
      </c>
      <c r="BK265" s="488">
        <v>3</v>
      </c>
      <c r="BL265" s="488">
        <v>2</v>
      </c>
      <c r="BM265" s="488">
        <v>1</v>
      </c>
      <c r="BN265" s="488">
        <v>3</v>
      </c>
      <c r="BO265" s="493"/>
      <c r="BP265" s="488">
        <v>5</v>
      </c>
      <c r="BQ265" s="488">
        <v>5</v>
      </c>
      <c r="BR265" s="492"/>
      <c r="BS265" s="488"/>
      <c r="BT265" s="488"/>
      <c r="BU265" s="488"/>
      <c r="BV265" s="488"/>
      <c r="BW265" s="488"/>
      <c r="BX265" s="489"/>
      <c r="BY265" s="488"/>
      <c r="BZ265" s="488"/>
      <c r="CA265" s="488"/>
      <c r="CB265" s="488"/>
      <c r="CC265" s="489"/>
      <c r="CD265" s="489"/>
      <c r="CE265" s="488"/>
      <c r="CF265" s="489"/>
      <c r="CG265" s="488"/>
      <c r="CH265" s="489"/>
      <c r="CI265" s="493"/>
      <c r="CJ265" s="489"/>
      <c r="CK265" s="488"/>
      <c r="CL265" s="493"/>
    </row>
    <row r="266" spans="1:90" ht="30.75" customHeight="1" x14ac:dyDescent="0.25">
      <c r="A266" s="598" t="s">
        <v>1228</v>
      </c>
      <c r="B266" s="319" t="s">
        <v>1229</v>
      </c>
      <c r="C266" s="363" t="s">
        <v>550</v>
      </c>
      <c r="D266" s="321" t="s">
        <v>885</v>
      </c>
      <c r="E266" s="323"/>
      <c r="F266" s="396" t="s">
        <v>63</v>
      </c>
      <c r="G266" s="397">
        <f>'Stage 2 - Site Information'!N266</f>
        <v>30</v>
      </c>
      <c r="H266" s="413"/>
      <c r="I266" s="398">
        <f>'Stage 2 - Site Information'!M266</f>
        <v>1.75</v>
      </c>
      <c r="J266" s="414"/>
      <c r="K266" s="405"/>
      <c r="L266" s="408"/>
      <c r="M266" s="401">
        <f t="shared" si="7"/>
        <v>5</v>
      </c>
      <c r="N266" s="529"/>
      <c r="O266" s="401">
        <v>1</v>
      </c>
      <c r="P266" s="401">
        <v>1</v>
      </c>
      <c r="Q266" s="408"/>
      <c r="R266" s="400">
        <v>5</v>
      </c>
      <c r="S266" s="400">
        <v>5</v>
      </c>
      <c r="T266" s="400">
        <v>3</v>
      </c>
      <c r="U266" s="400">
        <v>4</v>
      </c>
      <c r="V266" s="407"/>
      <c r="W266" s="401">
        <v>4</v>
      </c>
      <c r="X266" s="401">
        <v>3</v>
      </c>
      <c r="Y266" s="401">
        <v>1</v>
      </c>
      <c r="Z266" s="401">
        <v>4</v>
      </c>
      <c r="AA266" s="407"/>
      <c r="AB266" s="400">
        <v>5</v>
      </c>
      <c r="AC266" s="409"/>
      <c r="AD266" s="407"/>
      <c r="AE266" s="400">
        <v>5</v>
      </c>
      <c r="AF266" s="400">
        <v>5</v>
      </c>
      <c r="AG266" s="406"/>
      <c r="AH266" s="400">
        <v>5</v>
      </c>
      <c r="AI266" s="400">
        <v>5</v>
      </c>
      <c r="AJ266" s="400">
        <v>3</v>
      </c>
      <c r="AK266" s="400">
        <v>2</v>
      </c>
      <c r="AL266" s="395"/>
      <c r="AM266" s="400">
        <v>5</v>
      </c>
      <c r="AN266" s="400">
        <v>4</v>
      </c>
      <c r="AO266" s="400">
        <v>4</v>
      </c>
      <c r="AP266" s="400">
        <v>3</v>
      </c>
      <c r="AQ266" s="400">
        <v>5</v>
      </c>
      <c r="AR266" s="400">
        <v>5</v>
      </c>
      <c r="AS266" s="395"/>
      <c r="AT266" s="400">
        <v>5</v>
      </c>
      <c r="AU266" s="400">
        <v>5</v>
      </c>
      <c r="AV266" s="400">
        <v>5</v>
      </c>
      <c r="AW266" s="400">
        <v>5</v>
      </c>
      <c r="AX266" s="400">
        <v>2</v>
      </c>
      <c r="AY266" s="400">
        <v>5</v>
      </c>
      <c r="AZ266" s="400">
        <v>5</v>
      </c>
      <c r="BA266" s="400">
        <v>5</v>
      </c>
      <c r="BB266" s="409"/>
      <c r="BC266" s="400">
        <v>1</v>
      </c>
      <c r="BD266" s="400">
        <v>1</v>
      </c>
      <c r="BE266" s="395"/>
      <c r="BF266" s="400">
        <v>2</v>
      </c>
      <c r="BG266" s="400">
        <v>5</v>
      </c>
      <c r="BH266" s="395"/>
      <c r="BI266" s="400">
        <v>5</v>
      </c>
      <c r="BJ266" s="400">
        <v>5</v>
      </c>
      <c r="BK266" s="400">
        <v>1</v>
      </c>
      <c r="BL266" s="400">
        <v>5</v>
      </c>
      <c r="BM266" s="400">
        <v>5</v>
      </c>
      <c r="BN266" s="400">
        <v>5</v>
      </c>
      <c r="BO266" s="395"/>
      <c r="BP266" s="400">
        <v>5</v>
      </c>
      <c r="BQ266" s="400">
        <v>5</v>
      </c>
      <c r="BR266" s="406"/>
      <c r="BS266" s="400">
        <v>2</v>
      </c>
      <c r="BT266" s="400">
        <v>2</v>
      </c>
      <c r="BU266" s="400">
        <v>4</v>
      </c>
      <c r="BV266" s="400">
        <v>1</v>
      </c>
      <c r="BW266" s="400">
        <v>1</v>
      </c>
      <c r="BX266" s="409"/>
      <c r="BY266" s="400">
        <v>1</v>
      </c>
      <c r="BZ266" s="400">
        <v>3</v>
      </c>
      <c r="CA266" s="400">
        <v>1</v>
      </c>
      <c r="CB266" s="400">
        <v>1</v>
      </c>
      <c r="CC266" s="409"/>
      <c r="CD266" s="409"/>
      <c r="CE266" s="400">
        <v>1</v>
      </c>
      <c r="CF266" s="409"/>
      <c r="CG266" s="400">
        <v>4</v>
      </c>
      <c r="CH266" s="409"/>
      <c r="CI266" s="395"/>
      <c r="CJ266" s="409"/>
      <c r="CK266" s="400">
        <v>1</v>
      </c>
      <c r="CL266" s="395"/>
    </row>
    <row r="267" spans="1:90" ht="30.75" customHeight="1" x14ac:dyDescent="0.25">
      <c r="A267" s="598" t="s">
        <v>1230</v>
      </c>
      <c r="B267" s="319" t="s">
        <v>1231</v>
      </c>
      <c r="C267" s="363" t="s">
        <v>700</v>
      </c>
      <c r="D267" s="321" t="s">
        <v>701</v>
      </c>
      <c r="E267" s="323"/>
      <c r="F267" s="413" t="s">
        <v>63</v>
      </c>
      <c r="G267" s="397">
        <f>'Stage 2 - Site Information'!N267</f>
        <v>30</v>
      </c>
      <c r="H267" s="413"/>
      <c r="I267" s="398">
        <f>'Stage 2 - Site Information'!M267</f>
        <v>1.19</v>
      </c>
      <c r="J267" s="414"/>
      <c r="K267" s="405"/>
      <c r="L267" s="408"/>
      <c r="M267" s="401">
        <f t="shared" si="7"/>
        <v>5</v>
      </c>
      <c r="N267" s="529"/>
      <c r="O267" s="401">
        <v>2</v>
      </c>
      <c r="P267" s="401">
        <v>1</v>
      </c>
      <c r="Q267" s="408"/>
      <c r="R267" s="400">
        <v>5</v>
      </c>
      <c r="S267" s="400">
        <v>5</v>
      </c>
      <c r="T267" s="400">
        <v>1</v>
      </c>
      <c r="U267" s="400">
        <v>4</v>
      </c>
      <c r="V267" s="407"/>
      <c r="W267" s="401">
        <v>4</v>
      </c>
      <c r="X267" s="401">
        <v>3</v>
      </c>
      <c r="Y267" s="401">
        <v>1</v>
      </c>
      <c r="Z267" s="401">
        <v>4</v>
      </c>
      <c r="AA267" s="407"/>
      <c r="AB267" s="400">
        <v>5</v>
      </c>
      <c r="AC267" s="409"/>
      <c r="AD267" s="407"/>
      <c r="AE267" s="400">
        <v>5</v>
      </c>
      <c r="AF267" s="400">
        <v>5</v>
      </c>
      <c r="AG267" s="406"/>
      <c r="AH267" s="400">
        <v>5</v>
      </c>
      <c r="AI267" s="400">
        <v>5</v>
      </c>
      <c r="AJ267" s="400">
        <v>5</v>
      </c>
      <c r="AK267" s="400">
        <v>2</v>
      </c>
      <c r="AL267" s="395"/>
      <c r="AM267" s="400">
        <v>5</v>
      </c>
      <c r="AN267" s="400">
        <v>4</v>
      </c>
      <c r="AO267" s="400">
        <v>5</v>
      </c>
      <c r="AP267" s="400">
        <v>3</v>
      </c>
      <c r="AQ267" s="400">
        <v>5</v>
      </c>
      <c r="AR267" s="400">
        <v>5</v>
      </c>
      <c r="AS267" s="395"/>
      <c r="AT267" s="400">
        <v>5</v>
      </c>
      <c r="AU267" s="400">
        <v>5</v>
      </c>
      <c r="AV267" s="400">
        <v>5</v>
      </c>
      <c r="AW267" s="400">
        <v>5</v>
      </c>
      <c r="AX267" s="400">
        <v>2</v>
      </c>
      <c r="AY267" s="400">
        <v>5</v>
      </c>
      <c r="AZ267" s="400">
        <v>5</v>
      </c>
      <c r="BA267" s="400">
        <v>3</v>
      </c>
      <c r="BB267" s="409"/>
      <c r="BC267" s="400">
        <v>2</v>
      </c>
      <c r="BD267" s="400">
        <v>1</v>
      </c>
      <c r="BE267" s="395"/>
      <c r="BF267" s="400">
        <v>5</v>
      </c>
      <c r="BG267" s="400">
        <v>5</v>
      </c>
      <c r="BH267" s="395"/>
      <c r="BI267" s="400">
        <v>5</v>
      </c>
      <c r="BJ267" s="400">
        <v>5</v>
      </c>
      <c r="BK267" s="400">
        <v>5</v>
      </c>
      <c r="BL267" s="400">
        <v>4</v>
      </c>
      <c r="BM267" s="400">
        <v>2</v>
      </c>
      <c r="BN267" s="400">
        <v>5</v>
      </c>
      <c r="BO267" s="395"/>
      <c r="BP267" s="400">
        <v>5</v>
      </c>
      <c r="BQ267" s="400">
        <v>5</v>
      </c>
      <c r="BR267" s="406"/>
      <c r="BS267" s="400">
        <v>2</v>
      </c>
      <c r="BT267" s="400">
        <v>4</v>
      </c>
      <c r="BU267" s="400">
        <v>3</v>
      </c>
      <c r="BV267" s="400">
        <v>1</v>
      </c>
      <c r="BW267" s="400">
        <v>2</v>
      </c>
      <c r="BX267" s="409"/>
      <c r="BY267" s="400">
        <v>1</v>
      </c>
      <c r="BZ267" s="400">
        <v>5</v>
      </c>
      <c r="CA267" s="400">
        <v>1</v>
      </c>
      <c r="CB267" s="400">
        <v>1</v>
      </c>
      <c r="CC267" s="409"/>
      <c r="CD267" s="409"/>
      <c r="CE267" s="400">
        <v>1</v>
      </c>
      <c r="CF267" s="409"/>
      <c r="CG267" s="400">
        <v>4</v>
      </c>
      <c r="CH267" s="409"/>
      <c r="CI267" s="395"/>
      <c r="CJ267" s="409"/>
      <c r="CK267" s="400">
        <v>1</v>
      </c>
      <c r="CL267" s="395"/>
    </row>
    <row r="268" spans="1:90" ht="30.75" customHeight="1" x14ac:dyDescent="0.25">
      <c r="A268" s="598" t="s">
        <v>1232</v>
      </c>
      <c r="B268" s="319" t="s">
        <v>1452</v>
      </c>
      <c r="C268" s="321" t="s">
        <v>700</v>
      </c>
      <c r="D268" s="321" t="s">
        <v>701</v>
      </c>
      <c r="E268" s="323"/>
      <c r="F268" s="413"/>
      <c r="G268" s="397">
        <f>'Stage 2 - Site Information'!N268</f>
        <v>0</v>
      </c>
      <c r="H268" s="413"/>
      <c r="I268" s="398">
        <f>'Stage 2 - Site Information'!M268</f>
        <v>0.9</v>
      </c>
      <c r="J268" s="414" t="s">
        <v>539</v>
      </c>
      <c r="K268" s="405"/>
      <c r="L268" s="408"/>
      <c r="M268" s="401">
        <f t="shared" si="7"/>
        <v>5</v>
      </c>
      <c r="N268" s="529"/>
      <c r="O268" s="401">
        <v>2</v>
      </c>
      <c r="P268" s="401">
        <v>1</v>
      </c>
      <c r="Q268" s="408"/>
      <c r="R268" s="400">
        <v>5</v>
      </c>
      <c r="S268" s="400">
        <v>5</v>
      </c>
      <c r="T268" s="400">
        <v>1</v>
      </c>
      <c r="U268" s="400">
        <v>4</v>
      </c>
      <c r="V268" s="407"/>
      <c r="W268" s="401">
        <v>4</v>
      </c>
      <c r="X268" s="401">
        <v>3</v>
      </c>
      <c r="Y268" s="401">
        <v>1</v>
      </c>
      <c r="Z268" s="401">
        <v>4</v>
      </c>
      <c r="AA268" s="407"/>
      <c r="AB268" s="400">
        <v>5</v>
      </c>
      <c r="AC268" s="409"/>
      <c r="AD268" s="407"/>
      <c r="AE268" s="400">
        <v>5</v>
      </c>
      <c r="AF268" s="400">
        <v>5</v>
      </c>
      <c r="AG268" s="406"/>
      <c r="AH268" s="400">
        <v>5</v>
      </c>
      <c r="AI268" s="400">
        <v>5</v>
      </c>
      <c r="AJ268" s="400">
        <v>5</v>
      </c>
      <c r="AK268" s="400">
        <v>2</v>
      </c>
      <c r="AL268" s="395"/>
      <c r="AM268" s="400">
        <v>3</v>
      </c>
      <c r="AN268" s="400">
        <v>1</v>
      </c>
      <c r="AO268" s="400">
        <v>5</v>
      </c>
      <c r="AP268" s="400">
        <v>3</v>
      </c>
      <c r="AQ268" s="400">
        <v>5</v>
      </c>
      <c r="AR268" s="400">
        <v>5</v>
      </c>
      <c r="AS268" s="395"/>
      <c r="AT268" s="400">
        <v>5</v>
      </c>
      <c r="AU268" s="400">
        <v>1</v>
      </c>
      <c r="AV268" s="400">
        <v>5</v>
      </c>
      <c r="AW268" s="400">
        <v>5</v>
      </c>
      <c r="AX268" s="400">
        <v>2</v>
      </c>
      <c r="AY268" s="400">
        <v>5</v>
      </c>
      <c r="AZ268" s="400">
        <v>5</v>
      </c>
      <c r="BA268" s="400">
        <v>3</v>
      </c>
      <c r="BB268" s="409"/>
      <c r="BC268" s="400">
        <v>1</v>
      </c>
      <c r="BD268" s="400">
        <v>1</v>
      </c>
      <c r="BE268" s="395"/>
      <c r="BF268" s="400">
        <v>3</v>
      </c>
      <c r="BG268" s="400">
        <v>5</v>
      </c>
      <c r="BH268" s="395"/>
      <c r="BI268" s="400">
        <v>5</v>
      </c>
      <c r="BJ268" s="400">
        <v>5</v>
      </c>
      <c r="BK268" s="400">
        <v>1</v>
      </c>
      <c r="BL268" s="400">
        <v>4</v>
      </c>
      <c r="BM268" s="400">
        <v>4</v>
      </c>
      <c r="BN268" s="400">
        <v>5</v>
      </c>
      <c r="BO268" s="395"/>
      <c r="BP268" s="400">
        <v>5</v>
      </c>
      <c r="BQ268" s="400">
        <v>5</v>
      </c>
      <c r="BR268" s="406"/>
      <c r="BS268" s="400">
        <v>2</v>
      </c>
      <c r="BT268" s="400">
        <v>4</v>
      </c>
      <c r="BU268" s="400">
        <v>3</v>
      </c>
      <c r="BV268" s="400">
        <v>1</v>
      </c>
      <c r="BW268" s="400">
        <v>2</v>
      </c>
      <c r="BX268" s="409"/>
      <c r="BY268" s="400">
        <v>1</v>
      </c>
      <c r="BZ268" s="400">
        <v>5</v>
      </c>
      <c r="CA268" s="400">
        <v>1</v>
      </c>
      <c r="CB268" s="400">
        <v>1</v>
      </c>
      <c r="CC268" s="409"/>
      <c r="CD268" s="409"/>
      <c r="CE268" s="400">
        <v>1</v>
      </c>
      <c r="CF268" s="409"/>
      <c r="CG268" s="400">
        <v>4</v>
      </c>
      <c r="CH268" s="409"/>
      <c r="CI268" s="395"/>
      <c r="CJ268" s="409"/>
      <c r="CK268" s="400">
        <v>1</v>
      </c>
      <c r="CL268" s="395"/>
    </row>
    <row r="269" spans="1:90" s="494" customFormat="1" ht="30.75" customHeight="1" x14ac:dyDescent="0.25">
      <c r="A269" s="599" t="s">
        <v>1233</v>
      </c>
      <c r="B269" s="479" t="s">
        <v>1234</v>
      </c>
      <c r="C269" s="517" t="s">
        <v>1166</v>
      </c>
      <c r="D269" s="517" t="s">
        <v>794</v>
      </c>
      <c r="E269" s="481"/>
      <c r="F269" s="518" t="s">
        <v>63</v>
      </c>
      <c r="G269" s="483">
        <f>'Stage 2 - Site Information'!N269</f>
        <v>15</v>
      </c>
      <c r="H269" s="518"/>
      <c r="I269" s="484">
        <f>'Stage 2 - Site Information'!M269</f>
        <v>0.53</v>
      </c>
      <c r="J269" s="519"/>
      <c r="K269" s="486"/>
      <c r="L269" s="487"/>
      <c r="M269" s="401">
        <f t="shared" si="7"/>
        <v>5</v>
      </c>
      <c r="N269" s="529"/>
      <c r="O269" s="401">
        <v>1</v>
      </c>
      <c r="P269" s="401">
        <v>1</v>
      </c>
      <c r="Q269" s="487"/>
      <c r="R269" s="488">
        <v>0</v>
      </c>
      <c r="S269" s="488">
        <v>0</v>
      </c>
      <c r="T269" s="488">
        <v>0</v>
      </c>
      <c r="U269" s="488">
        <v>0</v>
      </c>
      <c r="V269" s="490"/>
      <c r="W269" s="491">
        <v>0</v>
      </c>
      <c r="X269" s="491">
        <v>0</v>
      </c>
      <c r="Y269" s="491">
        <v>0</v>
      </c>
      <c r="Z269" s="491">
        <v>0</v>
      </c>
      <c r="AA269" s="490"/>
      <c r="AB269" s="488">
        <v>0</v>
      </c>
      <c r="AC269" s="409"/>
      <c r="AD269" s="490"/>
      <c r="AE269" s="488">
        <v>0</v>
      </c>
      <c r="AF269" s="488">
        <v>0</v>
      </c>
      <c r="AG269" s="492"/>
      <c r="AH269" s="488">
        <v>0</v>
      </c>
      <c r="AI269" s="488">
        <v>0</v>
      </c>
      <c r="AJ269" s="488">
        <v>0</v>
      </c>
      <c r="AK269" s="488">
        <v>0</v>
      </c>
      <c r="AL269" s="493"/>
      <c r="AM269" s="488">
        <v>0</v>
      </c>
      <c r="AN269" s="488">
        <v>0</v>
      </c>
      <c r="AO269" s="488">
        <v>0</v>
      </c>
      <c r="AP269" s="488">
        <v>0</v>
      </c>
      <c r="AQ269" s="488">
        <v>0</v>
      </c>
      <c r="AR269" s="488">
        <v>0</v>
      </c>
      <c r="AS269" s="493"/>
      <c r="AT269" s="488">
        <v>0</v>
      </c>
      <c r="AU269" s="488">
        <v>0</v>
      </c>
      <c r="AV269" s="488">
        <v>0</v>
      </c>
      <c r="AW269" s="488">
        <v>0</v>
      </c>
      <c r="AX269" s="488">
        <v>0</v>
      </c>
      <c r="AY269" s="488">
        <v>0</v>
      </c>
      <c r="AZ269" s="488">
        <v>0</v>
      </c>
      <c r="BA269" s="488">
        <v>0</v>
      </c>
      <c r="BB269" s="489"/>
      <c r="BC269" s="488">
        <v>0</v>
      </c>
      <c r="BD269" s="488">
        <v>0</v>
      </c>
      <c r="BE269" s="493"/>
      <c r="BF269" s="488">
        <v>0</v>
      </c>
      <c r="BG269" s="488">
        <v>0</v>
      </c>
      <c r="BH269" s="493"/>
      <c r="BI269" s="488">
        <v>0</v>
      </c>
      <c r="BJ269" s="488">
        <v>0</v>
      </c>
      <c r="BK269" s="488">
        <v>0</v>
      </c>
      <c r="BL269" s="488">
        <v>0</v>
      </c>
      <c r="BM269" s="488">
        <v>0</v>
      </c>
      <c r="BN269" s="488">
        <v>0</v>
      </c>
      <c r="BO269" s="493"/>
      <c r="BP269" s="488">
        <v>0</v>
      </c>
      <c r="BQ269" s="488">
        <v>0</v>
      </c>
      <c r="BR269" s="492"/>
      <c r="BS269" s="488">
        <v>0</v>
      </c>
      <c r="BT269" s="488">
        <v>0</v>
      </c>
      <c r="BU269" s="488">
        <v>0</v>
      </c>
      <c r="BV269" s="488">
        <v>0</v>
      </c>
      <c r="BW269" s="488">
        <v>0</v>
      </c>
      <c r="BX269" s="489"/>
      <c r="BY269" s="488">
        <v>0</v>
      </c>
      <c r="BZ269" s="488">
        <v>0</v>
      </c>
      <c r="CA269" s="488">
        <v>0</v>
      </c>
      <c r="CB269" s="488">
        <v>0</v>
      </c>
      <c r="CC269" s="489"/>
      <c r="CD269" s="489"/>
      <c r="CE269" s="488">
        <v>0</v>
      </c>
      <c r="CF269" s="489"/>
      <c r="CG269" s="488">
        <v>0</v>
      </c>
      <c r="CH269" s="489"/>
      <c r="CI269" s="493"/>
      <c r="CJ269" s="489"/>
      <c r="CK269" s="488">
        <v>0</v>
      </c>
      <c r="CL269" s="493"/>
    </row>
    <row r="270" spans="1:90" ht="30.75" customHeight="1" x14ac:dyDescent="0.25">
      <c r="A270" s="598" t="s">
        <v>1235</v>
      </c>
      <c r="B270" s="319" t="s">
        <v>1236</v>
      </c>
      <c r="C270" s="321" t="s">
        <v>589</v>
      </c>
      <c r="D270" s="321" t="s">
        <v>521</v>
      </c>
      <c r="E270" s="323"/>
      <c r="F270" s="396" t="s">
        <v>63</v>
      </c>
      <c r="G270" s="397">
        <f>'Stage 2 - Site Information'!N270</f>
        <v>150</v>
      </c>
      <c r="H270" s="413"/>
      <c r="I270" s="398">
        <f>'Stage 2 - Site Information'!M270</f>
        <v>5.3</v>
      </c>
      <c r="J270" s="414"/>
      <c r="K270" s="405"/>
      <c r="L270" s="408"/>
      <c r="M270" s="401">
        <f t="shared" si="7"/>
        <v>5</v>
      </c>
      <c r="N270" s="529"/>
      <c r="O270" s="401">
        <v>4</v>
      </c>
      <c r="P270" s="401">
        <v>1</v>
      </c>
      <c r="Q270" s="408"/>
      <c r="R270" s="400">
        <v>5</v>
      </c>
      <c r="S270" s="400">
        <v>5</v>
      </c>
      <c r="T270" s="400">
        <v>1</v>
      </c>
      <c r="U270" s="400">
        <v>4</v>
      </c>
      <c r="V270" s="407"/>
      <c r="W270" s="401">
        <v>4</v>
      </c>
      <c r="X270" s="401">
        <v>3</v>
      </c>
      <c r="Y270" s="401">
        <v>3</v>
      </c>
      <c r="Z270" s="401">
        <v>4</v>
      </c>
      <c r="AA270" s="407"/>
      <c r="AB270" s="400">
        <v>3</v>
      </c>
      <c r="AC270" s="409"/>
      <c r="AD270" s="407"/>
      <c r="AE270" s="400">
        <v>5</v>
      </c>
      <c r="AF270" s="400">
        <v>5</v>
      </c>
      <c r="AG270" s="406"/>
      <c r="AH270" s="400">
        <v>5</v>
      </c>
      <c r="AI270" s="400">
        <v>3</v>
      </c>
      <c r="AJ270" s="400">
        <v>5</v>
      </c>
      <c r="AK270" s="400">
        <v>2</v>
      </c>
      <c r="AL270" s="395"/>
      <c r="AM270" s="400">
        <v>5</v>
      </c>
      <c r="AN270" s="400">
        <v>4</v>
      </c>
      <c r="AO270" s="400">
        <v>5</v>
      </c>
      <c r="AP270" s="400">
        <v>3</v>
      </c>
      <c r="AQ270" s="400">
        <v>5</v>
      </c>
      <c r="AR270" s="400">
        <v>5</v>
      </c>
      <c r="AS270" s="395"/>
      <c r="AT270" s="400">
        <v>5</v>
      </c>
      <c r="AU270" s="400">
        <v>5</v>
      </c>
      <c r="AV270" s="400">
        <v>5</v>
      </c>
      <c r="AW270" s="400">
        <v>5</v>
      </c>
      <c r="AX270" s="400">
        <v>1</v>
      </c>
      <c r="AY270" s="400">
        <v>5</v>
      </c>
      <c r="AZ270" s="400">
        <v>5</v>
      </c>
      <c r="BA270" s="400">
        <v>5</v>
      </c>
      <c r="BB270" s="409"/>
      <c r="BC270" s="400">
        <v>2</v>
      </c>
      <c r="BD270" s="400">
        <v>1</v>
      </c>
      <c r="BE270" s="395"/>
      <c r="BF270" s="400">
        <v>4</v>
      </c>
      <c r="BG270" s="400">
        <v>5</v>
      </c>
      <c r="BH270" s="395"/>
      <c r="BI270" s="400">
        <v>5</v>
      </c>
      <c r="BJ270" s="400">
        <v>5</v>
      </c>
      <c r="BK270" s="400">
        <v>1</v>
      </c>
      <c r="BL270" s="400">
        <v>5</v>
      </c>
      <c r="BM270" s="400">
        <v>5</v>
      </c>
      <c r="BN270" s="400">
        <v>5</v>
      </c>
      <c r="BO270" s="395"/>
      <c r="BP270" s="400">
        <v>5</v>
      </c>
      <c r="BQ270" s="400">
        <v>5</v>
      </c>
      <c r="BR270" s="406"/>
      <c r="BS270" s="400">
        <v>1</v>
      </c>
      <c r="BT270" s="400">
        <v>2</v>
      </c>
      <c r="BU270" s="400">
        <v>1</v>
      </c>
      <c r="BV270" s="400">
        <v>3</v>
      </c>
      <c r="BW270" s="400">
        <v>5</v>
      </c>
      <c r="BX270" s="409"/>
      <c r="BY270" s="400">
        <v>4</v>
      </c>
      <c r="BZ270" s="400">
        <v>3</v>
      </c>
      <c r="CA270" s="400">
        <v>1</v>
      </c>
      <c r="CB270" s="400">
        <v>4</v>
      </c>
      <c r="CC270" s="409"/>
      <c r="CD270" s="409"/>
      <c r="CE270" s="400">
        <v>1</v>
      </c>
      <c r="CF270" s="409"/>
      <c r="CG270" s="400">
        <v>5</v>
      </c>
      <c r="CH270" s="409"/>
      <c r="CI270" s="395"/>
      <c r="CJ270" s="409"/>
      <c r="CK270" s="400">
        <v>1</v>
      </c>
      <c r="CL270" s="395"/>
    </row>
    <row r="271" spans="1:90" ht="30.75" customHeight="1" x14ac:dyDescent="0.25">
      <c r="A271" s="598" t="s">
        <v>1237</v>
      </c>
      <c r="B271" s="319" t="s">
        <v>1238</v>
      </c>
      <c r="C271" s="321" t="s">
        <v>589</v>
      </c>
      <c r="D271" s="321" t="s">
        <v>521</v>
      </c>
      <c r="E271" s="323"/>
      <c r="F271" s="396" t="s">
        <v>63</v>
      </c>
      <c r="G271" s="397">
        <f>'Stage 2 - Site Information'!N271</f>
        <v>45</v>
      </c>
      <c r="H271" s="413"/>
      <c r="I271" s="398">
        <f>'Stage 2 - Site Information'!M271</f>
        <v>1.62</v>
      </c>
      <c r="J271" s="414"/>
      <c r="K271" s="405"/>
      <c r="L271" s="408"/>
      <c r="M271" s="401">
        <f t="shared" si="7"/>
        <v>5</v>
      </c>
      <c r="N271" s="529"/>
      <c r="O271" s="401">
        <v>4</v>
      </c>
      <c r="P271" s="401">
        <v>1</v>
      </c>
      <c r="Q271" s="408"/>
      <c r="R271" s="400">
        <v>5</v>
      </c>
      <c r="S271" s="400">
        <v>5</v>
      </c>
      <c r="T271" s="400">
        <v>1</v>
      </c>
      <c r="U271" s="400">
        <v>4</v>
      </c>
      <c r="V271" s="407"/>
      <c r="W271" s="401">
        <v>4</v>
      </c>
      <c r="X271" s="401">
        <v>3</v>
      </c>
      <c r="Y271" s="401">
        <v>3</v>
      </c>
      <c r="Z271" s="401">
        <v>4</v>
      </c>
      <c r="AA271" s="407"/>
      <c r="AB271" s="400">
        <v>3</v>
      </c>
      <c r="AC271" s="409"/>
      <c r="AD271" s="407"/>
      <c r="AE271" s="400">
        <v>5</v>
      </c>
      <c r="AF271" s="400">
        <v>5</v>
      </c>
      <c r="AG271" s="406"/>
      <c r="AH271" s="400">
        <v>5</v>
      </c>
      <c r="AI271" s="400">
        <v>3</v>
      </c>
      <c r="AJ271" s="400">
        <v>5</v>
      </c>
      <c r="AK271" s="400">
        <v>2</v>
      </c>
      <c r="AL271" s="395"/>
      <c r="AM271" s="400">
        <v>5</v>
      </c>
      <c r="AN271" s="400">
        <v>5</v>
      </c>
      <c r="AO271" s="400">
        <v>5</v>
      </c>
      <c r="AP271" s="400">
        <v>3</v>
      </c>
      <c r="AQ271" s="400">
        <v>5</v>
      </c>
      <c r="AR271" s="400">
        <v>5</v>
      </c>
      <c r="AS271" s="395"/>
      <c r="AT271" s="400">
        <v>5</v>
      </c>
      <c r="AU271" s="400">
        <v>5</v>
      </c>
      <c r="AV271" s="400">
        <v>5</v>
      </c>
      <c r="AW271" s="400">
        <v>5</v>
      </c>
      <c r="AX271" s="400">
        <v>1</v>
      </c>
      <c r="AY271" s="400">
        <v>5</v>
      </c>
      <c r="AZ271" s="400">
        <v>5</v>
      </c>
      <c r="BA271" s="400">
        <v>5</v>
      </c>
      <c r="BB271" s="409"/>
      <c r="BC271" s="400">
        <v>3</v>
      </c>
      <c r="BD271" s="400">
        <v>1</v>
      </c>
      <c r="BE271" s="395"/>
      <c r="BF271" s="400">
        <v>3</v>
      </c>
      <c r="BG271" s="400">
        <v>5</v>
      </c>
      <c r="BH271" s="395"/>
      <c r="BI271" s="400">
        <v>5</v>
      </c>
      <c r="BJ271" s="400">
        <v>5</v>
      </c>
      <c r="BK271" s="400">
        <v>1</v>
      </c>
      <c r="BL271" s="400">
        <v>5</v>
      </c>
      <c r="BM271" s="400">
        <v>2</v>
      </c>
      <c r="BN271" s="400">
        <v>5</v>
      </c>
      <c r="BO271" s="395"/>
      <c r="BP271" s="400">
        <v>5</v>
      </c>
      <c r="BQ271" s="400">
        <v>5</v>
      </c>
      <c r="BR271" s="406"/>
      <c r="BS271" s="400">
        <v>1</v>
      </c>
      <c r="BT271" s="400">
        <v>2</v>
      </c>
      <c r="BU271" s="400">
        <v>1</v>
      </c>
      <c r="BV271" s="400">
        <v>3</v>
      </c>
      <c r="BW271" s="400">
        <v>5</v>
      </c>
      <c r="BX271" s="409"/>
      <c r="BY271" s="400">
        <v>4</v>
      </c>
      <c r="BZ271" s="400">
        <v>3</v>
      </c>
      <c r="CA271" s="400">
        <v>1</v>
      </c>
      <c r="CB271" s="400">
        <v>4</v>
      </c>
      <c r="CC271" s="409"/>
      <c r="CD271" s="409"/>
      <c r="CE271" s="400">
        <v>1</v>
      </c>
      <c r="CF271" s="409"/>
      <c r="CG271" s="400">
        <v>5</v>
      </c>
      <c r="CH271" s="409"/>
      <c r="CI271" s="395"/>
      <c r="CJ271" s="409"/>
      <c r="CK271" s="400">
        <v>1</v>
      </c>
      <c r="CL271" s="395"/>
    </row>
    <row r="272" spans="1:90" ht="30.75" customHeight="1" x14ac:dyDescent="0.25">
      <c r="A272" s="598" t="s">
        <v>1239</v>
      </c>
      <c r="B272" s="319" t="s">
        <v>1240</v>
      </c>
      <c r="C272" s="321" t="s">
        <v>589</v>
      </c>
      <c r="D272" s="321" t="s">
        <v>521</v>
      </c>
      <c r="E272" s="323"/>
      <c r="F272" s="396" t="s">
        <v>63</v>
      </c>
      <c r="G272" s="397">
        <f>'Stage 2 - Site Information'!N272</f>
        <v>45</v>
      </c>
      <c r="H272" s="413"/>
      <c r="I272" s="398">
        <f>'Stage 2 - Site Information'!M272</f>
        <v>1.53</v>
      </c>
      <c r="J272" s="414"/>
      <c r="K272" s="405"/>
      <c r="L272" s="408"/>
      <c r="M272" s="401">
        <f t="shared" si="7"/>
        <v>5</v>
      </c>
      <c r="N272" s="529"/>
      <c r="O272" s="401">
        <v>4</v>
      </c>
      <c r="P272" s="401">
        <v>1</v>
      </c>
      <c r="Q272" s="408"/>
      <c r="R272" s="400">
        <v>5</v>
      </c>
      <c r="S272" s="400">
        <v>5</v>
      </c>
      <c r="T272" s="400">
        <v>1</v>
      </c>
      <c r="U272" s="400">
        <v>4</v>
      </c>
      <c r="V272" s="407"/>
      <c r="W272" s="401">
        <v>4</v>
      </c>
      <c r="X272" s="401">
        <v>3</v>
      </c>
      <c r="Y272" s="401">
        <v>3</v>
      </c>
      <c r="Z272" s="401">
        <v>4</v>
      </c>
      <c r="AA272" s="407"/>
      <c r="AB272" s="400">
        <v>3</v>
      </c>
      <c r="AC272" s="409"/>
      <c r="AD272" s="407"/>
      <c r="AE272" s="400">
        <v>5</v>
      </c>
      <c r="AF272" s="400">
        <v>5</v>
      </c>
      <c r="AG272" s="406"/>
      <c r="AH272" s="400">
        <v>5</v>
      </c>
      <c r="AI272" s="400">
        <v>3</v>
      </c>
      <c r="AJ272" s="400">
        <v>5</v>
      </c>
      <c r="AK272" s="400">
        <v>2</v>
      </c>
      <c r="AL272" s="395"/>
      <c r="AM272" s="400">
        <v>5</v>
      </c>
      <c r="AN272" s="400">
        <v>3</v>
      </c>
      <c r="AO272" s="400">
        <v>5</v>
      </c>
      <c r="AP272" s="400">
        <v>3</v>
      </c>
      <c r="AQ272" s="400">
        <v>5</v>
      </c>
      <c r="AR272" s="400">
        <v>5</v>
      </c>
      <c r="AS272" s="395"/>
      <c r="AT272" s="400">
        <v>5</v>
      </c>
      <c r="AU272" s="400">
        <v>5</v>
      </c>
      <c r="AV272" s="400">
        <v>5</v>
      </c>
      <c r="AW272" s="400">
        <v>5</v>
      </c>
      <c r="AX272" s="400">
        <v>1</v>
      </c>
      <c r="AY272" s="400">
        <v>5</v>
      </c>
      <c r="AZ272" s="400">
        <v>5</v>
      </c>
      <c r="BA272" s="400">
        <v>5</v>
      </c>
      <c r="BB272" s="409"/>
      <c r="BC272" s="400">
        <v>3</v>
      </c>
      <c r="BD272" s="400">
        <v>3</v>
      </c>
      <c r="BE272" s="395"/>
      <c r="BF272" s="400">
        <v>3</v>
      </c>
      <c r="BG272" s="400">
        <v>5</v>
      </c>
      <c r="BH272" s="395"/>
      <c r="BI272" s="400">
        <v>5</v>
      </c>
      <c r="BJ272" s="400">
        <v>5</v>
      </c>
      <c r="BK272" s="400">
        <v>1</v>
      </c>
      <c r="BL272" s="400">
        <v>5</v>
      </c>
      <c r="BM272" s="400">
        <v>2</v>
      </c>
      <c r="BN272" s="400">
        <v>5</v>
      </c>
      <c r="BO272" s="395"/>
      <c r="BP272" s="400">
        <v>5</v>
      </c>
      <c r="BQ272" s="400">
        <v>5</v>
      </c>
      <c r="BR272" s="406"/>
      <c r="BS272" s="400">
        <v>1</v>
      </c>
      <c r="BT272" s="400">
        <v>2</v>
      </c>
      <c r="BU272" s="400">
        <v>1</v>
      </c>
      <c r="BV272" s="400">
        <v>4</v>
      </c>
      <c r="BW272" s="400">
        <v>4</v>
      </c>
      <c r="BX272" s="409"/>
      <c r="BY272" s="400">
        <v>4</v>
      </c>
      <c r="BZ272" s="400">
        <v>3</v>
      </c>
      <c r="CA272" s="400">
        <v>1</v>
      </c>
      <c r="CB272" s="400">
        <v>4</v>
      </c>
      <c r="CC272" s="409"/>
      <c r="CD272" s="409"/>
      <c r="CE272" s="400">
        <v>1</v>
      </c>
      <c r="CF272" s="409"/>
      <c r="CG272" s="400">
        <v>5</v>
      </c>
      <c r="CH272" s="409"/>
      <c r="CI272" s="395"/>
      <c r="CJ272" s="409"/>
      <c r="CK272" s="400">
        <v>1</v>
      </c>
      <c r="CL272" s="395"/>
    </row>
    <row r="273" spans="1:90" ht="30.75" customHeight="1" x14ac:dyDescent="0.25">
      <c r="A273" s="598" t="s">
        <v>1241</v>
      </c>
      <c r="B273" s="319" t="s">
        <v>1242</v>
      </c>
      <c r="C273" s="363" t="s">
        <v>587</v>
      </c>
      <c r="D273" s="321" t="s">
        <v>565</v>
      </c>
      <c r="E273" s="323"/>
      <c r="F273" s="396" t="s">
        <v>63</v>
      </c>
      <c r="G273" s="397">
        <f>'Stage 2 - Site Information'!N273</f>
        <v>140</v>
      </c>
      <c r="H273" s="415" t="s">
        <v>63</v>
      </c>
      <c r="I273" s="398">
        <f>'Stage 2 - Site Information'!M273</f>
        <v>4.7</v>
      </c>
      <c r="J273" s="416" t="s">
        <v>746</v>
      </c>
      <c r="K273" s="405"/>
      <c r="L273" s="408"/>
      <c r="M273" s="401">
        <f t="shared" si="7"/>
        <v>5</v>
      </c>
      <c r="N273" s="529"/>
      <c r="O273" s="401">
        <v>5</v>
      </c>
      <c r="P273" s="401">
        <v>1</v>
      </c>
      <c r="Q273" s="408"/>
      <c r="R273" s="400">
        <v>5</v>
      </c>
      <c r="S273" s="400">
        <v>5</v>
      </c>
      <c r="T273" s="400">
        <v>1</v>
      </c>
      <c r="U273" s="400">
        <v>4</v>
      </c>
      <c r="V273" s="407"/>
      <c r="W273" s="401">
        <v>4</v>
      </c>
      <c r="X273" s="401">
        <v>3</v>
      </c>
      <c r="Y273" s="401">
        <v>1</v>
      </c>
      <c r="Z273" s="401">
        <v>4</v>
      </c>
      <c r="AA273" s="407"/>
      <c r="AB273" s="400">
        <v>5</v>
      </c>
      <c r="AC273" s="409"/>
      <c r="AD273" s="407"/>
      <c r="AE273" s="400">
        <v>5</v>
      </c>
      <c r="AF273" s="400">
        <v>5</v>
      </c>
      <c r="AG273" s="406"/>
      <c r="AH273" s="400">
        <v>4</v>
      </c>
      <c r="AI273" s="400">
        <v>5</v>
      </c>
      <c r="AJ273" s="400">
        <v>1</v>
      </c>
      <c r="AK273" s="400">
        <v>2</v>
      </c>
      <c r="AL273" s="395"/>
      <c r="AM273" s="400">
        <v>5</v>
      </c>
      <c r="AN273" s="400">
        <v>3</v>
      </c>
      <c r="AO273" s="400">
        <v>4</v>
      </c>
      <c r="AP273" s="400">
        <v>3</v>
      </c>
      <c r="AQ273" s="400">
        <v>5</v>
      </c>
      <c r="AR273" s="400">
        <v>4</v>
      </c>
      <c r="AS273" s="395"/>
      <c r="AT273" s="400">
        <v>5</v>
      </c>
      <c r="AU273" s="400">
        <v>5</v>
      </c>
      <c r="AV273" s="400">
        <v>5</v>
      </c>
      <c r="AW273" s="400">
        <v>1</v>
      </c>
      <c r="AX273" s="400">
        <v>2</v>
      </c>
      <c r="AY273" s="400">
        <v>5</v>
      </c>
      <c r="AZ273" s="400">
        <v>5</v>
      </c>
      <c r="BA273" s="400">
        <v>5</v>
      </c>
      <c r="BB273" s="409"/>
      <c r="BC273" s="400">
        <v>3</v>
      </c>
      <c r="BD273" s="400">
        <v>3</v>
      </c>
      <c r="BE273" s="395"/>
      <c r="BF273" s="400">
        <v>3</v>
      </c>
      <c r="BG273" s="400">
        <v>2</v>
      </c>
      <c r="BH273" s="395"/>
      <c r="BI273" s="400">
        <v>5</v>
      </c>
      <c r="BJ273" s="400">
        <v>5</v>
      </c>
      <c r="BK273" s="400">
        <v>5</v>
      </c>
      <c r="BL273" s="400">
        <v>5</v>
      </c>
      <c r="BM273" s="400">
        <v>5</v>
      </c>
      <c r="BN273" s="400">
        <v>3</v>
      </c>
      <c r="BO273" s="395"/>
      <c r="BP273" s="400">
        <v>5</v>
      </c>
      <c r="BQ273" s="400">
        <v>5</v>
      </c>
      <c r="BR273" s="406"/>
      <c r="BS273" s="400">
        <v>1</v>
      </c>
      <c r="BT273" s="400">
        <v>4</v>
      </c>
      <c r="BU273" s="400">
        <v>4</v>
      </c>
      <c r="BV273" s="400">
        <v>5</v>
      </c>
      <c r="BW273" s="400">
        <v>5</v>
      </c>
      <c r="BX273" s="409"/>
      <c r="BY273" s="400">
        <v>4</v>
      </c>
      <c r="BZ273" s="400">
        <v>5</v>
      </c>
      <c r="CA273" s="400">
        <v>5</v>
      </c>
      <c r="CB273" s="400">
        <v>5</v>
      </c>
      <c r="CC273" s="409"/>
      <c r="CD273" s="409"/>
      <c r="CE273" s="400">
        <v>5</v>
      </c>
      <c r="CF273" s="409"/>
      <c r="CG273" s="400">
        <v>5</v>
      </c>
      <c r="CH273" s="409"/>
      <c r="CI273" s="395"/>
      <c r="CJ273" s="409"/>
      <c r="CK273" s="400">
        <v>1</v>
      </c>
      <c r="CL273" s="395"/>
    </row>
    <row r="274" spans="1:90" ht="30.75" customHeight="1" x14ac:dyDescent="0.25">
      <c r="A274" s="598" t="s">
        <v>1243</v>
      </c>
      <c r="B274" s="319" t="s">
        <v>1244</v>
      </c>
      <c r="C274" s="363" t="s">
        <v>514</v>
      </c>
      <c r="D274" s="321" t="s">
        <v>518</v>
      </c>
      <c r="E274" s="323"/>
      <c r="F274" s="413" t="s">
        <v>63</v>
      </c>
      <c r="G274" s="397">
        <f>'Stage 2 - Site Information'!N274</f>
        <v>9</v>
      </c>
      <c r="H274" s="413"/>
      <c r="I274" s="398">
        <f>'Stage 2 - Site Information'!M274</f>
        <v>0.25</v>
      </c>
      <c r="J274" s="414"/>
      <c r="K274" s="405"/>
      <c r="L274" s="408"/>
      <c r="M274" s="401">
        <f t="shared" si="7"/>
        <v>5</v>
      </c>
      <c r="N274" s="529"/>
      <c r="O274" s="401">
        <v>5</v>
      </c>
      <c r="P274" s="401">
        <v>3</v>
      </c>
      <c r="Q274" s="408"/>
      <c r="R274" s="400">
        <v>5</v>
      </c>
      <c r="S274" s="400">
        <v>5</v>
      </c>
      <c r="T274" s="400">
        <v>3</v>
      </c>
      <c r="U274" s="400">
        <v>3</v>
      </c>
      <c r="V274" s="407"/>
      <c r="W274" s="401">
        <v>4</v>
      </c>
      <c r="X274" s="401">
        <v>3</v>
      </c>
      <c r="Y274" s="401">
        <v>5</v>
      </c>
      <c r="Z274" s="401">
        <v>4</v>
      </c>
      <c r="AA274" s="407"/>
      <c r="AB274" s="400">
        <v>5</v>
      </c>
      <c r="AC274" s="400">
        <v>5</v>
      </c>
      <c r="AD274" s="407"/>
      <c r="AE274" s="400">
        <v>1</v>
      </c>
      <c r="AF274" s="400">
        <v>1</v>
      </c>
      <c r="AG274" s="406"/>
      <c r="AH274" s="400">
        <v>2</v>
      </c>
      <c r="AI274" s="400">
        <v>3</v>
      </c>
      <c r="AJ274" s="400">
        <v>1</v>
      </c>
      <c r="AK274" s="400">
        <v>2</v>
      </c>
      <c r="AL274" s="395"/>
      <c r="AM274" s="400">
        <v>5</v>
      </c>
      <c r="AN274" s="400">
        <v>5</v>
      </c>
      <c r="AO274" s="400">
        <v>3</v>
      </c>
      <c r="AP274" s="400">
        <v>4</v>
      </c>
      <c r="AQ274" s="400">
        <v>5</v>
      </c>
      <c r="AR274" s="400">
        <v>5</v>
      </c>
      <c r="AS274" s="395"/>
      <c r="AT274" s="400">
        <v>5</v>
      </c>
      <c r="AU274" s="400">
        <v>5</v>
      </c>
      <c r="AV274" s="400">
        <v>5</v>
      </c>
      <c r="AW274" s="400">
        <v>5</v>
      </c>
      <c r="AX274" s="400">
        <v>5</v>
      </c>
      <c r="AY274" s="400">
        <v>5</v>
      </c>
      <c r="AZ274" s="400">
        <v>5</v>
      </c>
      <c r="BA274" s="400">
        <v>5</v>
      </c>
      <c r="BB274" s="409"/>
      <c r="BC274" s="400">
        <v>5</v>
      </c>
      <c r="BD274" s="400">
        <v>5</v>
      </c>
      <c r="BE274" s="395"/>
      <c r="BF274" s="400">
        <v>5</v>
      </c>
      <c r="BG274" s="400">
        <v>5</v>
      </c>
      <c r="BH274" s="395"/>
      <c r="BI274" s="400">
        <v>5</v>
      </c>
      <c r="BJ274" s="400">
        <v>5</v>
      </c>
      <c r="BK274" s="400">
        <v>3</v>
      </c>
      <c r="BL274" s="400">
        <v>5</v>
      </c>
      <c r="BM274" s="400">
        <v>5</v>
      </c>
      <c r="BN274" s="400">
        <v>5</v>
      </c>
      <c r="BO274" s="395"/>
      <c r="BP274" s="400">
        <v>5</v>
      </c>
      <c r="BQ274" s="400">
        <v>5</v>
      </c>
      <c r="BR274" s="406"/>
      <c r="BS274" s="400">
        <v>4</v>
      </c>
      <c r="BT274" s="400">
        <v>2</v>
      </c>
      <c r="BU274" s="400">
        <v>4</v>
      </c>
      <c r="BV274" s="400">
        <v>2</v>
      </c>
      <c r="BW274" s="400">
        <v>5</v>
      </c>
      <c r="BX274" s="409"/>
      <c r="BY274" s="400">
        <v>4</v>
      </c>
      <c r="BZ274" s="400">
        <v>4</v>
      </c>
      <c r="CA274" s="400">
        <v>5</v>
      </c>
      <c r="CB274" s="400">
        <v>5</v>
      </c>
      <c r="CC274" s="409"/>
      <c r="CD274" s="409"/>
      <c r="CE274" s="400">
        <v>1</v>
      </c>
      <c r="CF274" s="409"/>
      <c r="CG274" s="400">
        <v>5</v>
      </c>
      <c r="CH274" s="409"/>
      <c r="CI274" s="395"/>
      <c r="CJ274" s="409"/>
      <c r="CK274" s="400">
        <v>1</v>
      </c>
      <c r="CL274" s="395"/>
    </row>
    <row r="275" spans="1:90" ht="30.75" customHeight="1" x14ac:dyDescent="0.25">
      <c r="A275" s="594" t="s">
        <v>1245</v>
      </c>
      <c r="B275" s="319" t="s">
        <v>1246</v>
      </c>
      <c r="C275" s="320" t="s">
        <v>1185</v>
      </c>
      <c r="D275" s="320" t="s">
        <v>515</v>
      </c>
      <c r="E275" s="323"/>
      <c r="F275" s="396" t="s">
        <v>63</v>
      </c>
      <c r="G275" s="397">
        <f>'Stage 2 - Site Information'!N275</f>
        <v>300</v>
      </c>
      <c r="H275" s="396"/>
      <c r="I275" s="398">
        <f>'Stage 2 - Site Information'!M275</f>
        <v>10.54</v>
      </c>
      <c r="J275" s="399"/>
      <c r="K275" s="405"/>
      <c r="L275" s="408"/>
      <c r="M275" s="401">
        <f t="shared" si="7"/>
        <v>5</v>
      </c>
      <c r="N275" s="529"/>
      <c r="O275" s="401">
        <v>1</v>
      </c>
      <c r="P275" s="401">
        <v>1</v>
      </c>
      <c r="Q275" s="408"/>
      <c r="R275" s="400">
        <v>5</v>
      </c>
      <c r="S275" s="400">
        <v>5</v>
      </c>
      <c r="T275" s="400">
        <v>1</v>
      </c>
      <c r="U275" s="400">
        <v>4</v>
      </c>
      <c r="V275" s="407"/>
      <c r="W275" s="401">
        <v>1</v>
      </c>
      <c r="X275" s="401">
        <v>3</v>
      </c>
      <c r="Y275" s="401">
        <v>1</v>
      </c>
      <c r="Z275" s="401">
        <v>4</v>
      </c>
      <c r="AA275" s="407"/>
      <c r="AB275" s="400">
        <v>5</v>
      </c>
      <c r="AC275" s="409"/>
      <c r="AD275" s="407"/>
      <c r="AE275" s="400">
        <v>1</v>
      </c>
      <c r="AF275" s="400">
        <v>1</v>
      </c>
      <c r="AG275" s="406"/>
      <c r="AH275" s="400">
        <v>5</v>
      </c>
      <c r="AI275" s="400">
        <v>3</v>
      </c>
      <c r="AJ275" s="400">
        <v>5</v>
      </c>
      <c r="AK275" s="400">
        <v>2</v>
      </c>
      <c r="AL275" s="395"/>
      <c r="AM275" s="400">
        <v>5</v>
      </c>
      <c r="AN275" s="400">
        <v>4</v>
      </c>
      <c r="AO275" s="400">
        <v>5</v>
      </c>
      <c r="AP275" s="400">
        <v>2</v>
      </c>
      <c r="AQ275" s="400">
        <v>4</v>
      </c>
      <c r="AR275" s="400">
        <v>5</v>
      </c>
      <c r="AS275" s="395"/>
      <c r="AT275" s="400">
        <v>2</v>
      </c>
      <c r="AU275" s="400">
        <v>1</v>
      </c>
      <c r="AV275" s="400">
        <v>5</v>
      </c>
      <c r="AW275" s="400">
        <v>5</v>
      </c>
      <c r="AX275" s="400">
        <v>2</v>
      </c>
      <c r="AY275" s="400">
        <v>5</v>
      </c>
      <c r="AZ275" s="400">
        <v>5</v>
      </c>
      <c r="BA275" s="400">
        <v>5</v>
      </c>
      <c r="BB275" s="409"/>
      <c r="BC275" s="400">
        <v>1</v>
      </c>
      <c r="BD275" s="400">
        <v>1</v>
      </c>
      <c r="BE275" s="395"/>
      <c r="BF275" s="400">
        <v>5</v>
      </c>
      <c r="BG275" s="400">
        <v>5</v>
      </c>
      <c r="BH275" s="395"/>
      <c r="BI275" s="400">
        <v>5</v>
      </c>
      <c r="BJ275" s="400">
        <v>5</v>
      </c>
      <c r="BK275" s="400">
        <v>1</v>
      </c>
      <c r="BL275" s="400">
        <v>5</v>
      </c>
      <c r="BM275" s="400">
        <v>1</v>
      </c>
      <c r="BN275" s="400">
        <v>5</v>
      </c>
      <c r="BO275" s="395"/>
      <c r="BP275" s="400">
        <v>1</v>
      </c>
      <c r="BQ275" s="400">
        <v>5</v>
      </c>
      <c r="BR275" s="406"/>
      <c r="BS275" s="400">
        <v>2</v>
      </c>
      <c r="BT275" s="400">
        <v>1</v>
      </c>
      <c r="BU275" s="400">
        <v>1</v>
      </c>
      <c r="BV275" s="400">
        <v>1</v>
      </c>
      <c r="BW275" s="400">
        <v>1</v>
      </c>
      <c r="BX275" s="409"/>
      <c r="BY275" s="400">
        <v>1</v>
      </c>
      <c r="BZ275" s="400">
        <v>1</v>
      </c>
      <c r="CA275" s="400">
        <v>1</v>
      </c>
      <c r="CB275" s="400">
        <v>1</v>
      </c>
      <c r="CC275" s="409"/>
      <c r="CD275" s="409"/>
      <c r="CE275" s="400">
        <v>1</v>
      </c>
      <c r="CF275" s="409"/>
      <c r="CG275" s="400">
        <v>2</v>
      </c>
      <c r="CH275" s="409"/>
      <c r="CI275" s="395"/>
      <c r="CJ275" s="409"/>
      <c r="CK275" s="400">
        <v>1</v>
      </c>
      <c r="CL275" s="395"/>
    </row>
    <row r="276" spans="1:90" s="494" customFormat="1" ht="30.75" customHeight="1" x14ac:dyDescent="0.25">
      <c r="A276" s="599" t="s">
        <v>1247</v>
      </c>
      <c r="B276" s="479" t="s">
        <v>1248</v>
      </c>
      <c r="C276" s="517" t="s">
        <v>538</v>
      </c>
      <c r="D276" s="517" t="s">
        <v>794</v>
      </c>
      <c r="E276" s="481"/>
      <c r="F276" s="518" t="s">
        <v>63</v>
      </c>
      <c r="G276" s="483">
        <f>'Stage 2 - Site Information'!N276</f>
        <v>22</v>
      </c>
      <c r="H276" s="518"/>
      <c r="I276" s="484">
        <f>'Stage 2 - Site Information'!M276</f>
        <v>1.79</v>
      </c>
      <c r="J276" s="519"/>
      <c r="K276" s="486"/>
      <c r="L276" s="487"/>
      <c r="M276" s="401">
        <f t="shared" si="7"/>
        <v>5</v>
      </c>
      <c r="N276" s="529"/>
      <c r="O276" s="401">
        <v>3</v>
      </c>
      <c r="P276" s="401">
        <v>2</v>
      </c>
      <c r="Q276" s="487"/>
      <c r="R276" s="488">
        <v>0</v>
      </c>
      <c r="S276" s="488">
        <v>0</v>
      </c>
      <c r="T276" s="488">
        <v>0</v>
      </c>
      <c r="U276" s="488">
        <v>0</v>
      </c>
      <c r="V276" s="490"/>
      <c r="W276" s="491">
        <v>0</v>
      </c>
      <c r="X276" s="491">
        <v>0</v>
      </c>
      <c r="Y276" s="491">
        <v>0</v>
      </c>
      <c r="Z276" s="491">
        <v>0</v>
      </c>
      <c r="AA276" s="490"/>
      <c r="AB276" s="488">
        <v>0</v>
      </c>
      <c r="AC276" s="409"/>
      <c r="AD276" s="490"/>
      <c r="AE276" s="488">
        <v>0</v>
      </c>
      <c r="AF276" s="488">
        <v>0</v>
      </c>
      <c r="AG276" s="492"/>
      <c r="AH276" s="488">
        <v>0</v>
      </c>
      <c r="AI276" s="488">
        <v>0</v>
      </c>
      <c r="AJ276" s="488">
        <v>0</v>
      </c>
      <c r="AK276" s="488">
        <v>0</v>
      </c>
      <c r="AL276" s="493"/>
      <c r="AM276" s="488">
        <v>0</v>
      </c>
      <c r="AN276" s="488">
        <v>0</v>
      </c>
      <c r="AO276" s="488">
        <v>0</v>
      </c>
      <c r="AP276" s="488">
        <v>0</v>
      </c>
      <c r="AQ276" s="488">
        <v>0</v>
      </c>
      <c r="AR276" s="488">
        <v>0</v>
      </c>
      <c r="AS276" s="493"/>
      <c r="AT276" s="488">
        <v>0</v>
      </c>
      <c r="AU276" s="488">
        <v>0</v>
      </c>
      <c r="AV276" s="488">
        <v>0</v>
      </c>
      <c r="AW276" s="488">
        <v>0</v>
      </c>
      <c r="AX276" s="488">
        <v>0</v>
      </c>
      <c r="AY276" s="488">
        <v>0</v>
      </c>
      <c r="AZ276" s="488">
        <v>0</v>
      </c>
      <c r="BA276" s="488">
        <v>0</v>
      </c>
      <c r="BB276" s="489"/>
      <c r="BC276" s="488">
        <v>0</v>
      </c>
      <c r="BD276" s="488">
        <v>0</v>
      </c>
      <c r="BE276" s="493"/>
      <c r="BF276" s="488">
        <v>0</v>
      </c>
      <c r="BG276" s="488">
        <v>0</v>
      </c>
      <c r="BH276" s="493"/>
      <c r="BI276" s="488">
        <v>0</v>
      </c>
      <c r="BJ276" s="488">
        <v>0</v>
      </c>
      <c r="BK276" s="488">
        <v>0</v>
      </c>
      <c r="BL276" s="488">
        <v>0</v>
      </c>
      <c r="BM276" s="488">
        <v>0</v>
      </c>
      <c r="BN276" s="488">
        <v>0</v>
      </c>
      <c r="BO276" s="493"/>
      <c r="BP276" s="488">
        <v>0</v>
      </c>
      <c r="BQ276" s="488">
        <v>0</v>
      </c>
      <c r="BR276" s="492"/>
      <c r="BS276" s="488">
        <v>0</v>
      </c>
      <c r="BT276" s="488">
        <v>0</v>
      </c>
      <c r="BU276" s="488">
        <v>0</v>
      </c>
      <c r="BV276" s="488">
        <v>0</v>
      </c>
      <c r="BW276" s="488">
        <v>0</v>
      </c>
      <c r="BX276" s="489"/>
      <c r="BY276" s="488">
        <v>0</v>
      </c>
      <c r="BZ276" s="488">
        <v>0</v>
      </c>
      <c r="CA276" s="488">
        <v>0</v>
      </c>
      <c r="CB276" s="488">
        <v>0</v>
      </c>
      <c r="CC276" s="489"/>
      <c r="CD276" s="489"/>
      <c r="CE276" s="488">
        <v>0</v>
      </c>
      <c r="CF276" s="489"/>
      <c r="CG276" s="488">
        <v>0</v>
      </c>
      <c r="CH276" s="489"/>
      <c r="CI276" s="493"/>
      <c r="CJ276" s="489"/>
      <c r="CK276" s="488">
        <v>0</v>
      </c>
      <c r="CL276" s="493"/>
    </row>
    <row r="277" spans="1:90" s="494" customFormat="1" ht="30.75" customHeight="1" x14ac:dyDescent="0.25">
      <c r="A277" s="599" t="s">
        <v>1249</v>
      </c>
      <c r="B277" s="479" t="s">
        <v>1250</v>
      </c>
      <c r="C277" s="517" t="s">
        <v>1251</v>
      </c>
      <c r="D277" s="517" t="s">
        <v>1016</v>
      </c>
      <c r="E277" s="481"/>
      <c r="F277" s="482" t="s">
        <v>63</v>
      </c>
      <c r="G277" s="483">
        <f>'Stage 2 - Site Information'!N277</f>
        <v>6</v>
      </c>
      <c r="H277" s="518"/>
      <c r="I277" s="484">
        <f>'Stage 2 - Site Information'!M277</f>
        <v>0.14000000000000001</v>
      </c>
      <c r="J277" s="519"/>
      <c r="K277" s="486"/>
      <c r="L277" s="487"/>
      <c r="M277" s="401">
        <f t="shared" si="7"/>
        <v>1</v>
      </c>
      <c r="N277" s="529"/>
      <c r="O277" s="401">
        <v>1</v>
      </c>
      <c r="P277" s="401">
        <v>1</v>
      </c>
      <c r="Q277" s="487"/>
      <c r="R277" s="488">
        <v>0</v>
      </c>
      <c r="S277" s="488">
        <v>0</v>
      </c>
      <c r="T277" s="488">
        <v>0</v>
      </c>
      <c r="U277" s="488">
        <v>0</v>
      </c>
      <c r="V277" s="490"/>
      <c r="W277" s="491">
        <v>0</v>
      </c>
      <c r="X277" s="491">
        <v>0</v>
      </c>
      <c r="Y277" s="491">
        <v>0</v>
      </c>
      <c r="Z277" s="491">
        <v>0</v>
      </c>
      <c r="AA277" s="490"/>
      <c r="AB277" s="488">
        <v>0</v>
      </c>
      <c r="AC277" s="409"/>
      <c r="AD277" s="490"/>
      <c r="AE277" s="488">
        <v>0</v>
      </c>
      <c r="AF277" s="488">
        <v>0</v>
      </c>
      <c r="AG277" s="492"/>
      <c r="AH277" s="488">
        <v>0</v>
      </c>
      <c r="AI277" s="488">
        <v>0</v>
      </c>
      <c r="AJ277" s="488">
        <v>0</v>
      </c>
      <c r="AK277" s="488">
        <v>0</v>
      </c>
      <c r="AL277" s="493"/>
      <c r="AM277" s="488">
        <v>0</v>
      </c>
      <c r="AN277" s="488">
        <v>0</v>
      </c>
      <c r="AO277" s="488">
        <v>0</v>
      </c>
      <c r="AP277" s="488">
        <v>0</v>
      </c>
      <c r="AQ277" s="488">
        <v>0</v>
      </c>
      <c r="AR277" s="488">
        <v>0</v>
      </c>
      <c r="AS277" s="493"/>
      <c r="AT277" s="488">
        <v>0</v>
      </c>
      <c r="AU277" s="488">
        <v>0</v>
      </c>
      <c r="AV277" s="488">
        <v>0</v>
      </c>
      <c r="AW277" s="488">
        <v>0</v>
      </c>
      <c r="AX277" s="488">
        <v>0</v>
      </c>
      <c r="AY277" s="488">
        <v>0</v>
      </c>
      <c r="AZ277" s="488">
        <v>0</v>
      </c>
      <c r="BA277" s="488">
        <v>0</v>
      </c>
      <c r="BB277" s="489"/>
      <c r="BC277" s="488">
        <v>0</v>
      </c>
      <c r="BD277" s="488">
        <v>0</v>
      </c>
      <c r="BE277" s="493"/>
      <c r="BF277" s="488">
        <v>0</v>
      </c>
      <c r="BG277" s="488">
        <v>0</v>
      </c>
      <c r="BH277" s="493"/>
      <c r="BI277" s="488">
        <v>0</v>
      </c>
      <c r="BJ277" s="488">
        <v>0</v>
      </c>
      <c r="BK277" s="488">
        <v>0</v>
      </c>
      <c r="BL277" s="488">
        <v>0</v>
      </c>
      <c r="BM277" s="488">
        <v>0</v>
      </c>
      <c r="BN277" s="488">
        <v>0</v>
      </c>
      <c r="BO277" s="493"/>
      <c r="BP277" s="488">
        <v>0</v>
      </c>
      <c r="BQ277" s="488">
        <v>0</v>
      </c>
      <c r="BR277" s="492"/>
      <c r="BS277" s="488">
        <v>0</v>
      </c>
      <c r="BT277" s="488">
        <v>0</v>
      </c>
      <c r="BU277" s="488">
        <v>0</v>
      </c>
      <c r="BV277" s="488">
        <v>0</v>
      </c>
      <c r="BW277" s="488">
        <v>0</v>
      </c>
      <c r="BX277" s="489"/>
      <c r="BY277" s="488">
        <v>0</v>
      </c>
      <c r="BZ277" s="488">
        <v>0</v>
      </c>
      <c r="CA277" s="488">
        <v>0</v>
      </c>
      <c r="CB277" s="488">
        <v>0</v>
      </c>
      <c r="CC277" s="489"/>
      <c r="CD277" s="489"/>
      <c r="CE277" s="488">
        <v>0</v>
      </c>
      <c r="CF277" s="489"/>
      <c r="CG277" s="488">
        <v>0</v>
      </c>
      <c r="CH277" s="489"/>
      <c r="CI277" s="493"/>
      <c r="CJ277" s="489"/>
      <c r="CK277" s="488">
        <v>0</v>
      </c>
      <c r="CL277" s="493"/>
    </row>
    <row r="278" spans="1:90" s="494" customFormat="1" ht="30.75" customHeight="1" x14ac:dyDescent="0.25">
      <c r="A278" s="599" t="s">
        <v>1252</v>
      </c>
      <c r="B278" s="479" t="s">
        <v>1253</v>
      </c>
      <c r="C278" s="517" t="s">
        <v>1254</v>
      </c>
      <c r="D278" s="517" t="s">
        <v>794</v>
      </c>
      <c r="E278" s="481"/>
      <c r="F278" s="518" t="s">
        <v>63</v>
      </c>
      <c r="G278" s="483">
        <f>'Stage 2 - Site Information'!N278</f>
        <v>4</v>
      </c>
      <c r="H278" s="518"/>
      <c r="I278" s="484">
        <f>'Stage 2 - Site Information'!M278</f>
        <v>0.14000000000000001</v>
      </c>
      <c r="J278" s="519"/>
      <c r="K278" s="486"/>
      <c r="L278" s="487"/>
      <c r="M278" s="401">
        <f t="shared" si="7"/>
        <v>1</v>
      </c>
      <c r="N278" s="529"/>
      <c r="O278" s="401">
        <v>1</v>
      </c>
      <c r="P278" s="401">
        <v>3</v>
      </c>
      <c r="Q278" s="487"/>
      <c r="R278" s="488">
        <v>0</v>
      </c>
      <c r="S278" s="488">
        <v>0</v>
      </c>
      <c r="T278" s="488">
        <v>0</v>
      </c>
      <c r="U278" s="488">
        <v>0</v>
      </c>
      <c r="V278" s="490"/>
      <c r="W278" s="491">
        <v>0</v>
      </c>
      <c r="X278" s="491">
        <v>0</v>
      </c>
      <c r="Y278" s="491">
        <v>0</v>
      </c>
      <c r="Z278" s="491">
        <v>0</v>
      </c>
      <c r="AA278" s="490"/>
      <c r="AB278" s="488">
        <v>0</v>
      </c>
      <c r="AC278" s="488">
        <v>0</v>
      </c>
      <c r="AD278" s="490"/>
      <c r="AE278" s="488">
        <v>0</v>
      </c>
      <c r="AF278" s="488">
        <v>0</v>
      </c>
      <c r="AG278" s="492"/>
      <c r="AH278" s="488">
        <v>0</v>
      </c>
      <c r="AI278" s="488">
        <v>0</v>
      </c>
      <c r="AJ278" s="488">
        <v>0</v>
      </c>
      <c r="AK278" s="488">
        <v>0</v>
      </c>
      <c r="AL278" s="493"/>
      <c r="AM278" s="488">
        <v>0</v>
      </c>
      <c r="AN278" s="488">
        <v>0</v>
      </c>
      <c r="AO278" s="488">
        <v>0</v>
      </c>
      <c r="AP278" s="488">
        <v>0</v>
      </c>
      <c r="AQ278" s="488">
        <v>0</v>
      </c>
      <c r="AR278" s="488">
        <v>0</v>
      </c>
      <c r="AS278" s="493"/>
      <c r="AT278" s="488">
        <v>0</v>
      </c>
      <c r="AU278" s="488">
        <v>0</v>
      </c>
      <c r="AV278" s="488">
        <v>0</v>
      </c>
      <c r="AW278" s="488">
        <v>0</v>
      </c>
      <c r="AX278" s="488">
        <v>0</v>
      </c>
      <c r="AY278" s="488">
        <v>0</v>
      </c>
      <c r="AZ278" s="488">
        <v>0</v>
      </c>
      <c r="BA278" s="488">
        <v>0</v>
      </c>
      <c r="BB278" s="489"/>
      <c r="BC278" s="488">
        <v>0</v>
      </c>
      <c r="BD278" s="488">
        <v>0</v>
      </c>
      <c r="BE278" s="493"/>
      <c r="BF278" s="488">
        <v>0</v>
      </c>
      <c r="BG278" s="488">
        <v>0</v>
      </c>
      <c r="BH278" s="493"/>
      <c r="BI278" s="488">
        <v>0</v>
      </c>
      <c r="BJ278" s="488">
        <v>0</v>
      </c>
      <c r="BK278" s="488">
        <v>0</v>
      </c>
      <c r="BL278" s="488">
        <v>0</v>
      </c>
      <c r="BM278" s="488">
        <v>0</v>
      </c>
      <c r="BN278" s="488">
        <v>0</v>
      </c>
      <c r="BO278" s="493"/>
      <c r="BP278" s="488">
        <v>0</v>
      </c>
      <c r="BQ278" s="488">
        <v>0</v>
      </c>
      <c r="BR278" s="492"/>
      <c r="BS278" s="488">
        <v>0</v>
      </c>
      <c r="BT278" s="488">
        <v>0</v>
      </c>
      <c r="BU278" s="488">
        <v>0</v>
      </c>
      <c r="BV278" s="488">
        <v>0</v>
      </c>
      <c r="BW278" s="488">
        <v>0</v>
      </c>
      <c r="BX278" s="489"/>
      <c r="BY278" s="488">
        <v>0</v>
      </c>
      <c r="BZ278" s="488">
        <v>0</v>
      </c>
      <c r="CA278" s="488">
        <v>0</v>
      </c>
      <c r="CB278" s="488">
        <v>0</v>
      </c>
      <c r="CC278" s="489"/>
      <c r="CD278" s="489"/>
      <c r="CE278" s="488">
        <v>0</v>
      </c>
      <c r="CF278" s="489"/>
      <c r="CG278" s="488">
        <v>0</v>
      </c>
      <c r="CH278" s="489"/>
      <c r="CI278" s="493"/>
      <c r="CJ278" s="489"/>
      <c r="CK278" s="488">
        <v>0</v>
      </c>
      <c r="CL278" s="493"/>
    </row>
    <row r="279" spans="1:90" ht="30.75" customHeight="1" x14ac:dyDescent="0.25">
      <c r="A279" s="598" t="s">
        <v>1255</v>
      </c>
      <c r="B279" s="319" t="s">
        <v>1256</v>
      </c>
      <c r="C279" s="363" t="s">
        <v>1132</v>
      </c>
      <c r="D279" s="321" t="s">
        <v>515</v>
      </c>
      <c r="E279" s="323"/>
      <c r="F279" s="396" t="s">
        <v>63</v>
      </c>
      <c r="G279" s="397">
        <f>'Stage 2 - Site Information'!N279</f>
        <v>11</v>
      </c>
      <c r="H279" s="413"/>
      <c r="I279" s="398">
        <f>'Stage 2 - Site Information'!M279</f>
        <v>0.38</v>
      </c>
      <c r="J279" s="414"/>
      <c r="K279" s="405"/>
      <c r="L279" s="408"/>
      <c r="M279" s="401">
        <f t="shared" si="7"/>
        <v>5</v>
      </c>
      <c r="N279" s="529"/>
      <c r="O279" s="401">
        <v>5</v>
      </c>
      <c r="P279" s="401">
        <v>1</v>
      </c>
      <c r="Q279" s="408"/>
      <c r="R279" s="400">
        <v>5</v>
      </c>
      <c r="S279" s="400">
        <v>3</v>
      </c>
      <c r="T279" s="400">
        <v>1</v>
      </c>
      <c r="U279" s="400">
        <v>4</v>
      </c>
      <c r="V279" s="407"/>
      <c r="W279" s="401">
        <v>4</v>
      </c>
      <c r="X279" s="401">
        <v>3</v>
      </c>
      <c r="Y279" s="401">
        <v>1</v>
      </c>
      <c r="Z279" s="401">
        <v>4</v>
      </c>
      <c r="AA279" s="407"/>
      <c r="AB279" s="400">
        <v>5</v>
      </c>
      <c r="AC279" s="409"/>
      <c r="AD279" s="407"/>
      <c r="AE279" s="400">
        <v>1</v>
      </c>
      <c r="AF279" s="400">
        <v>1</v>
      </c>
      <c r="AG279" s="406"/>
      <c r="AH279" s="400">
        <v>3</v>
      </c>
      <c r="AI279" s="400">
        <v>3</v>
      </c>
      <c r="AJ279" s="400">
        <v>1</v>
      </c>
      <c r="AK279" s="400">
        <v>2</v>
      </c>
      <c r="AL279" s="395"/>
      <c r="AM279" s="400">
        <v>5</v>
      </c>
      <c r="AN279" s="400">
        <v>3</v>
      </c>
      <c r="AO279" s="400">
        <v>5</v>
      </c>
      <c r="AP279" s="400">
        <v>3</v>
      </c>
      <c r="AQ279" s="400">
        <v>5</v>
      </c>
      <c r="AR279" s="400">
        <v>5</v>
      </c>
      <c r="AS279" s="395">
        <v>4</v>
      </c>
      <c r="AT279" s="400">
        <v>5</v>
      </c>
      <c r="AU279" s="400">
        <v>5</v>
      </c>
      <c r="AV279" s="400">
        <v>5</v>
      </c>
      <c r="AW279" s="400">
        <v>5</v>
      </c>
      <c r="AX279" s="400">
        <v>2</v>
      </c>
      <c r="AY279" s="400">
        <v>5</v>
      </c>
      <c r="AZ279" s="400">
        <v>1</v>
      </c>
      <c r="BA279" s="400">
        <v>5</v>
      </c>
      <c r="BB279" s="409"/>
      <c r="BC279" s="400">
        <v>2</v>
      </c>
      <c r="BD279" s="400">
        <v>4</v>
      </c>
      <c r="BE279" s="395"/>
      <c r="BF279" s="400">
        <v>5</v>
      </c>
      <c r="BG279" s="400">
        <v>5</v>
      </c>
      <c r="BH279" s="395"/>
      <c r="BI279" s="400">
        <v>5</v>
      </c>
      <c r="BJ279" s="400">
        <v>5</v>
      </c>
      <c r="BK279" s="400">
        <v>1</v>
      </c>
      <c r="BL279" s="400">
        <v>1</v>
      </c>
      <c r="BM279" s="400">
        <v>1</v>
      </c>
      <c r="BN279" s="400">
        <v>3</v>
      </c>
      <c r="BO279" s="395"/>
      <c r="BP279" s="400">
        <v>5</v>
      </c>
      <c r="BQ279" s="400">
        <v>5</v>
      </c>
      <c r="BR279" s="406"/>
      <c r="BS279" s="400">
        <v>4</v>
      </c>
      <c r="BT279" s="400">
        <v>2</v>
      </c>
      <c r="BU279" s="400">
        <v>2</v>
      </c>
      <c r="BV279" s="400">
        <v>5</v>
      </c>
      <c r="BW279" s="400">
        <v>5</v>
      </c>
      <c r="BX279" s="409"/>
      <c r="BY279" s="400">
        <v>5</v>
      </c>
      <c r="BZ279" s="400">
        <v>4</v>
      </c>
      <c r="CA279" s="400">
        <v>5</v>
      </c>
      <c r="CB279" s="400">
        <v>4</v>
      </c>
      <c r="CC279" s="409"/>
      <c r="CD279" s="409"/>
      <c r="CE279" s="400">
        <v>5</v>
      </c>
      <c r="CF279" s="409"/>
      <c r="CG279" s="400">
        <v>5</v>
      </c>
      <c r="CH279" s="409"/>
      <c r="CI279" s="395"/>
      <c r="CJ279" s="409"/>
      <c r="CK279" s="400">
        <v>1</v>
      </c>
      <c r="CL279" s="395"/>
    </row>
    <row r="280" spans="1:90" ht="30.75" customHeight="1" x14ac:dyDescent="0.25">
      <c r="A280" s="598" t="s">
        <v>1257</v>
      </c>
      <c r="B280" s="319" t="s">
        <v>1258</v>
      </c>
      <c r="C280" s="363" t="s">
        <v>735</v>
      </c>
      <c r="D280" s="363" t="s">
        <v>547</v>
      </c>
      <c r="E280" s="323"/>
      <c r="F280" s="396" t="s">
        <v>512</v>
      </c>
      <c r="G280" s="397">
        <f>'Stage 2 - Site Information'!N280</f>
        <v>35</v>
      </c>
      <c r="H280" s="415" t="s">
        <v>63</v>
      </c>
      <c r="I280" s="398">
        <f>'Stage 2 - Site Information'!M280</f>
        <v>1.41</v>
      </c>
      <c r="J280" s="416"/>
      <c r="K280" s="405"/>
      <c r="L280" s="408"/>
      <c r="M280" s="401">
        <f t="shared" si="7"/>
        <v>5</v>
      </c>
      <c r="N280" s="529"/>
      <c r="O280" s="401">
        <v>1</v>
      </c>
      <c r="P280" s="401">
        <v>1</v>
      </c>
      <c r="Q280" s="408"/>
      <c r="R280" s="400">
        <v>5</v>
      </c>
      <c r="S280" s="400">
        <v>5</v>
      </c>
      <c r="T280" s="400">
        <v>1</v>
      </c>
      <c r="U280" s="400">
        <v>4</v>
      </c>
      <c r="V280" s="407"/>
      <c r="W280" s="401">
        <v>4</v>
      </c>
      <c r="X280" s="401">
        <v>3</v>
      </c>
      <c r="Y280" s="401">
        <v>3</v>
      </c>
      <c r="Z280" s="401">
        <v>4</v>
      </c>
      <c r="AA280" s="407"/>
      <c r="AB280" s="400">
        <v>5</v>
      </c>
      <c r="AC280" s="409"/>
      <c r="AD280" s="407"/>
      <c r="AE280" s="400">
        <v>5</v>
      </c>
      <c r="AF280" s="400">
        <v>5</v>
      </c>
      <c r="AG280" s="406"/>
      <c r="AH280" s="400">
        <v>5</v>
      </c>
      <c r="AI280" s="400">
        <v>5</v>
      </c>
      <c r="AJ280" s="400">
        <v>3</v>
      </c>
      <c r="AK280" s="400">
        <v>2</v>
      </c>
      <c r="AL280" s="395"/>
      <c r="AM280" s="400">
        <v>5</v>
      </c>
      <c r="AN280" s="400">
        <v>2</v>
      </c>
      <c r="AO280" s="400">
        <v>4</v>
      </c>
      <c r="AP280" s="400">
        <v>3</v>
      </c>
      <c r="AQ280" s="400">
        <v>5</v>
      </c>
      <c r="AR280" s="400">
        <v>5</v>
      </c>
      <c r="AS280" s="395"/>
      <c r="AT280" s="400">
        <v>2</v>
      </c>
      <c r="AU280" s="400">
        <v>5</v>
      </c>
      <c r="AV280" s="400">
        <v>5</v>
      </c>
      <c r="AW280" s="400">
        <v>5</v>
      </c>
      <c r="AX280" s="400">
        <v>1</v>
      </c>
      <c r="AY280" s="400">
        <v>5</v>
      </c>
      <c r="AZ280" s="400">
        <v>5</v>
      </c>
      <c r="BA280" s="400">
        <v>5</v>
      </c>
      <c r="BB280" s="409"/>
      <c r="BC280" s="400">
        <v>1</v>
      </c>
      <c r="BD280" s="400">
        <v>3</v>
      </c>
      <c r="BE280" s="395"/>
      <c r="BF280" s="400">
        <v>5</v>
      </c>
      <c r="BG280" s="400">
        <v>5</v>
      </c>
      <c r="BH280" s="395"/>
      <c r="BI280" s="400">
        <v>5</v>
      </c>
      <c r="BJ280" s="400">
        <v>5</v>
      </c>
      <c r="BK280" s="400">
        <v>5</v>
      </c>
      <c r="BL280" s="400">
        <v>5</v>
      </c>
      <c r="BM280" s="400">
        <v>5</v>
      </c>
      <c r="BN280" s="400">
        <v>5</v>
      </c>
      <c r="BO280" s="395"/>
      <c r="BP280" s="400">
        <v>5</v>
      </c>
      <c r="BQ280" s="400">
        <v>5</v>
      </c>
      <c r="BR280" s="406"/>
      <c r="BS280" s="400">
        <v>1</v>
      </c>
      <c r="BT280" s="400">
        <v>4</v>
      </c>
      <c r="BU280" s="400">
        <v>4</v>
      </c>
      <c r="BV280" s="400">
        <v>1</v>
      </c>
      <c r="BW280" s="400">
        <v>1</v>
      </c>
      <c r="BX280" s="409"/>
      <c r="BY280" s="400">
        <v>4</v>
      </c>
      <c r="BZ280" s="400">
        <v>4</v>
      </c>
      <c r="CA280" s="400">
        <v>2</v>
      </c>
      <c r="CB280" s="400">
        <v>1</v>
      </c>
      <c r="CC280" s="409"/>
      <c r="CD280" s="409"/>
      <c r="CE280" s="400">
        <v>2</v>
      </c>
      <c r="CF280" s="409"/>
      <c r="CG280" s="400">
        <v>5</v>
      </c>
      <c r="CH280" s="409"/>
      <c r="CI280" s="395"/>
      <c r="CJ280" s="409"/>
      <c r="CK280" s="400">
        <v>1</v>
      </c>
      <c r="CL280" s="395"/>
    </row>
    <row r="281" spans="1:90" ht="30.75" customHeight="1" x14ac:dyDescent="0.25">
      <c r="A281" s="598" t="s">
        <v>1259</v>
      </c>
      <c r="B281" s="319" t="s">
        <v>1260</v>
      </c>
      <c r="C281" s="363" t="s">
        <v>718</v>
      </c>
      <c r="D281" s="321" t="s">
        <v>565</v>
      </c>
      <c r="E281" s="323"/>
      <c r="F281" s="396" t="s">
        <v>63</v>
      </c>
      <c r="G281" s="397">
        <f>'Stage 2 - Site Information'!N281</f>
        <v>75</v>
      </c>
      <c r="H281" s="413"/>
      <c r="I281" s="398">
        <f>'Stage 2 - Site Information'!M281</f>
        <v>2.71</v>
      </c>
      <c r="J281" s="414"/>
      <c r="K281" s="405"/>
      <c r="L281" s="408"/>
      <c r="M281" s="401">
        <f t="shared" si="7"/>
        <v>5</v>
      </c>
      <c r="N281" s="529"/>
      <c r="O281" s="401">
        <v>5</v>
      </c>
      <c r="P281" s="401">
        <v>1</v>
      </c>
      <c r="Q281" s="408"/>
      <c r="R281" s="400">
        <v>5</v>
      </c>
      <c r="S281" s="400">
        <v>5</v>
      </c>
      <c r="T281" s="400">
        <v>1</v>
      </c>
      <c r="U281" s="400">
        <v>4</v>
      </c>
      <c r="V281" s="407"/>
      <c r="W281" s="401">
        <v>4</v>
      </c>
      <c r="X281" s="401">
        <v>3</v>
      </c>
      <c r="Y281" s="401">
        <v>1</v>
      </c>
      <c r="Z281" s="401">
        <v>4</v>
      </c>
      <c r="AA281" s="407"/>
      <c r="AB281" s="400">
        <v>4</v>
      </c>
      <c r="AC281" s="409"/>
      <c r="AD281" s="407"/>
      <c r="AE281" s="400">
        <v>5</v>
      </c>
      <c r="AF281" s="400">
        <v>5</v>
      </c>
      <c r="AG281" s="406"/>
      <c r="AH281" s="400">
        <v>3</v>
      </c>
      <c r="AI281" s="400">
        <v>5</v>
      </c>
      <c r="AJ281" s="400">
        <v>3</v>
      </c>
      <c r="AK281" s="400">
        <v>2</v>
      </c>
      <c r="AL281" s="395"/>
      <c r="AM281" s="400">
        <v>5</v>
      </c>
      <c r="AN281" s="400">
        <v>3</v>
      </c>
      <c r="AO281" s="400">
        <v>5</v>
      </c>
      <c r="AP281" s="400">
        <v>3</v>
      </c>
      <c r="AQ281" s="400">
        <v>5</v>
      </c>
      <c r="AR281" s="400">
        <v>5</v>
      </c>
      <c r="AS281" s="395"/>
      <c r="AT281" s="400">
        <v>5</v>
      </c>
      <c r="AU281" s="400">
        <v>5</v>
      </c>
      <c r="AV281" s="400">
        <v>5</v>
      </c>
      <c r="AW281" s="400">
        <v>5</v>
      </c>
      <c r="AX281" s="400">
        <v>2</v>
      </c>
      <c r="AY281" s="400">
        <v>5</v>
      </c>
      <c r="AZ281" s="400">
        <v>5</v>
      </c>
      <c r="BA281" s="400">
        <v>5</v>
      </c>
      <c r="BB281" s="409"/>
      <c r="BC281" s="400">
        <v>2</v>
      </c>
      <c r="BD281" s="400">
        <v>3</v>
      </c>
      <c r="BE281" s="395"/>
      <c r="BF281" s="400">
        <v>5</v>
      </c>
      <c r="BG281" s="400">
        <v>5</v>
      </c>
      <c r="BH281" s="395"/>
      <c r="BI281" s="400">
        <v>3</v>
      </c>
      <c r="BJ281" s="400">
        <v>5</v>
      </c>
      <c r="BK281" s="400">
        <v>1</v>
      </c>
      <c r="BL281" s="400">
        <v>5</v>
      </c>
      <c r="BM281" s="400">
        <v>5</v>
      </c>
      <c r="BN281" s="400">
        <v>5</v>
      </c>
      <c r="BO281" s="395"/>
      <c r="BP281" s="400">
        <v>5</v>
      </c>
      <c r="BQ281" s="400">
        <v>5</v>
      </c>
      <c r="BR281" s="406"/>
      <c r="BS281" s="400">
        <v>1</v>
      </c>
      <c r="BT281" s="400">
        <v>2</v>
      </c>
      <c r="BU281" s="400">
        <v>3</v>
      </c>
      <c r="BV281" s="400">
        <v>5</v>
      </c>
      <c r="BW281" s="400">
        <v>4</v>
      </c>
      <c r="BX281" s="409"/>
      <c r="BY281" s="400">
        <v>3</v>
      </c>
      <c r="BZ281" s="400">
        <v>4</v>
      </c>
      <c r="CA281" s="400">
        <v>3</v>
      </c>
      <c r="CB281" s="400">
        <v>4</v>
      </c>
      <c r="CC281" s="409"/>
      <c r="CD281" s="409"/>
      <c r="CE281" s="400">
        <v>3</v>
      </c>
      <c r="CF281" s="409"/>
      <c r="CG281" s="400">
        <v>5</v>
      </c>
      <c r="CH281" s="409"/>
      <c r="CI281" s="395"/>
      <c r="CJ281" s="409"/>
      <c r="CK281" s="400">
        <v>1</v>
      </c>
      <c r="CL281" s="395"/>
    </row>
    <row r="282" spans="1:90" ht="30.75" customHeight="1" x14ac:dyDescent="0.25">
      <c r="A282" s="598" t="s">
        <v>1261</v>
      </c>
      <c r="B282" s="319" t="s">
        <v>1262</v>
      </c>
      <c r="C282" s="363" t="s">
        <v>1263</v>
      </c>
      <c r="D282" s="321" t="s">
        <v>521</v>
      </c>
      <c r="E282" s="323"/>
      <c r="F282" s="413" t="s">
        <v>63</v>
      </c>
      <c r="G282" s="397">
        <f>'Stage 2 - Site Information'!N282</f>
        <v>65</v>
      </c>
      <c r="H282" s="413"/>
      <c r="I282" s="398">
        <f>'Stage 2 - Site Information'!M282</f>
        <v>2.42</v>
      </c>
      <c r="J282" s="414"/>
      <c r="K282" s="405"/>
      <c r="L282" s="408"/>
      <c r="M282" s="401">
        <f t="shared" si="7"/>
        <v>5</v>
      </c>
      <c r="N282" s="529"/>
      <c r="O282" s="401">
        <v>4</v>
      </c>
      <c r="P282" s="401">
        <v>1</v>
      </c>
      <c r="Q282" s="408"/>
      <c r="R282" s="400">
        <v>5</v>
      </c>
      <c r="S282" s="400">
        <v>5</v>
      </c>
      <c r="T282" s="400">
        <v>1</v>
      </c>
      <c r="U282" s="400">
        <v>4</v>
      </c>
      <c r="V282" s="407"/>
      <c r="W282" s="401">
        <v>4</v>
      </c>
      <c r="X282" s="401">
        <v>5</v>
      </c>
      <c r="Y282" s="401">
        <v>5</v>
      </c>
      <c r="Z282" s="401">
        <v>4</v>
      </c>
      <c r="AA282" s="407"/>
      <c r="AB282" s="400">
        <v>5</v>
      </c>
      <c r="AC282" s="409"/>
      <c r="AD282" s="407"/>
      <c r="AE282" s="400">
        <v>5</v>
      </c>
      <c r="AF282" s="400">
        <v>5</v>
      </c>
      <c r="AG282" s="406"/>
      <c r="AH282" s="400">
        <v>4</v>
      </c>
      <c r="AI282" s="400">
        <v>4</v>
      </c>
      <c r="AJ282" s="400">
        <v>5</v>
      </c>
      <c r="AK282" s="400">
        <v>2</v>
      </c>
      <c r="AL282" s="395"/>
      <c r="AM282" s="400">
        <v>5</v>
      </c>
      <c r="AN282" s="400">
        <v>3</v>
      </c>
      <c r="AO282" s="400">
        <v>5</v>
      </c>
      <c r="AP282" s="400">
        <v>3</v>
      </c>
      <c r="AQ282" s="400">
        <v>5</v>
      </c>
      <c r="AR282" s="400">
        <v>5</v>
      </c>
      <c r="AS282" s="395"/>
      <c r="AT282" s="400">
        <v>5</v>
      </c>
      <c r="AU282" s="400">
        <v>5</v>
      </c>
      <c r="AV282" s="400">
        <v>5</v>
      </c>
      <c r="AW282" s="400">
        <v>3</v>
      </c>
      <c r="AX282" s="400">
        <v>1</v>
      </c>
      <c r="AY282" s="400">
        <v>5</v>
      </c>
      <c r="AZ282" s="400">
        <v>5</v>
      </c>
      <c r="BA282" s="400">
        <v>5</v>
      </c>
      <c r="BB282" s="409"/>
      <c r="BC282" s="400">
        <v>3</v>
      </c>
      <c r="BD282" s="400">
        <v>3</v>
      </c>
      <c r="BE282" s="395"/>
      <c r="BF282" s="400">
        <v>5</v>
      </c>
      <c r="BG282" s="400">
        <v>5</v>
      </c>
      <c r="BH282" s="395"/>
      <c r="BI282" s="400">
        <v>5</v>
      </c>
      <c r="BJ282" s="400">
        <v>5</v>
      </c>
      <c r="BK282" s="400">
        <v>5</v>
      </c>
      <c r="BL282" s="400">
        <v>5</v>
      </c>
      <c r="BM282" s="400">
        <v>4</v>
      </c>
      <c r="BN282" s="400">
        <v>5</v>
      </c>
      <c r="BO282" s="395"/>
      <c r="BP282" s="400">
        <v>5</v>
      </c>
      <c r="BQ282" s="400">
        <v>5</v>
      </c>
      <c r="BR282" s="406"/>
      <c r="BS282" s="400">
        <v>1</v>
      </c>
      <c r="BT282" s="400">
        <v>2</v>
      </c>
      <c r="BU282" s="400">
        <v>4</v>
      </c>
      <c r="BV282" s="400">
        <v>2</v>
      </c>
      <c r="BW282" s="400">
        <v>4</v>
      </c>
      <c r="BX282" s="409"/>
      <c r="BY282" s="400">
        <v>3</v>
      </c>
      <c r="BZ282" s="400">
        <v>1</v>
      </c>
      <c r="CA282" s="400">
        <v>2</v>
      </c>
      <c r="CB282" s="400">
        <v>4</v>
      </c>
      <c r="CC282" s="409"/>
      <c r="CD282" s="409"/>
      <c r="CE282" s="400">
        <v>1</v>
      </c>
      <c r="CF282" s="409"/>
      <c r="CG282" s="400">
        <v>5</v>
      </c>
      <c r="CH282" s="409"/>
      <c r="CI282" s="395"/>
      <c r="CJ282" s="409"/>
      <c r="CK282" s="400">
        <v>1</v>
      </c>
      <c r="CL282" s="395"/>
    </row>
    <row r="283" spans="1:90" s="494" customFormat="1" ht="30.75" customHeight="1" x14ac:dyDescent="0.25">
      <c r="A283" s="599" t="s">
        <v>1264</v>
      </c>
      <c r="B283" s="479" t="s">
        <v>1265</v>
      </c>
      <c r="C283" s="517" t="s">
        <v>1266</v>
      </c>
      <c r="D283" s="517" t="s">
        <v>794</v>
      </c>
      <c r="E283" s="481"/>
      <c r="F283" s="518" t="s">
        <v>63</v>
      </c>
      <c r="G283" s="483">
        <f>'Stage 2 - Site Information'!N283</f>
        <v>20</v>
      </c>
      <c r="H283" s="518"/>
      <c r="I283" s="484">
        <f>'Stage 2 - Site Information'!M283</f>
        <v>0.7</v>
      </c>
      <c r="J283" s="519"/>
      <c r="K283" s="486"/>
      <c r="L283" s="487"/>
      <c r="M283" s="401">
        <f t="shared" si="7"/>
        <v>5</v>
      </c>
      <c r="N283" s="529"/>
      <c r="O283" s="401">
        <v>5</v>
      </c>
      <c r="P283" s="401">
        <v>2</v>
      </c>
      <c r="Q283" s="487"/>
      <c r="R283" s="488">
        <v>0</v>
      </c>
      <c r="S283" s="488">
        <v>0</v>
      </c>
      <c r="T283" s="488">
        <v>0</v>
      </c>
      <c r="U283" s="488">
        <v>0</v>
      </c>
      <c r="V283" s="490"/>
      <c r="W283" s="491">
        <v>0</v>
      </c>
      <c r="X283" s="491">
        <v>0</v>
      </c>
      <c r="Y283" s="491">
        <v>0</v>
      </c>
      <c r="Z283" s="491">
        <v>0</v>
      </c>
      <c r="AA283" s="490"/>
      <c r="AB283" s="488">
        <v>0</v>
      </c>
      <c r="AC283" s="409"/>
      <c r="AD283" s="490"/>
      <c r="AE283" s="488">
        <v>0</v>
      </c>
      <c r="AF283" s="488">
        <v>0</v>
      </c>
      <c r="AG283" s="492"/>
      <c r="AH283" s="488">
        <v>0</v>
      </c>
      <c r="AI283" s="488">
        <v>0</v>
      </c>
      <c r="AJ283" s="488">
        <v>0</v>
      </c>
      <c r="AK283" s="488">
        <v>0</v>
      </c>
      <c r="AL283" s="493"/>
      <c r="AM283" s="488">
        <v>0</v>
      </c>
      <c r="AN283" s="488">
        <v>0</v>
      </c>
      <c r="AO283" s="488">
        <v>0</v>
      </c>
      <c r="AP283" s="488">
        <v>0</v>
      </c>
      <c r="AQ283" s="488">
        <v>0</v>
      </c>
      <c r="AR283" s="488">
        <v>0</v>
      </c>
      <c r="AS283" s="493"/>
      <c r="AT283" s="488">
        <v>0</v>
      </c>
      <c r="AU283" s="488">
        <v>0</v>
      </c>
      <c r="AV283" s="488">
        <v>0</v>
      </c>
      <c r="AW283" s="488">
        <v>0</v>
      </c>
      <c r="AX283" s="488">
        <v>0</v>
      </c>
      <c r="AY283" s="488">
        <v>0</v>
      </c>
      <c r="AZ283" s="488">
        <v>0</v>
      </c>
      <c r="BA283" s="488">
        <v>0</v>
      </c>
      <c r="BB283" s="489"/>
      <c r="BC283" s="488">
        <v>0</v>
      </c>
      <c r="BD283" s="488">
        <v>0</v>
      </c>
      <c r="BE283" s="493"/>
      <c r="BF283" s="488">
        <v>0</v>
      </c>
      <c r="BG283" s="488">
        <v>0</v>
      </c>
      <c r="BH283" s="493"/>
      <c r="BI283" s="488">
        <v>0</v>
      </c>
      <c r="BJ283" s="488">
        <v>0</v>
      </c>
      <c r="BK283" s="488">
        <v>0</v>
      </c>
      <c r="BL283" s="488">
        <v>0</v>
      </c>
      <c r="BM283" s="488">
        <v>0</v>
      </c>
      <c r="BN283" s="488">
        <v>0</v>
      </c>
      <c r="BO283" s="493"/>
      <c r="BP283" s="488">
        <v>0</v>
      </c>
      <c r="BQ283" s="488">
        <v>0</v>
      </c>
      <c r="BR283" s="492"/>
      <c r="BS283" s="488">
        <v>0</v>
      </c>
      <c r="BT283" s="488">
        <v>0</v>
      </c>
      <c r="BU283" s="488">
        <v>0</v>
      </c>
      <c r="BV283" s="488">
        <v>0</v>
      </c>
      <c r="BW283" s="488">
        <v>0</v>
      </c>
      <c r="BX283" s="489"/>
      <c r="BY283" s="488">
        <v>0</v>
      </c>
      <c r="BZ283" s="488">
        <v>0</v>
      </c>
      <c r="CA283" s="488">
        <v>0</v>
      </c>
      <c r="CB283" s="488">
        <v>0</v>
      </c>
      <c r="CC283" s="489"/>
      <c r="CD283" s="489"/>
      <c r="CE283" s="488">
        <v>0</v>
      </c>
      <c r="CF283" s="489"/>
      <c r="CG283" s="488">
        <v>0</v>
      </c>
      <c r="CH283" s="489"/>
      <c r="CI283" s="493"/>
      <c r="CJ283" s="489"/>
      <c r="CK283" s="488">
        <v>0</v>
      </c>
      <c r="CL283" s="493"/>
    </row>
    <row r="284" spans="1:90" ht="30.75" customHeight="1" x14ac:dyDescent="0.25">
      <c r="A284" s="594" t="s">
        <v>1267</v>
      </c>
      <c r="B284" s="319" t="s">
        <v>1268</v>
      </c>
      <c r="C284" s="320" t="s">
        <v>1269</v>
      </c>
      <c r="D284" s="320" t="s">
        <v>584</v>
      </c>
      <c r="E284" s="323"/>
      <c r="F284" s="396" t="s">
        <v>63</v>
      </c>
      <c r="G284" s="397">
        <f>'Stage 2 - Site Information'!N284</f>
        <v>75</v>
      </c>
      <c r="H284" s="396" t="s">
        <v>63</v>
      </c>
      <c r="I284" s="398">
        <f>'Stage 2 - Site Information'!M284</f>
        <v>2.5099999999999998</v>
      </c>
      <c r="J284" s="399"/>
      <c r="K284" s="405"/>
      <c r="L284" s="408"/>
      <c r="M284" s="401">
        <f t="shared" si="7"/>
        <v>5</v>
      </c>
      <c r="N284" s="529"/>
      <c r="O284" s="401">
        <v>1</v>
      </c>
      <c r="P284" s="401">
        <v>2</v>
      </c>
      <c r="Q284" s="408"/>
      <c r="R284" s="400">
        <v>5</v>
      </c>
      <c r="S284" s="400">
        <v>5</v>
      </c>
      <c r="T284" s="400">
        <v>5</v>
      </c>
      <c r="U284" s="400">
        <v>4</v>
      </c>
      <c r="V284" s="407"/>
      <c r="W284" s="401">
        <v>4</v>
      </c>
      <c r="X284" s="401">
        <v>2</v>
      </c>
      <c r="Y284" s="401">
        <v>3</v>
      </c>
      <c r="Z284" s="401">
        <v>4</v>
      </c>
      <c r="AA284" s="407"/>
      <c r="AB284" s="400">
        <v>5</v>
      </c>
      <c r="AC284" s="409"/>
      <c r="AD284" s="407"/>
      <c r="AE284" s="400">
        <v>5</v>
      </c>
      <c r="AF284" s="400">
        <v>5</v>
      </c>
      <c r="AG284" s="406"/>
      <c r="AH284" s="400">
        <v>5</v>
      </c>
      <c r="AI284" s="400">
        <v>3</v>
      </c>
      <c r="AJ284" s="400">
        <v>3</v>
      </c>
      <c r="AK284" s="400">
        <v>2</v>
      </c>
      <c r="AL284" s="395"/>
      <c r="AM284" s="400">
        <v>5</v>
      </c>
      <c r="AN284" s="400">
        <v>4</v>
      </c>
      <c r="AO284" s="400">
        <v>5</v>
      </c>
      <c r="AP284" s="400">
        <v>2</v>
      </c>
      <c r="AQ284" s="400">
        <v>5</v>
      </c>
      <c r="AR284" s="400">
        <v>5</v>
      </c>
      <c r="AS284" s="395"/>
      <c r="AT284" s="400">
        <v>5</v>
      </c>
      <c r="AU284" s="400">
        <v>5</v>
      </c>
      <c r="AV284" s="400">
        <v>5</v>
      </c>
      <c r="AW284" s="400">
        <v>5</v>
      </c>
      <c r="AX284" s="400">
        <v>2</v>
      </c>
      <c r="AY284" s="400">
        <v>5</v>
      </c>
      <c r="AZ284" s="400">
        <v>5</v>
      </c>
      <c r="BA284" s="400">
        <v>5</v>
      </c>
      <c r="BB284" s="409"/>
      <c r="BC284" s="400">
        <v>1</v>
      </c>
      <c r="BD284" s="400">
        <v>2</v>
      </c>
      <c r="BE284" s="395"/>
      <c r="BF284" s="400">
        <v>5</v>
      </c>
      <c r="BG284" s="400">
        <v>5</v>
      </c>
      <c r="BH284" s="395"/>
      <c r="BI284" s="400">
        <v>2</v>
      </c>
      <c r="BJ284" s="400">
        <v>5</v>
      </c>
      <c r="BK284" s="400">
        <v>1</v>
      </c>
      <c r="BL284" s="400">
        <v>5</v>
      </c>
      <c r="BM284" s="400">
        <v>1</v>
      </c>
      <c r="BN284" s="400">
        <v>5</v>
      </c>
      <c r="BO284" s="395"/>
      <c r="BP284" s="400">
        <v>5</v>
      </c>
      <c r="BQ284" s="400">
        <v>5</v>
      </c>
      <c r="BR284" s="406"/>
      <c r="BS284" s="400">
        <v>1</v>
      </c>
      <c r="BT284" s="400">
        <v>1</v>
      </c>
      <c r="BU284" s="400">
        <v>1</v>
      </c>
      <c r="BV284" s="400">
        <v>1</v>
      </c>
      <c r="BW284" s="400">
        <v>1</v>
      </c>
      <c r="BX284" s="409"/>
      <c r="BY284" s="400">
        <v>1</v>
      </c>
      <c r="BZ284" s="400">
        <v>2</v>
      </c>
      <c r="CA284" s="400">
        <v>1</v>
      </c>
      <c r="CB284" s="400">
        <v>1</v>
      </c>
      <c r="CC284" s="409"/>
      <c r="CD284" s="409"/>
      <c r="CE284" s="400">
        <v>1</v>
      </c>
      <c r="CF284" s="409"/>
      <c r="CG284" s="400">
        <v>1</v>
      </c>
      <c r="CH284" s="409"/>
      <c r="CI284" s="395"/>
      <c r="CJ284" s="409"/>
      <c r="CK284" s="400">
        <v>1</v>
      </c>
      <c r="CL284" s="395"/>
    </row>
    <row r="285" spans="1:90" ht="30.75" customHeight="1" x14ac:dyDescent="0.25">
      <c r="A285" s="598" t="s">
        <v>1270</v>
      </c>
      <c r="B285" s="319" t="s">
        <v>1271</v>
      </c>
      <c r="C285" s="363" t="s">
        <v>1272</v>
      </c>
      <c r="D285" s="321" t="s">
        <v>565</v>
      </c>
      <c r="E285" s="323"/>
      <c r="F285" s="413" t="s">
        <v>63</v>
      </c>
      <c r="G285" s="397">
        <f>'Stage 2 - Site Information'!N285</f>
        <v>170</v>
      </c>
      <c r="H285" s="413"/>
      <c r="I285" s="398">
        <f>'Stage 2 - Site Information'!M285</f>
        <v>5.07</v>
      </c>
      <c r="J285" s="414"/>
      <c r="K285" s="405"/>
      <c r="L285" s="408"/>
      <c r="M285" s="401">
        <f t="shared" si="7"/>
        <v>5</v>
      </c>
      <c r="N285" s="529"/>
      <c r="O285" s="401">
        <v>5</v>
      </c>
      <c r="P285" s="401">
        <v>1</v>
      </c>
      <c r="Q285" s="408"/>
      <c r="R285" s="400">
        <v>5</v>
      </c>
      <c r="S285" s="400">
        <v>5</v>
      </c>
      <c r="T285" s="400">
        <v>1</v>
      </c>
      <c r="U285" s="400">
        <v>4</v>
      </c>
      <c r="V285" s="407"/>
      <c r="W285" s="401">
        <v>4</v>
      </c>
      <c r="X285" s="401">
        <v>3</v>
      </c>
      <c r="Y285" s="401">
        <v>3</v>
      </c>
      <c r="Z285" s="401">
        <v>4</v>
      </c>
      <c r="AA285" s="407"/>
      <c r="AB285" s="400">
        <v>5</v>
      </c>
      <c r="AC285" s="409"/>
      <c r="AD285" s="407"/>
      <c r="AE285" s="400">
        <v>5</v>
      </c>
      <c r="AF285" s="400">
        <v>5</v>
      </c>
      <c r="AG285" s="406"/>
      <c r="AH285" s="400">
        <v>4</v>
      </c>
      <c r="AI285" s="400">
        <v>4</v>
      </c>
      <c r="AJ285" s="400">
        <v>5</v>
      </c>
      <c r="AK285" s="400">
        <v>2</v>
      </c>
      <c r="AL285" s="395"/>
      <c r="AM285" s="400">
        <v>5</v>
      </c>
      <c r="AN285" s="400">
        <v>4</v>
      </c>
      <c r="AO285" s="400">
        <v>4</v>
      </c>
      <c r="AP285" s="400">
        <v>3</v>
      </c>
      <c r="AQ285" s="400">
        <v>5</v>
      </c>
      <c r="AR285" s="400">
        <v>5</v>
      </c>
      <c r="AS285" s="395"/>
      <c r="AT285" s="400">
        <v>5</v>
      </c>
      <c r="AU285" s="400">
        <v>5</v>
      </c>
      <c r="AV285" s="400">
        <v>5</v>
      </c>
      <c r="AW285" s="400">
        <v>3</v>
      </c>
      <c r="AX285" s="400">
        <v>5</v>
      </c>
      <c r="AY285" s="400">
        <v>5</v>
      </c>
      <c r="AZ285" s="400">
        <v>5</v>
      </c>
      <c r="BA285" s="400">
        <v>5</v>
      </c>
      <c r="BB285" s="409"/>
      <c r="BC285" s="400">
        <v>3</v>
      </c>
      <c r="BD285" s="400">
        <v>3</v>
      </c>
      <c r="BE285" s="395"/>
      <c r="BF285" s="400">
        <v>3</v>
      </c>
      <c r="BG285" s="400">
        <v>5</v>
      </c>
      <c r="BH285" s="395"/>
      <c r="BI285" s="400">
        <v>5</v>
      </c>
      <c r="BJ285" s="400">
        <v>5</v>
      </c>
      <c r="BK285" s="400">
        <v>1</v>
      </c>
      <c r="BL285" s="400">
        <v>5</v>
      </c>
      <c r="BM285" s="400">
        <v>5</v>
      </c>
      <c r="BN285" s="400">
        <v>1</v>
      </c>
      <c r="BO285" s="395"/>
      <c r="BP285" s="400">
        <v>5</v>
      </c>
      <c r="BQ285" s="400">
        <v>5</v>
      </c>
      <c r="BR285" s="406"/>
      <c r="BS285" s="400">
        <v>1</v>
      </c>
      <c r="BT285" s="400">
        <v>2</v>
      </c>
      <c r="BU285" s="400">
        <v>1</v>
      </c>
      <c r="BV285" s="400">
        <v>5</v>
      </c>
      <c r="BW285" s="400">
        <v>5</v>
      </c>
      <c r="BX285" s="409"/>
      <c r="BY285" s="400">
        <v>5</v>
      </c>
      <c r="BZ285" s="400">
        <v>4</v>
      </c>
      <c r="CA285" s="400">
        <v>3</v>
      </c>
      <c r="CB285" s="400">
        <v>4</v>
      </c>
      <c r="CC285" s="409"/>
      <c r="CD285" s="409"/>
      <c r="CE285" s="400">
        <v>3</v>
      </c>
      <c r="CF285" s="409"/>
      <c r="CG285" s="400">
        <v>5</v>
      </c>
      <c r="CH285" s="409"/>
      <c r="CI285" s="395"/>
      <c r="CJ285" s="409"/>
      <c r="CK285" s="400">
        <v>1</v>
      </c>
      <c r="CL285" s="395"/>
    </row>
    <row r="286" spans="1:90" s="494" customFormat="1" ht="30.75" customHeight="1" x14ac:dyDescent="0.25">
      <c r="A286" s="599" t="s">
        <v>1273</v>
      </c>
      <c r="B286" s="479" t="s">
        <v>1274</v>
      </c>
      <c r="C286" s="517" t="s">
        <v>873</v>
      </c>
      <c r="D286" s="517" t="s">
        <v>794</v>
      </c>
      <c r="E286" s="481"/>
      <c r="F286" s="518" t="s">
        <v>63</v>
      </c>
      <c r="G286" s="483">
        <f>'Stage 2 - Site Information'!N286</f>
        <v>2</v>
      </c>
      <c r="H286" s="518"/>
      <c r="I286" s="484">
        <f>'Stage 2 - Site Information'!M286</f>
        <v>0.27</v>
      </c>
      <c r="J286" s="519"/>
      <c r="K286" s="486"/>
      <c r="L286" s="487"/>
      <c r="M286" s="401">
        <f t="shared" si="7"/>
        <v>5</v>
      </c>
      <c r="N286" s="529"/>
      <c r="O286" s="401">
        <v>3</v>
      </c>
      <c r="P286" s="401">
        <v>1</v>
      </c>
      <c r="Q286" s="487"/>
      <c r="R286" s="488">
        <v>0</v>
      </c>
      <c r="S286" s="488">
        <v>0</v>
      </c>
      <c r="T286" s="488">
        <v>0</v>
      </c>
      <c r="U286" s="488">
        <v>0</v>
      </c>
      <c r="V286" s="490"/>
      <c r="W286" s="491">
        <v>0</v>
      </c>
      <c r="X286" s="491">
        <v>0</v>
      </c>
      <c r="Y286" s="491">
        <v>0</v>
      </c>
      <c r="Z286" s="491">
        <v>0</v>
      </c>
      <c r="AA286" s="490"/>
      <c r="AB286" s="488">
        <v>0</v>
      </c>
      <c r="AC286" s="409"/>
      <c r="AD286" s="490"/>
      <c r="AE286" s="488">
        <v>0</v>
      </c>
      <c r="AF286" s="488">
        <v>0</v>
      </c>
      <c r="AG286" s="492"/>
      <c r="AH286" s="488">
        <v>0</v>
      </c>
      <c r="AI286" s="488">
        <v>0</v>
      </c>
      <c r="AJ286" s="488">
        <v>0</v>
      </c>
      <c r="AK286" s="488">
        <v>0</v>
      </c>
      <c r="AL286" s="493"/>
      <c r="AM286" s="488">
        <v>0</v>
      </c>
      <c r="AN286" s="488">
        <v>0</v>
      </c>
      <c r="AO286" s="488">
        <v>0</v>
      </c>
      <c r="AP286" s="488">
        <v>0</v>
      </c>
      <c r="AQ286" s="488">
        <v>0</v>
      </c>
      <c r="AR286" s="488">
        <v>0</v>
      </c>
      <c r="AS286" s="493"/>
      <c r="AT286" s="488">
        <v>0</v>
      </c>
      <c r="AU286" s="488">
        <v>0</v>
      </c>
      <c r="AV286" s="488">
        <v>0</v>
      </c>
      <c r="AW286" s="488">
        <v>0</v>
      </c>
      <c r="AX286" s="488">
        <v>0</v>
      </c>
      <c r="AY286" s="488">
        <v>0</v>
      </c>
      <c r="AZ286" s="488">
        <v>0</v>
      </c>
      <c r="BA286" s="488">
        <v>0</v>
      </c>
      <c r="BB286" s="489"/>
      <c r="BC286" s="488">
        <v>0</v>
      </c>
      <c r="BD286" s="488">
        <v>0</v>
      </c>
      <c r="BE286" s="493"/>
      <c r="BF286" s="488">
        <v>0</v>
      </c>
      <c r="BG286" s="488">
        <v>0</v>
      </c>
      <c r="BH286" s="493"/>
      <c r="BI286" s="488">
        <v>0</v>
      </c>
      <c r="BJ286" s="488">
        <v>0</v>
      </c>
      <c r="BK286" s="488">
        <v>0</v>
      </c>
      <c r="BL286" s="488">
        <v>0</v>
      </c>
      <c r="BM286" s="488">
        <v>0</v>
      </c>
      <c r="BN286" s="488">
        <v>0</v>
      </c>
      <c r="BO286" s="493"/>
      <c r="BP286" s="488">
        <v>0</v>
      </c>
      <c r="BQ286" s="488">
        <v>0</v>
      </c>
      <c r="BR286" s="492"/>
      <c r="BS286" s="488">
        <v>0</v>
      </c>
      <c r="BT286" s="488">
        <v>0</v>
      </c>
      <c r="BU286" s="488">
        <v>0</v>
      </c>
      <c r="BV286" s="488">
        <v>0</v>
      </c>
      <c r="BW286" s="488">
        <v>0</v>
      </c>
      <c r="BX286" s="489"/>
      <c r="BY286" s="488">
        <v>0</v>
      </c>
      <c r="BZ286" s="488">
        <v>0</v>
      </c>
      <c r="CA286" s="488">
        <v>0</v>
      </c>
      <c r="CB286" s="488">
        <v>0</v>
      </c>
      <c r="CC286" s="489"/>
      <c r="CD286" s="489"/>
      <c r="CE286" s="488">
        <v>0</v>
      </c>
      <c r="CF286" s="489"/>
      <c r="CG286" s="488">
        <v>0</v>
      </c>
      <c r="CH286" s="489"/>
      <c r="CI286" s="493"/>
      <c r="CJ286" s="489"/>
      <c r="CK286" s="488">
        <v>0</v>
      </c>
      <c r="CL286" s="493"/>
    </row>
    <row r="287" spans="1:90" s="494" customFormat="1" ht="30.75" customHeight="1" x14ac:dyDescent="0.25">
      <c r="A287" s="599" t="s">
        <v>1275</v>
      </c>
      <c r="B287" s="479" t="s">
        <v>1276</v>
      </c>
      <c r="C287" s="517" t="s">
        <v>1185</v>
      </c>
      <c r="D287" s="517" t="s">
        <v>515</v>
      </c>
      <c r="E287" s="481"/>
      <c r="F287" s="518"/>
      <c r="G287" s="483">
        <f>'Stage 2 - Site Information'!N287</f>
        <v>0</v>
      </c>
      <c r="H287" s="518"/>
      <c r="I287" s="484">
        <f>'Stage 2 - Site Information'!M287</f>
        <v>0</v>
      </c>
      <c r="J287" s="519" t="s">
        <v>539</v>
      </c>
      <c r="K287" s="486"/>
      <c r="L287" s="487"/>
      <c r="M287" s="491">
        <f t="shared" si="7"/>
        <v>1</v>
      </c>
      <c r="N287" s="530"/>
      <c r="O287" s="491">
        <v>4</v>
      </c>
      <c r="P287" s="491">
        <v>2</v>
      </c>
      <c r="Q287" s="487"/>
      <c r="R287" s="488">
        <v>1</v>
      </c>
      <c r="S287" s="488">
        <v>2</v>
      </c>
      <c r="T287" s="488">
        <v>1</v>
      </c>
      <c r="U287" s="488">
        <v>3</v>
      </c>
      <c r="V287" s="490"/>
      <c r="W287" s="491">
        <v>4</v>
      </c>
      <c r="X287" s="491">
        <v>3</v>
      </c>
      <c r="Y287" s="491">
        <v>1</v>
      </c>
      <c r="Z287" s="491">
        <v>4</v>
      </c>
      <c r="AA287" s="490"/>
      <c r="AB287" s="488">
        <v>5</v>
      </c>
      <c r="AC287" s="489"/>
      <c r="AD287" s="490"/>
      <c r="AE287" s="488"/>
      <c r="AF287" s="488"/>
      <c r="AG287" s="492"/>
      <c r="AH287" s="488"/>
      <c r="AI287" s="488"/>
      <c r="AJ287" s="488"/>
      <c r="AK287" s="488"/>
      <c r="AL287" s="493"/>
      <c r="AM287" s="488"/>
      <c r="AN287" s="488"/>
      <c r="AO287" s="488"/>
      <c r="AP287" s="488"/>
      <c r="AQ287" s="488"/>
      <c r="AR287" s="488"/>
      <c r="AS287" s="493"/>
      <c r="AT287" s="488"/>
      <c r="AU287" s="488"/>
      <c r="AV287" s="488"/>
      <c r="AW287" s="488"/>
      <c r="AX287" s="488">
        <v>2</v>
      </c>
      <c r="AY287" s="488">
        <v>5</v>
      </c>
      <c r="AZ287" s="488"/>
      <c r="BA287" s="488"/>
      <c r="BB287" s="489"/>
      <c r="BC287" s="488"/>
      <c r="BD287" s="488"/>
      <c r="BE287" s="493"/>
      <c r="BF287" s="488"/>
      <c r="BG287" s="488"/>
      <c r="BH287" s="493"/>
      <c r="BI287" s="488"/>
      <c r="BJ287" s="488"/>
      <c r="BK287" s="488">
        <v>1</v>
      </c>
      <c r="BL287" s="488"/>
      <c r="BM287" s="488"/>
      <c r="BN287" s="488"/>
      <c r="BO287" s="493"/>
      <c r="BP287" s="488"/>
      <c r="BQ287" s="488"/>
      <c r="BR287" s="492"/>
      <c r="BS287" s="488"/>
      <c r="BT287" s="488"/>
      <c r="BU287" s="488"/>
      <c r="BV287" s="488"/>
      <c r="BW287" s="488"/>
      <c r="BX287" s="489"/>
      <c r="BY287" s="488"/>
      <c r="BZ287" s="488"/>
      <c r="CA287" s="488"/>
      <c r="CB287" s="488"/>
      <c r="CC287" s="489"/>
      <c r="CD287" s="489"/>
      <c r="CE287" s="488"/>
      <c r="CF287" s="489"/>
      <c r="CG287" s="488"/>
      <c r="CH287" s="489"/>
      <c r="CI287" s="493"/>
      <c r="CJ287" s="489"/>
      <c r="CK287" s="488"/>
      <c r="CL287" s="493"/>
    </row>
    <row r="288" spans="1:90" ht="30.75" customHeight="1" x14ac:dyDescent="0.25">
      <c r="A288" s="598" t="s">
        <v>1277</v>
      </c>
      <c r="B288" s="319" t="s">
        <v>1278</v>
      </c>
      <c r="C288" s="321" t="s">
        <v>1279</v>
      </c>
      <c r="D288" s="321" t="s">
        <v>547</v>
      </c>
      <c r="E288" s="323"/>
      <c r="F288" s="413" t="s">
        <v>63</v>
      </c>
      <c r="G288" s="397">
        <f>'Stage 2 - Site Information'!N288</f>
        <v>60</v>
      </c>
      <c r="H288" s="413"/>
      <c r="I288" s="398">
        <f>'Stage 2 - Site Information'!M288</f>
        <v>2</v>
      </c>
      <c r="J288" s="414"/>
      <c r="K288" s="405"/>
      <c r="L288" s="408"/>
      <c r="M288" s="401">
        <f t="shared" si="7"/>
        <v>5</v>
      </c>
      <c r="N288" s="529"/>
      <c r="O288" s="401">
        <v>3</v>
      </c>
      <c r="P288" s="401">
        <v>1</v>
      </c>
      <c r="Q288" s="408"/>
      <c r="R288" s="400">
        <v>5</v>
      </c>
      <c r="S288" s="400">
        <v>5</v>
      </c>
      <c r="T288" s="400">
        <v>1</v>
      </c>
      <c r="U288" s="400">
        <v>4</v>
      </c>
      <c r="V288" s="407"/>
      <c r="W288" s="401">
        <v>4</v>
      </c>
      <c r="X288" s="401">
        <v>3</v>
      </c>
      <c r="Y288" s="401">
        <v>5</v>
      </c>
      <c r="Z288" s="401">
        <v>4</v>
      </c>
      <c r="AA288" s="407"/>
      <c r="AB288" s="400">
        <v>5</v>
      </c>
      <c r="AC288" s="409"/>
      <c r="AD288" s="407"/>
      <c r="AE288" s="400">
        <v>5</v>
      </c>
      <c r="AF288" s="400">
        <v>5</v>
      </c>
      <c r="AG288" s="406"/>
      <c r="AH288" s="400">
        <v>5</v>
      </c>
      <c r="AI288" s="400">
        <v>5</v>
      </c>
      <c r="AJ288" s="400">
        <v>5</v>
      </c>
      <c r="AK288" s="400">
        <v>2</v>
      </c>
      <c r="AL288" s="395"/>
      <c r="AM288" s="400">
        <v>5</v>
      </c>
      <c r="AN288" s="400">
        <v>3</v>
      </c>
      <c r="AO288" s="400">
        <v>4</v>
      </c>
      <c r="AP288" s="400">
        <v>3</v>
      </c>
      <c r="AQ288" s="400">
        <v>5</v>
      </c>
      <c r="AR288" s="400">
        <v>5</v>
      </c>
      <c r="AS288" s="395"/>
      <c r="AT288" s="400">
        <v>5</v>
      </c>
      <c r="AU288" s="400">
        <v>5</v>
      </c>
      <c r="AV288" s="400">
        <v>5</v>
      </c>
      <c r="AW288" s="400">
        <v>5</v>
      </c>
      <c r="AX288" s="400">
        <v>2</v>
      </c>
      <c r="AY288" s="400">
        <v>5</v>
      </c>
      <c r="AZ288" s="400">
        <v>5</v>
      </c>
      <c r="BA288" s="400">
        <v>5</v>
      </c>
      <c r="BB288" s="409"/>
      <c r="BC288" s="400">
        <v>4</v>
      </c>
      <c r="BD288" s="400">
        <v>4</v>
      </c>
      <c r="BE288" s="395"/>
      <c r="BF288" s="400">
        <v>5</v>
      </c>
      <c r="BG288" s="400">
        <v>5</v>
      </c>
      <c r="BH288" s="395"/>
      <c r="BI288" s="400">
        <v>5</v>
      </c>
      <c r="BJ288" s="400">
        <v>5</v>
      </c>
      <c r="BK288" s="400">
        <v>5</v>
      </c>
      <c r="BL288" s="400">
        <v>5</v>
      </c>
      <c r="BM288" s="400">
        <v>5</v>
      </c>
      <c r="BN288" s="400">
        <v>5</v>
      </c>
      <c r="BO288" s="395"/>
      <c r="BP288" s="400">
        <v>5</v>
      </c>
      <c r="BQ288" s="400">
        <v>5</v>
      </c>
      <c r="BR288" s="406"/>
      <c r="BS288" s="400">
        <v>1</v>
      </c>
      <c r="BT288" s="400">
        <v>2</v>
      </c>
      <c r="BU288" s="400">
        <v>4</v>
      </c>
      <c r="BV288" s="400">
        <v>1</v>
      </c>
      <c r="BW288" s="400">
        <v>2</v>
      </c>
      <c r="BX288" s="409"/>
      <c r="BY288" s="400">
        <v>5</v>
      </c>
      <c r="BZ288" s="400">
        <v>5</v>
      </c>
      <c r="CA288" s="400">
        <v>1</v>
      </c>
      <c r="CB288" s="400">
        <v>2</v>
      </c>
      <c r="CC288" s="409"/>
      <c r="CD288" s="409"/>
      <c r="CE288" s="400">
        <v>1</v>
      </c>
      <c r="CF288" s="409"/>
      <c r="CG288" s="400">
        <v>5</v>
      </c>
      <c r="CH288" s="409"/>
      <c r="CI288" s="395"/>
      <c r="CJ288" s="409"/>
      <c r="CK288" s="400">
        <v>1</v>
      </c>
      <c r="CL288" s="395"/>
    </row>
    <row r="289" spans="1:90" ht="30.75" customHeight="1" x14ac:dyDescent="0.25">
      <c r="A289" s="598" t="s">
        <v>1280</v>
      </c>
      <c r="B289" s="319" t="s">
        <v>1281</v>
      </c>
      <c r="C289" s="363" t="s">
        <v>1282</v>
      </c>
      <c r="D289" s="321" t="s">
        <v>547</v>
      </c>
      <c r="E289" s="323"/>
      <c r="F289" s="396" t="s">
        <v>63</v>
      </c>
      <c r="G289" s="397">
        <f>'Stage 2 - Site Information'!N289</f>
        <v>83</v>
      </c>
      <c r="H289" s="413"/>
      <c r="I289" s="398">
        <f>'Stage 2 - Site Information'!M289</f>
        <v>2.78</v>
      </c>
      <c r="J289" s="414"/>
      <c r="K289" s="405"/>
      <c r="L289" s="408"/>
      <c r="M289" s="401">
        <f t="shared" si="7"/>
        <v>5</v>
      </c>
      <c r="N289" s="529"/>
      <c r="O289" s="401">
        <v>3</v>
      </c>
      <c r="P289" s="401">
        <v>1</v>
      </c>
      <c r="Q289" s="408"/>
      <c r="R289" s="400">
        <v>5</v>
      </c>
      <c r="S289" s="400">
        <v>5</v>
      </c>
      <c r="T289" s="400">
        <v>1</v>
      </c>
      <c r="U289" s="400">
        <v>4</v>
      </c>
      <c r="V289" s="407"/>
      <c r="W289" s="401">
        <v>4</v>
      </c>
      <c r="X289" s="401">
        <v>3</v>
      </c>
      <c r="Y289" s="401">
        <v>3</v>
      </c>
      <c r="Z289" s="401">
        <v>4</v>
      </c>
      <c r="AA289" s="407"/>
      <c r="AB289" s="400">
        <v>5</v>
      </c>
      <c r="AC289" s="409"/>
      <c r="AD289" s="407"/>
      <c r="AE289" s="400">
        <v>5</v>
      </c>
      <c r="AF289" s="400">
        <v>5</v>
      </c>
      <c r="AG289" s="406"/>
      <c r="AH289" s="400">
        <v>5</v>
      </c>
      <c r="AI289" s="400">
        <v>5</v>
      </c>
      <c r="AJ289" s="400">
        <v>5</v>
      </c>
      <c r="AK289" s="400">
        <v>2</v>
      </c>
      <c r="AL289" s="395">
        <v>2</v>
      </c>
      <c r="AM289" s="400">
        <v>5</v>
      </c>
      <c r="AN289" s="400">
        <v>4</v>
      </c>
      <c r="AO289" s="400">
        <v>4</v>
      </c>
      <c r="AP289" s="400">
        <v>3</v>
      </c>
      <c r="AQ289" s="400">
        <v>5</v>
      </c>
      <c r="AR289" s="400">
        <v>5</v>
      </c>
      <c r="AS289" s="395"/>
      <c r="AT289" s="400">
        <v>5</v>
      </c>
      <c r="AU289" s="400">
        <v>5</v>
      </c>
      <c r="AV289" s="400">
        <v>5</v>
      </c>
      <c r="AW289" s="400">
        <v>5</v>
      </c>
      <c r="AX289" s="400">
        <v>2</v>
      </c>
      <c r="AY289" s="400">
        <v>5</v>
      </c>
      <c r="AZ289" s="400">
        <v>5</v>
      </c>
      <c r="BA289" s="400">
        <v>5</v>
      </c>
      <c r="BB289" s="409"/>
      <c r="BC289" s="400">
        <v>4</v>
      </c>
      <c r="BD289" s="400">
        <v>4</v>
      </c>
      <c r="BE289" s="395"/>
      <c r="BF289" s="400">
        <v>5</v>
      </c>
      <c r="BG289" s="400">
        <v>5</v>
      </c>
      <c r="BH289" s="395"/>
      <c r="BI289" s="400">
        <v>5</v>
      </c>
      <c r="BJ289" s="400">
        <v>5</v>
      </c>
      <c r="BK289" s="400">
        <v>5</v>
      </c>
      <c r="BL289" s="400">
        <v>5</v>
      </c>
      <c r="BM289" s="400">
        <v>4</v>
      </c>
      <c r="BN289" s="400">
        <v>5</v>
      </c>
      <c r="BO289" s="395">
        <v>5</v>
      </c>
      <c r="BP289" s="400">
        <v>5</v>
      </c>
      <c r="BQ289" s="400">
        <v>5</v>
      </c>
      <c r="BR289" s="406"/>
      <c r="BS289" s="400">
        <v>1</v>
      </c>
      <c r="BT289" s="400">
        <v>2</v>
      </c>
      <c r="BU289" s="400">
        <v>4</v>
      </c>
      <c r="BV289" s="400">
        <v>1</v>
      </c>
      <c r="BW289" s="400">
        <v>2</v>
      </c>
      <c r="BX289" s="409"/>
      <c r="BY289" s="400">
        <v>4</v>
      </c>
      <c r="BZ289" s="400">
        <v>4</v>
      </c>
      <c r="CA289" s="400">
        <v>1</v>
      </c>
      <c r="CB289" s="400">
        <v>2</v>
      </c>
      <c r="CC289" s="409"/>
      <c r="CD289" s="409"/>
      <c r="CE289" s="400">
        <v>1</v>
      </c>
      <c r="CF289" s="409"/>
      <c r="CG289" s="400">
        <v>4</v>
      </c>
      <c r="CH289" s="409"/>
      <c r="CI289" s="395"/>
      <c r="CJ289" s="409"/>
      <c r="CK289" s="400">
        <v>1</v>
      </c>
      <c r="CL289" s="395"/>
    </row>
    <row r="290" spans="1:90" ht="30.75" customHeight="1" x14ac:dyDescent="0.25">
      <c r="A290" s="598" t="s">
        <v>1283</v>
      </c>
      <c r="B290" s="319" t="s">
        <v>1284</v>
      </c>
      <c r="C290" s="363" t="s">
        <v>735</v>
      </c>
      <c r="D290" s="321" t="s">
        <v>612</v>
      </c>
      <c r="E290" s="323"/>
      <c r="F290" s="413" t="s">
        <v>63</v>
      </c>
      <c r="G290" s="397">
        <f>'Stage 2 - Site Information'!N290</f>
        <v>48</v>
      </c>
      <c r="H290" s="413"/>
      <c r="I290" s="398">
        <f>'Stage 2 - Site Information'!M290</f>
        <v>1.6</v>
      </c>
      <c r="J290" s="414"/>
      <c r="K290" s="405"/>
      <c r="L290" s="408"/>
      <c r="M290" s="401">
        <f t="shared" si="7"/>
        <v>5</v>
      </c>
      <c r="N290" s="529"/>
      <c r="O290" s="401">
        <v>4</v>
      </c>
      <c r="P290" s="401">
        <v>1</v>
      </c>
      <c r="Q290" s="408"/>
      <c r="R290" s="400">
        <v>5</v>
      </c>
      <c r="S290" s="400">
        <v>5</v>
      </c>
      <c r="T290" s="400">
        <v>1</v>
      </c>
      <c r="U290" s="400">
        <v>4</v>
      </c>
      <c r="V290" s="407"/>
      <c r="W290" s="401">
        <v>4</v>
      </c>
      <c r="X290" s="401">
        <v>3</v>
      </c>
      <c r="Y290" s="401">
        <v>5</v>
      </c>
      <c r="Z290" s="401">
        <v>4</v>
      </c>
      <c r="AA290" s="407"/>
      <c r="AB290" s="400">
        <v>5</v>
      </c>
      <c r="AC290" s="409"/>
      <c r="AD290" s="407"/>
      <c r="AE290" s="400">
        <v>5</v>
      </c>
      <c r="AF290" s="400">
        <v>5</v>
      </c>
      <c r="AG290" s="406"/>
      <c r="AH290" s="400">
        <v>5</v>
      </c>
      <c r="AI290" s="400">
        <v>5</v>
      </c>
      <c r="AJ290" s="400">
        <v>3</v>
      </c>
      <c r="AK290" s="400">
        <v>2</v>
      </c>
      <c r="AL290" s="395"/>
      <c r="AM290" s="400">
        <v>5</v>
      </c>
      <c r="AN290" s="400">
        <v>3</v>
      </c>
      <c r="AO290" s="400">
        <v>4</v>
      </c>
      <c r="AP290" s="400">
        <v>3</v>
      </c>
      <c r="AQ290" s="400">
        <v>5</v>
      </c>
      <c r="AR290" s="400">
        <v>5</v>
      </c>
      <c r="AS290" s="395"/>
      <c r="AT290" s="400">
        <v>5</v>
      </c>
      <c r="AU290" s="400">
        <v>5</v>
      </c>
      <c r="AV290" s="400">
        <v>5</v>
      </c>
      <c r="AW290" s="400">
        <v>5</v>
      </c>
      <c r="AX290" s="400">
        <v>2</v>
      </c>
      <c r="AY290" s="400">
        <v>1</v>
      </c>
      <c r="AZ290" s="400">
        <v>5</v>
      </c>
      <c r="BA290" s="400">
        <v>5</v>
      </c>
      <c r="BB290" s="409"/>
      <c r="BC290" s="400">
        <v>3</v>
      </c>
      <c r="BD290" s="400">
        <v>3</v>
      </c>
      <c r="BE290" s="395"/>
      <c r="BF290" s="400">
        <v>5</v>
      </c>
      <c r="BG290" s="400">
        <v>5</v>
      </c>
      <c r="BH290" s="395"/>
      <c r="BI290" s="400">
        <v>5</v>
      </c>
      <c r="BJ290" s="400">
        <v>5</v>
      </c>
      <c r="BK290" s="400">
        <v>5</v>
      </c>
      <c r="BL290" s="400">
        <v>5</v>
      </c>
      <c r="BM290" s="400">
        <v>4</v>
      </c>
      <c r="BN290" s="400">
        <v>5</v>
      </c>
      <c r="BO290" s="395"/>
      <c r="BP290" s="400">
        <v>5</v>
      </c>
      <c r="BQ290" s="400">
        <v>5</v>
      </c>
      <c r="BR290" s="406"/>
      <c r="BS290" s="400">
        <v>3</v>
      </c>
      <c r="BT290" s="400">
        <v>2</v>
      </c>
      <c r="BU290" s="400">
        <v>4</v>
      </c>
      <c r="BV290" s="400">
        <v>1</v>
      </c>
      <c r="BW290" s="400">
        <v>3</v>
      </c>
      <c r="BX290" s="409"/>
      <c r="BY290" s="400">
        <v>2</v>
      </c>
      <c r="BZ290" s="400">
        <v>1</v>
      </c>
      <c r="CA290" s="400">
        <v>1</v>
      </c>
      <c r="CB290" s="400">
        <v>2</v>
      </c>
      <c r="CC290" s="409"/>
      <c r="CD290" s="409"/>
      <c r="CE290" s="400">
        <v>1</v>
      </c>
      <c r="CF290" s="409"/>
      <c r="CG290" s="400">
        <v>4</v>
      </c>
      <c r="CH290" s="409"/>
      <c r="CI290" s="395"/>
      <c r="CJ290" s="409"/>
      <c r="CK290" s="400">
        <v>1</v>
      </c>
      <c r="CL290" s="395"/>
    </row>
    <row r="291" spans="1:90" ht="30.75" customHeight="1" x14ac:dyDescent="0.25">
      <c r="A291" s="598" t="s">
        <v>1285</v>
      </c>
      <c r="B291" s="319" t="s">
        <v>1286</v>
      </c>
      <c r="C291" s="321" t="s">
        <v>1287</v>
      </c>
      <c r="D291" s="321" t="s">
        <v>612</v>
      </c>
      <c r="E291" s="323"/>
      <c r="F291" s="413" t="s">
        <v>63</v>
      </c>
      <c r="G291" s="397">
        <f>'Stage 2 - Site Information'!N291</f>
        <v>195</v>
      </c>
      <c r="H291" s="413"/>
      <c r="I291" s="398">
        <f>'Stage 2 - Site Information'!M291</f>
        <v>6.53</v>
      </c>
      <c r="J291" s="414"/>
      <c r="K291" s="405"/>
      <c r="L291" s="408"/>
      <c r="M291" s="401">
        <f t="shared" si="7"/>
        <v>5</v>
      </c>
      <c r="N291" s="529"/>
      <c r="O291" s="401">
        <v>4</v>
      </c>
      <c r="P291" s="401">
        <v>1</v>
      </c>
      <c r="Q291" s="408"/>
      <c r="R291" s="400">
        <v>5</v>
      </c>
      <c r="S291" s="400">
        <v>5</v>
      </c>
      <c r="T291" s="400">
        <v>1</v>
      </c>
      <c r="U291" s="400">
        <v>4</v>
      </c>
      <c r="V291" s="407"/>
      <c r="W291" s="401">
        <v>4</v>
      </c>
      <c r="X291" s="401">
        <v>3</v>
      </c>
      <c r="Y291" s="401">
        <v>5</v>
      </c>
      <c r="Z291" s="401">
        <v>4</v>
      </c>
      <c r="AA291" s="407"/>
      <c r="AB291" s="400">
        <v>5</v>
      </c>
      <c r="AC291" s="409"/>
      <c r="AD291" s="407"/>
      <c r="AE291" s="400">
        <v>5</v>
      </c>
      <c r="AF291" s="400">
        <v>5</v>
      </c>
      <c r="AG291" s="406"/>
      <c r="AH291" s="400">
        <v>5</v>
      </c>
      <c r="AI291" s="400">
        <v>5</v>
      </c>
      <c r="AJ291" s="400">
        <v>3</v>
      </c>
      <c r="AK291" s="400">
        <v>2</v>
      </c>
      <c r="AL291" s="395"/>
      <c r="AM291" s="400">
        <v>1</v>
      </c>
      <c r="AN291" s="400">
        <v>4</v>
      </c>
      <c r="AO291" s="400">
        <v>4</v>
      </c>
      <c r="AP291" s="400">
        <v>3</v>
      </c>
      <c r="AQ291" s="400">
        <v>5</v>
      </c>
      <c r="AR291" s="400">
        <v>5</v>
      </c>
      <c r="AS291" s="395"/>
      <c r="AT291" s="400">
        <v>5</v>
      </c>
      <c r="AU291" s="400">
        <v>5</v>
      </c>
      <c r="AV291" s="400">
        <v>5</v>
      </c>
      <c r="AW291" s="400">
        <v>5</v>
      </c>
      <c r="AX291" s="400">
        <v>2</v>
      </c>
      <c r="AY291" s="400">
        <v>1</v>
      </c>
      <c r="AZ291" s="400">
        <v>5</v>
      </c>
      <c r="BA291" s="400">
        <v>5</v>
      </c>
      <c r="BB291" s="409"/>
      <c r="BC291" s="400">
        <v>2</v>
      </c>
      <c r="BD291" s="400">
        <v>3</v>
      </c>
      <c r="BE291" s="395"/>
      <c r="BF291" s="400">
        <v>5</v>
      </c>
      <c r="BG291" s="400">
        <v>5</v>
      </c>
      <c r="BH291" s="395"/>
      <c r="BI291" s="400">
        <v>5</v>
      </c>
      <c r="BJ291" s="400">
        <v>5</v>
      </c>
      <c r="BK291" s="400">
        <v>5</v>
      </c>
      <c r="BL291" s="400">
        <v>5</v>
      </c>
      <c r="BM291" s="400">
        <v>4</v>
      </c>
      <c r="BN291" s="400">
        <v>5</v>
      </c>
      <c r="BO291" s="395"/>
      <c r="BP291" s="400">
        <v>3</v>
      </c>
      <c r="BQ291" s="400">
        <v>5</v>
      </c>
      <c r="BR291" s="406"/>
      <c r="BS291" s="400">
        <v>3</v>
      </c>
      <c r="BT291" s="400">
        <v>2</v>
      </c>
      <c r="BU291" s="400">
        <v>4</v>
      </c>
      <c r="BV291" s="400">
        <v>1</v>
      </c>
      <c r="BW291" s="400">
        <v>3</v>
      </c>
      <c r="BX291" s="409"/>
      <c r="BY291" s="400">
        <v>2</v>
      </c>
      <c r="BZ291" s="400">
        <v>1</v>
      </c>
      <c r="CA291" s="400">
        <v>1</v>
      </c>
      <c r="CB291" s="400">
        <v>2</v>
      </c>
      <c r="CC291" s="409"/>
      <c r="CD291" s="409"/>
      <c r="CE291" s="400">
        <v>1</v>
      </c>
      <c r="CF291" s="409"/>
      <c r="CG291" s="400">
        <v>4</v>
      </c>
      <c r="CH291" s="409"/>
      <c r="CI291" s="395"/>
      <c r="CJ291" s="409"/>
      <c r="CK291" s="400">
        <v>1</v>
      </c>
      <c r="CL291" s="395"/>
    </row>
    <row r="292" spans="1:90" ht="30.75" customHeight="1" x14ac:dyDescent="0.25">
      <c r="A292" s="598" t="s">
        <v>1288</v>
      </c>
      <c r="B292" s="319" t="s">
        <v>1289</v>
      </c>
      <c r="C292" s="363" t="s">
        <v>700</v>
      </c>
      <c r="D292" s="321" t="s">
        <v>701</v>
      </c>
      <c r="E292" s="323"/>
      <c r="F292" s="396" t="s">
        <v>63</v>
      </c>
      <c r="G292" s="397">
        <f>'Stage 2 - Site Information'!N292</f>
        <v>90</v>
      </c>
      <c r="H292" s="413"/>
      <c r="I292" s="398">
        <f>'Stage 2 - Site Information'!M292</f>
        <v>3.23</v>
      </c>
      <c r="J292" s="414"/>
      <c r="K292" s="405"/>
      <c r="L292" s="408"/>
      <c r="M292" s="401">
        <f t="shared" si="7"/>
        <v>5</v>
      </c>
      <c r="N292" s="529"/>
      <c r="O292" s="401">
        <v>2</v>
      </c>
      <c r="P292" s="401">
        <v>1</v>
      </c>
      <c r="Q292" s="408"/>
      <c r="R292" s="400">
        <v>5</v>
      </c>
      <c r="S292" s="400">
        <v>5</v>
      </c>
      <c r="T292" s="400">
        <v>1</v>
      </c>
      <c r="U292" s="400">
        <v>4</v>
      </c>
      <c r="V292" s="407"/>
      <c r="W292" s="401">
        <v>4</v>
      </c>
      <c r="X292" s="401">
        <v>2</v>
      </c>
      <c r="Y292" s="401">
        <v>5</v>
      </c>
      <c r="Z292" s="401">
        <v>4</v>
      </c>
      <c r="AA292" s="407"/>
      <c r="AB292" s="400">
        <v>5</v>
      </c>
      <c r="AC292" s="409"/>
      <c r="AD292" s="407"/>
      <c r="AE292" s="400">
        <v>5</v>
      </c>
      <c r="AF292" s="400">
        <v>5</v>
      </c>
      <c r="AG292" s="406"/>
      <c r="AH292" s="400">
        <v>5</v>
      </c>
      <c r="AI292" s="400">
        <v>5</v>
      </c>
      <c r="AJ292" s="400">
        <v>3</v>
      </c>
      <c r="AK292" s="400">
        <v>2</v>
      </c>
      <c r="AL292" s="395"/>
      <c r="AM292" s="400">
        <v>5</v>
      </c>
      <c r="AN292" s="400">
        <v>4</v>
      </c>
      <c r="AO292" s="400">
        <v>5</v>
      </c>
      <c r="AP292" s="400">
        <v>3</v>
      </c>
      <c r="AQ292" s="400">
        <v>5</v>
      </c>
      <c r="AR292" s="400">
        <v>4</v>
      </c>
      <c r="AS292" s="395"/>
      <c r="AT292" s="400">
        <v>5</v>
      </c>
      <c r="AU292" s="400">
        <v>5</v>
      </c>
      <c r="AV292" s="400">
        <v>5</v>
      </c>
      <c r="AW292" s="400">
        <v>3</v>
      </c>
      <c r="AX292" s="400">
        <v>2</v>
      </c>
      <c r="AY292" s="400">
        <v>5</v>
      </c>
      <c r="AZ292" s="400">
        <v>5</v>
      </c>
      <c r="BA292" s="400">
        <v>3</v>
      </c>
      <c r="BB292" s="409"/>
      <c r="BC292" s="400">
        <v>2</v>
      </c>
      <c r="BD292" s="400">
        <v>4</v>
      </c>
      <c r="BE292" s="395"/>
      <c r="BF292" s="400">
        <v>5</v>
      </c>
      <c r="BG292" s="400">
        <v>5</v>
      </c>
      <c r="BH292" s="395"/>
      <c r="BI292" s="400">
        <v>5</v>
      </c>
      <c r="BJ292" s="400">
        <v>5</v>
      </c>
      <c r="BK292" s="400">
        <v>1</v>
      </c>
      <c r="BL292" s="400">
        <v>5</v>
      </c>
      <c r="BM292" s="400">
        <v>4</v>
      </c>
      <c r="BN292" s="400">
        <v>5</v>
      </c>
      <c r="BO292" s="395"/>
      <c r="BP292" s="400">
        <v>5</v>
      </c>
      <c r="BQ292" s="400">
        <v>5</v>
      </c>
      <c r="BR292" s="406"/>
      <c r="BS292" s="400">
        <v>2</v>
      </c>
      <c r="BT292" s="400">
        <v>4</v>
      </c>
      <c r="BU292" s="400">
        <v>3</v>
      </c>
      <c r="BV292" s="400">
        <v>1</v>
      </c>
      <c r="BW292" s="400">
        <v>1</v>
      </c>
      <c r="BX292" s="409"/>
      <c r="BY292" s="400">
        <v>1</v>
      </c>
      <c r="BZ292" s="400">
        <v>4</v>
      </c>
      <c r="CA292" s="400">
        <v>1</v>
      </c>
      <c r="CB292" s="400">
        <v>1</v>
      </c>
      <c r="CC292" s="409"/>
      <c r="CD292" s="409"/>
      <c r="CE292" s="400">
        <v>1</v>
      </c>
      <c r="CF292" s="409"/>
      <c r="CG292" s="400">
        <v>4</v>
      </c>
      <c r="CH292" s="409"/>
      <c r="CI292" s="395"/>
      <c r="CJ292" s="409"/>
      <c r="CK292" s="400">
        <v>1</v>
      </c>
      <c r="CL292" s="395"/>
    </row>
    <row r="293" spans="1:90" ht="30.75" customHeight="1" x14ac:dyDescent="0.25">
      <c r="A293" s="598" t="s">
        <v>1290</v>
      </c>
      <c r="B293" s="319" t="s">
        <v>1291</v>
      </c>
      <c r="C293" s="363" t="s">
        <v>1292</v>
      </c>
      <c r="D293" s="321" t="s">
        <v>518</v>
      </c>
      <c r="E293" s="323"/>
      <c r="F293" s="413" t="s">
        <v>63</v>
      </c>
      <c r="G293" s="397">
        <f>'Stage 2 - Site Information'!N293</f>
        <v>10</v>
      </c>
      <c r="H293" s="413"/>
      <c r="I293" s="398">
        <f>'Stage 2 - Site Information'!M293</f>
        <v>1.52</v>
      </c>
      <c r="J293" s="414"/>
      <c r="K293" s="405"/>
      <c r="L293" s="408"/>
      <c r="M293" s="401">
        <f t="shared" si="7"/>
        <v>5</v>
      </c>
      <c r="N293" s="529"/>
      <c r="O293" s="401">
        <v>1</v>
      </c>
      <c r="P293" s="401">
        <v>1</v>
      </c>
      <c r="Q293" s="408"/>
      <c r="R293" s="400">
        <v>3</v>
      </c>
      <c r="S293" s="400">
        <v>5</v>
      </c>
      <c r="T293" s="400">
        <v>1</v>
      </c>
      <c r="U293" s="400">
        <v>4</v>
      </c>
      <c r="V293" s="407"/>
      <c r="W293" s="401">
        <v>4</v>
      </c>
      <c r="X293" s="401">
        <v>3</v>
      </c>
      <c r="Y293" s="401">
        <v>1</v>
      </c>
      <c r="Z293" s="401">
        <v>4</v>
      </c>
      <c r="AA293" s="407"/>
      <c r="AB293" s="400">
        <v>5</v>
      </c>
      <c r="AC293" s="409"/>
      <c r="AD293" s="407"/>
      <c r="AE293" s="400">
        <v>5</v>
      </c>
      <c r="AF293" s="400">
        <v>5</v>
      </c>
      <c r="AG293" s="406"/>
      <c r="AH293" s="400">
        <v>4</v>
      </c>
      <c r="AI293" s="400">
        <v>3</v>
      </c>
      <c r="AJ293" s="400">
        <v>3</v>
      </c>
      <c r="AK293" s="400">
        <v>2</v>
      </c>
      <c r="AL293" s="395"/>
      <c r="AM293" s="400">
        <v>5</v>
      </c>
      <c r="AN293" s="400">
        <v>4</v>
      </c>
      <c r="AO293" s="400">
        <v>5</v>
      </c>
      <c r="AP293" s="400">
        <v>3</v>
      </c>
      <c r="AQ293" s="400">
        <v>5</v>
      </c>
      <c r="AR293" s="400">
        <v>2</v>
      </c>
      <c r="AS293" s="395"/>
      <c r="AT293" s="400">
        <v>5</v>
      </c>
      <c r="AU293" s="400">
        <v>5</v>
      </c>
      <c r="AV293" s="400">
        <v>5</v>
      </c>
      <c r="AW293" s="400">
        <v>5</v>
      </c>
      <c r="AX293" s="400">
        <v>2</v>
      </c>
      <c r="AY293" s="400">
        <v>1</v>
      </c>
      <c r="AZ293" s="400">
        <v>5</v>
      </c>
      <c r="BA293" s="400">
        <v>5</v>
      </c>
      <c r="BB293" s="409"/>
      <c r="BC293" s="400">
        <v>1</v>
      </c>
      <c r="BD293" s="400">
        <v>1</v>
      </c>
      <c r="BE293" s="395"/>
      <c r="BF293" s="400">
        <v>5</v>
      </c>
      <c r="BG293" s="400">
        <v>5</v>
      </c>
      <c r="BH293" s="395"/>
      <c r="BI293" s="400">
        <v>5</v>
      </c>
      <c r="BJ293" s="400">
        <v>5</v>
      </c>
      <c r="BK293" s="400">
        <v>1</v>
      </c>
      <c r="BL293" s="400">
        <v>5</v>
      </c>
      <c r="BM293" s="400">
        <v>5</v>
      </c>
      <c r="BN293" s="400">
        <v>5</v>
      </c>
      <c r="BO293" s="395"/>
      <c r="BP293" s="400">
        <v>5</v>
      </c>
      <c r="BQ293" s="400">
        <v>5</v>
      </c>
      <c r="BR293" s="406"/>
      <c r="BS293" s="400">
        <v>3</v>
      </c>
      <c r="BT293" s="400">
        <v>4</v>
      </c>
      <c r="BU293" s="400">
        <v>2</v>
      </c>
      <c r="BV293" s="400">
        <v>1</v>
      </c>
      <c r="BW293" s="400">
        <v>4</v>
      </c>
      <c r="BX293" s="409"/>
      <c r="BY293" s="400">
        <v>3</v>
      </c>
      <c r="BZ293" s="400">
        <v>2</v>
      </c>
      <c r="CA293" s="400">
        <v>2</v>
      </c>
      <c r="CB293" s="400">
        <v>4</v>
      </c>
      <c r="CC293" s="409"/>
      <c r="CD293" s="409"/>
      <c r="CE293" s="400">
        <v>5</v>
      </c>
      <c r="CF293" s="409"/>
      <c r="CG293" s="400">
        <v>1</v>
      </c>
      <c r="CH293" s="409"/>
      <c r="CI293" s="395"/>
      <c r="CJ293" s="409"/>
      <c r="CK293" s="400">
        <v>1</v>
      </c>
      <c r="CL293" s="395"/>
    </row>
    <row r="294" spans="1:90" s="494" customFormat="1" ht="30.75" customHeight="1" x14ac:dyDescent="0.25">
      <c r="A294" s="599" t="s">
        <v>1293</v>
      </c>
      <c r="B294" s="479" t="s">
        <v>1294</v>
      </c>
      <c r="C294" s="517" t="s">
        <v>538</v>
      </c>
      <c r="D294" s="517" t="s">
        <v>794</v>
      </c>
      <c r="E294" s="481"/>
      <c r="F294" s="518" t="s">
        <v>63</v>
      </c>
      <c r="G294" s="483">
        <f>'Stage 2 - Site Information'!N294</f>
        <v>25</v>
      </c>
      <c r="H294" s="518"/>
      <c r="I294" s="484">
        <f>'Stage 2 - Site Information'!M294</f>
        <v>0.48</v>
      </c>
      <c r="J294" s="519"/>
      <c r="K294" s="486"/>
      <c r="L294" s="487"/>
      <c r="M294" s="401">
        <f t="shared" si="7"/>
        <v>5</v>
      </c>
      <c r="N294" s="529"/>
      <c r="O294" s="401">
        <v>5</v>
      </c>
      <c r="P294" s="401">
        <v>5</v>
      </c>
      <c r="Q294" s="487"/>
      <c r="R294" s="488">
        <v>0</v>
      </c>
      <c r="S294" s="488">
        <v>0</v>
      </c>
      <c r="T294" s="488">
        <v>0</v>
      </c>
      <c r="U294" s="488">
        <v>0</v>
      </c>
      <c r="V294" s="490"/>
      <c r="W294" s="491">
        <v>0</v>
      </c>
      <c r="X294" s="491">
        <v>0</v>
      </c>
      <c r="Y294" s="491">
        <v>0</v>
      </c>
      <c r="Z294" s="491">
        <v>0</v>
      </c>
      <c r="AA294" s="490"/>
      <c r="AB294" s="488">
        <v>0</v>
      </c>
      <c r="AC294" s="488"/>
      <c r="AD294" s="490"/>
      <c r="AE294" s="488">
        <v>0</v>
      </c>
      <c r="AF294" s="488">
        <v>0</v>
      </c>
      <c r="AG294" s="492"/>
      <c r="AH294" s="488">
        <v>0</v>
      </c>
      <c r="AI294" s="488">
        <v>0</v>
      </c>
      <c r="AJ294" s="488">
        <v>0</v>
      </c>
      <c r="AK294" s="488">
        <v>0</v>
      </c>
      <c r="AL294" s="493"/>
      <c r="AM294" s="488">
        <v>0</v>
      </c>
      <c r="AN294" s="488">
        <v>0</v>
      </c>
      <c r="AO294" s="488">
        <v>0</v>
      </c>
      <c r="AP294" s="488">
        <v>0</v>
      </c>
      <c r="AQ294" s="488">
        <v>0</v>
      </c>
      <c r="AR294" s="488">
        <v>0</v>
      </c>
      <c r="AS294" s="493"/>
      <c r="AT294" s="488">
        <v>0</v>
      </c>
      <c r="AU294" s="488">
        <v>0</v>
      </c>
      <c r="AV294" s="488">
        <v>0</v>
      </c>
      <c r="AW294" s="488">
        <v>0</v>
      </c>
      <c r="AX294" s="488">
        <v>0</v>
      </c>
      <c r="AY294" s="488">
        <v>0</v>
      </c>
      <c r="AZ294" s="488">
        <v>0</v>
      </c>
      <c r="BA294" s="488">
        <v>0</v>
      </c>
      <c r="BB294" s="489"/>
      <c r="BC294" s="488">
        <v>0</v>
      </c>
      <c r="BD294" s="488">
        <v>0</v>
      </c>
      <c r="BE294" s="493"/>
      <c r="BF294" s="488">
        <v>0</v>
      </c>
      <c r="BG294" s="488">
        <v>0</v>
      </c>
      <c r="BH294" s="493"/>
      <c r="BI294" s="488">
        <v>0</v>
      </c>
      <c r="BJ294" s="488">
        <v>0</v>
      </c>
      <c r="BK294" s="488">
        <v>0</v>
      </c>
      <c r="BL294" s="488">
        <v>0</v>
      </c>
      <c r="BM294" s="488">
        <v>0</v>
      </c>
      <c r="BN294" s="488">
        <v>0</v>
      </c>
      <c r="BO294" s="493"/>
      <c r="BP294" s="488">
        <v>0</v>
      </c>
      <c r="BQ294" s="488">
        <v>0</v>
      </c>
      <c r="BR294" s="492"/>
      <c r="BS294" s="488">
        <v>0</v>
      </c>
      <c r="BT294" s="488">
        <v>0</v>
      </c>
      <c r="BU294" s="488">
        <v>0</v>
      </c>
      <c r="BV294" s="488">
        <v>0</v>
      </c>
      <c r="BW294" s="488">
        <v>0</v>
      </c>
      <c r="BX294" s="489"/>
      <c r="BY294" s="488">
        <v>0</v>
      </c>
      <c r="BZ294" s="488">
        <v>0</v>
      </c>
      <c r="CA294" s="488">
        <v>0</v>
      </c>
      <c r="CB294" s="488">
        <v>0</v>
      </c>
      <c r="CC294" s="489"/>
      <c r="CD294" s="489"/>
      <c r="CE294" s="488">
        <v>0</v>
      </c>
      <c r="CF294" s="489"/>
      <c r="CG294" s="488">
        <v>0</v>
      </c>
      <c r="CH294" s="489"/>
      <c r="CI294" s="493"/>
      <c r="CJ294" s="489"/>
      <c r="CK294" s="488">
        <v>0</v>
      </c>
      <c r="CL294" s="493"/>
    </row>
    <row r="295" spans="1:90" ht="30.75" customHeight="1" x14ac:dyDescent="0.25">
      <c r="A295" s="598" t="s">
        <v>1295</v>
      </c>
      <c r="B295" s="319" t="s">
        <v>1296</v>
      </c>
      <c r="C295" s="363" t="s">
        <v>538</v>
      </c>
      <c r="D295" s="321" t="s">
        <v>565</v>
      </c>
      <c r="E295" s="323"/>
      <c r="F295" s="413" t="s">
        <v>63</v>
      </c>
      <c r="G295" s="397">
        <f>'Stage 2 - Site Information'!N295</f>
        <v>3</v>
      </c>
      <c r="H295" s="413"/>
      <c r="I295" s="398">
        <f>'Stage 2 - Site Information'!M295</f>
        <v>0.62</v>
      </c>
      <c r="J295" s="414"/>
      <c r="K295" s="405"/>
      <c r="L295" s="408"/>
      <c r="M295" s="401">
        <f t="shared" si="7"/>
        <v>5</v>
      </c>
      <c r="N295" s="529"/>
      <c r="O295" s="401">
        <v>5</v>
      </c>
      <c r="P295" s="401">
        <v>1</v>
      </c>
      <c r="Q295" s="408"/>
      <c r="R295" s="400">
        <v>5</v>
      </c>
      <c r="S295" s="400">
        <v>5</v>
      </c>
      <c r="T295" s="400">
        <v>1</v>
      </c>
      <c r="U295" s="400">
        <v>4</v>
      </c>
      <c r="V295" s="407"/>
      <c r="W295" s="401">
        <v>4</v>
      </c>
      <c r="X295" s="401">
        <v>5</v>
      </c>
      <c r="Y295" s="401">
        <v>5</v>
      </c>
      <c r="Z295" s="401">
        <v>4</v>
      </c>
      <c r="AA295" s="407"/>
      <c r="AB295" s="400">
        <v>5</v>
      </c>
      <c r="AC295" s="409"/>
      <c r="AD295" s="407"/>
      <c r="AE295" s="400">
        <v>5</v>
      </c>
      <c r="AF295" s="400">
        <v>5</v>
      </c>
      <c r="AG295" s="406"/>
      <c r="AH295" s="400">
        <v>4</v>
      </c>
      <c r="AI295" s="400">
        <v>5</v>
      </c>
      <c r="AJ295" s="400">
        <v>1</v>
      </c>
      <c r="AK295" s="400">
        <v>2</v>
      </c>
      <c r="AL295" s="395"/>
      <c r="AM295" s="400">
        <v>5</v>
      </c>
      <c r="AN295" s="400">
        <v>4</v>
      </c>
      <c r="AO295" s="400">
        <v>5</v>
      </c>
      <c r="AP295" s="400">
        <v>3</v>
      </c>
      <c r="AQ295" s="400">
        <v>5</v>
      </c>
      <c r="AR295" s="400">
        <v>5</v>
      </c>
      <c r="AS295" s="395"/>
      <c r="AT295" s="400">
        <v>2</v>
      </c>
      <c r="AU295" s="400">
        <v>1</v>
      </c>
      <c r="AV295" s="400">
        <v>4</v>
      </c>
      <c r="AW295" s="400">
        <v>5</v>
      </c>
      <c r="AX295" s="400">
        <v>5</v>
      </c>
      <c r="AY295" s="400">
        <v>5</v>
      </c>
      <c r="AZ295" s="400">
        <v>1</v>
      </c>
      <c r="BA295" s="400">
        <v>5</v>
      </c>
      <c r="BB295" s="409"/>
      <c r="BC295" s="400">
        <v>4</v>
      </c>
      <c r="BD295" s="400">
        <v>5</v>
      </c>
      <c r="BE295" s="395"/>
      <c r="BF295" s="400">
        <v>5</v>
      </c>
      <c r="BG295" s="400">
        <v>5</v>
      </c>
      <c r="BH295" s="395"/>
      <c r="BI295" s="400">
        <v>5</v>
      </c>
      <c r="BJ295" s="400">
        <v>3</v>
      </c>
      <c r="BK295" s="400">
        <v>5</v>
      </c>
      <c r="BL295" s="400">
        <v>5</v>
      </c>
      <c r="BM295" s="400">
        <v>5</v>
      </c>
      <c r="BN295" s="400">
        <v>5</v>
      </c>
      <c r="BO295" s="395"/>
      <c r="BP295" s="400">
        <v>5</v>
      </c>
      <c r="BQ295" s="400">
        <v>5</v>
      </c>
      <c r="BR295" s="406"/>
      <c r="BS295" s="400">
        <v>1</v>
      </c>
      <c r="BT295" s="400">
        <v>2</v>
      </c>
      <c r="BU295" s="400">
        <v>4</v>
      </c>
      <c r="BV295" s="400">
        <v>4</v>
      </c>
      <c r="BW295" s="400">
        <v>4</v>
      </c>
      <c r="BX295" s="409"/>
      <c r="BY295" s="400">
        <v>5</v>
      </c>
      <c r="BZ295" s="400">
        <v>4</v>
      </c>
      <c r="CA295" s="400">
        <v>2</v>
      </c>
      <c r="CB295" s="400">
        <v>4</v>
      </c>
      <c r="CC295" s="409"/>
      <c r="CD295" s="409"/>
      <c r="CE295" s="400">
        <v>2</v>
      </c>
      <c r="CF295" s="409"/>
      <c r="CG295" s="400">
        <v>5</v>
      </c>
      <c r="CH295" s="409"/>
      <c r="CI295" s="395"/>
      <c r="CJ295" s="409"/>
      <c r="CK295" s="400">
        <v>1</v>
      </c>
      <c r="CL295" s="395"/>
    </row>
    <row r="296" spans="1:90" ht="30.75" customHeight="1" x14ac:dyDescent="0.25">
      <c r="A296" s="598" t="s">
        <v>1297</v>
      </c>
      <c r="B296" s="319" t="s">
        <v>1298</v>
      </c>
      <c r="C296" s="363" t="s">
        <v>715</v>
      </c>
      <c r="D296" s="321" t="s">
        <v>593</v>
      </c>
      <c r="E296" s="323"/>
      <c r="F296" s="413" t="s">
        <v>63</v>
      </c>
      <c r="G296" s="397">
        <f>'Stage 2 - Site Information'!N296</f>
        <v>20</v>
      </c>
      <c r="H296" s="413"/>
      <c r="I296" s="398">
        <f>'Stage 2 - Site Information'!M296</f>
        <v>1.05</v>
      </c>
      <c r="J296" s="414"/>
      <c r="K296" s="405"/>
      <c r="L296" s="408"/>
      <c r="M296" s="401">
        <f t="shared" si="7"/>
        <v>5</v>
      </c>
      <c r="N296" s="529"/>
      <c r="O296" s="401">
        <v>5</v>
      </c>
      <c r="P296" s="401">
        <v>1</v>
      </c>
      <c r="Q296" s="408"/>
      <c r="R296" s="400">
        <v>5</v>
      </c>
      <c r="S296" s="400">
        <v>5</v>
      </c>
      <c r="T296" s="400">
        <v>5</v>
      </c>
      <c r="U296" s="400">
        <v>5</v>
      </c>
      <c r="V296" s="407"/>
      <c r="W296" s="401">
        <v>4</v>
      </c>
      <c r="X296" s="401">
        <v>3</v>
      </c>
      <c r="Y296" s="401">
        <v>5</v>
      </c>
      <c r="Z296" s="401">
        <v>4</v>
      </c>
      <c r="AA296" s="407"/>
      <c r="AB296" s="400">
        <v>5</v>
      </c>
      <c r="AC296" s="409"/>
      <c r="AD296" s="407"/>
      <c r="AE296" s="400">
        <v>5</v>
      </c>
      <c r="AF296" s="400">
        <v>5</v>
      </c>
      <c r="AG296" s="406"/>
      <c r="AH296" s="400">
        <v>5</v>
      </c>
      <c r="AI296" s="400">
        <v>3</v>
      </c>
      <c r="AJ296" s="400">
        <v>3</v>
      </c>
      <c r="AK296" s="400">
        <v>2</v>
      </c>
      <c r="AL296" s="395"/>
      <c r="AM296" s="400">
        <v>5</v>
      </c>
      <c r="AN296" s="400">
        <v>3</v>
      </c>
      <c r="AO296" s="400">
        <v>5</v>
      </c>
      <c r="AP296" s="400">
        <v>3</v>
      </c>
      <c r="AQ296" s="400">
        <v>5</v>
      </c>
      <c r="AR296" s="400">
        <v>4</v>
      </c>
      <c r="AS296" s="395"/>
      <c r="AT296" s="400">
        <v>5</v>
      </c>
      <c r="AU296" s="400">
        <v>1</v>
      </c>
      <c r="AV296" s="400">
        <v>5</v>
      </c>
      <c r="AW296" s="400">
        <v>1</v>
      </c>
      <c r="AX296" s="400">
        <v>2</v>
      </c>
      <c r="AY296" s="400">
        <v>1</v>
      </c>
      <c r="AZ296" s="400">
        <v>5</v>
      </c>
      <c r="BA296" s="400">
        <v>5</v>
      </c>
      <c r="BB296" s="409"/>
      <c r="BC296" s="400">
        <v>3</v>
      </c>
      <c r="BD296" s="400">
        <v>3</v>
      </c>
      <c r="BE296" s="395"/>
      <c r="BF296" s="400">
        <v>3</v>
      </c>
      <c r="BG296" s="400">
        <v>5</v>
      </c>
      <c r="BH296" s="395"/>
      <c r="BI296" s="400">
        <v>5</v>
      </c>
      <c r="BJ296" s="400">
        <v>5</v>
      </c>
      <c r="BK296" s="400">
        <v>3</v>
      </c>
      <c r="BL296" s="400">
        <v>5</v>
      </c>
      <c r="BM296" s="400">
        <v>5</v>
      </c>
      <c r="BN296" s="400">
        <v>5</v>
      </c>
      <c r="BO296" s="395"/>
      <c r="BP296" s="400">
        <v>5</v>
      </c>
      <c r="BQ296" s="400">
        <v>5</v>
      </c>
      <c r="BR296" s="406"/>
      <c r="BS296" s="400">
        <v>2</v>
      </c>
      <c r="BT296" s="400">
        <v>4</v>
      </c>
      <c r="BU296" s="400">
        <v>4</v>
      </c>
      <c r="BV296" s="400">
        <v>1</v>
      </c>
      <c r="BW296" s="400">
        <v>1</v>
      </c>
      <c r="BX296" s="409"/>
      <c r="BY296" s="400">
        <v>1</v>
      </c>
      <c r="BZ296" s="400">
        <v>4</v>
      </c>
      <c r="CA296" s="400">
        <v>2</v>
      </c>
      <c r="CB296" s="400">
        <v>1</v>
      </c>
      <c r="CC296" s="409"/>
      <c r="CD296" s="409"/>
      <c r="CE296" s="400">
        <v>1</v>
      </c>
      <c r="CF296" s="409"/>
      <c r="CG296" s="400">
        <v>3</v>
      </c>
      <c r="CH296" s="409"/>
      <c r="CI296" s="395"/>
      <c r="CJ296" s="409"/>
      <c r="CK296" s="400">
        <v>1</v>
      </c>
      <c r="CL296" s="395"/>
    </row>
    <row r="297" spans="1:90" ht="30.75" customHeight="1" x14ac:dyDescent="0.25">
      <c r="A297" s="598" t="s">
        <v>1299</v>
      </c>
      <c r="B297" s="319" t="s">
        <v>1300</v>
      </c>
      <c r="C297" s="321" t="s">
        <v>715</v>
      </c>
      <c r="D297" s="321" t="s">
        <v>593</v>
      </c>
      <c r="E297" s="323"/>
      <c r="F297" s="413" t="s">
        <v>63</v>
      </c>
      <c r="G297" s="397">
        <f>'Stage 2 - Site Information'!N297</f>
        <v>10</v>
      </c>
      <c r="H297" s="413"/>
      <c r="I297" s="398">
        <f>'Stage 2 - Site Information'!M297</f>
        <v>0.56000000000000005</v>
      </c>
      <c r="J297" s="414"/>
      <c r="K297" s="405"/>
      <c r="L297" s="408"/>
      <c r="M297" s="401">
        <f t="shared" si="7"/>
        <v>5</v>
      </c>
      <c r="N297" s="529"/>
      <c r="O297" s="401">
        <v>5</v>
      </c>
      <c r="P297" s="401">
        <v>1</v>
      </c>
      <c r="Q297" s="408"/>
      <c r="R297" s="400">
        <v>5</v>
      </c>
      <c r="S297" s="400">
        <v>5</v>
      </c>
      <c r="T297" s="400">
        <v>5</v>
      </c>
      <c r="U297" s="400">
        <v>5</v>
      </c>
      <c r="V297" s="407"/>
      <c r="W297" s="401">
        <v>4</v>
      </c>
      <c r="X297" s="401">
        <v>5</v>
      </c>
      <c r="Y297" s="401">
        <v>5</v>
      </c>
      <c r="Z297" s="401">
        <v>4</v>
      </c>
      <c r="AA297" s="407"/>
      <c r="AB297" s="400">
        <v>5</v>
      </c>
      <c r="AC297" s="409"/>
      <c r="AD297" s="407"/>
      <c r="AE297" s="400">
        <v>5</v>
      </c>
      <c r="AF297" s="400">
        <v>5</v>
      </c>
      <c r="AG297" s="406"/>
      <c r="AH297" s="400">
        <v>5</v>
      </c>
      <c r="AI297" s="400">
        <v>3</v>
      </c>
      <c r="AJ297" s="400">
        <v>3</v>
      </c>
      <c r="AK297" s="400">
        <v>2</v>
      </c>
      <c r="AL297" s="395"/>
      <c r="AM297" s="400">
        <v>5</v>
      </c>
      <c r="AN297" s="400">
        <v>4</v>
      </c>
      <c r="AO297" s="400">
        <v>5</v>
      </c>
      <c r="AP297" s="400">
        <v>3</v>
      </c>
      <c r="AQ297" s="400">
        <v>5</v>
      </c>
      <c r="AR297" s="400">
        <v>4</v>
      </c>
      <c r="AS297" s="395"/>
      <c r="AT297" s="400">
        <v>5</v>
      </c>
      <c r="AU297" s="400">
        <v>1</v>
      </c>
      <c r="AV297" s="400">
        <v>5</v>
      </c>
      <c r="AW297" s="400">
        <v>1</v>
      </c>
      <c r="AX297" s="400">
        <v>2</v>
      </c>
      <c r="AY297" s="400">
        <v>1</v>
      </c>
      <c r="AZ297" s="400">
        <v>5</v>
      </c>
      <c r="BA297" s="400">
        <v>5</v>
      </c>
      <c r="BB297" s="409"/>
      <c r="BC297" s="400">
        <v>3</v>
      </c>
      <c r="BD297" s="400">
        <v>3</v>
      </c>
      <c r="BE297" s="395"/>
      <c r="BF297" s="400">
        <v>5</v>
      </c>
      <c r="BG297" s="400">
        <v>5</v>
      </c>
      <c r="BH297" s="395"/>
      <c r="BI297" s="400">
        <v>5</v>
      </c>
      <c r="BJ297" s="400">
        <v>5</v>
      </c>
      <c r="BK297" s="400">
        <v>3</v>
      </c>
      <c r="BL297" s="400">
        <v>5</v>
      </c>
      <c r="BM297" s="400">
        <v>5</v>
      </c>
      <c r="BN297" s="400">
        <v>5</v>
      </c>
      <c r="BO297" s="395"/>
      <c r="BP297" s="400">
        <v>5</v>
      </c>
      <c r="BQ297" s="400">
        <v>5</v>
      </c>
      <c r="BR297" s="406"/>
      <c r="BS297" s="400">
        <v>2</v>
      </c>
      <c r="BT297" s="400">
        <v>4</v>
      </c>
      <c r="BU297" s="400">
        <v>4</v>
      </c>
      <c r="BV297" s="400">
        <v>1</v>
      </c>
      <c r="BW297" s="400">
        <v>1</v>
      </c>
      <c r="BX297" s="409"/>
      <c r="BY297" s="400">
        <v>1</v>
      </c>
      <c r="BZ297" s="400">
        <v>4</v>
      </c>
      <c r="CA297" s="400">
        <v>2</v>
      </c>
      <c r="CB297" s="400">
        <v>1</v>
      </c>
      <c r="CC297" s="409"/>
      <c r="CD297" s="409"/>
      <c r="CE297" s="400">
        <v>1</v>
      </c>
      <c r="CF297" s="409"/>
      <c r="CG297" s="400">
        <v>3</v>
      </c>
      <c r="CH297" s="409"/>
      <c r="CI297" s="395"/>
      <c r="CJ297" s="409"/>
      <c r="CK297" s="400">
        <v>1</v>
      </c>
      <c r="CL297" s="395"/>
    </row>
    <row r="298" spans="1:90" ht="30.75" customHeight="1" x14ac:dyDescent="0.25">
      <c r="A298" s="598" t="s">
        <v>1301</v>
      </c>
      <c r="B298" s="319" t="s">
        <v>1302</v>
      </c>
      <c r="C298" s="363" t="s">
        <v>1303</v>
      </c>
      <c r="D298" s="321" t="s">
        <v>584</v>
      </c>
      <c r="E298" s="323"/>
      <c r="F298" s="413" t="s">
        <v>63</v>
      </c>
      <c r="G298" s="397">
        <f>'Stage 2 - Site Information'!N298</f>
        <v>35</v>
      </c>
      <c r="H298" s="413"/>
      <c r="I298" s="398">
        <f>'Stage 2 - Site Information'!M298</f>
        <v>1.72</v>
      </c>
      <c r="J298" s="414"/>
      <c r="K298" s="405"/>
      <c r="L298" s="408"/>
      <c r="M298" s="401">
        <f t="shared" si="7"/>
        <v>5</v>
      </c>
      <c r="N298" s="529"/>
      <c r="O298" s="401">
        <v>5</v>
      </c>
      <c r="P298" s="401">
        <v>1</v>
      </c>
      <c r="Q298" s="408"/>
      <c r="R298" s="400">
        <v>5</v>
      </c>
      <c r="S298" s="400">
        <v>5</v>
      </c>
      <c r="T298" s="400">
        <v>5</v>
      </c>
      <c r="U298" s="400">
        <v>3</v>
      </c>
      <c r="V298" s="407"/>
      <c r="W298" s="401">
        <v>4</v>
      </c>
      <c r="X298" s="401">
        <v>2</v>
      </c>
      <c r="Y298" s="401">
        <v>5</v>
      </c>
      <c r="Z298" s="401">
        <v>4</v>
      </c>
      <c r="AA298" s="407"/>
      <c r="AB298" s="400">
        <v>5</v>
      </c>
      <c r="AC298" s="409"/>
      <c r="AD298" s="407"/>
      <c r="AE298" s="400">
        <v>5</v>
      </c>
      <c r="AF298" s="400">
        <v>5</v>
      </c>
      <c r="AG298" s="406"/>
      <c r="AH298" s="400">
        <v>5</v>
      </c>
      <c r="AI298" s="400">
        <v>4</v>
      </c>
      <c r="AJ298" s="400">
        <v>5</v>
      </c>
      <c r="AK298" s="400">
        <v>2</v>
      </c>
      <c r="AL298" s="395"/>
      <c r="AM298" s="400">
        <v>5</v>
      </c>
      <c r="AN298" s="400">
        <v>4</v>
      </c>
      <c r="AO298" s="400">
        <v>5</v>
      </c>
      <c r="AP298" s="400">
        <v>3</v>
      </c>
      <c r="AQ298" s="400">
        <v>5</v>
      </c>
      <c r="AR298" s="400">
        <v>5</v>
      </c>
      <c r="AS298" s="395"/>
      <c r="AT298" s="400">
        <v>5</v>
      </c>
      <c r="AU298" s="400">
        <v>5</v>
      </c>
      <c r="AV298" s="400">
        <v>5</v>
      </c>
      <c r="AW298" s="400">
        <v>1</v>
      </c>
      <c r="AX298" s="400">
        <v>2</v>
      </c>
      <c r="AY298" s="400">
        <v>5</v>
      </c>
      <c r="AZ298" s="400">
        <v>5</v>
      </c>
      <c r="BA298" s="400">
        <v>5</v>
      </c>
      <c r="BB298" s="409"/>
      <c r="BC298" s="400">
        <v>3</v>
      </c>
      <c r="BD298" s="400">
        <v>3</v>
      </c>
      <c r="BE298" s="395"/>
      <c r="BF298" s="400">
        <v>5</v>
      </c>
      <c r="BG298" s="400">
        <v>5</v>
      </c>
      <c r="BH298" s="395"/>
      <c r="BI298" s="400">
        <v>5</v>
      </c>
      <c r="BJ298" s="400">
        <v>5</v>
      </c>
      <c r="BK298" s="400">
        <v>5</v>
      </c>
      <c r="BL298" s="400">
        <v>5</v>
      </c>
      <c r="BM298" s="400">
        <v>1</v>
      </c>
      <c r="BN298" s="400">
        <v>5</v>
      </c>
      <c r="BO298" s="395"/>
      <c r="BP298" s="400">
        <v>5</v>
      </c>
      <c r="BQ298" s="400">
        <v>5</v>
      </c>
      <c r="BR298" s="406"/>
      <c r="BS298" s="400">
        <v>1</v>
      </c>
      <c r="BT298" s="400">
        <v>2</v>
      </c>
      <c r="BU298" s="400">
        <v>4</v>
      </c>
      <c r="BV298" s="400">
        <v>2</v>
      </c>
      <c r="BW298" s="400">
        <v>2</v>
      </c>
      <c r="BX298" s="409"/>
      <c r="BY298" s="400">
        <v>2</v>
      </c>
      <c r="BZ298" s="400">
        <v>4</v>
      </c>
      <c r="CA298" s="400">
        <v>3</v>
      </c>
      <c r="CB298" s="400">
        <v>2</v>
      </c>
      <c r="CC298" s="409"/>
      <c r="CD298" s="409"/>
      <c r="CE298" s="400">
        <v>2</v>
      </c>
      <c r="CF298" s="409"/>
      <c r="CG298" s="400">
        <v>5</v>
      </c>
      <c r="CH298" s="409"/>
      <c r="CI298" s="395"/>
      <c r="CJ298" s="409"/>
      <c r="CK298" s="400">
        <v>1</v>
      </c>
      <c r="CL298" s="395"/>
    </row>
    <row r="299" spans="1:90" s="494" customFormat="1" ht="30.75" customHeight="1" x14ac:dyDescent="0.25">
      <c r="A299" s="599" t="s">
        <v>1304</v>
      </c>
      <c r="B299" s="479" t="s">
        <v>1305</v>
      </c>
      <c r="C299" s="517" t="s">
        <v>611</v>
      </c>
      <c r="D299" s="517" t="s">
        <v>612</v>
      </c>
      <c r="E299" s="481"/>
      <c r="F299" s="518" t="s">
        <v>63</v>
      </c>
      <c r="G299" s="483">
        <f>'Stage 2 - Site Information'!N299</f>
        <v>500</v>
      </c>
      <c r="H299" s="518"/>
      <c r="I299" s="484">
        <f>'Stage 2 - Site Information'!M299</f>
        <v>17.260000000000002</v>
      </c>
      <c r="J299" s="519"/>
      <c r="K299" s="486"/>
      <c r="L299" s="487"/>
      <c r="M299" s="491">
        <f t="shared" si="7"/>
        <v>5</v>
      </c>
      <c r="N299" s="530"/>
      <c r="O299" s="491">
        <v>4</v>
      </c>
      <c r="P299" s="491">
        <v>1</v>
      </c>
      <c r="Q299" s="487"/>
      <c r="R299" s="488">
        <v>5</v>
      </c>
      <c r="S299" s="488">
        <v>5</v>
      </c>
      <c r="T299" s="488">
        <v>5</v>
      </c>
      <c r="U299" s="488">
        <v>5</v>
      </c>
      <c r="V299" s="490"/>
      <c r="W299" s="491">
        <v>5</v>
      </c>
      <c r="X299" s="491">
        <v>5</v>
      </c>
      <c r="Y299" s="491">
        <v>5</v>
      </c>
      <c r="Z299" s="491">
        <v>4</v>
      </c>
      <c r="AA299" s="490"/>
      <c r="AB299" s="488">
        <v>5</v>
      </c>
      <c r="AC299" s="489"/>
      <c r="AD299" s="490"/>
      <c r="AE299" s="488">
        <v>5</v>
      </c>
      <c r="AF299" s="488">
        <v>5</v>
      </c>
      <c r="AG299" s="492"/>
      <c r="AH299" s="488">
        <v>4</v>
      </c>
      <c r="AI299" s="488">
        <v>5</v>
      </c>
      <c r="AJ299" s="488">
        <v>5</v>
      </c>
      <c r="AK299" s="488">
        <v>4</v>
      </c>
      <c r="AL299" s="493"/>
      <c r="AM299" s="488">
        <v>5</v>
      </c>
      <c r="AN299" s="488">
        <v>5</v>
      </c>
      <c r="AO299" s="488">
        <v>3</v>
      </c>
      <c r="AP299" s="488">
        <v>3</v>
      </c>
      <c r="AQ299" s="488">
        <v>5</v>
      </c>
      <c r="AR299" s="488">
        <v>5</v>
      </c>
      <c r="AS299" s="493"/>
      <c r="AT299" s="488">
        <v>5</v>
      </c>
      <c r="AU299" s="488">
        <v>5</v>
      </c>
      <c r="AV299" s="488">
        <v>4</v>
      </c>
      <c r="AW299" s="488">
        <v>5</v>
      </c>
      <c r="AX299" s="488">
        <v>2</v>
      </c>
      <c r="AY299" s="488">
        <v>5</v>
      </c>
      <c r="AZ299" s="488">
        <v>5</v>
      </c>
      <c r="BA299" s="488">
        <v>5</v>
      </c>
      <c r="BB299" s="489"/>
      <c r="BC299" s="488">
        <v>4</v>
      </c>
      <c r="BD299" s="488">
        <v>4</v>
      </c>
      <c r="BE299" s="493"/>
      <c r="BF299" s="488">
        <v>5</v>
      </c>
      <c r="BG299" s="488">
        <v>1</v>
      </c>
      <c r="BH299" s="493"/>
      <c r="BI299" s="488">
        <v>5</v>
      </c>
      <c r="BJ299" s="488">
        <v>3</v>
      </c>
      <c r="BK299" s="488">
        <v>1</v>
      </c>
      <c r="BL299" s="488">
        <v>5</v>
      </c>
      <c r="BM299" s="488">
        <v>4</v>
      </c>
      <c r="BN299" s="488">
        <v>1</v>
      </c>
      <c r="BO299" s="493"/>
      <c r="BP299" s="488">
        <v>5</v>
      </c>
      <c r="BQ299" s="488">
        <v>5</v>
      </c>
      <c r="BR299" s="492"/>
      <c r="BS299" s="488">
        <v>5</v>
      </c>
      <c r="BT299" s="488">
        <v>2</v>
      </c>
      <c r="BU299" s="488">
        <v>2</v>
      </c>
      <c r="BV299" s="488"/>
      <c r="BW299" s="488"/>
      <c r="BX299" s="489"/>
      <c r="BY299" s="488"/>
      <c r="BZ299" s="488"/>
      <c r="CA299" s="488"/>
      <c r="CB299" s="488"/>
      <c r="CC299" s="489"/>
      <c r="CD299" s="489"/>
      <c r="CE299" s="488"/>
      <c r="CF299" s="489"/>
      <c r="CG299" s="488"/>
      <c r="CH299" s="489"/>
      <c r="CI299" s="493"/>
      <c r="CJ299" s="489"/>
      <c r="CK299" s="488"/>
      <c r="CL299" s="493"/>
    </row>
    <row r="300" spans="1:90" ht="30.75" customHeight="1" x14ac:dyDescent="0.25">
      <c r="A300" s="598" t="s">
        <v>1306</v>
      </c>
      <c r="B300" s="319" t="s">
        <v>1307</v>
      </c>
      <c r="C300" s="321" t="s">
        <v>611</v>
      </c>
      <c r="D300" s="321" t="s">
        <v>612</v>
      </c>
      <c r="E300" s="323"/>
      <c r="F300" s="413"/>
      <c r="G300" s="397">
        <f>'Stage 2 - Site Information'!N300</f>
        <v>0</v>
      </c>
      <c r="H300" s="413" t="s">
        <v>63</v>
      </c>
      <c r="I300" s="398">
        <f>'Stage 2 - Site Information'!M300</f>
        <v>4.7300000000000004</v>
      </c>
      <c r="J300" s="414" t="s">
        <v>1356</v>
      </c>
      <c r="K300" s="405"/>
      <c r="L300" s="408"/>
      <c r="M300" s="401">
        <f t="shared" si="7"/>
        <v>5</v>
      </c>
      <c r="N300" s="529"/>
      <c r="O300" s="401">
        <v>4</v>
      </c>
      <c r="P300" s="401">
        <v>1</v>
      </c>
      <c r="Q300" s="408"/>
      <c r="R300" s="400">
        <v>5</v>
      </c>
      <c r="S300" s="400">
        <v>5</v>
      </c>
      <c r="T300" s="400">
        <v>5</v>
      </c>
      <c r="U300" s="400">
        <v>4</v>
      </c>
      <c r="V300" s="407"/>
      <c r="W300" s="401">
        <v>1</v>
      </c>
      <c r="X300" s="401">
        <v>3</v>
      </c>
      <c r="Y300" s="401">
        <v>3</v>
      </c>
      <c r="Z300" s="401">
        <v>4</v>
      </c>
      <c r="AA300" s="407"/>
      <c r="AB300" s="400">
        <v>5</v>
      </c>
      <c r="AC300" s="409"/>
      <c r="AD300" s="407"/>
      <c r="AE300" s="400">
        <v>1</v>
      </c>
      <c r="AF300" s="400">
        <v>1</v>
      </c>
      <c r="AG300" s="406"/>
      <c r="AH300" s="400">
        <v>4</v>
      </c>
      <c r="AI300" s="400">
        <v>4</v>
      </c>
      <c r="AJ300" s="400">
        <v>5</v>
      </c>
      <c r="AK300" s="400">
        <v>4</v>
      </c>
      <c r="AL300" s="395"/>
      <c r="AM300" s="400">
        <v>5</v>
      </c>
      <c r="AN300" s="400">
        <v>5</v>
      </c>
      <c r="AO300" s="400">
        <v>3</v>
      </c>
      <c r="AP300" s="400">
        <v>5</v>
      </c>
      <c r="AQ300" s="400">
        <v>4</v>
      </c>
      <c r="AR300" s="400">
        <v>4</v>
      </c>
      <c r="AS300" s="395"/>
      <c r="AT300" s="400">
        <v>5</v>
      </c>
      <c r="AU300" s="400">
        <v>5</v>
      </c>
      <c r="AV300" s="400">
        <v>4</v>
      </c>
      <c r="AW300" s="400">
        <v>5</v>
      </c>
      <c r="AX300" s="400">
        <v>2</v>
      </c>
      <c r="AY300" s="400">
        <v>5</v>
      </c>
      <c r="AZ300" s="400">
        <v>5</v>
      </c>
      <c r="BA300" s="400">
        <v>5</v>
      </c>
      <c r="BB300" s="409"/>
      <c r="BC300" s="400">
        <v>4</v>
      </c>
      <c r="BD300" s="400">
        <v>4</v>
      </c>
      <c r="BE300" s="395"/>
      <c r="BF300" s="400">
        <v>5</v>
      </c>
      <c r="BG300" s="400">
        <v>5</v>
      </c>
      <c r="BH300" s="395"/>
      <c r="BI300" s="400">
        <v>5</v>
      </c>
      <c r="BJ300" s="400">
        <v>3</v>
      </c>
      <c r="BK300" s="400">
        <v>1</v>
      </c>
      <c r="BL300" s="400">
        <v>1</v>
      </c>
      <c r="BM300" s="400">
        <v>1</v>
      </c>
      <c r="BN300" s="400">
        <v>1</v>
      </c>
      <c r="BO300" s="395"/>
      <c r="BP300" s="400">
        <v>5</v>
      </c>
      <c r="BQ300" s="400">
        <v>5</v>
      </c>
      <c r="BR300" s="406"/>
      <c r="BS300" s="400">
        <v>4</v>
      </c>
      <c r="BT300" s="400">
        <v>4</v>
      </c>
      <c r="BU300" s="400">
        <v>3</v>
      </c>
      <c r="BV300" s="409"/>
      <c r="BW300" s="409"/>
      <c r="BX300" s="409"/>
      <c r="BY300" s="409"/>
      <c r="BZ300" s="409"/>
      <c r="CA300" s="409"/>
      <c r="CB300" s="409"/>
      <c r="CC300" s="409"/>
      <c r="CD300" s="409"/>
      <c r="CE300" s="409"/>
      <c r="CF300" s="409"/>
      <c r="CG300" s="409"/>
      <c r="CH300" s="409"/>
      <c r="CI300" s="395"/>
      <c r="CJ300" s="409"/>
      <c r="CK300" s="400">
        <v>5</v>
      </c>
      <c r="CL300" s="395"/>
    </row>
    <row r="301" spans="1:90" ht="30.75" customHeight="1" x14ac:dyDescent="0.25">
      <c r="A301" s="598" t="s">
        <v>1308</v>
      </c>
      <c r="B301" s="319" t="s">
        <v>1309</v>
      </c>
      <c r="C301" s="363" t="s">
        <v>611</v>
      </c>
      <c r="D301" s="321" t="s">
        <v>612</v>
      </c>
      <c r="E301" s="323"/>
      <c r="F301" s="413" t="s">
        <v>63</v>
      </c>
      <c r="G301" s="397">
        <f>'Stage 2 - Site Information'!N301</f>
        <v>120</v>
      </c>
      <c r="H301" s="413"/>
      <c r="I301" s="398">
        <f>'Stage 2 - Site Information'!M301</f>
        <v>3.62</v>
      </c>
      <c r="J301" s="414"/>
      <c r="K301" s="405"/>
      <c r="L301" s="408"/>
      <c r="M301" s="401">
        <f t="shared" si="7"/>
        <v>5</v>
      </c>
      <c r="N301" s="529"/>
      <c r="O301" s="401">
        <v>4</v>
      </c>
      <c r="P301" s="401">
        <v>1</v>
      </c>
      <c r="Q301" s="408"/>
      <c r="R301" s="400">
        <v>5</v>
      </c>
      <c r="S301" s="400">
        <v>5</v>
      </c>
      <c r="T301" s="400">
        <v>5</v>
      </c>
      <c r="U301" s="400">
        <v>4</v>
      </c>
      <c r="V301" s="407"/>
      <c r="W301" s="401">
        <v>4</v>
      </c>
      <c r="X301" s="401">
        <v>3</v>
      </c>
      <c r="Y301" s="401">
        <v>3</v>
      </c>
      <c r="Z301" s="401">
        <v>4</v>
      </c>
      <c r="AA301" s="407"/>
      <c r="AB301" s="400">
        <v>5</v>
      </c>
      <c r="AC301" s="409"/>
      <c r="AD301" s="407"/>
      <c r="AE301" s="400">
        <v>5</v>
      </c>
      <c r="AF301" s="400">
        <v>5</v>
      </c>
      <c r="AG301" s="406"/>
      <c r="AH301" s="400">
        <v>4</v>
      </c>
      <c r="AI301" s="400">
        <v>4</v>
      </c>
      <c r="AJ301" s="400">
        <v>1</v>
      </c>
      <c r="AK301" s="400">
        <v>2</v>
      </c>
      <c r="AL301" s="395"/>
      <c r="AM301" s="400">
        <v>5</v>
      </c>
      <c r="AN301" s="400">
        <v>5</v>
      </c>
      <c r="AO301" s="400">
        <v>3</v>
      </c>
      <c r="AP301" s="400">
        <v>3</v>
      </c>
      <c r="AQ301" s="400">
        <v>4</v>
      </c>
      <c r="AR301" s="400">
        <v>4</v>
      </c>
      <c r="AS301" s="395"/>
      <c r="AT301" s="400">
        <v>5</v>
      </c>
      <c r="AU301" s="400">
        <v>5</v>
      </c>
      <c r="AV301" s="400">
        <v>4</v>
      </c>
      <c r="AW301" s="400">
        <v>1</v>
      </c>
      <c r="AX301" s="400">
        <v>2</v>
      </c>
      <c r="AY301" s="400">
        <v>5</v>
      </c>
      <c r="AZ301" s="400">
        <v>5</v>
      </c>
      <c r="BA301" s="400">
        <v>5</v>
      </c>
      <c r="BB301" s="409"/>
      <c r="BC301" s="400">
        <v>3</v>
      </c>
      <c r="BD301" s="400">
        <v>3</v>
      </c>
      <c r="BE301" s="395"/>
      <c r="BF301" s="400">
        <v>5</v>
      </c>
      <c r="BG301" s="400">
        <v>2</v>
      </c>
      <c r="BH301" s="395"/>
      <c r="BI301" s="400">
        <v>5</v>
      </c>
      <c r="BJ301" s="400">
        <v>3</v>
      </c>
      <c r="BK301" s="400">
        <v>1</v>
      </c>
      <c r="BL301" s="400">
        <v>4</v>
      </c>
      <c r="BM301" s="400">
        <v>1</v>
      </c>
      <c r="BN301" s="400">
        <v>1</v>
      </c>
      <c r="BO301" s="395"/>
      <c r="BP301" s="400">
        <v>5</v>
      </c>
      <c r="BQ301" s="400">
        <v>5</v>
      </c>
      <c r="BR301" s="406"/>
      <c r="BS301" s="400">
        <v>4</v>
      </c>
      <c r="BT301" s="400">
        <v>2</v>
      </c>
      <c r="BU301" s="400">
        <v>3</v>
      </c>
      <c r="BV301" s="400">
        <v>5</v>
      </c>
      <c r="BW301" s="400">
        <v>2</v>
      </c>
      <c r="BX301" s="409"/>
      <c r="BY301" s="400">
        <v>2</v>
      </c>
      <c r="BZ301" s="400">
        <v>2</v>
      </c>
      <c r="CA301" s="400">
        <v>1</v>
      </c>
      <c r="CB301" s="400">
        <v>2</v>
      </c>
      <c r="CC301" s="409"/>
      <c r="CD301" s="409"/>
      <c r="CE301" s="400">
        <v>2</v>
      </c>
      <c r="CF301" s="409"/>
      <c r="CG301" s="400">
        <v>3</v>
      </c>
      <c r="CH301" s="409"/>
      <c r="CI301" s="395"/>
      <c r="CJ301" s="409"/>
      <c r="CK301" s="400">
        <v>5</v>
      </c>
      <c r="CL301" s="395"/>
    </row>
    <row r="302" spans="1:90" s="494" customFormat="1" ht="30.75" customHeight="1" x14ac:dyDescent="0.25">
      <c r="A302" s="599" t="s">
        <v>1310</v>
      </c>
      <c r="B302" s="479" t="s">
        <v>1311</v>
      </c>
      <c r="C302" s="517" t="s">
        <v>1185</v>
      </c>
      <c r="D302" s="517" t="s">
        <v>515</v>
      </c>
      <c r="E302" s="481"/>
      <c r="F302" s="518"/>
      <c r="G302" s="483">
        <f>'Stage 2 - Site Information'!N302</f>
        <v>0</v>
      </c>
      <c r="H302" s="518"/>
      <c r="I302" s="484">
        <f>'Stage 2 - Site Information'!M302</f>
        <v>127.31</v>
      </c>
      <c r="J302" s="519" t="s">
        <v>539</v>
      </c>
      <c r="K302" s="486"/>
      <c r="L302" s="487"/>
      <c r="M302" s="491">
        <f t="shared" si="7"/>
        <v>5</v>
      </c>
      <c r="N302" s="530"/>
      <c r="O302" s="491">
        <v>4</v>
      </c>
      <c r="P302" s="491">
        <v>1</v>
      </c>
      <c r="Q302" s="487"/>
      <c r="R302" s="488">
        <v>1</v>
      </c>
      <c r="S302" s="488">
        <v>2</v>
      </c>
      <c r="T302" s="488">
        <v>1</v>
      </c>
      <c r="U302" s="488">
        <v>3</v>
      </c>
      <c r="V302" s="490"/>
      <c r="W302" s="491">
        <v>4</v>
      </c>
      <c r="X302" s="491">
        <v>3</v>
      </c>
      <c r="Y302" s="491">
        <v>1</v>
      </c>
      <c r="Z302" s="491">
        <v>4</v>
      </c>
      <c r="AA302" s="490"/>
      <c r="AB302" s="488">
        <v>5</v>
      </c>
      <c r="AC302" s="489"/>
      <c r="AD302" s="490"/>
      <c r="AE302" s="488"/>
      <c r="AF302" s="488"/>
      <c r="AG302" s="492"/>
      <c r="AH302" s="488"/>
      <c r="AI302" s="488"/>
      <c r="AJ302" s="488"/>
      <c r="AK302" s="488"/>
      <c r="AL302" s="493"/>
      <c r="AM302" s="488"/>
      <c r="AN302" s="488"/>
      <c r="AO302" s="488">
        <v>4</v>
      </c>
      <c r="AP302" s="488">
        <v>3</v>
      </c>
      <c r="AQ302" s="488">
        <v>4</v>
      </c>
      <c r="AR302" s="488"/>
      <c r="AS302" s="493"/>
      <c r="AT302" s="488"/>
      <c r="AU302" s="488"/>
      <c r="AV302" s="488"/>
      <c r="AW302" s="488"/>
      <c r="AX302" s="488">
        <v>2</v>
      </c>
      <c r="AY302" s="488">
        <v>5</v>
      </c>
      <c r="AZ302" s="488"/>
      <c r="BA302" s="488"/>
      <c r="BB302" s="489"/>
      <c r="BC302" s="488"/>
      <c r="BD302" s="488"/>
      <c r="BE302" s="493"/>
      <c r="BF302" s="488"/>
      <c r="BG302" s="488"/>
      <c r="BH302" s="493"/>
      <c r="BI302" s="488"/>
      <c r="BJ302" s="488"/>
      <c r="BK302" s="488">
        <v>1</v>
      </c>
      <c r="BL302" s="488"/>
      <c r="BM302" s="488"/>
      <c r="BN302" s="488"/>
      <c r="BO302" s="493"/>
      <c r="BP302" s="488"/>
      <c r="BQ302" s="488"/>
      <c r="BR302" s="492"/>
      <c r="BS302" s="488">
        <v>3</v>
      </c>
      <c r="BT302" s="488">
        <v>2</v>
      </c>
      <c r="BU302" s="488">
        <v>5</v>
      </c>
      <c r="BV302" s="488"/>
      <c r="BW302" s="488"/>
      <c r="BX302" s="489"/>
      <c r="BY302" s="488"/>
      <c r="BZ302" s="488"/>
      <c r="CA302" s="488"/>
      <c r="CB302" s="488"/>
      <c r="CC302" s="489"/>
      <c r="CD302" s="489"/>
      <c r="CE302" s="488"/>
      <c r="CF302" s="489"/>
      <c r="CG302" s="488"/>
      <c r="CH302" s="489"/>
      <c r="CI302" s="493"/>
      <c r="CJ302" s="489"/>
      <c r="CK302" s="488"/>
      <c r="CL302" s="493"/>
    </row>
    <row r="303" spans="1:90" ht="30.75" customHeight="1" x14ac:dyDescent="0.25">
      <c r="A303" s="598" t="s">
        <v>1312</v>
      </c>
      <c r="B303" s="319" t="s">
        <v>1813</v>
      </c>
      <c r="C303" s="363" t="s">
        <v>1313</v>
      </c>
      <c r="D303" s="321" t="s">
        <v>518</v>
      </c>
      <c r="E303" s="323"/>
      <c r="F303" s="413" t="s">
        <v>63</v>
      </c>
      <c r="G303" s="397">
        <f>'Stage 2 - Site Information'!N303</f>
        <v>300</v>
      </c>
      <c r="H303" s="413"/>
      <c r="I303" s="398">
        <f>'Stage 2 - Site Information'!M303</f>
        <v>11.32</v>
      </c>
      <c r="J303" s="414"/>
      <c r="K303" s="405"/>
      <c r="L303" s="408"/>
      <c r="M303" s="401">
        <f t="shared" si="7"/>
        <v>5</v>
      </c>
      <c r="N303" s="529"/>
      <c r="O303" s="401">
        <v>1</v>
      </c>
      <c r="P303" s="401">
        <v>2</v>
      </c>
      <c r="Q303" s="408"/>
      <c r="R303" s="400">
        <v>3</v>
      </c>
      <c r="S303" s="400">
        <v>5</v>
      </c>
      <c r="T303" s="400">
        <v>1</v>
      </c>
      <c r="U303" s="400">
        <v>4</v>
      </c>
      <c r="V303" s="407"/>
      <c r="W303" s="401">
        <v>4</v>
      </c>
      <c r="X303" s="401">
        <v>3</v>
      </c>
      <c r="Y303" s="401">
        <v>1</v>
      </c>
      <c r="Z303" s="401">
        <v>4</v>
      </c>
      <c r="AA303" s="407"/>
      <c r="AB303" s="400">
        <v>3</v>
      </c>
      <c r="AC303" s="409"/>
      <c r="AD303" s="407"/>
      <c r="AE303" s="400">
        <v>5</v>
      </c>
      <c r="AF303" s="400">
        <v>5</v>
      </c>
      <c r="AG303" s="406"/>
      <c r="AH303" s="400">
        <v>4</v>
      </c>
      <c r="AI303" s="400">
        <v>4</v>
      </c>
      <c r="AJ303" s="400">
        <v>3</v>
      </c>
      <c r="AK303" s="400">
        <v>2</v>
      </c>
      <c r="AL303" s="395"/>
      <c r="AM303" s="400">
        <v>5</v>
      </c>
      <c r="AN303" s="400">
        <v>4</v>
      </c>
      <c r="AO303" s="400">
        <v>5</v>
      </c>
      <c r="AP303" s="400">
        <v>3</v>
      </c>
      <c r="AQ303" s="400">
        <v>5</v>
      </c>
      <c r="AR303" s="400">
        <v>2</v>
      </c>
      <c r="AS303" s="395"/>
      <c r="AT303" s="400">
        <v>2</v>
      </c>
      <c r="AU303" s="400">
        <v>1</v>
      </c>
      <c r="AV303" s="400">
        <v>4</v>
      </c>
      <c r="AW303" s="400">
        <v>1</v>
      </c>
      <c r="AX303" s="400">
        <v>1</v>
      </c>
      <c r="AY303" s="400">
        <v>1</v>
      </c>
      <c r="AZ303" s="400">
        <v>3</v>
      </c>
      <c r="BA303" s="400">
        <v>5</v>
      </c>
      <c r="BB303" s="409"/>
      <c r="BC303" s="400">
        <v>2</v>
      </c>
      <c r="BD303" s="400">
        <v>3</v>
      </c>
      <c r="BE303" s="395"/>
      <c r="BF303" s="400">
        <v>5</v>
      </c>
      <c r="BG303" s="400">
        <v>5</v>
      </c>
      <c r="BH303" s="395"/>
      <c r="BI303" s="400">
        <v>5</v>
      </c>
      <c r="BJ303" s="400">
        <v>5</v>
      </c>
      <c r="BK303" s="400">
        <v>1</v>
      </c>
      <c r="BL303" s="400">
        <v>4</v>
      </c>
      <c r="BM303" s="400"/>
      <c r="BN303" s="400"/>
      <c r="BO303" s="395"/>
      <c r="BP303" s="400">
        <v>5</v>
      </c>
      <c r="BQ303" s="400">
        <v>5</v>
      </c>
      <c r="BR303" s="406"/>
      <c r="BS303" s="400">
        <v>2</v>
      </c>
      <c r="BT303" s="400">
        <v>2</v>
      </c>
      <c r="BU303" s="400">
        <v>3</v>
      </c>
      <c r="BV303" s="400">
        <v>1</v>
      </c>
      <c r="BW303" s="400">
        <v>1</v>
      </c>
      <c r="BX303" s="409"/>
      <c r="BY303" s="400">
        <v>2</v>
      </c>
      <c r="BZ303" s="400">
        <v>3</v>
      </c>
      <c r="CA303" s="400">
        <v>2</v>
      </c>
      <c r="CB303" s="400">
        <v>2</v>
      </c>
      <c r="CC303" s="409"/>
      <c r="CD303" s="409"/>
      <c r="CE303" s="400">
        <v>1</v>
      </c>
      <c r="CF303" s="409"/>
      <c r="CG303" s="400">
        <v>4</v>
      </c>
      <c r="CH303" s="409"/>
      <c r="CI303" s="395"/>
      <c r="CJ303" s="409"/>
      <c r="CK303" s="400">
        <v>1</v>
      </c>
      <c r="CL303" s="395"/>
    </row>
    <row r="304" spans="1:90" ht="30.75" customHeight="1" x14ac:dyDescent="0.25">
      <c r="A304" s="598" t="s">
        <v>1314</v>
      </c>
      <c r="B304" s="319" t="s">
        <v>1315</v>
      </c>
      <c r="C304" s="363" t="s">
        <v>546</v>
      </c>
      <c r="D304" s="321" t="s">
        <v>547</v>
      </c>
      <c r="E304" s="323"/>
      <c r="F304" s="413" t="s">
        <v>63</v>
      </c>
      <c r="G304" s="397">
        <f>'Stage 2 - Site Information'!N304</f>
        <v>40</v>
      </c>
      <c r="H304" s="413"/>
      <c r="I304" s="398">
        <f>'Stage 2 - Site Information'!M304</f>
        <v>1.31</v>
      </c>
      <c r="J304" s="414"/>
      <c r="K304" s="405"/>
      <c r="L304" s="408"/>
      <c r="M304" s="401">
        <f t="shared" si="7"/>
        <v>5</v>
      </c>
      <c r="N304" s="529"/>
      <c r="O304" s="401">
        <v>1</v>
      </c>
      <c r="P304" s="401">
        <v>1</v>
      </c>
      <c r="Q304" s="408"/>
      <c r="R304" s="400">
        <v>3</v>
      </c>
      <c r="S304" s="400">
        <v>5</v>
      </c>
      <c r="T304" s="400">
        <v>1</v>
      </c>
      <c r="U304" s="400">
        <v>4</v>
      </c>
      <c r="V304" s="407"/>
      <c r="W304" s="401">
        <v>4</v>
      </c>
      <c r="X304" s="401">
        <v>3</v>
      </c>
      <c r="Y304" s="401">
        <v>1</v>
      </c>
      <c r="Z304" s="401">
        <v>4</v>
      </c>
      <c r="AA304" s="407"/>
      <c r="AB304" s="400">
        <v>5</v>
      </c>
      <c r="AC304" s="409"/>
      <c r="AD304" s="407"/>
      <c r="AE304" s="400">
        <v>5</v>
      </c>
      <c r="AF304" s="400">
        <v>5</v>
      </c>
      <c r="AG304" s="406"/>
      <c r="AH304" s="400">
        <v>5</v>
      </c>
      <c r="AI304" s="400">
        <v>5</v>
      </c>
      <c r="AJ304" s="400">
        <v>5</v>
      </c>
      <c r="AK304" s="400">
        <v>2</v>
      </c>
      <c r="AL304" s="395"/>
      <c r="AM304" s="400">
        <v>5</v>
      </c>
      <c r="AN304" s="400">
        <v>3</v>
      </c>
      <c r="AO304" s="400">
        <v>4</v>
      </c>
      <c r="AP304" s="400">
        <v>4</v>
      </c>
      <c r="AQ304" s="400">
        <v>5</v>
      </c>
      <c r="AR304" s="400">
        <v>5</v>
      </c>
      <c r="AS304" s="395"/>
      <c r="AT304" s="400">
        <v>5</v>
      </c>
      <c r="AU304" s="400">
        <v>5</v>
      </c>
      <c r="AV304" s="400">
        <v>5</v>
      </c>
      <c r="AW304" s="400">
        <v>5</v>
      </c>
      <c r="AX304" s="400">
        <v>2</v>
      </c>
      <c r="AY304" s="400">
        <v>5</v>
      </c>
      <c r="AZ304" s="400">
        <v>5</v>
      </c>
      <c r="BA304" s="400">
        <v>5</v>
      </c>
      <c r="BB304" s="409"/>
      <c r="BC304" s="400">
        <v>1</v>
      </c>
      <c r="BD304" s="400">
        <v>3</v>
      </c>
      <c r="BE304" s="395"/>
      <c r="BF304" s="400">
        <v>5</v>
      </c>
      <c r="BG304" s="400">
        <v>5</v>
      </c>
      <c r="BH304" s="395"/>
      <c r="BI304" s="400">
        <v>5</v>
      </c>
      <c r="BJ304" s="400">
        <v>5</v>
      </c>
      <c r="BK304" s="400">
        <v>5</v>
      </c>
      <c r="BL304" s="400">
        <v>5</v>
      </c>
      <c r="BM304" s="400">
        <v>1</v>
      </c>
      <c r="BN304" s="400">
        <v>5</v>
      </c>
      <c r="BO304" s="395"/>
      <c r="BP304" s="400">
        <v>5</v>
      </c>
      <c r="BQ304" s="400">
        <v>5</v>
      </c>
      <c r="BR304" s="406"/>
      <c r="BS304" s="400">
        <v>1</v>
      </c>
      <c r="BT304" s="400">
        <v>4</v>
      </c>
      <c r="BU304" s="400">
        <v>5</v>
      </c>
      <c r="BV304" s="400">
        <v>1</v>
      </c>
      <c r="BW304" s="400">
        <v>1</v>
      </c>
      <c r="BX304" s="409"/>
      <c r="BY304" s="400">
        <v>5</v>
      </c>
      <c r="BZ304" s="400">
        <v>5</v>
      </c>
      <c r="CA304" s="400">
        <v>1</v>
      </c>
      <c r="CB304" s="400">
        <v>1</v>
      </c>
      <c r="CC304" s="409"/>
      <c r="CD304" s="409"/>
      <c r="CE304" s="400">
        <v>1</v>
      </c>
      <c r="CF304" s="409"/>
      <c r="CG304" s="400">
        <v>5</v>
      </c>
      <c r="CH304" s="409"/>
      <c r="CI304" s="395"/>
      <c r="CJ304" s="409"/>
      <c r="CK304" s="400">
        <v>1</v>
      </c>
      <c r="CL304" s="395"/>
    </row>
    <row r="305" spans="1:90" ht="30.75" customHeight="1" x14ac:dyDescent="0.25">
      <c r="A305" s="598" t="s">
        <v>1316</v>
      </c>
      <c r="B305" s="319" t="s">
        <v>1317</v>
      </c>
      <c r="C305" s="321" t="s">
        <v>520</v>
      </c>
      <c r="D305" s="321" t="s">
        <v>547</v>
      </c>
      <c r="E305" s="323"/>
      <c r="F305" s="396" t="s">
        <v>63</v>
      </c>
      <c r="G305" s="397">
        <f>'Stage 2 - Site Information'!N305</f>
        <v>51</v>
      </c>
      <c r="H305" s="415" t="s">
        <v>63</v>
      </c>
      <c r="I305" s="398">
        <f>'Stage 2 - Site Information'!M305</f>
        <v>1.71</v>
      </c>
      <c r="J305" s="416"/>
      <c r="K305" s="405"/>
      <c r="L305" s="408"/>
      <c r="M305" s="401">
        <f t="shared" si="7"/>
        <v>5</v>
      </c>
      <c r="N305" s="529"/>
      <c r="O305" s="401">
        <v>3</v>
      </c>
      <c r="P305" s="401">
        <v>1</v>
      </c>
      <c r="Q305" s="408"/>
      <c r="R305" s="400">
        <v>5</v>
      </c>
      <c r="S305" s="400">
        <v>5</v>
      </c>
      <c r="T305" s="400">
        <v>1</v>
      </c>
      <c r="U305" s="400">
        <v>4</v>
      </c>
      <c r="V305" s="407"/>
      <c r="W305" s="401">
        <v>4</v>
      </c>
      <c r="X305" s="401">
        <v>3</v>
      </c>
      <c r="Y305" s="401">
        <v>1</v>
      </c>
      <c r="Z305" s="401">
        <v>4</v>
      </c>
      <c r="AA305" s="407"/>
      <c r="AB305" s="400">
        <v>3</v>
      </c>
      <c r="AC305" s="409"/>
      <c r="AD305" s="407"/>
      <c r="AE305" s="400">
        <v>5</v>
      </c>
      <c r="AF305" s="400">
        <v>5</v>
      </c>
      <c r="AG305" s="406"/>
      <c r="AH305" s="400">
        <v>5</v>
      </c>
      <c r="AI305" s="400">
        <v>3</v>
      </c>
      <c r="AJ305" s="400">
        <v>5</v>
      </c>
      <c r="AK305" s="400">
        <v>2</v>
      </c>
      <c r="AL305" s="395"/>
      <c r="AM305" s="400">
        <v>5</v>
      </c>
      <c r="AN305" s="400">
        <v>2</v>
      </c>
      <c r="AO305" s="400">
        <v>4</v>
      </c>
      <c r="AP305" s="400">
        <v>3</v>
      </c>
      <c r="AQ305" s="400">
        <v>5</v>
      </c>
      <c r="AR305" s="400">
        <v>5</v>
      </c>
      <c r="AS305" s="395"/>
      <c r="AT305" s="400">
        <v>3</v>
      </c>
      <c r="AU305" s="400">
        <v>5</v>
      </c>
      <c r="AV305" s="400">
        <v>5</v>
      </c>
      <c r="AW305" s="400">
        <v>5</v>
      </c>
      <c r="AX305" s="400">
        <v>1</v>
      </c>
      <c r="AY305" s="400">
        <v>5</v>
      </c>
      <c r="AZ305" s="400">
        <v>5</v>
      </c>
      <c r="BA305" s="400">
        <v>5</v>
      </c>
      <c r="BB305" s="409"/>
      <c r="BC305" s="400">
        <v>2</v>
      </c>
      <c r="BD305" s="400">
        <v>3</v>
      </c>
      <c r="BE305" s="395"/>
      <c r="BF305" s="400">
        <v>5</v>
      </c>
      <c r="BG305" s="400">
        <v>5</v>
      </c>
      <c r="BH305" s="395"/>
      <c r="BI305" s="400">
        <v>5</v>
      </c>
      <c r="BJ305" s="400">
        <v>5</v>
      </c>
      <c r="BK305" s="400">
        <v>1</v>
      </c>
      <c r="BL305" s="400">
        <v>5</v>
      </c>
      <c r="BM305" s="400">
        <v>5</v>
      </c>
      <c r="BN305" s="400">
        <v>5</v>
      </c>
      <c r="BO305" s="395"/>
      <c r="BP305" s="400">
        <v>5</v>
      </c>
      <c r="BQ305" s="400">
        <v>5</v>
      </c>
      <c r="BR305" s="406"/>
      <c r="BS305" s="400">
        <v>1</v>
      </c>
      <c r="BT305" s="400">
        <v>4</v>
      </c>
      <c r="BU305" s="400">
        <v>3</v>
      </c>
      <c r="BV305" s="400">
        <v>1</v>
      </c>
      <c r="BW305" s="400">
        <v>2</v>
      </c>
      <c r="BX305" s="409"/>
      <c r="BY305" s="400">
        <v>5</v>
      </c>
      <c r="BZ305" s="400">
        <v>5</v>
      </c>
      <c r="CA305" s="400">
        <v>1</v>
      </c>
      <c r="CB305" s="400">
        <v>1</v>
      </c>
      <c r="CC305" s="409"/>
      <c r="CD305" s="409"/>
      <c r="CE305" s="400">
        <v>1</v>
      </c>
      <c r="CF305" s="409"/>
      <c r="CG305" s="400">
        <v>5</v>
      </c>
      <c r="CH305" s="409"/>
      <c r="CI305" s="395"/>
      <c r="CJ305" s="409"/>
      <c r="CK305" s="400">
        <v>1</v>
      </c>
      <c r="CL305" s="395"/>
    </row>
    <row r="306" spans="1:90" s="494" customFormat="1" ht="30.75" customHeight="1" x14ac:dyDescent="0.25">
      <c r="A306" s="599" t="s">
        <v>1318</v>
      </c>
      <c r="B306" s="479" t="s">
        <v>1319</v>
      </c>
      <c r="C306" s="517" t="s">
        <v>1320</v>
      </c>
      <c r="D306" s="517" t="s">
        <v>794</v>
      </c>
      <c r="E306" s="481"/>
      <c r="F306" s="520" t="s">
        <v>63</v>
      </c>
      <c r="G306" s="483">
        <f>'Stage 2 - Site Information'!N306</f>
        <v>6</v>
      </c>
      <c r="H306" s="520"/>
      <c r="I306" s="484">
        <f>'Stage 2 - Site Information'!M306</f>
        <v>0.42</v>
      </c>
      <c r="J306" s="521"/>
      <c r="K306" s="486"/>
      <c r="L306" s="487"/>
      <c r="M306" s="401">
        <f t="shared" si="7"/>
        <v>5</v>
      </c>
      <c r="N306" s="529"/>
      <c r="O306" s="401">
        <v>1</v>
      </c>
      <c r="P306" s="401">
        <v>5</v>
      </c>
      <c r="Q306" s="487"/>
      <c r="R306" s="488">
        <v>0</v>
      </c>
      <c r="S306" s="488">
        <v>0</v>
      </c>
      <c r="T306" s="488">
        <v>0</v>
      </c>
      <c r="U306" s="488">
        <v>0</v>
      </c>
      <c r="V306" s="490"/>
      <c r="W306" s="491">
        <v>0</v>
      </c>
      <c r="X306" s="491">
        <v>0</v>
      </c>
      <c r="Y306" s="491">
        <v>0</v>
      </c>
      <c r="Z306" s="491">
        <v>0</v>
      </c>
      <c r="AA306" s="490"/>
      <c r="AB306" s="488">
        <v>0</v>
      </c>
      <c r="AC306" s="488">
        <v>0</v>
      </c>
      <c r="AD306" s="490"/>
      <c r="AE306" s="488">
        <v>0</v>
      </c>
      <c r="AF306" s="488">
        <v>0</v>
      </c>
      <c r="AG306" s="492"/>
      <c r="AH306" s="488">
        <v>0</v>
      </c>
      <c r="AI306" s="488">
        <v>0</v>
      </c>
      <c r="AJ306" s="488">
        <v>0</v>
      </c>
      <c r="AK306" s="488">
        <v>0</v>
      </c>
      <c r="AL306" s="493"/>
      <c r="AM306" s="488">
        <v>0</v>
      </c>
      <c r="AN306" s="488">
        <v>0</v>
      </c>
      <c r="AO306" s="488">
        <v>0</v>
      </c>
      <c r="AP306" s="488">
        <v>0</v>
      </c>
      <c r="AQ306" s="488">
        <v>0</v>
      </c>
      <c r="AR306" s="488">
        <v>0</v>
      </c>
      <c r="AS306" s="493"/>
      <c r="AT306" s="488">
        <v>0</v>
      </c>
      <c r="AU306" s="488">
        <v>0</v>
      </c>
      <c r="AV306" s="488">
        <v>0</v>
      </c>
      <c r="AW306" s="488">
        <v>0</v>
      </c>
      <c r="AX306" s="488">
        <v>0</v>
      </c>
      <c r="AY306" s="488">
        <v>0</v>
      </c>
      <c r="AZ306" s="488">
        <v>0</v>
      </c>
      <c r="BA306" s="488">
        <v>0</v>
      </c>
      <c r="BB306" s="489"/>
      <c r="BC306" s="488">
        <v>0</v>
      </c>
      <c r="BD306" s="488">
        <v>0</v>
      </c>
      <c r="BE306" s="493"/>
      <c r="BF306" s="488">
        <v>0</v>
      </c>
      <c r="BG306" s="488">
        <v>0</v>
      </c>
      <c r="BH306" s="493"/>
      <c r="BI306" s="488">
        <v>0</v>
      </c>
      <c r="BJ306" s="488">
        <v>0</v>
      </c>
      <c r="BK306" s="488">
        <v>0</v>
      </c>
      <c r="BL306" s="488">
        <v>0</v>
      </c>
      <c r="BM306" s="488">
        <v>0</v>
      </c>
      <c r="BN306" s="488">
        <v>0</v>
      </c>
      <c r="BO306" s="493"/>
      <c r="BP306" s="488">
        <v>0</v>
      </c>
      <c r="BQ306" s="488">
        <v>0</v>
      </c>
      <c r="BR306" s="492"/>
      <c r="BS306" s="488">
        <v>0</v>
      </c>
      <c r="BT306" s="488">
        <v>0</v>
      </c>
      <c r="BU306" s="488">
        <v>0</v>
      </c>
      <c r="BV306" s="488">
        <v>0</v>
      </c>
      <c r="BW306" s="488">
        <v>0</v>
      </c>
      <c r="BX306" s="489"/>
      <c r="BY306" s="488">
        <v>0</v>
      </c>
      <c r="BZ306" s="488">
        <v>0</v>
      </c>
      <c r="CA306" s="488">
        <v>0</v>
      </c>
      <c r="CB306" s="488">
        <v>0</v>
      </c>
      <c r="CC306" s="489"/>
      <c r="CD306" s="489"/>
      <c r="CE306" s="488">
        <v>0</v>
      </c>
      <c r="CF306" s="489"/>
      <c r="CG306" s="488">
        <v>0</v>
      </c>
      <c r="CH306" s="489"/>
      <c r="CI306" s="493"/>
      <c r="CJ306" s="489"/>
      <c r="CK306" s="488">
        <v>0</v>
      </c>
      <c r="CL306" s="493"/>
    </row>
    <row r="307" spans="1:90" s="494" customFormat="1" ht="30.75" customHeight="1" x14ac:dyDescent="0.25">
      <c r="A307" s="599" t="s">
        <v>1321</v>
      </c>
      <c r="B307" s="479" t="s">
        <v>1322</v>
      </c>
      <c r="C307" s="517" t="s">
        <v>1323</v>
      </c>
      <c r="D307" s="517" t="s">
        <v>521</v>
      </c>
      <c r="E307" s="481"/>
      <c r="F307" s="520" t="s">
        <v>63</v>
      </c>
      <c r="G307" s="483">
        <f>'Stage 2 - Site Information'!N307</f>
        <v>3</v>
      </c>
      <c r="H307" s="520"/>
      <c r="I307" s="484">
        <f>'Stage 2 - Site Information'!M307</f>
        <v>0.13</v>
      </c>
      <c r="J307" s="521"/>
      <c r="K307" s="486"/>
      <c r="L307" s="487"/>
      <c r="M307" s="401">
        <f t="shared" si="7"/>
        <v>1</v>
      </c>
      <c r="N307" s="529"/>
      <c r="O307" s="401">
        <v>3</v>
      </c>
      <c r="P307" s="401">
        <v>1</v>
      </c>
      <c r="Q307" s="487"/>
      <c r="R307" s="488">
        <v>0</v>
      </c>
      <c r="S307" s="488">
        <v>0</v>
      </c>
      <c r="T307" s="488">
        <v>0</v>
      </c>
      <c r="U307" s="488">
        <v>0</v>
      </c>
      <c r="V307" s="490"/>
      <c r="W307" s="491">
        <v>0</v>
      </c>
      <c r="X307" s="491">
        <v>0</v>
      </c>
      <c r="Y307" s="491">
        <v>0</v>
      </c>
      <c r="Z307" s="491">
        <v>0</v>
      </c>
      <c r="AA307" s="490"/>
      <c r="AB307" s="488">
        <v>0</v>
      </c>
      <c r="AC307" s="409"/>
      <c r="AD307" s="490"/>
      <c r="AE307" s="488">
        <v>0</v>
      </c>
      <c r="AF307" s="488">
        <v>0</v>
      </c>
      <c r="AG307" s="492"/>
      <c r="AH307" s="488">
        <v>0</v>
      </c>
      <c r="AI307" s="488">
        <v>0</v>
      </c>
      <c r="AJ307" s="488">
        <v>0</v>
      </c>
      <c r="AK307" s="488">
        <v>0</v>
      </c>
      <c r="AL307" s="493"/>
      <c r="AM307" s="488">
        <v>0</v>
      </c>
      <c r="AN307" s="488">
        <v>0</v>
      </c>
      <c r="AO307" s="488">
        <v>0</v>
      </c>
      <c r="AP307" s="488">
        <v>0</v>
      </c>
      <c r="AQ307" s="488">
        <v>0</v>
      </c>
      <c r="AR307" s="488">
        <v>0</v>
      </c>
      <c r="AS307" s="493"/>
      <c r="AT307" s="488">
        <v>0</v>
      </c>
      <c r="AU307" s="488">
        <v>0</v>
      </c>
      <c r="AV307" s="488">
        <v>0</v>
      </c>
      <c r="AW307" s="488">
        <v>0</v>
      </c>
      <c r="AX307" s="488">
        <v>0</v>
      </c>
      <c r="AY307" s="488">
        <v>0</v>
      </c>
      <c r="AZ307" s="488">
        <v>0</v>
      </c>
      <c r="BA307" s="488">
        <v>0</v>
      </c>
      <c r="BB307" s="489"/>
      <c r="BC307" s="488">
        <v>0</v>
      </c>
      <c r="BD307" s="488">
        <v>0</v>
      </c>
      <c r="BE307" s="493"/>
      <c r="BF307" s="488">
        <v>0</v>
      </c>
      <c r="BG307" s="488">
        <v>0</v>
      </c>
      <c r="BH307" s="493"/>
      <c r="BI307" s="488">
        <v>0</v>
      </c>
      <c r="BJ307" s="488">
        <v>0</v>
      </c>
      <c r="BK307" s="488">
        <v>0</v>
      </c>
      <c r="BL307" s="488">
        <v>0</v>
      </c>
      <c r="BM307" s="488">
        <v>0</v>
      </c>
      <c r="BN307" s="488">
        <v>0</v>
      </c>
      <c r="BO307" s="493"/>
      <c r="BP307" s="488">
        <v>0</v>
      </c>
      <c r="BQ307" s="488">
        <v>0</v>
      </c>
      <c r="BR307" s="492"/>
      <c r="BS307" s="488">
        <v>0</v>
      </c>
      <c r="BT307" s="488">
        <v>0</v>
      </c>
      <c r="BU307" s="488">
        <v>0</v>
      </c>
      <c r="BV307" s="488">
        <v>0</v>
      </c>
      <c r="BW307" s="488">
        <v>0</v>
      </c>
      <c r="BX307" s="489"/>
      <c r="BY307" s="488">
        <v>0</v>
      </c>
      <c r="BZ307" s="488">
        <v>0</v>
      </c>
      <c r="CA307" s="488">
        <v>0</v>
      </c>
      <c r="CB307" s="488">
        <v>0</v>
      </c>
      <c r="CC307" s="489"/>
      <c r="CD307" s="489"/>
      <c r="CE307" s="488">
        <v>0</v>
      </c>
      <c r="CF307" s="489"/>
      <c r="CG307" s="488">
        <v>0</v>
      </c>
      <c r="CH307" s="489"/>
      <c r="CI307" s="493"/>
      <c r="CJ307" s="489"/>
      <c r="CK307" s="488">
        <v>0</v>
      </c>
      <c r="CL307" s="493"/>
    </row>
    <row r="308" spans="1:90" ht="30.75" customHeight="1" x14ac:dyDescent="0.25">
      <c r="A308" s="598" t="s">
        <v>1324</v>
      </c>
      <c r="B308" s="319" t="s">
        <v>1325</v>
      </c>
      <c r="C308" s="363" t="s">
        <v>1326</v>
      </c>
      <c r="D308" s="321" t="s">
        <v>885</v>
      </c>
      <c r="E308" s="323"/>
      <c r="F308" s="418" t="s">
        <v>63</v>
      </c>
      <c r="G308" s="397">
        <f>'Stage 2 - Site Information'!N308</f>
        <v>10</v>
      </c>
      <c r="H308" s="418"/>
      <c r="I308" s="398">
        <f>'Stage 2 - Site Information'!M308</f>
        <v>0.96</v>
      </c>
      <c r="J308" s="417"/>
      <c r="K308" s="405"/>
      <c r="L308" s="408"/>
      <c r="M308" s="401">
        <f t="shared" si="7"/>
        <v>5</v>
      </c>
      <c r="N308" s="529"/>
      <c r="O308" s="401">
        <v>1</v>
      </c>
      <c r="P308" s="401">
        <v>1</v>
      </c>
      <c r="Q308" s="408"/>
      <c r="R308" s="400">
        <v>3</v>
      </c>
      <c r="S308" s="400">
        <v>5</v>
      </c>
      <c r="T308" s="400">
        <v>1</v>
      </c>
      <c r="U308" s="400">
        <v>4</v>
      </c>
      <c r="V308" s="407"/>
      <c r="W308" s="401">
        <v>4</v>
      </c>
      <c r="X308" s="401">
        <v>3</v>
      </c>
      <c r="Y308" s="401">
        <v>1</v>
      </c>
      <c r="Z308" s="401">
        <v>4</v>
      </c>
      <c r="AA308" s="407"/>
      <c r="AB308" s="400">
        <v>5</v>
      </c>
      <c r="AC308" s="409"/>
      <c r="AD308" s="407"/>
      <c r="AE308" s="400">
        <v>5</v>
      </c>
      <c r="AF308" s="400">
        <v>5</v>
      </c>
      <c r="AG308" s="406"/>
      <c r="AH308" s="400">
        <v>4</v>
      </c>
      <c r="AI308" s="400">
        <v>4</v>
      </c>
      <c r="AJ308" s="400">
        <v>1</v>
      </c>
      <c r="AK308" s="400">
        <v>2</v>
      </c>
      <c r="AL308" s="395"/>
      <c r="AM308" s="400">
        <v>3</v>
      </c>
      <c r="AN308" s="400">
        <v>4</v>
      </c>
      <c r="AO308" s="400">
        <v>5</v>
      </c>
      <c r="AP308" s="400">
        <v>2</v>
      </c>
      <c r="AQ308" s="400">
        <v>5</v>
      </c>
      <c r="AR308" s="400">
        <v>5</v>
      </c>
      <c r="AS308" s="395">
        <v>5</v>
      </c>
      <c r="AT308" s="400">
        <v>5</v>
      </c>
      <c r="AU308" s="400">
        <v>5</v>
      </c>
      <c r="AV308" s="400">
        <v>5</v>
      </c>
      <c r="AW308" s="400">
        <v>5</v>
      </c>
      <c r="AX308" s="400">
        <v>1</v>
      </c>
      <c r="AY308" s="400">
        <v>5</v>
      </c>
      <c r="AZ308" s="400">
        <v>5</v>
      </c>
      <c r="BA308" s="400">
        <v>5</v>
      </c>
      <c r="BB308" s="409"/>
      <c r="BC308" s="400">
        <v>2</v>
      </c>
      <c r="BD308" s="400">
        <v>3</v>
      </c>
      <c r="BE308" s="395"/>
      <c r="BF308" s="400">
        <v>5</v>
      </c>
      <c r="BG308" s="400">
        <v>5</v>
      </c>
      <c r="BH308" s="395">
        <v>5</v>
      </c>
      <c r="BI308" s="400">
        <v>5</v>
      </c>
      <c r="BJ308" s="400">
        <v>5</v>
      </c>
      <c r="BK308" s="400">
        <v>5</v>
      </c>
      <c r="BL308" s="400">
        <v>5</v>
      </c>
      <c r="BM308" s="400">
        <v>4</v>
      </c>
      <c r="BN308" s="400">
        <v>5</v>
      </c>
      <c r="BO308" s="395"/>
      <c r="BP308" s="400">
        <v>5</v>
      </c>
      <c r="BQ308" s="400">
        <v>5</v>
      </c>
      <c r="BR308" s="406"/>
      <c r="BS308" s="400">
        <v>2</v>
      </c>
      <c r="BT308" s="400">
        <v>4</v>
      </c>
      <c r="BU308" s="400">
        <v>4</v>
      </c>
      <c r="BV308" s="400">
        <v>2</v>
      </c>
      <c r="BW308" s="400">
        <v>3</v>
      </c>
      <c r="BX308" s="409"/>
      <c r="BY308" s="400">
        <v>1</v>
      </c>
      <c r="BZ308" s="400">
        <v>3</v>
      </c>
      <c r="CA308" s="400">
        <v>1</v>
      </c>
      <c r="CB308" s="400">
        <v>1</v>
      </c>
      <c r="CC308" s="409"/>
      <c r="CD308" s="409"/>
      <c r="CE308" s="400">
        <v>1</v>
      </c>
      <c r="CF308" s="409"/>
      <c r="CG308" s="400">
        <v>5</v>
      </c>
      <c r="CH308" s="409"/>
      <c r="CI308" s="395"/>
      <c r="CJ308" s="409"/>
      <c r="CK308" s="400">
        <v>1</v>
      </c>
      <c r="CL308" s="395"/>
    </row>
    <row r="309" spans="1:90" s="494" customFormat="1" ht="30.75" customHeight="1" x14ac:dyDescent="0.25">
      <c r="A309" s="599" t="s">
        <v>507</v>
      </c>
      <c r="B309" s="479" t="s">
        <v>513</v>
      </c>
      <c r="C309" s="517" t="s">
        <v>514</v>
      </c>
      <c r="D309" s="517" t="s">
        <v>515</v>
      </c>
      <c r="E309" s="481"/>
      <c r="F309" s="520" t="s">
        <v>63</v>
      </c>
      <c r="G309" s="483">
        <f>'Stage 2 - Site Information'!N309</f>
        <v>5</v>
      </c>
      <c r="H309" s="520"/>
      <c r="I309" s="484">
        <f>'Stage 2 - Site Information'!M309</f>
        <v>0.17</v>
      </c>
      <c r="J309" s="521"/>
      <c r="K309" s="486"/>
      <c r="L309" s="487"/>
      <c r="M309" s="401">
        <f t="shared" si="7"/>
        <v>1</v>
      </c>
      <c r="N309" s="529"/>
      <c r="O309" s="401">
        <v>1</v>
      </c>
      <c r="P309" s="401">
        <v>1</v>
      </c>
      <c r="Q309" s="487"/>
      <c r="R309" s="488">
        <v>0</v>
      </c>
      <c r="S309" s="488">
        <v>0</v>
      </c>
      <c r="T309" s="488">
        <v>0</v>
      </c>
      <c r="U309" s="488">
        <v>0</v>
      </c>
      <c r="V309" s="490"/>
      <c r="W309" s="491">
        <v>0</v>
      </c>
      <c r="X309" s="491">
        <v>0</v>
      </c>
      <c r="Y309" s="491">
        <v>0</v>
      </c>
      <c r="Z309" s="491">
        <v>0</v>
      </c>
      <c r="AA309" s="490"/>
      <c r="AB309" s="488">
        <v>0</v>
      </c>
      <c r="AC309" s="409"/>
      <c r="AD309" s="490"/>
      <c r="AE309" s="488">
        <v>0</v>
      </c>
      <c r="AF309" s="488">
        <v>0</v>
      </c>
      <c r="AG309" s="492"/>
      <c r="AH309" s="488">
        <v>0</v>
      </c>
      <c r="AI309" s="488">
        <v>0</v>
      </c>
      <c r="AJ309" s="488">
        <v>0</v>
      </c>
      <c r="AK309" s="488">
        <v>0</v>
      </c>
      <c r="AL309" s="493"/>
      <c r="AM309" s="488">
        <v>0</v>
      </c>
      <c r="AN309" s="488">
        <v>0</v>
      </c>
      <c r="AO309" s="488">
        <v>0</v>
      </c>
      <c r="AP309" s="488">
        <v>0</v>
      </c>
      <c r="AQ309" s="488">
        <v>0</v>
      </c>
      <c r="AR309" s="488">
        <v>0</v>
      </c>
      <c r="AS309" s="493"/>
      <c r="AT309" s="488">
        <v>0</v>
      </c>
      <c r="AU309" s="488">
        <v>0</v>
      </c>
      <c r="AV309" s="488">
        <v>0</v>
      </c>
      <c r="AW309" s="488">
        <v>0</v>
      </c>
      <c r="AX309" s="488">
        <v>0</v>
      </c>
      <c r="AY309" s="488">
        <v>0</v>
      </c>
      <c r="AZ309" s="488">
        <v>0</v>
      </c>
      <c r="BA309" s="488">
        <v>0</v>
      </c>
      <c r="BB309" s="489"/>
      <c r="BC309" s="488">
        <v>0</v>
      </c>
      <c r="BD309" s="488">
        <v>0</v>
      </c>
      <c r="BE309" s="493"/>
      <c r="BF309" s="488">
        <v>0</v>
      </c>
      <c r="BG309" s="488">
        <v>0</v>
      </c>
      <c r="BH309" s="493"/>
      <c r="BI309" s="488">
        <v>0</v>
      </c>
      <c r="BJ309" s="488">
        <v>0</v>
      </c>
      <c r="BK309" s="488">
        <v>0</v>
      </c>
      <c r="BL309" s="488">
        <v>0</v>
      </c>
      <c r="BM309" s="488">
        <v>0</v>
      </c>
      <c r="BN309" s="488">
        <v>0</v>
      </c>
      <c r="BO309" s="493"/>
      <c r="BP309" s="488">
        <v>0</v>
      </c>
      <c r="BQ309" s="488">
        <v>0</v>
      </c>
      <c r="BR309" s="492"/>
      <c r="BS309" s="488">
        <v>0</v>
      </c>
      <c r="BT309" s="488">
        <v>0</v>
      </c>
      <c r="BU309" s="488">
        <v>0</v>
      </c>
      <c r="BV309" s="488">
        <v>0</v>
      </c>
      <c r="BW309" s="488">
        <v>0</v>
      </c>
      <c r="BX309" s="489"/>
      <c r="BY309" s="488">
        <v>0</v>
      </c>
      <c r="BZ309" s="488">
        <v>0</v>
      </c>
      <c r="CA309" s="488">
        <v>0</v>
      </c>
      <c r="CB309" s="488">
        <v>0</v>
      </c>
      <c r="CC309" s="489"/>
      <c r="CD309" s="489"/>
      <c r="CE309" s="488">
        <v>0</v>
      </c>
      <c r="CF309" s="489"/>
      <c r="CG309" s="488">
        <v>0</v>
      </c>
      <c r="CH309" s="489"/>
      <c r="CI309" s="493"/>
      <c r="CJ309" s="489"/>
      <c r="CK309" s="488">
        <v>0</v>
      </c>
      <c r="CL309" s="493"/>
    </row>
    <row r="310" spans="1:90" ht="30.75" customHeight="1" x14ac:dyDescent="0.25">
      <c r="A310" s="598" t="s">
        <v>508</v>
      </c>
      <c r="B310" s="319" t="s">
        <v>516</v>
      </c>
      <c r="C310" s="363" t="s">
        <v>517</v>
      </c>
      <c r="D310" s="321" t="s">
        <v>518</v>
      </c>
      <c r="E310" s="323"/>
      <c r="F310" s="418" t="s">
        <v>63</v>
      </c>
      <c r="G310" s="397">
        <f>'Stage 2 - Site Information'!N310</f>
        <v>650</v>
      </c>
      <c r="H310" s="418"/>
      <c r="I310" s="398">
        <f>'Stage 2 - Site Information'!M310</f>
        <v>22.53</v>
      </c>
      <c r="J310" s="417"/>
      <c r="K310" s="405"/>
      <c r="L310" s="408"/>
      <c r="M310" s="401">
        <f t="shared" si="7"/>
        <v>5</v>
      </c>
      <c r="N310" s="529"/>
      <c r="O310" s="401">
        <v>5</v>
      </c>
      <c r="P310" s="401">
        <v>1</v>
      </c>
      <c r="Q310" s="408"/>
      <c r="R310" s="400">
        <v>3</v>
      </c>
      <c r="S310" s="400">
        <v>3</v>
      </c>
      <c r="T310" s="400">
        <v>1</v>
      </c>
      <c r="U310" s="400">
        <v>3</v>
      </c>
      <c r="V310" s="407"/>
      <c r="W310" s="401">
        <v>5</v>
      </c>
      <c r="X310" s="401">
        <v>3</v>
      </c>
      <c r="Y310" s="401">
        <v>1</v>
      </c>
      <c r="Z310" s="401">
        <v>4</v>
      </c>
      <c r="AA310" s="407"/>
      <c r="AB310" s="400">
        <v>4</v>
      </c>
      <c r="AC310" s="409"/>
      <c r="AD310" s="407"/>
      <c r="AE310" s="400">
        <v>1</v>
      </c>
      <c r="AF310" s="400">
        <v>1</v>
      </c>
      <c r="AG310" s="406"/>
      <c r="AH310" s="400">
        <v>4</v>
      </c>
      <c r="AI310" s="400">
        <v>4</v>
      </c>
      <c r="AJ310" s="400">
        <v>5</v>
      </c>
      <c r="AK310" s="400">
        <v>2</v>
      </c>
      <c r="AL310" s="395"/>
      <c r="AM310" s="400">
        <v>3</v>
      </c>
      <c r="AN310" s="400">
        <v>3</v>
      </c>
      <c r="AO310" s="400">
        <v>5</v>
      </c>
      <c r="AP310" s="400">
        <v>3</v>
      </c>
      <c r="AQ310" s="400">
        <v>5</v>
      </c>
      <c r="AR310" s="400">
        <v>5</v>
      </c>
      <c r="AS310" s="395"/>
      <c r="AT310" s="400">
        <v>5</v>
      </c>
      <c r="AU310" s="400">
        <v>5</v>
      </c>
      <c r="AV310" s="400">
        <v>5</v>
      </c>
      <c r="AW310" s="400">
        <v>1</v>
      </c>
      <c r="AX310" s="400">
        <v>2</v>
      </c>
      <c r="AY310" s="400">
        <v>5</v>
      </c>
      <c r="AZ310" s="400">
        <v>5</v>
      </c>
      <c r="BA310" s="400">
        <v>5</v>
      </c>
      <c r="BB310" s="409"/>
      <c r="BC310" s="400">
        <v>1</v>
      </c>
      <c r="BD310" s="400">
        <v>1</v>
      </c>
      <c r="BE310" s="395"/>
      <c r="BF310" s="400">
        <v>5</v>
      </c>
      <c r="BG310" s="400">
        <v>2</v>
      </c>
      <c r="BH310" s="395"/>
      <c r="BI310" s="400">
        <v>5</v>
      </c>
      <c r="BJ310" s="400">
        <v>5</v>
      </c>
      <c r="BK310" s="400">
        <v>1</v>
      </c>
      <c r="BL310" s="400">
        <v>5</v>
      </c>
      <c r="BM310" s="400">
        <v>1</v>
      </c>
      <c r="BN310" s="400">
        <v>5</v>
      </c>
      <c r="BO310" s="395"/>
      <c r="BP310" s="400">
        <v>5</v>
      </c>
      <c r="BQ310" s="400">
        <v>5</v>
      </c>
      <c r="BR310" s="406"/>
      <c r="BS310" s="400">
        <v>2</v>
      </c>
      <c r="BT310" s="400">
        <v>1</v>
      </c>
      <c r="BU310" s="400">
        <v>3</v>
      </c>
      <c r="BV310" s="400">
        <v>2</v>
      </c>
      <c r="BW310" s="400">
        <v>2</v>
      </c>
      <c r="BX310" s="409"/>
      <c r="BY310" s="400">
        <v>4</v>
      </c>
      <c r="BZ310" s="400">
        <v>2</v>
      </c>
      <c r="CA310" s="400">
        <v>2</v>
      </c>
      <c r="CB310" s="400">
        <v>2</v>
      </c>
      <c r="CC310" s="409"/>
      <c r="CD310" s="409"/>
      <c r="CE310" s="400">
        <v>1</v>
      </c>
      <c r="CF310" s="409"/>
      <c r="CG310" s="400">
        <v>5</v>
      </c>
      <c r="CH310" s="409"/>
      <c r="CI310" s="395"/>
      <c r="CJ310" s="409"/>
      <c r="CK310" s="400">
        <v>1</v>
      </c>
      <c r="CL310" s="395"/>
    </row>
    <row r="311" spans="1:90" ht="30.75" customHeight="1" x14ac:dyDescent="0.25">
      <c r="A311" s="600" t="s">
        <v>509</v>
      </c>
      <c r="B311" s="353" t="s">
        <v>519</v>
      </c>
      <c r="C311" s="363" t="s">
        <v>520</v>
      </c>
      <c r="D311" s="363" t="s">
        <v>521</v>
      </c>
      <c r="E311" s="323"/>
      <c r="F311" s="396" t="s">
        <v>63</v>
      </c>
      <c r="G311" s="397">
        <f>'Stage 2 - Site Information'!N311</f>
        <v>210</v>
      </c>
      <c r="H311" s="418"/>
      <c r="I311" s="398">
        <f>'Stage 2 - Site Information'!M311</f>
        <v>7.36</v>
      </c>
      <c r="J311" s="417"/>
      <c r="K311" s="405"/>
      <c r="L311" s="408"/>
      <c r="M311" s="401">
        <f t="shared" si="7"/>
        <v>5</v>
      </c>
      <c r="N311" s="529"/>
      <c r="O311" s="401">
        <v>4</v>
      </c>
      <c r="P311" s="401">
        <v>1</v>
      </c>
      <c r="Q311" s="408"/>
      <c r="R311" s="400">
        <v>3</v>
      </c>
      <c r="S311" s="400">
        <v>2</v>
      </c>
      <c r="T311" s="400">
        <v>1</v>
      </c>
      <c r="U311" s="400">
        <v>3</v>
      </c>
      <c r="V311" s="407"/>
      <c r="W311" s="401">
        <v>4</v>
      </c>
      <c r="X311" s="401">
        <v>3</v>
      </c>
      <c r="Y311" s="401">
        <v>5</v>
      </c>
      <c r="Z311" s="401">
        <v>4</v>
      </c>
      <c r="AA311" s="407"/>
      <c r="AB311" s="400">
        <v>5</v>
      </c>
      <c r="AC311" s="409"/>
      <c r="AD311" s="407"/>
      <c r="AE311" s="400">
        <v>5</v>
      </c>
      <c r="AF311" s="400">
        <v>5</v>
      </c>
      <c r="AG311" s="406"/>
      <c r="AH311" s="400">
        <v>4</v>
      </c>
      <c r="AI311" s="400">
        <v>4</v>
      </c>
      <c r="AJ311" s="400">
        <v>5</v>
      </c>
      <c r="AK311" s="400">
        <v>2</v>
      </c>
      <c r="AL311" s="395"/>
      <c r="AM311" s="400">
        <v>3</v>
      </c>
      <c r="AN311" s="400">
        <v>3</v>
      </c>
      <c r="AO311" s="400">
        <v>5</v>
      </c>
      <c r="AP311" s="400">
        <v>3</v>
      </c>
      <c r="AQ311" s="400">
        <v>5</v>
      </c>
      <c r="AR311" s="400">
        <v>5</v>
      </c>
      <c r="AS311" s="395"/>
      <c r="AT311" s="400">
        <v>2</v>
      </c>
      <c r="AU311" s="400">
        <v>2</v>
      </c>
      <c r="AV311" s="400">
        <v>5</v>
      </c>
      <c r="AW311" s="400">
        <v>3</v>
      </c>
      <c r="AX311" s="400">
        <v>1</v>
      </c>
      <c r="AY311" s="400">
        <v>5</v>
      </c>
      <c r="AZ311" s="400">
        <v>5</v>
      </c>
      <c r="BA311" s="400">
        <v>5</v>
      </c>
      <c r="BB311" s="409"/>
      <c r="BC311" s="400">
        <v>3</v>
      </c>
      <c r="BD311" s="400">
        <v>3</v>
      </c>
      <c r="BE311" s="395"/>
      <c r="BF311" s="400">
        <v>5</v>
      </c>
      <c r="BG311" s="400">
        <v>1</v>
      </c>
      <c r="BH311" s="395"/>
      <c r="BI311" s="400">
        <v>5</v>
      </c>
      <c r="BJ311" s="400">
        <v>5</v>
      </c>
      <c r="BK311" s="400">
        <v>1</v>
      </c>
      <c r="BL311" s="400">
        <v>5</v>
      </c>
      <c r="BM311" s="400">
        <v>1</v>
      </c>
      <c r="BN311" s="400">
        <v>5</v>
      </c>
      <c r="BO311" s="395"/>
      <c r="BP311" s="400">
        <v>5</v>
      </c>
      <c r="BQ311" s="400">
        <v>5</v>
      </c>
      <c r="BR311" s="406"/>
      <c r="BS311" s="400">
        <v>1</v>
      </c>
      <c r="BT311" s="400">
        <v>4</v>
      </c>
      <c r="BU311" s="400">
        <v>3</v>
      </c>
      <c r="BV311" s="400">
        <v>3</v>
      </c>
      <c r="BW311" s="400">
        <v>5</v>
      </c>
      <c r="BX311" s="409"/>
      <c r="BY311" s="400">
        <v>4</v>
      </c>
      <c r="BZ311" s="400">
        <v>2</v>
      </c>
      <c r="CA311" s="400">
        <v>1</v>
      </c>
      <c r="CB311" s="400">
        <v>5</v>
      </c>
      <c r="CC311" s="409"/>
      <c r="CD311" s="409"/>
      <c r="CE311" s="400">
        <v>1</v>
      </c>
      <c r="CF311" s="409"/>
      <c r="CG311" s="400">
        <v>5</v>
      </c>
      <c r="CH311" s="409"/>
      <c r="CI311" s="395"/>
      <c r="CJ311" s="409"/>
      <c r="CK311" s="400">
        <v>1</v>
      </c>
      <c r="CL311" s="395"/>
    </row>
    <row r="312" spans="1:90" s="354" customFormat="1" ht="31.5" customHeight="1" x14ac:dyDescent="0.25">
      <c r="A312" s="598" t="s">
        <v>510</v>
      </c>
      <c r="B312" s="319" t="s">
        <v>522</v>
      </c>
      <c r="C312" s="364" t="s">
        <v>523</v>
      </c>
      <c r="D312" s="364" t="s">
        <v>524</v>
      </c>
      <c r="E312" s="323"/>
      <c r="F312" s="418" t="s">
        <v>63</v>
      </c>
      <c r="G312" s="397">
        <f>'Stage 2 - Site Information'!N312</f>
        <v>150</v>
      </c>
      <c r="H312" s="418"/>
      <c r="I312" s="398">
        <f>'Stage 2 - Site Information'!M312</f>
        <v>5.0199999999999996</v>
      </c>
      <c r="J312" s="417"/>
      <c r="K312" s="405"/>
      <c r="L312" s="408"/>
      <c r="M312" s="401">
        <f t="shared" si="7"/>
        <v>5</v>
      </c>
      <c r="N312" s="529"/>
      <c r="O312" s="401">
        <v>3</v>
      </c>
      <c r="P312" s="401">
        <v>1</v>
      </c>
      <c r="Q312" s="408"/>
      <c r="R312" s="400">
        <v>3</v>
      </c>
      <c r="S312" s="400">
        <v>5</v>
      </c>
      <c r="T312" s="400">
        <v>3</v>
      </c>
      <c r="U312" s="400">
        <v>4</v>
      </c>
      <c r="V312" s="407"/>
      <c r="W312" s="401">
        <v>4</v>
      </c>
      <c r="X312" s="401">
        <v>3</v>
      </c>
      <c r="Y312" s="401">
        <v>1</v>
      </c>
      <c r="Z312" s="401">
        <v>4</v>
      </c>
      <c r="AA312" s="407"/>
      <c r="AB312" s="400">
        <v>5</v>
      </c>
      <c r="AC312" s="409"/>
      <c r="AD312" s="407"/>
      <c r="AE312" s="400">
        <v>5</v>
      </c>
      <c r="AF312" s="400">
        <v>5</v>
      </c>
      <c r="AG312" s="406"/>
      <c r="AH312" s="400">
        <v>5</v>
      </c>
      <c r="AI312" s="400">
        <v>5</v>
      </c>
      <c r="AJ312" s="400">
        <v>3</v>
      </c>
      <c r="AK312" s="400">
        <v>2</v>
      </c>
      <c r="AL312" s="395"/>
      <c r="AM312" s="400">
        <v>5</v>
      </c>
      <c r="AN312" s="400">
        <v>3</v>
      </c>
      <c r="AO312" s="400">
        <v>5</v>
      </c>
      <c r="AP312" s="400">
        <v>2</v>
      </c>
      <c r="AQ312" s="400">
        <v>4</v>
      </c>
      <c r="AR312" s="400">
        <v>5</v>
      </c>
      <c r="AS312" s="395"/>
      <c r="AT312" s="400">
        <v>5</v>
      </c>
      <c r="AU312" s="400">
        <v>5</v>
      </c>
      <c r="AV312" s="400">
        <v>5</v>
      </c>
      <c r="AW312" s="400">
        <v>1</v>
      </c>
      <c r="AX312" s="400">
        <v>2</v>
      </c>
      <c r="AY312" s="400">
        <v>1</v>
      </c>
      <c r="AZ312" s="400">
        <v>5</v>
      </c>
      <c r="BA312" s="400">
        <v>3</v>
      </c>
      <c r="BB312" s="409"/>
      <c r="BC312" s="400">
        <v>3</v>
      </c>
      <c r="BD312" s="400">
        <v>1</v>
      </c>
      <c r="BE312" s="395"/>
      <c r="BF312" s="400">
        <v>5</v>
      </c>
      <c r="BG312" s="400">
        <v>5</v>
      </c>
      <c r="BH312" s="395"/>
      <c r="BI312" s="400">
        <v>5</v>
      </c>
      <c r="BJ312" s="400">
        <v>3</v>
      </c>
      <c r="BK312" s="400">
        <v>1</v>
      </c>
      <c r="BL312" s="400">
        <v>5</v>
      </c>
      <c r="BM312" s="400">
        <v>4</v>
      </c>
      <c r="BN312" s="400">
        <v>5</v>
      </c>
      <c r="BO312" s="395"/>
      <c r="BP312" s="400">
        <v>5</v>
      </c>
      <c r="BQ312" s="400">
        <v>5</v>
      </c>
      <c r="BR312" s="406"/>
      <c r="BS312" s="400">
        <v>2</v>
      </c>
      <c r="BT312" s="400">
        <v>2</v>
      </c>
      <c r="BU312" s="400">
        <v>3</v>
      </c>
      <c r="BV312" s="400">
        <v>1</v>
      </c>
      <c r="BW312" s="400">
        <v>1</v>
      </c>
      <c r="BX312" s="409"/>
      <c r="BY312" s="400">
        <v>4</v>
      </c>
      <c r="BZ312" s="400">
        <v>5</v>
      </c>
      <c r="CA312" s="400">
        <v>1</v>
      </c>
      <c r="CB312" s="400">
        <v>1</v>
      </c>
      <c r="CC312" s="409"/>
      <c r="CD312" s="409"/>
      <c r="CE312" s="400">
        <v>1</v>
      </c>
      <c r="CF312" s="409"/>
      <c r="CG312" s="400">
        <v>4</v>
      </c>
      <c r="CH312" s="409"/>
      <c r="CI312" s="395"/>
      <c r="CJ312" s="409"/>
      <c r="CK312" s="400">
        <v>1</v>
      </c>
      <c r="CL312" s="395"/>
    </row>
    <row r="313" spans="1:90" ht="31.5" customHeight="1" x14ac:dyDescent="0.25">
      <c r="A313" s="560" t="s">
        <v>1327</v>
      </c>
      <c r="B313" s="355" t="s">
        <v>3028</v>
      </c>
      <c r="C313" s="356" t="s">
        <v>1328</v>
      </c>
      <c r="D313" s="356" t="s">
        <v>1329</v>
      </c>
      <c r="E313" s="323"/>
      <c r="F313" s="418" t="s">
        <v>63</v>
      </c>
      <c r="G313" s="397">
        <f>'Stage 2 - Site Information'!N313</f>
        <v>125</v>
      </c>
      <c r="H313" s="418"/>
      <c r="I313" s="398">
        <f>'Stage 2 - Site Information'!M313</f>
        <v>4.2</v>
      </c>
      <c r="J313" s="417"/>
      <c r="K313" s="422"/>
      <c r="L313" s="408"/>
      <c r="M313" s="401">
        <f t="shared" si="7"/>
        <v>5</v>
      </c>
      <c r="N313" s="529"/>
      <c r="O313" s="401">
        <v>4</v>
      </c>
      <c r="P313" s="401">
        <v>2</v>
      </c>
      <c r="Q313" s="408"/>
      <c r="R313" s="400">
        <v>3</v>
      </c>
      <c r="S313" s="400">
        <v>3</v>
      </c>
      <c r="T313" s="400">
        <v>1</v>
      </c>
      <c r="U313" s="400">
        <v>3</v>
      </c>
      <c r="V313" s="407"/>
      <c r="W313" s="401">
        <v>4</v>
      </c>
      <c r="X313" s="401">
        <v>3</v>
      </c>
      <c r="Y313" s="401">
        <v>5</v>
      </c>
      <c r="Z313" s="401">
        <v>4</v>
      </c>
      <c r="AA313" s="407"/>
      <c r="AB313" s="400">
        <v>4</v>
      </c>
      <c r="AC313" s="409"/>
      <c r="AD313" s="407"/>
      <c r="AE313" s="400">
        <v>1</v>
      </c>
      <c r="AF313" s="400">
        <v>1</v>
      </c>
      <c r="AG313" s="406"/>
      <c r="AH313" s="400">
        <v>4</v>
      </c>
      <c r="AI313" s="400">
        <v>3</v>
      </c>
      <c r="AJ313" s="400">
        <v>1</v>
      </c>
      <c r="AK313" s="400">
        <v>2</v>
      </c>
      <c r="AL313" s="395"/>
      <c r="AM313" s="400">
        <v>5</v>
      </c>
      <c r="AN313" s="400">
        <v>2</v>
      </c>
      <c r="AO313" s="400">
        <v>5</v>
      </c>
      <c r="AP313" s="400">
        <v>3</v>
      </c>
      <c r="AQ313" s="400">
        <v>5</v>
      </c>
      <c r="AR313" s="400">
        <v>5</v>
      </c>
      <c r="AS313" s="395"/>
      <c r="AT313" s="400">
        <v>2</v>
      </c>
      <c r="AU313" s="400">
        <v>5</v>
      </c>
      <c r="AV313" s="400">
        <v>4</v>
      </c>
      <c r="AW313" s="400">
        <v>3</v>
      </c>
      <c r="AX313" s="400">
        <v>1</v>
      </c>
      <c r="AY313" s="400">
        <v>5</v>
      </c>
      <c r="AZ313" s="400">
        <v>5</v>
      </c>
      <c r="BA313" s="400">
        <v>5</v>
      </c>
      <c r="BB313" s="409"/>
      <c r="BC313" s="400">
        <v>4</v>
      </c>
      <c r="BD313" s="400">
        <v>4</v>
      </c>
      <c r="BE313" s="395"/>
      <c r="BF313" s="400">
        <v>5</v>
      </c>
      <c r="BG313" s="400">
        <v>5</v>
      </c>
      <c r="BH313" s="395"/>
      <c r="BI313" s="400">
        <v>5</v>
      </c>
      <c r="BJ313" s="400">
        <v>5</v>
      </c>
      <c r="BK313" s="400">
        <v>1</v>
      </c>
      <c r="BL313" s="400">
        <v>5</v>
      </c>
      <c r="BM313" s="400">
        <v>5</v>
      </c>
      <c r="BN313" s="400">
        <v>5</v>
      </c>
      <c r="BO313" s="395"/>
      <c r="BP313" s="400">
        <v>5</v>
      </c>
      <c r="BQ313" s="400">
        <v>5</v>
      </c>
      <c r="BR313" s="406"/>
      <c r="BS313" s="400">
        <v>4</v>
      </c>
      <c r="BT313" s="400">
        <v>2</v>
      </c>
      <c r="BU313" s="400">
        <v>5</v>
      </c>
      <c r="BV313" s="400">
        <v>1</v>
      </c>
      <c r="BW313" s="400">
        <v>3</v>
      </c>
      <c r="BX313" s="409"/>
      <c r="BY313" s="400">
        <v>3</v>
      </c>
      <c r="BZ313" s="400">
        <v>3</v>
      </c>
      <c r="CA313" s="400">
        <v>2</v>
      </c>
      <c r="CB313" s="400">
        <v>3</v>
      </c>
      <c r="CC313" s="409"/>
      <c r="CD313" s="409"/>
      <c r="CE313" s="400">
        <v>1</v>
      </c>
      <c r="CF313" s="409"/>
      <c r="CG313" s="400">
        <v>5</v>
      </c>
      <c r="CH313" s="409"/>
      <c r="CI313" s="395"/>
      <c r="CJ313" s="409"/>
      <c r="CK313" s="400">
        <v>1</v>
      </c>
      <c r="CL313" s="395"/>
    </row>
    <row r="314" spans="1:90" ht="31.5" customHeight="1" x14ac:dyDescent="0.25">
      <c r="A314" s="559" t="s">
        <v>1330</v>
      </c>
      <c r="B314" s="327" t="s">
        <v>3027</v>
      </c>
      <c r="C314" s="103" t="s">
        <v>715</v>
      </c>
      <c r="D314" s="103" t="s">
        <v>535</v>
      </c>
      <c r="E314" s="323"/>
      <c r="F314" s="419" t="s">
        <v>63</v>
      </c>
      <c r="G314" s="397">
        <f>'Stage 2 - Site Information'!N314</f>
        <v>100</v>
      </c>
      <c r="H314" s="419"/>
      <c r="I314" s="398">
        <f>'Stage 2 - Site Information'!M314</f>
        <v>3.34</v>
      </c>
      <c r="J314" s="420"/>
      <c r="K314" s="412"/>
      <c r="L314" s="408"/>
      <c r="M314" s="401">
        <f t="shared" si="7"/>
        <v>5</v>
      </c>
      <c r="N314" s="529"/>
      <c r="O314" s="401">
        <v>5</v>
      </c>
      <c r="P314" s="401">
        <v>2</v>
      </c>
      <c r="Q314" s="408"/>
      <c r="R314" s="400">
        <v>3</v>
      </c>
      <c r="S314" s="400">
        <v>3</v>
      </c>
      <c r="T314" s="400">
        <v>1</v>
      </c>
      <c r="U314" s="400">
        <v>3</v>
      </c>
      <c r="V314" s="406"/>
      <c r="W314" s="401">
        <v>4</v>
      </c>
      <c r="X314" s="401">
        <v>3</v>
      </c>
      <c r="Y314" s="401">
        <v>5</v>
      </c>
      <c r="Z314" s="401">
        <v>4</v>
      </c>
      <c r="AA314" s="406"/>
      <c r="AB314" s="400">
        <v>5</v>
      </c>
      <c r="AC314" s="409"/>
      <c r="AD314" s="406"/>
      <c r="AE314" s="400">
        <v>1</v>
      </c>
      <c r="AF314" s="400">
        <v>1</v>
      </c>
      <c r="AG314" s="406"/>
      <c r="AH314" s="400">
        <v>3</v>
      </c>
      <c r="AI314" s="400">
        <v>3</v>
      </c>
      <c r="AJ314" s="400">
        <v>3</v>
      </c>
      <c r="AK314" s="400">
        <v>2</v>
      </c>
      <c r="AL314" s="406"/>
      <c r="AM314" s="400">
        <v>5</v>
      </c>
      <c r="AN314" s="400">
        <v>5</v>
      </c>
      <c r="AO314" s="400">
        <v>5</v>
      </c>
      <c r="AP314" s="400">
        <v>3</v>
      </c>
      <c r="AQ314" s="400">
        <v>5</v>
      </c>
      <c r="AR314" s="400">
        <v>4</v>
      </c>
      <c r="AS314" s="406"/>
      <c r="AT314" s="400">
        <v>5</v>
      </c>
      <c r="AU314" s="400">
        <v>1</v>
      </c>
      <c r="AV314" s="400">
        <v>5</v>
      </c>
      <c r="AW314" s="400">
        <v>5</v>
      </c>
      <c r="AX314" s="400">
        <v>5</v>
      </c>
      <c r="AY314" s="400">
        <v>5</v>
      </c>
      <c r="AZ314" s="400">
        <v>5</v>
      </c>
      <c r="BA314" s="400">
        <v>5</v>
      </c>
      <c r="BB314" s="409"/>
      <c r="BC314" s="400">
        <v>3</v>
      </c>
      <c r="BD314" s="400">
        <v>4</v>
      </c>
      <c r="BE314" s="406"/>
      <c r="BF314" s="400">
        <v>5</v>
      </c>
      <c r="BG314" s="400">
        <v>5</v>
      </c>
      <c r="BH314" s="406"/>
      <c r="BI314" s="400">
        <v>5</v>
      </c>
      <c r="BJ314" s="400">
        <v>5</v>
      </c>
      <c r="BK314" s="400">
        <v>1</v>
      </c>
      <c r="BL314" s="400">
        <v>5</v>
      </c>
      <c r="BM314" s="400">
        <v>5</v>
      </c>
      <c r="BN314" s="400">
        <v>5</v>
      </c>
      <c r="BO314" s="406"/>
      <c r="BP314" s="400">
        <v>5</v>
      </c>
      <c r="BQ314" s="400">
        <v>5</v>
      </c>
      <c r="BR314" s="400"/>
      <c r="BS314" s="400">
        <v>2</v>
      </c>
      <c r="BT314" s="400">
        <v>2</v>
      </c>
      <c r="BU314" s="400">
        <v>5</v>
      </c>
      <c r="BV314" s="400">
        <v>5</v>
      </c>
      <c r="BW314" s="400">
        <v>5</v>
      </c>
      <c r="BX314" s="409"/>
      <c r="BY314" s="400">
        <v>4</v>
      </c>
      <c r="BZ314" s="400">
        <v>5</v>
      </c>
      <c r="CA314" s="400">
        <v>4</v>
      </c>
      <c r="CB314" s="400">
        <v>4</v>
      </c>
      <c r="CC314" s="409"/>
      <c r="CD314" s="409"/>
      <c r="CE314" s="400">
        <v>2</v>
      </c>
      <c r="CF314" s="409"/>
      <c r="CG314" s="400">
        <v>5</v>
      </c>
      <c r="CH314" s="409"/>
      <c r="CI314" s="406"/>
      <c r="CJ314" s="409"/>
      <c r="CK314" s="400">
        <v>1</v>
      </c>
      <c r="CL314" s="406"/>
    </row>
    <row r="315" spans="1:90" ht="31.5" customHeight="1" x14ac:dyDescent="0.25">
      <c r="A315" s="559" t="s">
        <v>1331</v>
      </c>
      <c r="B315" s="327" t="s">
        <v>3026</v>
      </c>
      <c r="C315" s="103" t="s">
        <v>1086</v>
      </c>
      <c r="D315" s="103" t="s">
        <v>535</v>
      </c>
      <c r="E315" s="323"/>
      <c r="F315" s="419" t="s">
        <v>63</v>
      </c>
      <c r="G315" s="397">
        <f>'Stage 2 - Site Information'!N315</f>
        <v>30</v>
      </c>
      <c r="H315" s="419"/>
      <c r="I315" s="398">
        <f>'Stage 2 - Site Information'!M315</f>
        <v>1.08</v>
      </c>
      <c r="J315" s="420"/>
      <c r="K315" s="412"/>
      <c r="L315" s="408"/>
      <c r="M315" s="401">
        <f t="shared" si="7"/>
        <v>5</v>
      </c>
      <c r="N315" s="529"/>
      <c r="O315" s="401">
        <v>5</v>
      </c>
      <c r="P315" s="401">
        <v>2</v>
      </c>
      <c r="Q315" s="408"/>
      <c r="R315" s="400">
        <v>3</v>
      </c>
      <c r="S315" s="400">
        <v>3</v>
      </c>
      <c r="T315" s="400">
        <v>1</v>
      </c>
      <c r="U315" s="400">
        <v>3</v>
      </c>
      <c r="V315" s="406"/>
      <c r="W315" s="401">
        <v>4</v>
      </c>
      <c r="X315" s="401">
        <v>3</v>
      </c>
      <c r="Y315" s="401">
        <v>5</v>
      </c>
      <c r="Z315" s="401">
        <v>4</v>
      </c>
      <c r="AA315" s="406"/>
      <c r="AB315" s="400">
        <v>5</v>
      </c>
      <c r="AC315" s="409"/>
      <c r="AD315" s="406"/>
      <c r="AE315" s="400">
        <v>1</v>
      </c>
      <c r="AF315" s="400">
        <v>1</v>
      </c>
      <c r="AG315" s="406"/>
      <c r="AH315" s="400">
        <v>3</v>
      </c>
      <c r="AI315" s="400">
        <v>3</v>
      </c>
      <c r="AJ315" s="400">
        <v>3</v>
      </c>
      <c r="AK315" s="400">
        <v>2</v>
      </c>
      <c r="AL315" s="406"/>
      <c r="AM315" s="400">
        <v>5</v>
      </c>
      <c r="AN315" s="400">
        <v>5</v>
      </c>
      <c r="AO315" s="400">
        <v>4</v>
      </c>
      <c r="AP315" s="400">
        <v>3</v>
      </c>
      <c r="AQ315" s="400">
        <v>5</v>
      </c>
      <c r="AR315" s="400">
        <v>4</v>
      </c>
      <c r="AS315" s="406"/>
      <c r="AT315" s="400">
        <v>5</v>
      </c>
      <c r="AU315" s="400">
        <v>5</v>
      </c>
      <c r="AV315" s="400">
        <v>5</v>
      </c>
      <c r="AW315" s="400">
        <v>5</v>
      </c>
      <c r="AX315" s="400">
        <v>2</v>
      </c>
      <c r="AY315" s="400">
        <v>5</v>
      </c>
      <c r="AZ315" s="400">
        <v>5</v>
      </c>
      <c r="BA315" s="400">
        <v>5</v>
      </c>
      <c r="BB315" s="409"/>
      <c r="BC315" s="400">
        <v>4</v>
      </c>
      <c r="BD315" s="400">
        <v>4</v>
      </c>
      <c r="BE315" s="406"/>
      <c r="BF315" s="400">
        <v>5</v>
      </c>
      <c r="BG315" s="400">
        <v>5</v>
      </c>
      <c r="BH315" s="406"/>
      <c r="BI315" s="400">
        <v>5</v>
      </c>
      <c r="BJ315" s="400">
        <v>5</v>
      </c>
      <c r="BK315" s="400">
        <v>1</v>
      </c>
      <c r="BL315" s="400">
        <v>5</v>
      </c>
      <c r="BM315" s="400">
        <v>5</v>
      </c>
      <c r="BN315" s="400">
        <v>5</v>
      </c>
      <c r="BO315" s="406"/>
      <c r="BP315" s="400">
        <v>5</v>
      </c>
      <c r="BQ315" s="400">
        <v>5</v>
      </c>
      <c r="BR315" s="400"/>
      <c r="BS315" s="400">
        <v>3</v>
      </c>
      <c r="BT315" s="400">
        <v>2</v>
      </c>
      <c r="BU315" s="400">
        <v>5</v>
      </c>
      <c r="BV315" s="400">
        <v>5</v>
      </c>
      <c r="BW315" s="400">
        <v>5</v>
      </c>
      <c r="BX315" s="409"/>
      <c r="BY315" s="400">
        <v>4</v>
      </c>
      <c r="BZ315" s="400">
        <v>5</v>
      </c>
      <c r="CA315" s="400">
        <v>4</v>
      </c>
      <c r="CB315" s="400">
        <v>4</v>
      </c>
      <c r="CC315" s="409"/>
      <c r="CD315" s="409"/>
      <c r="CE315" s="400">
        <v>2</v>
      </c>
      <c r="CF315" s="409"/>
      <c r="CG315" s="400">
        <v>5</v>
      </c>
      <c r="CH315" s="409"/>
      <c r="CI315" s="406"/>
      <c r="CJ315" s="409"/>
      <c r="CK315" s="400">
        <v>1</v>
      </c>
      <c r="CL315" s="406"/>
    </row>
    <row r="316" spans="1:90" ht="31.5" customHeight="1" x14ac:dyDescent="0.25">
      <c r="A316" s="559" t="s">
        <v>1332</v>
      </c>
      <c r="B316" s="327" t="s">
        <v>3025</v>
      </c>
      <c r="C316" s="103" t="s">
        <v>718</v>
      </c>
      <c r="D316" s="103" t="s">
        <v>565</v>
      </c>
      <c r="E316" s="323"/>
      <c r="F316" s="419" t="s">
        <v>63</v>
      </c>
      <c r="G316" s="397">
        <f>'Stage 2 - Site Information'!N316</f>
        <v>87</v>
      </c>
      <c r="H316" s="419" t="s">
        <v>63</v>
      </c>
      <c r="I316" s="398">
        <f>'Stage 2 - Site Information'!M316</f>
        <v>7.68</v>
      </c>
      <c r="J316" s="420" t="s">
        <v>1344</v>
      </c>
      <c r="K316" s="412"/>
      <c r="L316" s="408"/>
      <c r="M316" s="401">
        <f t="shared" si="7"/>
        <v>5</v>
      </c>
      <c r="N316" s="529"/>
      <c r="O316" s="401">
        <v>5</v>
      </c>
      <c r="P316" s="401">
        <v>3</v>
      </c>
      <c r="Q316" s="408"/>
      <c r="R316" s="400">
        <v>3</v>
      </c>
      <c r="S316" s="400">
        <v>5</v>
      </c>
      <c r="T316" s="400">
        <v>1</v>
      </c>
      <c r="U316" s="400">
        <v>4</v>
      </c>
      <c r="V316" s="406"/>
      <c r="W316" s="401">
        <v>4</v>
      </c>
      <c r="X316" s="401">
        <v>5</v>
      </c>
      <c r="Y316" s="401">
        <v>3</v>
      </c>
      <c r="Z316" s="401">
        <v>4</v>
      </c>
      <c r="AA316" s="406"/>
      <c r="AB316" s="400">
        <v>5</v>
      </c>
      <c r="AC316" s="406">
        <v>5</v>
      </c>
      <c r="AD316" s="406"/>
      <c r="AE316" s="400">
        <v>1</v>
      </c>
      <c r="AF316" s="400">
        <v>1</v>
      </c>
      <c r="AG316" s="406"/>
      <c r="AH316" s="400">
        <v>3</v>
      </c>
      <c r="AI316" s="400">
        <v>3</v>
      </c>
      <c r="AJ316" s="400">
        <v>1</v>
      </c>
      <c r="AK316" s="400">
        <v>2</v>
      </c>
      <c r="AL316" s="406"/>
      <c r="AM316" s="400">
        <v>5</v>
      </c>
      <c r="AN316" s="400">
        <v>5</v>
      </c>
      <c r="AO316" s="400">
        <v>5</v>
      </c>
      <c r="AP316" s="400">
        <v>4</v>
      </c>
      <c r="AQ316" s="400">
        <v>5</v>
      </c>
      <c r="AR316" s="400">
        <v>4</v>
      </c>
      <c r="AS316" s="406"/>
      <c r="AT316" s="400">
        <v>2</v>
      </c>
      <c r="AU316" s="400">
        <v>5</v>
      </c>
      <c r="AV316" s="400">
        <v>4</v>
      </c>
      <c r="AW316" s="400">
        <v>5</v>
      </c>
      <c r="AX316" s="400">
        <v>5</v>
      </c>
      <c r="AY316" s="400">
        <v>5</v>
      </c>
      <c r="AZ316" s="400">
        <v>5</v>
      </c>
      <c r="BA316" s="400">
        <v>5</v>
      </c>
      <c r="BB316" s="406"/>
      <c r="BC316" s="400">
        <v>5</v>
      </c>
      <c r="BD316" s="400">
        <v>5</v>
      </c>
      <c r="BE316" s="406"/>
      <c r="BF316" s="400">
        <v>5</v>
      </c>
      <c r="BG316" s="400">
        <v>5</v>
      </c>
      <c r="BH316" s="406"/>
      <c r="BI316" s="400">
        <v>3</v>
      </c>
      <c r="BJ316" s="400">
        <v>3</v>
      </c>
      <c r="BK316" s="400">
        <v>5</v>
      </c>
      <c r="BL316" s="400">
        <v>5</v>
      </c>
      <c r="BM316" s="400">
        <v>2</v>
      </c>
      <c r="BN316" s="400">
        <v>5</v>
      </c>
      <c r="BO316" s="406"/>
      <c r="BP316" s="400">
        <v>5</v>
      </c>
      <c r="BQ316" s="400">
        <v>3</v>
      </c>
      <c r="BR316" s="406"/>
      <c r="BS316" s="400">
        <v>1</v>
      </c>
      <c r="BT316" s="400">
        <v>2</v>
      </c>
      <c r="BU316" s="400">
        <v>3</v>
      </c>
      <c r="BV316" s="400">
        <v>5</v>
      </c>
      <c r="BW316" s="400">
        <v>5</v>
      </c>
      <c r="BX316" s="409"/>
      <c r="BY316" s="400">
        <v>5</v>
      </c>
      <c r="BZ316" s="400">
        <v>4</v>
      </c>
      <c r="CA316" s="400">
        <v>3</v>
      </c>
      <c r="CB316" s="400">
        <v>3</v>
      </c>
      <c r="CC316" s="409"/>
      <c r="CD316" s="409"/>
      <c r="CE316" s="400">
        <v>3</v>
      </c>
      <c r="CF316" s="409"/>
      <c r="CG316" s="400">
        <v>5</v>
      </c>
      <c r="CH316" s="409"/>
      <c r="CI316" s="406"/>
      <c r="CJ316" s="409"/>
      <c r="CK316" s="400">
        <v>1</v>
      </c>
      <c r="CL316" s="406"/>
    </row>
    <row r="317" spans="1:90" ht="31.5" customHeight="1" x14ac:dyDescent="0.25">
      <c r="E317" s="323"/>
      <c r="L317" s="323"/>
      <c r="Q317" s="323"/>
      <c r="AH317" s="358"/>
    </row>
    <row r="318" spans="1:90" ht="31.5" customHeight="1" x14ac:dyDescent="0.25">
      <c r="AH318" s="358"/>
    </row>
    <row r="319" spans="1:90" x14ac:dyDescent="0.25">
      <c r="D319" s="103" t="s">
        <v>565</v>
      </c>
      <c r="G319" s="384">
        <f t="shared" ref="G319:G336" si="8">SUMIF(D$8:D$316,D319,G$8:G$316)</f>
        <v>930</v>
      </c>
      <c r="H319" s="477">
        <f>G319/G$337</f>
        <v>7.9196116835561617E-2</v>
      </c>
      <c r="AH319" s="358"/>
    </row>
    <row r="320" spans="1:90" x14ac:dyDescent="0.25">
      <c r="D320" s="103" t="s">
        <v>612</v>
      </c>
      <c r="G320" s="384">
        <f t="shared" si="8"/>
        <v>1601</v>
      </c>
      <c r="H320" s="477">
        <f t="shared" ref="H320:H337" si="9">G320/G$337</f>
        <v>0.13633654091799369</v>
      </c>
      <c r="AH320" s="358"/>
    </row>
    <row r="321" spans="4:34" x14ac:dyDescent="0.25">
      <c r="D321" s="103" t="s">
        <v>701</v>
      </c>
      <c r="G321" s="384">
        <f t="shared" si="8"/>
        <v>142</v>
      </c>
      <c r="H321" s="477">
        <f t="shared" si="9"/>
        <v>1.2092310312526612E-2</v>
      </c>
      <c r="AH321" s="358"/>
    </row>
    <row r="322" spans="4:34" x14ac:dyDescent="0.25">
      <c r="D322" s="103" t="s">
        <v>518</v>
      </c>
      <c r="G322" s="384">
        <f t="shared" si="8"/>
        <v>2020</v>
      </c>
      <c r="H322" s="477">
        <f t="shared" si="9"/>
        <v>0.17201737205143489</v>
      </c>
      <c r="AH322" s="358"/>
    </row>
    <row r="323" spans="4:34" x14ac:dyDescent="0.25">
      <c r="D323" s="103" t="s">
        <v>535</v>
      </c>
      <c r="G323" s="384">
        <f t="shared" si="8"/>
        <v>2475</v>
      </c>
      <c r="H323" s="477">
        <f t="shared" si="9"/>
        <v>0.21076385932044622</v>
      </c>
      <c r="AH323" s="358"/>
    </row>
    <row r="324" spans="4:34" x14ac:dyDescent="0.25">
      <c r="D324" s="103" t="s">
        <v>521</v>
      </c>
      <c r="G324" s="384">
        <f t="shared" si="8"/>
        <v>1128</v>
      </c>
      <c r="H324" s="477">
        <f t="shared" si="9"/>
        <v>9.6057225581197309E-2</v>
      </c>
      <c r="AH324" s="358"/>
    </row>
    <row r="325" spans="4:34" x14ac:dyDescent="0.25">
      <c r="D325" s="103" t="s">
        <v>524</v>
      </c>
      <c r="G325" s="384">
        <f t="shared" si="8"/>
        <v>577</v>
      </c>
      <c r="H325" s="477">
        <f t="shared" si="9"/>
        <v>4.9135655283998977E-2</v>
      </c>
      <c r="AH325" s="358"/>
    </row>
    <row r="326" spans="4:34" x14ac:dyDescent="0.25">
      <c r="D326" s="103" t="s">
        <v>885</v>
      </c>
      <c r="G326" s="384">
        <f t="shared" si="8"/>
        <v>97</v>
      </c>
      <c r="H326" s="477">
        <f t="shared" si="9"/>
        <v>8.2602401430639533E-3</v>
      </c>
      <c r="AH326" s="358"/>
    </row>
    <row r="327" spans="4:34" x14ac:dyDescent="0.25">
      <c r="D327" s="103" t="s">
        <v>1016</v>
      </c>
      <c r="G327" s="384">
        <f t="shared" si="8"/>
        <v>8</v>
      </c>
      <c r="H327" s="477">
        <f t="shared" si="9"/>
        <v>6.8125691901558378E-4</v>
      </c>
      <c r="AH327" s="358"/>
    </row>
    <row r="328" spans="4:34" x14ac:dyDescent="0.25">
      <c r="D328" s="103" t="s">
        <v>547</v>
      </c>
      <c r="G328" s="384">
        <f t="shared" si="8"/>
        <v>412</v>
      </c>
      <c r="H328" s="477">
        <f t="shared" si="9"/>
        <v>3.5084731329302565E-2</v>
      </c>
      <c r="AH328" s="358"/>
    </row>
    <row r="329" spans="4:34" x14ac:dyDescent="0.25">
      <c r="D329" s="103" t="s">
        <v>593</v>
      </c>
      <c r="G329" s="384">
        <f t="shared" si="8"/>
        <v>185</v>
      </c>
      <c r="H329" s="477">
        <f t="shared" si="9"/>
        <v>1.5754066252235376E-2</v>
      </c>
      <c r="AH329" s="358"/>
    </row>
    <row r="330" spans="4:34" x14ac:dyDescent="0.25">
      <c r="D330" s="103" t="s">
        <v>515</v>
      </c>
      <c r="G330" s="384">
        <f t="shared" si="8"/>
        <v>1448</v>
      </c>
      <c r="H330" s="477">
        <f t="shared" si="9"/>
        <v>0.12330750234182065</v>
      </c>
      <c r="AH330" s="358"/>
    </row>
    <row r="331" spans="4:34" x14ac:dyDescent="0.25">
      <c r="D331" s="103" t="s">
        <v>1138</v>
      </c>
      <c r="G331" s="384">
        <f t="shared" si="8"/>
        <v>4</v>
      </c>
      <c r="H331" s="477">
        <f t="shared" si="9"/>
        <v>3.4062845950779189E-4</v>
      </c>
      <c r="AH331" s="358"/>
    </row>
    <row r="332" spans="4:34" x14ac:dyDescent="0.25">
      <c r="D332" s="103" t="s">
        <v>1329</v>
      </c>
      <c r="G332" s="384">
        <f t="shared" si="8"/>
        <v>125</v>
      </c>
      <c r="H332" s="477">
        <f t="shared" si="9"/>
        <v>1.0644639359618496E-2</v>
      </c>
      <c r="AH332" s="358"/>
    </row>
    <row r="333" spans="4:34" x14ac:dyDescent="0.25">
      <c r="D333" s="103" t="s">
        <v>543</v>
      </c>
      <c r="G333" s="384">
        <f t="shared" si="8"/>
        <v>26</v>
      </c>
      <c r="H333" s="477">
        <f t="shared" si="9"/>
        <v>2.2140849868006471E-3</v>
      </c>
      <c r="AH333" s="358"/>
    </row>
    <row r="334" spans="4:34" x14ac:dyDescent="0.25">
      <c r="D334" s="103" t="s">
        <v>584</v>
      </c>
      <c r="G334" s="384">
        <f t="shared" si="8"/>
        <v>241</v>
      </c>
      <c r="H334" s="477">
        <f t="shared" si="9"/>
        <v>2.052286468534446E-2</v>
      </c>
      <c r="AH334" s="358"/>
    </row>
    <row r="335" spans="4:34" x14ac:dyDescent="0.25">
      <c r="D335" s="103" t="s">
        <v>827</v>
      </c>
      <c r="G335" s="384">
        <f t="shared" si="8"/>
        <v>33</v>
      </c>
      <c r="H335" s="477">
        <f t="shared" si="9"/>
        <v>2.8101847909392831E-3</v>
      </c>
      <c r="AH335" s="358"/>
    </row>
    <row r="336" spans="4:34" x14ac:dyDescent="0.25">
      <c r="D336" s="103" t="s">
        <v>794</v>
      </c>
      <c r="G336" s="384">
        <f t="shared" si="8"/>
        <v>291</v>
      </c>
      <c r="H336" s="477">
        <f t="shared" si="9"/>
        <v>2.4780720429191858E-2</v>
      </c>
      <c r="AH336" s="358"/>
    </row>
    <row r="337" spans="7:34" x14ac:dyDescent="0.25">
      <c r="G337" s="384">
        <f>SUM(G319:G336)</f>
        <v>11743</v>
      </c>
      <c r="H337" s="477">
        <f t="shared" si="9"/>
        <v>1</v>
      </c>
      <c r="AH337" s="358"/>
    </row>
    <row r="338" spans="7:34" x14ac:dyDescent="0.25">
      <c r="AH338" s="358"/>
    </row>
    <row r="339" spans="7:34" x14ac:dyDescent="0.25">
      <c r="AH339" s="358"/>
    </row>
    <row r="340" spans="7:34" x14ac:dyDescent="0.25">
      <c r="AH340" s="358"/>
    </row>
    <row r="341" spans="7:34" x14ac:dyDescent="0.25">
      <c r="AH341" s="358"/>
    </row>
    <row r="342" spans="7:34" x14ac:dyDescent="0.25">
      <c r="AH342" s="358"/>
    </row>
    <row r="343" spans="7:34" x14ac:dyDescent="0.25">
      <c r="AH343" s="358"/>
    </row>
    <row r="344" spans="7:34" x14ac:dyDescent="0.25">
      <c r="AH344" s="358"/>
    </row>
    <row r="345" spans="7:34" x14ac:dyDescent="0.25">
      <c r="AH345" s="358"/>
    </row>
    <row r="346" spans="7:34" x14ac:dyDescent="0.25">
      <c r="AH346" s="358"/>
    </row>
    <row r="347" spans="7:34" x14ac:dyDescent="0.25">
      <c r="AH347" s="358"/>
    </row>
    <row r="348" spans="7:34" x14ac:dyDescent="0.25">
      <c r="AH348" s="358"/>
    </row>
    <row r="349" spans="7:34" x14ac:dyDescent="0.25">
      <c r="AH349" s="358"/>
    </row>
    <row r="350" spans="7:34" x14ac:dyDescent="0.25">
      <c r="AH350" s="358"/>
    </row>
    <row r="351" spans="7:34" x14ac:dyDescent="0.25">
      <c r="AH351" s="358"/>
    </row>
    <row r="352" spans="7:34" x14ac:dyDescent="0.25">
      <c r="AH352" s="358"/>
    </row>
    <row r="353" spans="34:34" x14ac:dyDescent="0.25">
      <c r="AH353" s="358"/>
    </row>
    <row r="354" spans="34:34" x14ac:dyDescent="0.25">
      <c r="AH354" s="358"/>
    </row>
    <row r="355" spans="34:34" x14ac:dyDescent="0.25">
      <c r="AH355" s="358"/>
    </row>
    <row r="356" spans="34:34" x14ac:dyDescent="0.25">
      <c r="AH356" s="358"/>
    </row>
    <row r="357" spans="34:34" x14ac:dyDescent="0.25">
      <c r="AH357" s="358"/>
    </row>
    <row r="358" spans="34:34" x14ac:dyDescent="0.25">
      <c r="AH358" s="358"/>
    </row>
    <row r="359" spans="34:34" x14ac:dyDescent="0.25">
      <c r="AH359" s="358"/>
    </row>
    <row r="360" spans="34:34" x14ac:dyDescent="0.25">
      <c r="AH360" s="358"/>
    </row>
    <row r="361" spans="34:34" x14ac:dyDescent="0.25">
      <c r="AH361" s="358"/>
    </row>
    <row r="362" spans="34:34" x14ac:dyDescent="0.25">
      <c r="AH362" s="358"/>
    </row>
    <row r="363" spans="34:34" x14ac:dyDescent="0.25">
      <c r="AH363" s="358"/>
    </row>
    <row r="364" spans="34:34" x14ac:dyDescent="0.25">
      <c r="AH364" s="358"/>
    </row>
    <row r="365" spans="34:34" x14ac:dyDescent="0.25">
      <c r="AH365" s="358"/>
    </row>
    <row r="366" spans="34:34" x14ac:dyDescent="0.25">
      <c r="AH366" s="358"/>
    </row>
    <row r="367" spans="34:34" x14ac:dyDescent="0.25">
      <c r="AH367" s="358"/>
    </row>
    <row r="368" spans="34:34" x14ac:dyDescent="0.25">
      <c r="AH368" s="358"/>
    </row>
    <row r="369" spans="34:34" x14ac:dyDescent="0.25">
      <c r="AH369" s="358"/>
    </row>
    <row r="370" spans="34:34" x14ac:dyDescent="0.25">
      <c r="AH370" s="358"/>
    </row>
    <row r="371" spans="34:34" x14ac:dyDescent="0.25">
      <c r="AH371" s="358"/>
    </row>
    <row r="372" spans="34:34" x14ac:dyDescent="0.25">
      <c r="AH372" s="358"/>
    </row>
    <row r="373" spans="34:34" x14ac:dyDescent="0.25">
      <c r="AH373" s="358"/>
    </row>
    <row r="374" spans="34:34" x14ac:dyDescent="0.25">
      <c r="AH374" s="358"/>
    </row>
    <row r="375" spans="34:34" x14ac:dyDescent="0.25">
      <c r="AH375" s="358"/>
    </row>
    <row r="376" spans="34:34" x14ac:dyDescent="0.25">
      <c r="AH376" s="358"/>
    </row>
    <row r="377" spans="34:34" x14ac:dyDescent="0.25">
      <c r="AH377" s="358"/>
    </row>
    <row r="378" spans="34:34" x14ac:dyDescent="0.25">
      <c r="AH378" s="358"/>
    </row>
    <row r="379" spans="34:34" x14ac:dyDescent="0.25">
      <c r="AH379" s="358"/>
    </row>
    <row r="380" spans="34:34" x14ac:dyDescent="0.25">
      <c r="AH380" s="358"/>
    </row>
    <row r="381" spans="34:34" x14ac:dyDescent="0.25">
      <c r="AH381" s="358"/>
    </row>
    <row r="382" spans="34:34" x14ac:dyDescent="0.25">
      <c r="AH382" s="358"/>
    </row>
    <row r="383" spans="34:34" x14ac:dyDescent="0.25">
      <c r="AH383" s="358"/>
    </row>
    <row r="384" spans="34:34" x14ac:dyDescent="0.25">
      <c r="AH384" s="358"/>
    </row>
    <row r="385" spans="34:34" x14ac:dyDescent="0.25">
      <c r="AH385" s="358"/>
    </row>
    <row r="386" spans="34:34" x14ac:dyDescent="0.25">
      <c r="AH386" s="358"/>
    </row>
    <row r="387" spans="34:34" x14ac:dyDescent="0.25">
      <c r="AH387" s="358"/>
    </row>
    <row r="388" spans="34:34" x14ac:dyDescent="0.25">
      <c r="AH388" s="358"/>
    </row>
    <row r="389" spans="34:34" x14ac:dyDescent="0.25">
      <c r="AH389" s="358"/>
    </row>
    <row r="390" spans="34:34" x14ac:dyDescent="0.25">
      <c r="AH390" s="358"/>
    </row>
    <row r="391" spans="34:34" x14ac:dyDescent="0.25">
      <c r="AH391" s="358"/>
    </row>
    <row r="392" spans="34:34" x14ac:dyDescent="0.25">
      <c r="AH392" s="358"/>
    </row>
    <row r="393" spans="34:34" x14ac:dyDescent="0.25">
      <c r="AH393" s="358"/>
    </row>
    <row r="394" spans="34:34" x14ac:dyDescent="0.25">
      <c r="AH394" s="358"/>
    </row>
    <row r="395" spans="34:34" x14ac:dyDescent="0.25">
      <c r="AH395" s="358"/>
    </row>
    <row r="396" spans="34:34" x14ac:dyDescent="0.25">
      <c r="AH396" s="358"/>
    </row>
    <row r="397" spans="34:34" x14ac:dyDescent="0.25">
      <c r="AH397" s="358"/>
    </row>
    <row r="398" spans="34:34" x14ac:dyDescent="0.25">
      <c r="AH398" s="358"/>
    </row>
    <row r="399" spans="34:34" x14ac:dyDescent="0.25">
      <c r="AH399" s="358"/>
    </row>
    <row r="400" spans="34:34" x14ac:dyDescent="0.25">
      <c r="AH400" s="358"/>
    </row>
    <row r="401" spans="34:34" x14ac:dyDescent="0.25">
      <c r="AH401" s="358"/>
    </row>
    <row r="402" spans="34:34" x14ac:dyDescent="0.25">
      <c r="AH402" s="358"/>
    </row>
    <row r="403" spans="34:34" x14ac:dyDescent="0.25">
      <c r="AH403" s="358"/>
    </row>
    <row r="404" spans="34:34" x14ac:dyDescent="0.25">
      <c r="AH404" s="358"/>
    </row>
    <row r="405" spans="34:34" x14ac:dyDescent="0.25">
      <c r="AH405" s="358"/>
    </row>
    <row r="406" spans="34:34" x14ac:dyDescent="0.25">
      <c r="AH406" s="358"/>
    </row>
    <row r="407" spans="34:34" x14ac:dyDescent="0.25">
      <c r="AH407" s="358"/>
    </row>
    <row r="408" spans="34:34" x14ac:dyDescent="0.25">
      <c r="AH408" s="358"/>
    </row>
    <row r="409" spans="34:34" x14ac:dyDescent="0.25">
      <c r="AH409" s="358"/>
    </row>
    <row r="410" spans="34:34" x14ac:dyDescent="0.25">
      <c r="AH410" s="358"/>
    </row>
    <row r="411" spans="34:34" x14ac:dyDescent="0.25">
      <c r="AH411" s="358"/>
    </row>
    <row r="412" spans="34:34" x14ac:dyDescent="0.25">
      <c r="AH412" s="358"/>
    </row>
    <row r="413" spans="34:34" x14ac:dyDescent="0.25">
      <c r="AH413" s="358"/>
    </row>
    <row r="414" spans="34:34" x14ac:dyDescent="0.25">
      <c r="AH414" s="358"/>
    </row>
    <row r="415" spans="34:34" x14ac:dyDescent="0.25">
      <c r="AH415" s="358"/>
    </row>
    <row r="416" spans="34:34" x14ac:dyDescent="0.25">
      <c r="AH416" s="358"/>
    </row>
    <row r="417" spans="34:34" x14ac:dyDescent="0.25">
      <c r="AH417" s="358"/>
    </row>
    <row r="418" spans="34:34" x14ac:dyDescent="0.25">
      <c r="AH418" s="358"/>
    </row>
    <row r="419" spans="34:34" x14ac:dyDescent="0.25">
      <c r="AH419" s="358"/>
    </row>
    <row r="420" spans="34:34" x14ac:dyDescent="0.25">
      <c r="AH420" s="358"/>
    </row>
    <row r="421" spans="34:34" x14ac:dyDescent="0.25">
      <c r="AH421" s="358"/>
    </row>
    <row r="422" spans="34:34" x14ac:dyDescent="0.25">
      <c r="AH422" s="358"/>
    </row>
    <row r="423" spans="34:34" x14ac:dyDescent="0.25">
      <c r="AH423" s="358"/>
    </row>
    <row r="424" spans="34:34" x14ac:dyDescent="0.25">
      <c r="AH424" s="358"/>
    </row>
    <row r="425" spans="34:34" x14ac:dyDescent="0.25">
      <c r="AH425" s="358"/>
    </row>
    <row r="426" spans="34:34" x14ac:dyDescent="0.25">
      <c r="AH426" s="358"/>
    </row>
    <row r="427" spans="34:34" x14ac:dyDescent="0.25">
      <c r="AH427" s="358"/>
    </row>
    <row r="428" spans="34:34" x14ac:dyDescent="0.25">
      <c r="AH428" s="358"/>
    </row>
    <row r="429" spans="34:34" x14ac:dyDescent="0.25">
      <c r="AH429" s="358"/>
    </row>
    <row r="430" spans="34:34" x14ac:dyDescent="0.25">
      <c r="AH430" s="358"/>
    </row>
    <row r="431" spans="34:34" x14ac:dyDescent="0.25">
      <c r="AH431" s="358"/>
    </row>
    <row r="432" spans="34:34" x14ac:dyDescent="0.25">
      <c r="AH432" s="358"/>
    </row>
    <row r="433" spans="34:34" x14ac:dyDescent="0.25">
      <c r="AH433" s="358"/>
    </row>
    <row r="434" spans="34:34" x14ac:dyDescent="0.25">
      <c r="AH434" s="358"/>
    </row>
    <row r="435" spans="34:34" x14ac:dyDescent="0.25">
      <c r="AH435" s="358"/>
    </row>
    <row r="436" spans="34:34" x14ac:dyDescent="0.25">
      <c r="AH436" s="358"/>
    </row>
    <row r="437" spans="34:34" x14ac:dyDescent="0.25">
      <c r="AH437" s="358"/>
    </row>
    <row r="438" spans="34:34" x14ac:dyDescent="0.25">
      <c r="AH438" s="358"/>
    </row>
    <row r="439" spans="34:34" x14ac:dyDescent="0.25">
      <c r="AH439" s="358"/>
    </row>
    <row r="440" spans="34:34" x14ac:dyDescent="0.25">
      <c r="AH440" s="358"/>
    </row>
    <row r="441" spans="34:34" x14ac:dyDescent="0.25">
      <c r="AH441" s="358"/>
    </row>
    <row r="442" spans="34:34" x14ac:dyDescent="0.25">
      <c r="AH442" s="358"/>
    </row>
    <row r="443" spans="34:34" x14ac:dyDescent="0.25">
      <c r="AH443" s="358"/>
    </row>
    <row r="444" spans="34:34" x14ac:dyDescent="0.25">
      <c r="AH444" s="358"/>
    </row>
    <row r="445" spans="34:34" x14ac:dyDescent="0.25">
      <c r="AH445" s="358"/>
    </row>
    <row r="446" spans="34:34" x14ac:dyDescent="0.25">
      <c r="AH446" s="358"/>
    </row>
    <row r="447" spans="34:34" x14ac:dyDescent="0.25">
      <c r="AH447" s="358"/>
    </row>
    <row r="448" spans="34:34" x14ac:dyDescent="0.25">
      <c r="AH448" s="358"/>
    </row>
    <row r="449" spans="34:34" x14ac:dyDescent="0.25">
      <c r="AH449" s="358"/>
    </row>
    <row r="450" spans="34:34" x14ac:dyDescent="0.25">
      <c r="AH450" s="358"/>
    </row>
    <row r="451" spans="34:34" x14ac:dyDescent="0.25">
      <c r="AH451" s="358"/>
    </row>
    <row r="452" spans="34:34" x14ac:dyDescent="0.25">
      <c r="AH452" s="358"/>
    </row>
    <row r="453" spans="34:34" x14ac:dyDescent="0.25">
      <c r="AH453" s="358"/>
    </row>
    <row r="454" spans="34:34" x14ac:dyDescent="0.25">
      <c r="AH454" s="358"/>
    </row>
    <row r="455" spans="34:34" x14ac:dyDescent="0.25">
      <c r="AH455" s="358"/>
    </row>
    <row r="456" spans="34:34" x14ac:dyDescent="0.25">
      <c r="AH456" s="358"/>
    </row>
    <row r="457" spans="34:34" x14ac:dyDescent="0.25">
      <c r="AH457" s="358"/>
    </row>
    <row r="458" spans="34:34" x14ac:dyDescent="0.25">
      <c r="AH458" s="358"/>
    </row>
    <row r="459" spans="34:34" x14ac:dyDescent="0.25">
      <c r="AH459" s="358"/>
    </row>
    <row r="460" spans="34:34" x14ac:dyDescent="0.25">
      <c r="AH460" s="358"/>
    </row>
    <row r="461" spans="34:34" x14ac:dyDescent="0.25">
      <c r="AH461" s="358"/>
    </row>
    <row r="462" spans="34:34" x14ac:dyDescent="0.25">
      <c r="AH462" s="358"/>
    </row>
    <row r="463" spans="34:34" x14ac:dyDescent="0.25">
      <c r="AH463" s="358"/>
    </row>
    <row r="464" spans="34:34" x14ac:dyDescent="0.25">
      <c r="AH464" s="358"/>
    </row>
    <row r="465" spans="34:34" x14ac:dyDescent="0.25">
      <c r="AH465" s="358"/>
    </row>
    <row r="466" spans="34:34" x14ac:dyDescent="0.25">
      <c r="AH466" s="358"/>
    </row>
    <row r="467" spans="34:34" x14ac:dyDescent="0.25">
      <c r="AH467" s="358"/>
    </row>
    <row r="468" spans="34:34" x14ac:dyDescent="0.25">
      <c r="AH468" s="358"/>
    </row>
    <row r="469" spans="34:34" x14ac:dyDescent="0.25">
      <c r="AH469" s="358"/>
    </row>
    <row r="470" spans="34:34" x14ac:dyDescent="0.25">
      <c r="AH470" s="358"/>
    </row>
    <row r="471" spans="34:34" x14ac:dyDescent="0.25">
      <c r="AH471" s="358"/>
    </row>
    <row r="472" spans="34:34" x14ac:dyDescent="0.25">
      <c r="AH472" s="358"/>
    </row>
    <row r="473" spans="34:34" x14ac:dyDescent="0.25">
      <c r="AH473" s="358"/>
    </row>
    <row r="474" spans="34:34" x14ac:dyDescent="0.25">
      <c r="AH474" s="358"/>
    </row>
    <row r="475" spans="34:34" x14ac:dyDescent="0.25">
      <c r="AH475" s="358"/>
    </row>
    <row r="476" spans="34:34" x14ac:dyDescent="0.25">
      <c r="AH476" s="358"/>
    </row>
    <row r="477" spans="34:34" x14ac:dyDescent="0.25">
      <c r="AH477" s="358"/>
    </row>
    <row r="478" spans="34:34" x14ac:dyDescent="0.25">
      <c r="AH478" s="358"/>
    </row>
    <row r="479" spans="34:34" x14ac:dyDescent="0.25">
      <c r="AH479" s="358"/>
    </row>
    <row r="480" spans="34:34" x14ac:dyDescent="0.25">
      <c r="AH480" s="358"/>
    </row>
    <row r="481" spans="34:34" x14ac:dyDescent="0.25">
      <c r="AH481" s="358"/>
    </row>
    <row r="482" spans="34:34" x14ac:dyDescent="0.25">
      <c r="AH482" s="358"/>
    </row>
    <row r="483" spans="34:34" x14ac:dyDescent="0.25">
      <c r="AH483" s="358"/>
    </row>
    <row r="484" spans="34:34" x14ac:dyDescent="0.25">
      <c r="AH484" s="358"/>
    </row>
    <row r="485" spans="34:34" x14ac:dyDescent="0.25">
      <c r="AH485" s="358"/>
    </row>
    <row r="486" spans="34:34" x14ac:dyDescent="0.25">
      <c r="AH486" s="358"/>
    </row>
    <row r="487" spans="34:34" x14ac:dyDescent="0.25">
      <c r="AH487" s="358"/>
    </row>
    <row r="488" spans="34:34" x14ac:dyDescent="0.25">
      <c r="AH488" s="358"/>
    </row>
    <row r="489" spans="34:34" x14ac:dyDescent="0.25">
      <c r="AH489" s="358"/>
    </row>
    <row r="490" spans="34:34" x14ac:dyDescent="0.25">
      <c r="AH490" s="358"/>
    </row>
    <row r="491" spans="34:34" x14ac:dyDescent="0.25">
      <c r="AH491" s="358"/>
    </row>
    <row r="492" spans="34:34" x14ac:dyDescent="0.25">
      <c r="AH492" s="358"/>
    </row>
    <row r="493" spans="34:34" x14ac:dyDescent="0.25">
      <c r="AH493" s="358"/>
    </row>
    <row r="494" spans="34:34" x14ac:dyDescent="0.25">
      <c r="AH494" s="358"/>
    </row>
    <row r="495" spans="34:34" x14ac:dyDescent="0.25">
      <c r="AH495" s="358"/>
    </row>
    <row r="496" spans="34:34" x14ac:dyDescent="0.25">
      <c r="AH496" s="358"/>
    </row>
    <row r="497" spans="34:34" x14ac:dyDescent="0.25">
      <c r="AH497" s="358"/>
    </row>
    <row r="498" spans="34:34" x14ac:dyDescent="0.25">
      <c r="AH498" s="358"/>
    </row>
    <row r="499" spans="34:34" x14ac:dyDescent="0.25">
      <c r="AH499" s="358"/>
    </row>
    <row r="500" spans="34:34" x14ac:dyDescent="0.25">
      <c r="AH500" s="358"/>
    </row>
    <row r="501" spans="34:34" x14ac:dyDescent="0.25">
      <c r="AH501" s="358"/>
    </row>
    <row r="502" spans="34:34" x14ac:dyDescent="0.25">
      <c r="AH502" s="358"/>
    </row>
    <row r="503" spans="34:34" x14ac:dyDescent="0.25">
      <c r="AH503" s="358"/>
    </row>
    <row r="504" spans="34:34" x14ac:dyDescent="0.25">
      <c r="AH504" s="358"/>
    </row>
    <row r="505" spans="34:34" x14ac:dyDescent="0.25">
      <c r="AH505" s="358"/>
    </row>
    <row r="506" spans="34:34" x14ac:dyDescent="0.25">
      <c r="AH506" s="358"/>
    </row>
    <row r="507" spans="34:34" x14ac:dyDescent="0.25">
      <c r="AH507" s="358"/>
    </row>
    <row r="508" spans="34:34" x14ac:dyDescent="0.25">
      <c r="AH508" s="358"/>
    </row>
    <row r="509" spans="34:34" x14ac:dyDescent="0.25">
      <c r="AH509" s="358"/>
    </row>
    <row r="510" spans="34:34" x14ac:dyDescent="0.25">
      <c r="AH510" s="358"/>
    </row>
    <row r="511" spans="34:34" x14ac:dyDescent="0.25">
      <c r="AH511" s="358"/>
    </row>
    <row r="512" spans="34:34" x14ac:dyDescent="0.25">
      <c r="AH512" s="358"/>
    </row>
    <row r="513" spans="34:34" x14ac:dyDescent="0.25">
      <c r="AH513" s="358"/>
    </row>
  </sheetData>
  <phoneticPr fontId="10" type="noConversion"/>
  <conditionalFormatting sqref="P8:P153 P155:P1048576">
    <cfRule type="cellIs" dxfId="4523" priority="8457" operator="between">
      <formula>1</formula>
      <formula>2</formula>
    </cfRule>
    <cfRule type="cellIs" dxfId="4522" priority="8660" operator="equal">
      <formula>3</formula>
    </cfRule>
    <cfRule type="cellIs" dxfId="4521" priority="8661" operator="between">
      <formula>5</formula>
      <formula>4</formula>
    </cfRule>
  </conditionalFormatting>
  <conditionalFormatting sqref="G317:G1048576">
    <cfRule type="cellIs" dxfId="4520" priority="7961" operator="lessThan">
      <formula>4</formula>
    </cfRule>
  </conditionalFormatting>
  <conditionalFormatting sqref="I317:I1048576">
    <cfRule type="cellIs" dxfId="4519" priority="7960" operator="lessThan">
      <formula>0.25</formula>
    </cfRule>
  </conditionalFormatting>
  <conditionalFormatting sqref="AD57">
    <cfRule type="cellIs" dxfId="4518" priority="394" operator="equal">
      <formula>1</formula>
    </cfRule>
    <cfRule type="cellIs" dxfId="4517" priority="395" operator="equal">
      <formula>3</formula>
    </cfRule>
    <cfRule type="cellIs" dxfId="4516" priority="396" operator="equal">
      <formula>5</formula>
    </cfRule>
  </conditionalFormatting>
  <conditionalFormatting sqref="AG57">
    <cfRule type="cellIs" dxfId="4515" priority="385" operator="equal">
      <formula>1</formula>
    </cfRule>
    <cfRule type="cellIs" dxfId="4514" priority="386" operator="equal">
      <formula>3</formula>
    </cfRule>
    <cfRule type="cellIs" dxfId="4513" priority="387" operator="between">
      <formula>4</formula>
      <formula>5</formula>
    </cfRule>
  </conditionalFormatting>
  <conditionalFormatting sqref="AL57">
    <cfRule type="cellIs" dxfId="4512" priority="373" operator="equal">
      <formula>2</formula>
    </cfRule>
    <cfRule type="cellIs" dxfId="4511" priority="374" operator="equal">
      <formula>3</formula>
    </cfRule>
    <cfRule type="cellIs" dxfId="4510" priority="375" operator="between">
      <formula>4</formula>
      <formula>5</formula>
    </cfRule>
  </conditionalFormatting>
  <conditionalFormatting sqref="AS57">
    <cfRule type="cellIs" dxfId="4509" priority="357" operator="equal">
      <formula>5</formula>
    </cfRule>
    <cfRule type="cellIs" dxfId="4508" priority="358" operator="equal">
      <formula>3</formula>
    </cfRule>
    <cfRule type="cellIs" dxfId="4507" priority="359" operator="equal">
      <formula>1</formula>
    </cfRule>
  </conditionalFormatting>
  <conditionalFormatting sqref="BH57">
    <cfRule type="cellIs" dxfId="4506" priority="320" operator="equal">
      <formula>5</formula>
    </cfRule>
    <cfRule type="cellIs" dxfId="4505" priority="321" operator="between">
      <formula>2</formula>
      <formula>3</formula>
    </cfRule>
    <cfRule type="cellIs" dxfId="4504" priority="322" operator="equal">
      <formula>1</formula>
    </cfRule>
  </conditionalFormatting>
  <conditionalFormatting sqref="BR57">
    <cfRule type="cellIs" dxfId="4503" priority="296" operator="equal">
      <formula>5</formula>
    </cfRule>
    <cfRule type="cellIs" dxfId="4502" priority="297" operator="equal">
      <formula>3</formula>
    </cfRule>
    <cfRule type="cellIs" dxfId="4501" priority="298" operator="between">
      <formula>1</formula>
      <formula>2</formula>
    </cfRule>
  </conditionalFormatting>
  <conditionalFormatting sqref="CI57">
    <cfRule type="cellIs" dxfId="4500" priority="257" operator="equal">
      <formula>1</formula>
    </cfRule>
    <cfRule type="cellIs" dxfId="4499" priority="258" operator="between">
      <formula>2</formula>
      <formula>3</formula>
    </cfRule>
    <cfRule type="cellIs" dxfId="4498" priority="259" operator="between">
      <formula>5</formula>
      <formula>4</formula>
    </cfRule>
  </conditionalFormatting>
  <conditionalFormatting sqref="CL57">
    <cfRule type="cellIs" dxfId="4497" priority="248" operator="equal">
      <formula>1</formula>
    </cfRule>
    <cfRule type="cellIs" dxfId="4496" priority="249" operator="between">
      <formula>2</formula>
      <formula>3</formula>
    </cfRule>
    <cfRule type="cellIs" dxfId="4495" priority="250" operator="between">
      <formula>5</formula>
      <formula>4</formula>
    </cfRule>
  </conditionalFormatting>
  <conditionalFormatting sqref="BE57">
    <cfRule type="cellIs" dxfId="4494" priority="220" operator="equal">
      <formula>3</formula>
    </cfRule>
    <cfRule type="cellIs" dxfId="4493" priority="221" operator="equal">
      <formula>1</formula>
    </cfRule>
    <cfRule type="cellIs" dxfId="4492" priority="222" operator="equal">
      <formula>2</formula>
    </cfRule>
    <cfRule type="cellIs" dxfId="4491" priority="223" operator="equal">
      <formula>5</formula>
    </cfRule>
  </conditionalFormatting>
  <conditionalFormatting sqref="AB8:AB153 AB155:AB1048576">
    <cfRule type="cellIs" dxfId="4490" priority="8626" operator="equal">
      <formula>1</formula>
    </cfRule>
    <cfRule type="cellIs" dxfId="4489" priority="8627" operator="equal">
      <formula>2</formula>
    </cfRule>
    <cfRule type="cellIs" dxfId="4488" priority="8628" operator="equal">
      <formula>3</formula>
    </cfRule>
    <cfRule type="cellIs" dxfId="4487" priority="8629" operator="between">
      <formula>4</formula>
      <formula>5</formula>
    </cfRule>
  </conditionalFormatting>
  <conditionalFormatting sqref="AC18:AC19 AC33:AC34 AC38 AC41 AC44:AC45 AC50 AC53 AC55 AC59:AC61 AC64:AC68 AC71 AC74 AC79 AC84 AC88 AC93:AC94 AC99 AC102 AC114 AC133 AC135:AC136 AC138:AC142 AC144:AC148 AC150 AC152 AC155:AC158 AC160:AC162 AC176 AC180 AC184:AC187 AC199:AC201 AC208:AC211 AC213 AC219:AC224 AC228 AC235 AC239 AC244 AC251:AC258 AC263:AC265 AC274 AC278 AC294 AC306 AC316:AC1048576 AC28:AC30 AC47 AC97 AC104:AC105 AC190:AC194 AC205 AC216 AC226 AC230:AC231 AC166:AC170 AD317:AG317">
    <cfRule type="cellIs" dxfId="4486" priority="391" operator="between">
      <formula>1</formula>
      <formula>2</formula>
    </cfRule>
    <cfRule type="cellIs" dxfId="4485" priority="392" operator="equal">
      <formula>3</formula>
    </cfRule>
    <cfRule type="cellIs" dxfId="4484" priority="393" operator="equal">
      <formula>5</formula>
    </cfRule>
  </conditionalFormatting>
  <conditionalFormatting sqref="AO8:AO153 AO155:AO1048576">
    <cfRule type="cellIs" dxfId="4483" priority="523" operator="equal">
      <formula>1</formula>
    </cfRule>
    <cfRule type="cellIs" dxfId="4482" priority="524" operator="between">
      <formula>2</formula>
      <formula>3</formula>
    </cfRule>
    <cfRule type="cellIs" dxfId="4481" priority="525" operator="between">
      <formula>5</formula>
      <formula>4</formula>
    </cfRule>
  </conditionalFormatting>
  <conditionalFormatting sqref="AM155:AM1048576 AM8:AM153">
    <cfRule type="cellIs" dxfId="4480" priority="369" operator="equal">
      <formula>5</formula>
    </cfRule>
    <cfRule type="cellIs" dxfId="4479" priority="370" operator="equal">
      <formula>3</formula>
    </cfRule>
    <cfRule type="cellIs" dxfId="4478" priority="371" operator="equal">
      <formula>1</formula>
    </cfRule>
  </conditionalFormatting>
  <conditionalFormatting sqref="AN8:AN153 AN155:AN1048576">
    <cfRule type="cellIs" dxfId="4477" priority="526" operator="between">
      <formula>1</formula>
      <formula>2</formula>
    </cfRule>
    <cfRule type="cellIs" dxfId="4476" priority="527" operator="between">
      <formula>3</formula>
      <formula>4</formula>
    </cfRule>
    <cfRule type="cellIs" dxfId="4475" priority="528" operator="equal">
      <formula>5</formula>
    </cfRule>
  </conditionalFormatting>
  <conditionalFormatting sqref="AP8:AP153 AP155:AP1048576">
    <cfRule type="cellIs" dxfId="4474" priority="366" operator="between">
      <formula>5</formula>
      <formula>4</formula>
    </cfRule>
    <cfRule type="cellIs" dxfId="4473" priority="367" operator="between">
      <formula>3</formula>
      <formula>2</formula>
    </cfRule>
    <cfRule type="cellIs" dxfId="4472" priority="368" operator="equal">
      <formula>1</formula>
    </cfRule>
  </conditionalFormatting>
  <conditionalFormatting sqref="AQ8:AQ153 AQ155:AQ1048576">
    <cfRule type="cellIs" dxfId="4471" priority="517" operator="equal">
      <formula>1</formula>
    </cfRule>
    <cfRule type="cellIs" dxfId="4470" priority="518" operator="between">
      <formula>2</formula>
      <formula>4</formula>
    </cfRule>
    <cfRule type="cellIs" dxfId="4469" priority="519" operator="equal">
      <formula>5</formula>
    </cfRule>
  </conditionalFormatting>
  <conditionalFormatting sqref="AR8:AR153 AR155:AR1048576">
    <cfRule type="cellIs" dxfId="4468" priority="216" operator="between">
      <formula>5</formula>
      <formula>4</formula>
    </cfRule>
    <cfRule type="cellIs" dxfId="4467" priority="217" operator="equal">
      <formula>3</formula>
    </cfRule>
    <cfRule type="cellIs" dxfId="4466" priority="218" operator="equal">
      <formula>2</formula>
    </cfRule>
    <cfRule type="cellIs" dxfId="4465" priority="219" operator="equal">
      <formula>1</formula>
    </cfRule>
  </conditionalFormatting>
  <conditionalFormatting sqref="AT8:AT153 AT155:AT1048576">
    <cfRule type="cellIs" dxfId="4464" priority="212" operator="equal">
      <formula>5</formula>
    </cfRule>
    <cfRule type="cellIs" dxfId="4463" priority="213" operator="between">
      <formula>3</formula>
      <formula>4</formula>
    </cfRule>
    <cfRule type="cellIs" dxfId="4462" priority="214" operator="equal">
      <formula>2</formula>
    </cfRule>
    <cfRule type="cellIs" dxfId="4461" priority="215" operator="equal">
      <formula>1</formula>
    </cfRule>
  </conditionalFormatting>
  <conditionalFormatting sqref="AU8:AU153 AU155:AU242 AU244:AU1048576">
    <cfRule type="cellIs" dxfId="4460" priority="352" operator="equal">
      <formula>1</formula>
    </cfRule>
    <cfRule type="cellIs" dxfId="4459" priority="353" operator="between">
      <formula>2</formula>
      <formula>3</formula>
    </cfRule>
    <cfRule type="cellIs" dxfId="4458" priority="400" operator="equal">
      <formula>5</formula>
    </cfRule>
  </conditionalFormatting>
  <conditionalFormatting sqref="AV8:AV153 AV155:AV242 AV244:AV1048576">
    <cfRule type="cellIs" dxfId="4457" priority="506" operator="equal">
      <formula>1</formula>
    </cfRule>
    <cfRule type="cellIs" dxfId="4456" priority="507" operator="between">
      <formula>2</formula>
      <formula>3</formula>
    </cfRule>
    <cfRule type="cellIs" dxfId="4455" priority="508" operator="between">
      <formula>5</formula>
      <formula>4</formula>
    </cfRule>
  </conditionalFormatting>
  <conditionalFormatting sqref="AW8:AW153 AW155:AW242 AW244:AW1048576">
    <cfRule type="cellIs" dxfId="4454" priority="349" operator="equal">
      <formula>5</formula>
    </cfRule>
    <cfRule type="cellIs" dxfId="4453" priority="350" operator="equal">
      <formula>3</formula>
    </cfRule>
    <cfRule type="cellIs" dxfId="4452" priority="351" operator="equal">
      <formula>1</formula>
    </cfRule>
  </conditionalFormatting>
  <conditionalFormatting sqref="AX8:AX153 AX155:AX242 AX244:AX1048576">
    <cfRule type="cellIs" dxfId="4451" priority="346" operator="equal">
      <formula>1</formula>
    </cfRule>
    <cfRule type="cellIs" dxfId="4450" priority="347" operator="between">
      <formula>3</formula>
      <formula>2</formula>
    </cfRule>
    <cfRule type="cellIs" dxfId="4449" priority="348" operator="equal">
      <formula>5</formula>
    </cfRule>
  </conditionalFormatting>
  <conditionalFormatting sqref="AY8:AY153 AY155:AY242 AY244:AY1048576">
    <cfRule type="cellIs" dxfId="4448" priority="498" operator="equal">
      <formula>1</formula>
    </cfRule>
    <cfRule type="cellIs" dxfId="4447" priority="499" operator="equal">
      <formula>5</formula>
    </cfRule>
  </conditionalFormatting>
  <conditionalFormatting sqref="AZ8:AZ153 AZ155:AZ242 AZ244:AZ1048576">
    <cfRule type="cellIs" dxfId="4446" priority="340" operator="equal">
      <formula>1</formula>
    </cfRule>
    <cfRule type="cellIs" dxfId="4445" priority="341" operator="between">
      <formula>2</formula>
      <formula>3</formula>
    </cfRule>
    <cfRule type="cellIs" dxfId="4444" priority="342" operator="between">
      <formula>5</formula>
      <formula>4</formula>
    </cfRule>
  </conditionalFormatting>
  <conditionalFormatting sqref="BA8:BA153 BA155:BA242 BA244:BA1048576">
    <cfRule type="cellIs" dxfId="4443" priority="337" operator="equal">
      <formula>1</formula>
    </cfRule>
    <cfRule type="cellIs" dxfId="4442" priority="338" operator="between">
      <formula>2</formula>
      <formula>4</formula>
    </cfRule>
    <cfRule type="cellIs" dxfId="4441" priority="339" operator="equal">
      <formula>5</formula>
    </cfRule>
  </conditionalFormatting>
  <conditionalFormatting sqref="O8:O153 O155:O1048576">
    <cfRule type="cellIs" dxfId="4440" priority="8072" operator="equal">
      <formula>1</formula>
    </cfRule>
    <cfRule type="cellIs" dxfId="4439" priority="8073" operator="between">
      <formula>2</formula>
      <formula>4</formula>
    </cfRule>
    <cfRule type="cellIs" dxfId="4438" priority="8074" operator="equal">
      <formula>5</formula>
    </cfRule>
  </conditionalFormatting>
  <conditionalFormatting sqref="T8:T153 T155:T1048576">
    <cfRule type="cellIs" dxfId="4437" priority="574" operator="equal">
      <formula>1</formula>
    </cfRule>
    <cfRule type="cellIs" dxfId="4436" priority="575" operator="equal">
      <formula>3</formula>
    </cfRule>
    <cfRule type="cellIs" dxfId="4435" priority="576" operator="equal">
      <formula>5</formula>
    </cfRule>
  </conditionalFormatting>
  <conditionalFormatting sqref="U8:U153 U155:U1048576">
    <cfRule type="cellIs" dxfId="4434" priority="210" operator="equal">
      <formula>1</formula>
    </cfRule>
  </conditionalFormatting>
  <conditionalFormatting sqref="U8:U153 U155:U1048576">
    <cfRule type="cellIs" dxfId="4433" priority="208" operator="between">
      <formula>4</formula>
      <formula>5</formula>
    </cfRule>
    <cfRule type="cellIs" dxfId="4432" priority="209" operator="between">
      <formula>2</formula>
      <formula>3</formula>
    </cfRule>
  </conditionalFormatting>
  <conditionalFormatting sqref="W8:W153 W155:W1048576">
    <cfRule type="cellIs" dxfId="4431" priority="565" operator="equal">
      <formula>1</formula>
    </cfRule>
    <cfRule type="cellIs" dxfId="4430" priority="566" operator="equal">
      <formula>3</formula>
    </cfRule>
    <cfRule type="cellIs" dxfId="4429" priority="567" operator="between">
      <formula>4</formula>
      <formula>5</formula>
    </cfRule>
  </conditionalFormatting>
  <conditionalFormatting sqref="X8:X153 X155:X1048576">
    <cfRule type="cellIs" dxfId="4428" priority="562" operator="between">
      <formula>1</formula>
      <formula>2</formula>
    </cfRule>
    <cfRule type="cellIs" dxfId="4427" priority="563" operator="equal">
      <formula>3</formula>
    </cfRule>
    <cfRule type="cellIs" dxfId="4426" priority="564" operator="between">
      <formula>5</formula>
      <formula>4</formula>
    </cfRule>
  </conditionalFormatting>
  <conditionalFormatting sqref="Y8:Y153 Y155:Y1048576">
    <cfRule type="cellIs" dxfId="4425" priority="559" operator="equal">
      <formula>1</formula>
    </cfRule>
    <cfRule type="cellIs" dxfId="4424" priority="560" operator="equal">
      <formula>3</formula>
    </cfRule>
    <cfRule type="cellIs" dxfId="4423" priority="561" operator="equal">
      <formula>5</formula>
    </cfRule>
  </conditionalFormatting>
  <conditionalFormatting sqref="Z8:Z153 Z155:Z1048576">
    <cfRule type="cellIs" dxfId="4422" priority="556" operator="equal">
      <formula>2</formula>
    </cfRule>
    <cfRule type="cellIs" dxfId="4421" priority="557" operator="equal">
      <formula>3</formula>
    </cfRule>
    <cfRule type="cellIs" dxfId="4420" priority="558" operator="equal">
      <formula>4</formula>
    </cfRule>
  </conditionalFormatting>
  <conditionalFormatting sqref="AH8:AH153 AH155:AH1048576">
    <cfRule type="cellIs" dxfId="4419" priority="382" operator="between">
      <formula>1</formula>
      <formula>2</formula>
    </cfRule>
    <cfRule type="cellIs" dxfId="4418" priority="383" operator="equal">
      <formula>3</formula>
    </cfRule>
    <cfRule type="cellIs" dxfId="4417" priority="384" operator="between">
      <formula>5</formula>
      <formula>4</formula>
    </cfRule>
  </conditionalFormatting>
  <conditionalFormatting sqref="AI155:AI1048576 AI8:AI153">
    <cfRule type="cellIs" dxfId="4416" priority="379" operator="equal">
      <formula>1</formula>
    </cfRule>
    <cfRule type="cellIs" dxfId="4415" priority="380" operator="equal">
      <formula>3</formula>
    </cfRule>
    <cfRule type="cellIs" dxfId="4414" priority="381" operator="between">
      <formula>4</formula>
      <formula>5</formula>
    </cfRule>
  </conditionalFormatting>
  <conditionalFormatting sqref="AJ8:AJ153 AJ155:AJ1048576">
    <cfRule type="cellIs" dxfId="4413" priority="376" operator="equal">
      <formula>1</formula>
    </cfRule>
    <cfRule type="cellIs" dxfId="4412" priority="377" operator="equal">
      <formula>3</formula>
    </cfRule>
    <cfRule type="cellIs" dxfId="4411" priority="378" operator="equal">
      <formula>5</formula>
    </cfRule>
  </conditionalFormatting>
  <conditionalFormatting sqref="AK8:AK153 AK155:AK1048576">
    <cfRule type="cellIs" dxfId="4410" priority="203" operator="equal">
      <formula>4</formula>
    </cfRule>
    <cfRule type="cellIs" dxfId="4409" priority="204" operator="equal">
      <formula>2</formula>
    </cfRule>
  </conditionalFormatting>
  <conditionalFormatting sqref="BC8:BC153 BC155:BC1048576">
    <cfRule type="cellIs" dxfId="4408" priority="489" operator="between">
      <formula>1</formula>
      <formula>2</formula>
    </cfRule>
    <cfRule type="cellIs" dxfId="4407" priority="490" operator="equal">
      <formula>3</formula>
    </cfRule>
    <cfRule type="cellIs" dxfId="4406" priority="491" operator="between">
      <formula>5</formula>
      <formula>4</formula>
    </cfRule>
  </conditionalFormatting>
  <conditionalFormatting sqref="BD8:BD153 BD155:BD1048576">
    <cfRule type="cellIs" dxfId="4405" priority="486" operator="equal">
      <formula>1</formula>
    </cfRule>
    <cfRule type="cellIs" dxfId="4404" priority="487" operator="between">
      <formula>2</formula>
      <formula>3</formula>
    </cfRule>
    <cfRule type="cellIs" dxfId="4403" priority="488" operator="between">
      <formula>5</formula>
      <formula>4</formula>
    </cfRule>
  </conditionalFormatting>
  <conditionalFormatting sqref="BF8:BF153 BF155:BF1048576">
    <cfRule type="cellIs" dxfId="4402" priority="326" operator="equal">
      <formula>1</formula>
    </cfRule>
    <cfRule type="cellIs" dxfId="4401" priority="327" operator="between">
      <formula>2</formula>
      <formula>4</formula>
    </cfRule>
    <cfRule type="cellIs" dxfId="4400" priority="328" operator="equal">
      <formula>5</formula>
    </cfRule>
  </conditionalFormatting>
  <conditionalFormatting sqref="BG8:BG153 BG155:BG1048576">
    <cfRule type="cellIs" dxfId="4399" priority="202" operator="equal">
      <formula>5</formula>
    </cfRule>
    <cfRule type="cellIs" dxfId="4398" priority="1739" operator="equal">
      <formula>1</formula>
    </cfRule>
    <cfRule type="cellIs" dxfId="4397" priority="1740" operator="equal">
      <formula>2</formula>
    </cfRule>
    <cfRule type="cellIs" dxfId="4396" priority="1741" operator="equal">
      <formula>4</formula>
    </cfRule>
  </conditionalFormatting>
  <conditionalFormatting sqref="BJ8:BJ153 BJ155:BJ1048576">
    <cfRule type="cellIs" dxfId="4395" priority="315" operator="equal">
      <formula>5</formula>
    </cfRule>
    <cfRule type="cellIs" dxfId="4394" priority="316" operator="equal">
      <formula>3</formula>
    </cfRule>
    <cfRule type="cellIs" dxfId="4393" priority="317" operator="equal">
      <formula>1</formula>
    </cfRule>
  </conditionalFormatting>
  <conditionalFormatting sqref="BK8:BK153 BK155:BK1048576">
    <cfRule type="cellIs" dxfId="4392" priority="199" operator="equal">
      <formula>5</formula>
    </cfRule>
    <cfRule type="cellIs" dxfId="4391" priority="200" operator="equal">
      <formula>3</formula>
    </cfRule>
    <cfRule type="cellIs" dxfId="4390" priority="201" operator="equal">
      <formula>1</formula>
    </cfRule>
  </conditionalFormatting>
  <conditionalFormatting sqref="BL8:BL153 BL155:BL1048576">
    <cfRule type="cellIs" dxfId="4389" priority="467" operator="equal">
      <formula>1</formula>
    </cfRule>
    <cfRule type="cellIs" dxfId="4388" priority="468" operator="between">
      <formula>2</formula>
      <formula>3</formula>
    </cfRule>
    <cfRule type="cellIs" dxfId="4387" priority="469" operator="between">
      <formula>5</formula>
      <formula>4</formula>
    </cfRule>
  </conditionalFormatting>
  <conditionalFormatting sqref="BM8:BM153 BM155:BM1048576">
    <cfRule type="cellIs" dxfId="4386" priority="198" operator="between">
      <formula>4</formula>
      <formula>5</formula>
    </cfRule>
    <cfRule type="cellIs" dxfId="4385" priority="309" operator="equal">
      <formula>2</formula>
    </cfRule>
    <cfRule type="cellIs" dxfId="4384" priority="310" operator="equal">
      <formula>1</formula>
    </cfRule>
  </conditionalFormatting>
  <conditionalFormatting sqref="BN8:BN153 BN155:BN1048576">
    <cfRule type="cellIs" dxfId="4383" priority="306" operator="equal">
      <formula>1</formula>
    </cfRule>
    <cfRule type="cellIs" dxfId="4382" priority="307" operator="between">
      <formula>2</formula>
      <formula>3</formula>
    </cfRule>
    <cfRule type="cellIs" dxfId="4381" priority="308" operator="between">
      <formula>5</formula>
      <formula>4</formula>
    </cfRule>
  </conditionalFormatting>
  <conditionalFormatting sqref="BP8:BP153 BP155:BP1048576">
    <cfRule type="cellIs" dxfId="4380" priority="303" operator="equal">
      <formula>1</formula>
    </cfRule>
    <cfRule type="cellIs" dxfId="4379" priority="304" operator="between">
      <formula>2</formula>
      <formula>4</formula>
    </cfRule>
    <cfRule type="cellIs" dxfId="4378" priority="305" operator="equal">
      <formula>5</formula>
    </cfRule>
  </conditionalFormatting>
  <conditionalFormatting sqref="BQ8:BQ153 BQ155:BQ1048576">
    <cfRule type="cellIs" dxfId="4377" priority="299" operator="between">
      <formula>1</formula>
      <formula>2</formula>
    </cfRule>
    <cfRule type="cellIs" dxfId="4376" priority="300" operator="equal">
      <formula>3</formula>
    </cfRule>
    <cfRule type="cellIs" dxfId="4375" priority="302" operator="equal">
      <formula>5</formula>
    </cfRule>
  </conditionalFormatting>
  <conditionalFormatting sqref="BS8:BS153 BS155:BS1048576">
    <cfRule type="cellIs" dxfId="4374" priority="195" operator="equal">
      <formula>5</formula>
    </cfRule>
    <cfRule type="cellIs" dxfId="4373" priority="196" operator="between">
      <formula>2</formula>
      <formula>4</formula>
    </cfRule>
    <cfRule type="cellIs" dxfId="4372" priority="197" operator="equal">
      <formula>1</formula>
    </cfRule>
  </conditionalFormatting>
  <conditionalFormatting sqref="BT8:BT153 BT155:BT1048576">
    <cfRule type="cellIs" dxfId="4371" priority="192" operator="between">
      <formula>4</formula>
      <formula>5</formula>
    </cfRule>
    <cfRule type="cellIs" dxfId="4370" priority="193" operator="between">
      <formula>2</formula>
      <formula>3</formula>
    </cfRule>
    <cfRule type="cellIs" dxfId="4369" priority="194" operator="equal">
      <formula>1</formula>
    </cfRule>
  </conditionalFormatting>
  <conditionalFormatting sqref="BU8:BU153 BU155:BU1048576">
    <cfRule type="cellIs" dxfId="4368" priority="189" operator="between">
      <formula>4</formula>
      <formula>5</formula>
    </cfRule>
    <cfRule type="cellIs" dxfId="4367" priority="190" operator="equal">
      <formula>3</formula>
    </cfRule>
    <cfRule type="cellIs" dxfId="4366" priority="191" operator="between">
      <formula>1</formula>
      <formula>2</formula>
    </cfRule>
  </conditionalFormatting>
  <conditionalFormatting sqref="CE8:CE19 BV8:BW19 BY8:CB19 CG8:CG19 CG21:CG31 BY21:CB31 BV21:BW31 CE21:CE31 CE33:CE52 BV33:BW52 BY33:CB52 CG33:CG52 CG55:CG60 BY55:CB60 BV55:BW60 CE55:CE60 CE75 BV75:BW75 BY75:CB75 CG75 CG78:CG151 BY78:CB151 BV78:BW151 CE78:CE151 CE153 BV153:BW153 BY153:CB153 CG153 CG155:CG160 BY155:CB160 BV155:BW160 CE155:CE160 CG170:CG242 BY170:CB242 BV170:BW242 CE170:CE242 CG259:CG299 BY259:CB299 BV259:BW299 CE259:CE299 CE301:CE1048576 BV301:BW1048576 BY301:CB1048576 CG301:CG1048576 CE62:CE73 BV62:BW73 BY62:CB73 CG62:CG73 CE245:CE251 BV245:BW251 BY245:CB251 CG245:CG251">
    <cfRule type="cellIs" dxfId="4365" priority="186" operator="between">
      <formula>4</formula>
      <formula>5</formula>
    </cfRule>
    <cfRule type="cellIs" dxfId="4364" priority="187" operator="between">
      <formula>2</formula>
      <formula>3</formula>
    </cfRule>
    <cfRule type="cellIs" dxfId="4363" priority="188" operator="equal">
      <formula>1</formula>
    </cfRule>
  </conditionalFormatting>
  <conditionalFormatting sqref="CK8:CK153 CK155:CK1048576">
    <cfRule type="cellIs" dxfId="4362" priority="180" operator="equal">
      <formula>5</formula>
    </cfRule>
    <cfRule type="cellIs" dxfId="4361" priority="181" operator="equal">
      <formula>3</formula>
    </cfRule>
    <cfRule type="cellIs" dxfId="4360" priority="182" operator="equal">
      <formula>1</formula>
    </cfRule>
  </conditionalFormatting>
  <conditionalFormatting sqref="R8:R153 R155:R1048576">
    <cfRule type="cellIs" dxfId="4359" priority="577" operator="equal">
      <formula>1</formula>
    </cfRule>
    <cfRule type="cellIs" dxfId="4358" priority="578" operator="equal">
      <formula>3</formula>
    </cfRule>
    <cfRule type="cellIs" dxfId="4357" priority="579" operator="equal">
      <formula>5</formula>
    </cfRule>
  </conditionalFormatting>
  <conditionalFormatting sqref="S8:S153 S155:S1048576">
    <cfRule type="cellIs" dxfId="4356" priority="571" operator="between">
      <formula>1</formula>
      <formula>2</formula>
    </cfRule>
    <cfRule type="cellIs" dxfId="4355" priority="572" operator="equal">
      <formula>3</formula>
    </cfRule>
    <cfRule type="cellIs" dxfId="4354" priority="573" operator="equal">
      <formula>5</formula>
    </cfRule>
  </conditionalFormatting>
  <conditionalFormatting sqref="M1:M153 M155:M1048576">
    <cfRule type="cellIs" dxfId="4353" priority="176" operator="equal">
      <formula>1</formula>
    </cfRule>
    <cfRule type="cellIs" dxfId="4352" priority="177" operator="equal">
      <formula>5</formula>
    </cfRule>
  </conditionalFormatting>
  <conditionalFormatting sqref="G8:G153 G155:G316">
    <cfRule type="cellIs" dxfId="4351" priority="175" operator="lessThan">
      <formula>4</formula>
    </cfRule>
  </conditionalFormatting>
  <conditionalFormatting sqref="I8:I153 I155:I316">
    <cfRule type="cellIs" dxfId="4350" priority="174" operator="lessThan">
      <formula>0.25</formula>
    </cfRule>
  </conditionalFormatting>
  <conditionalFormatting sqref="P154">
    <cfRule type="cellIs" dxfId="4349" priority="167" operator="between">
      <formula>1</formula>
      <formula>2</formula>
    </cfRule>
    <cfRule type="cellIs" dxfId="4348" priority="172" operator="equal">
      <formula>3</formula>
    </cfRule>
    <cfRule type="cellIs" dxfId="4347" priority="173" operator="between">
      <formula>5</formula>
      <formula>4</formula>
    </cfRule>
  </conditionalFormatting>
  <conditionalFormatting sqref="AB154">
    <cfRule type="cellIs" dxfId="4346" priority="168" operator="equal">
      <formula>1</formula>
    </cfRule>
    <cfRule type="cellIs" dxfId="4345" priority="169" operator="equal">
      <formula>2</formula>
    </cfRule>
    <cfRule type="cellIs" dxfId="4344" priority="170" operator="equal">
      <formula>3</formula>
    </cfRule>
    <cfRule type="cellIs" dxfId="4343" priority="171" operator="between">
      <formula>4</formula>
      <formula>5</formula>
    </cfRule>
  </conditionalFormatting>
  <conditionalFormatting sqref="AC154">
    <cfRule type="cellIs" dxfId="4342" priority="110" operator="between">
      <formula>1</formula>
      <formula>2</formula>
    </cfRule>
    <cfRule type="cellIs" dxfId="4341" priority="111" operator="equal">
      <formula>3</formula>
    </cfRule>
    <cfRule type="cellIs" dxfId="4340" priority="112" operator="equal">
      <formula>5</formula>
    </cfRule>
  </conditionalFormatting>
  <conditionalFormatting sqref="AO154">
    <cfRule type="cellIs" dxfId="4339" priority="132" operator="equal">
      <formula>1</formula>
    </cfRule>
    <cfRule type="cellIs" dxfId="4338" priority="133" operator="between">
      <formula>2</formula>
      <formula>3</formula>
    </cfRule>
    <cfRule type="cellIs" dxfId="4337" priority="134" operator="between">
      <formula>5</formula>
      <formula>4</formula>
    </cfRule>
  </conditionalFormatting>
  <conditionalFormatting sqref="AM154">
    <cfRule type="cellIs" dxfId="4336" priority="98" operator="equal">
      <formula>5</formula>
    </cfRule>
    <cfRule type="cellIs" dxfId="4335" priority="99" operator="equal">
      <formula>3</formula>
    </cfRule>
    <cfRule type="cellIs" dxfId="4334" priority="100" operator="equal">
      <formula>1</formula>
    </cfRule>
  </conditionalFormatting>
  <conditionalFormatting sqref="AN154">
    <cfRule type="cellIs" dxfId="4333" priority="135" operator="between">
      <formula>1</formula>
      <formula>2</formula>
    </cfRule>
    <cfRule type="cellIs" dxfId="4332" priority="136" operator="between">
      <formula>3</formula>
      <formula>4</formula>
    </cfRule>
    <cfRule type="cellIs" dxfId="4331" priority="137" operator="equal">
      <formula>5</formula>
    </cfRule>
  </conditionalFormatting>
  <conditionalFormatting sqref="AP154">
    <cfRule type="cellIs" dxfId="4330" priority="95" operator="between">
      <formula>5</formula>
      <formula>4</formula>
    </cfRule>
    <cfRule type="cellIs" dxfId="4329" priority="96" operator="between">
      <formula>3</formula>
      <formula>2</formula>
    </cfRule>
    <cfRule type="cellIs" dxfId="4328" priority="97" operator="equal">
      <formula>1</formula>
    </cfRule>
  </conditionalFormatting>
  <conditionalFormatting sqref="AQ154">
    <cfRule type="cellIs" dxfId="4327" priority="129" operator="equal">
      <formula>1</formula>
    </cfRule>
    <cfRule type="cellIs" dxfId="4326" priority="130" operator="between">
      <formula>2</formula>
      <formula>4</formula>
    </cfRule>
    <cfRule type="cellIs" dxfId="4325" priority="131" operator="equal">
      <formula>5</formula>
    </cfRule>
  </conditionalFormatting>
  <conditionalFormatting sqref="AR154">
    <cfRule type="cellIs" dxfId="4324" priority="60" operator="between">
      <formula>5</formula>
      <formula>4</formula>
    </cfRule>
    <cfRule type="cellIs" dxfId="4323" priority="61" operator="equal">
      <formula>3</formula>
    </cfRule>
    <cfRule type="cellIs" dxfId="4322" priority="62" operator="equal">
      <formula>2</formula>
    </cfRule>
    <cfRule type="cellIs" dxfId="4321" priority="63" operator="equal">
      <formula>1</formula>
    </cfRule>
  </conditionalFormatting>
  <conditionalFormatting sqref="AT154">
    <cfRule type="cellIs" dxfId="4320" priority="56" operator="equal">
      <formula>5</formula>
    </cfRule>
    <cfRule type="cellIs" dxfId="4319" priority="57" operator="between">
      <formula>3</formula>
      <formula>4</formula>
    </cfRule>
    <cfRule type="cellIs" dxfId="4318" priority="58" operator="equal">
      <formula>2</formula>
    </cfRule>
    <cfRule type="cellIs" dxfId="4317" priority="59" operator="equal">
      <formula>1</formula>
    </cfRule>
  </conditionalFormatting>
  <conditionalFormatting sqref="AU154">
    <cfRule type="cellIs" dxfId="4316" priority="93" operator="equal">
      <formula>1</formula>
    </cfRule>
    <cfRule type="cellIs" dxfId="4315" priority="94" operator="between">
      <formula>2</formula>
      <formula>3</formula>
    </cfRule>
    <cfRule type="cellIs" dxfId="4314" priority="113" operator="equal">
      <formula>5</formula>
    </cfRule>
  </conditionalFormatting>
  <conditionalFormatting sqref="AV154">
    <cfRule type="cellIs" dxfId="4313" priority="126" operator="equal">
      <formula>1</formula>
    </cfRule>
    <cfRule type="cellIs" dxfId="4312" priority="127" operator="between">
      <formula>2</formula>
      <formula>3</formula>
    </cfRule>
    <cfRule type="cellIs" dxfId="4311" priority="128" operator="between">
      <formula>5</formula>
      <formula>4</formula>
    </cfRule>
  </conditionalFormatting>
  <conditionalFormatting sqref="AW154">
    <cfRule type="cellIs" dxfId="4310" priority="90" operator="equal">
      <formula>5</formula>
    </cfRule>
    <cfRule type="cellIs" dxfId="4309" priority="91" operator="equal">
      <formula>3</formula>
    </cfRule>
    <cfRule type="cellIs" dxfId="4308" priority="92" operator="equal">
      <formula>1</formula>
    </cfRule>
  </conditionalFormatting>
  <conditionalFormatting sqref="AX154">
    <cfRule type="cellIs" dxfId="4307" priority="87" operator="equal">
      <formula>1</formula>
    </cfRule>
    <cfRule type="cellIs" dxfId="4306" priority="88" operator="between">
      <formula>3</formula>
      <formula>2</formula>
    </cfRule>
    <cfRule type="cellIs" dxfId="4305" priority="89" operator="equal">
      <formula>5</formula>
    </cfRule>
  </conditionalFormatting>
  <conditionalFormatting sqref="AY154">
    <cfRule type="cellIs" dxfId="4304" priority="124" operator="equal">
      <formula>1</formula>
    </cfRule>
    <cfRule type="cellIs" dxfId="4303" priority="125" operator="equal">
      <formula>5</formula>
    </cfRule>
  </conditionalFormatting>
  <conditionalFormatting sqref="AZ154">
    <cfRule type="cellIs" dxfId="4302" priority="84" operator="equal">
      <formula>1</formula>
    </cfRule>
    <cfRule type="cellIs" dxfId="4301" priority="85" operator="between">
      <formula>2</formula>
      <formula>3</formula>
    </cfRule>
    <cfRule type="cellIs" dxfId="4300" priority="86" operator="between">
      <formula>5</formula>
      <formula>4</formula>
    </cfRule>
  </conditionalFormatting>
  <conditionalFormatting sqref="BA154">
    <cfRule type="cellIs" dxfId="4299" priority="81" operator="equal">
      <formula>1</formula>
    </cfRule>
    <cfRule type="cellIs" dxfId="4298" priority="82" operator="between">
      <formula>2</formula>
      <formula>4</formula>
    </cfRule>
    <cfRule type="cellIs" dxfId="4297" priority="83" operator="equal">
      <formula>5</formula>
    </cfRule>
  </conditionalFormatting>
  <conditionalFormatting sqref="O154">
    <cfRule type="cellIs" dxfId="4296" priority="164" operator="equal">
      <formula>1</formula>
    </cfRule>
    <cfRule type="cellIs" dxfId="4295" priority="165" operator="between">
      <formula>2</formula>
      <formula>4</formula>
    </cfRule>
    <cfRule type="cellIs" dxfId="4294" priority="166" operator="equal">
      <formula>5</formula>
    </cfRule>
  </conditionalFormatting>
  <conditionalFormatting sqref="T154">
    <cfRule type="cellIs" dxfId="4293" priority="153" operator="equal">
      <formula>1</formula>
    </cfRule>
    <cfRule type="cellIs" dxfId="4292" priority="154" operator="equal">
      <formula>3</formula>
    </cfRule>
    <cfRule type="cellIs" dxfId="4291" priority="155" operator="equal">
      <formula>5</formula>
    </cfRule>
  </conditionalFormatting>
  <conditionalFormatting sqref="U154">
    <cfRule type="cellIs" dxfId="4290" priority="55" operator="equal">
      <formula>1</formula>
    </cfRule>
  </conditionalFormatting>
  <conditionalFormatting sqref="U154">
    <cfRule type="cellIs" dxfId="4289" priority="53" operator="between">
      <formula>4</formula>
      <formula>5</formula>
    </cfRule>
    <cfRule type="cellIs" dxfId="4288" priority="54" operator="between">
      <formula>2</formula>
      <formula>3</formula>
    </cfRule>
  </conditionalFormatting>
  <conditionalFormatting sqref="W154">
    <cfRule type="cellIs" dxfId="4287" priority="147" operator="equal">
      <formula>1</formula>
    </cfRule>
    <cfRule type="cellIs" dxfId="4286" priority="148" operator="equal">
      <formula>3</formula>
    </cfRule>
    <cfRule type="cellIs" dxfId="4285" priority="149" operator="between">
      <formula>4</formula>
      <formula>5</formula>
    </cfRule>
  </conditionalFormatting>
  <conditionalFormatting sqref="X154">
    <cfRule type="cellIs" dxfId="4284" priority="144" operator="between">
      <formula>1</formula>
      <formula>2</formula>
    </cfRule>
    <cfRule type="cellIs" dxfId="4283" priority="145" operator="equal">
      <formula>3</formula>
    </cfRule>
    <cfRule type="cellIs" dxfId="4282" priority="146" operator="between">
      <formula>5</formula>
      <formula>4</formula>
    </cfRule>
  </conditionalFormatting>
  <conditionalFormatting sqref="Y154">
    <cfRule type="cellIs" dxfId="4281" priority="141" operator="equal">
      <formula>1</formula>
    </cfRule>
    <cfRule type="cellIs" dxfId="4280" priority="142" operator="equal">
      <formula>3</formula>
    </cfRule>
    <cfRule type="cellIs" dxfId="4279" priority="143" operator="equal">
      <formula>5</formula>
    </cfRule>
  </conditionalFormatting>
  <conditionalFormatting sqref="Z154">
    <cfRule type="cellIs" dxfId="4278" priority="138" operator="equal">
      <formula>2</formula>
    </cfRule>
    <cfRule type="cellIs" dxfId="4277" priority="139" operator="equal">
      <formula>3</formula>
    </cfRule>
    <cfRule type="cellIs" dxfId="4276" priority="140" operator="equal">
      <formula>4</formula>
    </cfRule>
  </conditionalFormatting>
  <conditionalFormatting sqref="AH154">
    <cfRule type="cellIs" dxfId="4275" priority="107" operator="between">
      <formula>1</formula>
      <formula>2</formula>
    </cfRule>
    <cfRule type="cellIs" dxfId="4274" priority="108" operator="equal">
      <formula>3</formula>
    </cfRule>
    <cfRule type="cellIs" dxfId="4273" priority="109" operator="between">
      <formula>5</formula>
      <formula>4</formula>
    </cfRule>
  </conditionalFormatting>
  <conditionalFormatting sqref="AI154">
    <cfRule type="cellIs" dxfId="4272" priority="104" operator="equal">
      <formula>1</formula>
    </cfRule>
    <cfRule type="cellIs" dxfId="4271" priority="105" operator="equal">
      <formula>3</formula>
    </cfRule>
    <cfRule type="cellIs" dxfId="4270" priority="106" operator="between">
      <formula>4</formula>
      <formula>5</formula>
    </cfRule>
  </conditionalFormatting>
  <conditionalFormatting sqref="AJ154">
    <cfRule type="cellIs" dxfId="4269" priority="101" operator="equal">
      <formula>1</formula>
    </cfRule>
    <cfRule type="cellIs" dxfId="4268" priority="102" operator="equal">
      <formula>3</formula>
    </cfRule>
    <cfRule type="cellIs" dxfId="4267" priority="103" operator="equal">
      <formula>5</formula>
    </cfRule>
  </conditionalFormatting>
  <conditionalFormatting sqref="AK154">
    <cfRule type="cellIs" dxfId="4266" priority="48" operator="equal">
      <formula>4</formula>
    </cfRule>
    <cfRule type="cellIs" dxfId="4265" priority="49" operator="equal">
      <formula>2</formula>
    </cfRule>
  </conditionalFormatting>
  <conditionalFormatting sqref="BC154">
    <cfRule type="cellIs" dxfId="4264" priority="121" operator="between">
      <formula>1</formula>
      <formula>2</formula>
    </cfRule>
    <cfRule type="cellIs" dxfId="4263" priority="122" operator="equal">
      <formula>3</formula>
    </cfRule>
    <cfRule type="cellIs" dxfId="4262" priority="123" operator="between">
      <formula>5</formula>
      <formula>4</formula>
    </cfRule>
  </conditionalFormatting>
  <conditionalFormatting sqref="BD154">
    <cfRule type="cellIs" dxfId="4261" priority="118" operator="equal">
      <formula>1</formula>
    </cfRule>
    <cfRule type="cellIs" dxfId="4260" priority="119" operator="between">
      <formula>2</formula>
      <formula>3</formula>
    </cfRule>
    <cfRule type="cellIs" dxfId="4259" priority="120" operator="between">
      <formula>5</formula>
      <formula>4</formula>
    </cfRule>
  </conditionalFormatting>
  <conditionalFormatting sqref="BF154">
    <cfRule type="cellIs" dxfId="4258" priority="78" operator="equal">
      <formula>1</formula>
    </cfRule>
    <cfRule type="cellIs" dxfId="4257" priority="79" operator="between">
      <formula>2</formula>
      <formula>4</formula>
    </cfRule>
    <cfRule type="cellIs" dxfId="4256" priority="80" operator="equal">
      <formula>5</formula>
    </cfRule>
  </conditionalFormatting>
  <conditionalFormatting sqref="BG154">
    <cfRule type="cellIs" dxfId="4255" priority="47" operator="equal">
      <formula>5</formula>
    </cfRule>
    <cfRule type="cellIs" dxfId="4254" priority="161" operator="equal">
      <formula>1</formula>
    </cfRule>
    <cfRule type="cellIs" dxfId="4253" priority="162" operator="equal">
      <formula>2</formula>
    </cfRule>
    <cfRule type="cellIs" dxfId="4252" priority="163" operator="equal">
      <formula>4</formula>
    </cfRule>
  </conditionalFormatting>
  <conditionalFormatting sqref="BJ154">
    <cfRule type="cellIs" dxfId="4251" priority="75" operator="equal">
      <formula>5</formula>
    </cfRule>
    <cfRule type="cellIs" dxfId="4250" priority="76" operator="equal">
      <formula>3</formula>
    </cfRule>
    <cfRule type="cellIs" dxfId="4249" priority="77" operator="equal">
      <formula>1</formula>
    </cfRule>
  </conditionalFormatting>
  <conditionalFormatting sqref="BK154">
    <cfRule type="cellIs" dxfId="4248" priority="44" operator="equal">
      <formula>5</formula>
    </cfRule>
    <cfRule type="cellIs" dxfId="4247" priority="45" operator="equal">
      <formula>3</formula>
    </cfRule>
    <cfRule type="cellIs" dxfId="4246" priority="46" operator="equal">
      <formula>1</formula>
    </cfRule>
  </conditionalFormatting>
  <conditionalFormatting sqref="BL154">
    <cfRule type="cellIs" dxfId="4245" priority="114" operator="equal">
      <formula>1</formula>
    </cfRule>
    <cfRule type="cellIs" dxfId="4244" priority="115" operator="between">
      <formula>2</formula>
      <formula>3</formula>
    </cfRule>
    <cfRule type="cellIs" dxfId="4243" priority="116" operator="between">
      <formula>5</formula>
      <formula>4</formula>
    </cfRule>
  </conditionalFormatting>
  <conditionalFormatting sqref="BM154">
    <cfRule type="cellIs" dxfId="4242" priority="43" operator="between">
      <formula>4</formula>
      <formula>5</formula>
    </cfRule>
    <cfRule type="cellIs" dxfId="4241" priority="73" operator="equal">
      <formula>2</formula>
    </cfRule>
    <cfRule type="cellIs" dxfId="4240" priority="74" operator="equal">
      <formula>1</formula>
    </cfRule>
  </conditionalFormatting>
  <conditionalFormatting sqref="BN154">
    <cfRule type="cellIs" dxfId="4239" priority="70" operator="equal">
      <formula>1</formula>
    </cfRule>
    <cfRule type="cellIs" dxfId="4238" priority="71" operator="between">
      <formula>2</formula>
      <formula>3</formula>
    </cfRule>
    <cfRule type="cellIs" dxfId="4237" priority="72" operator="between">
      <formula>5</formula>
      <formula>4</formula>
    </cfRule>
  </conditionalFormatting>
  <conditionalFormatting sqref="BP154">
    <cfRule type="cellIs" dxfId="4236" priority="67" operator="equal">
      <formula>1</formula>
    </cfRule>
    <cfRule type="cellIs" dxfId="4235" priority="68" operator="between">
      <formula>2</formula>
      <formula>4</formula>
    </cfRule>
    <cfRule type="cellIs" dxfId="4234" priority="69" operator="equal">
      <formula>5</formula>
    </cfRule>
  </conditionalFormatting>
  <conditionalFormatting sqref="BQ154">
    <cfRule type="cellIs" dxfId="4233" priority="64" operator="between">
      <formula>1</formula>
      <formula>2</formula>
    </cfRule>
    <cfRule type="cellIs" dxfId="4232" priority="65" operator="equal">
      <formula>3</formula>
    </cfRule>
    <cfRule type="cellIs" dxfId="4231" priority="66" operator="equal">
      <formula>5</formula>
    </cfRule>
  </conditionalFormatting>
  <conditionalFormatting sqref="BS154">
    <cfRule type="cellIs" dxfId="4230" priority="40" operator="equal">
      <formula>5</formula>
    </cfRule>
    <cfRule type="cellIs" dxfId="4229" priority="41" operator="between">
      <formula>2</formula>
      <formula>4</formula>
    </cfRule>
    <cfRule type="cellIs" dxfId="4228" priority="42" operator="equal">
      <formula>1</formula>
    </cfRule>
  </conditionalFormatting>
  <conditionalFormatting sqref="BT154">
    <cfRule type="cellIs" dxfId="4227" priority="37" operator="between">
      <formula>4</formula>
      <formula>5</formula>
    </cfRule>
    <cfRule type="cellIs" dxfId="4226" priority="38" operator="between">
      <formula>2</formula>
      <formula>3</formula>
    </cfRule>
    <cfRule type="cellIs" dxfId="4225" priority="39" operator="equal">
      <formula>1</formula>
    </cfRule>
  </conditionalFormatting>
  <conditionalFormatting sqref="BU154">
    <cfRule type="cellIs" dxfId="4224" priority="34" operator="between">
      <formula>4</formula>
      <formula>5</formula>
    </cfRule>
    <cfRule type="cellIs" dxfId="4223" priority="35" operator="equal">
      <formula>3</formula>
    </cfRule>
    <cfRule type="cellIs" dxfId="4222" priority="36" operator="between">
      <formula>1</formula>
      <formula>2</formula>
    </cfRule>
  </conditionalFormatting>
  <conditionalFormatting sqref="CK154">
    <cfRule type="cellIs" dxfId="4221" priority="31" operator="equal">
      <formula>5</formula>
    </cfRule>
    <cfRule type="cellIs" dxfId="4220" priority="32" operator="equal">
      <formula>3</formula>
    </cfRule>
    <cfRule type="cellIs" dxfId="4219" priority="33" operator="equal">
      <formula>1</formula>
    </cfRule>
  </conditionalFormatting>
  <conditionalFormatting sqref="R154">
    <cfRule type="cellIs" dxfId="4218" priority="156" operator="equal">
      <formula>1</formula>
    </cfRule>
    <cfRule type="cellIs" dxfId="4217" priority="157" operator="equal">
      <formula>3</formula>
    </cfRule>
    <cfRule type="cellIs" dxfId="4216" priority="158" operator="equal">
      <formula>5</formula>
    </cfRule>
  </conditionalFormatting>
  <conditionalFormatting sqref="S154">
    <cfRule type="cellIs" dxfId="4215" priority="150" operator="between">
      <formula>1</formula>
      <formula>2</formula>
    </cfRule>
    <cfRule type="cellIs" dxfId="4214" priority="151" operator="equal">
      <formula>3</formula>
    </cfRule>
    <cfRule type="cellIs" dxfId="4213" priority="152" operator="equal">
      <formula>5</formula>
    </cfRule>
  </conditionalFormatting>
  <conditionalFormatting sqref="M154">
    <cfRule type="cellIs" dxfId="4212" priority="29" operator="equal">
      <formula>1</formula>
    </cfRule>
    <cfRule type="cellIs" dxfId="4211" priority="30" operator="equal">
      <formula>5</formula>
    </cfRule>
  </conditionalFormatting>
  <conditionalFormatting sqref="G154">
    <cfRule type="cellIs" dxfId="4210" priority="28" operator="lessThan">
      <formula>4</formula>
    </cfRule>
  </conditionalFormatting>
  <conditionalFormatting sqref="I154">
    <cfRule type="cellIs" dxfId="4209" priority="27" operator="lessThan">
      <formula>0.25</formula>
    </cfRule>
  </conditionalFormatting>
  <conditionalFormatting sqref="CE61 BV61:BW61 BY61:CB61 CG61">
    <cfRule type="cellIs" dxfId="4208" priority="24" operator="between">
      <formula>4</formula>
      <formula>5</formula>
    </cfRule>
    <cfRule type="cellIs" dxfId="4207" priority="25" operator="between">
      <formula>2</formula>
      <formula>3</formula>
    </cfRule>
    <cfRule type="cellIs" dxfId="4206" priority="26" operator="equal">
      <formula>1</formula>
    </cfRule>
  </conditionalFormatting>
  <conditionalFormatting sqref="BI1:BI1048576">
    <cfRule type="cellIs" dxfId="4205" priority="117" operator="between">
      <formula>1</formula>
      <formula>2</formula>
    </cfRule>
    <cfRule type="cellIs" dxfId="4204" priority="159" operator="equal">
      <formula>5</formula>
    </cfRule>
    <cfRule type="cellIs" dxfId="4203" priority="160" operator="equal">
      <formula>3</formula>
    </cfRule>
    <cfRule type="cellIs" dxfId="4202" priority="656" operator="equal">
      <formula>4</formula>
    </cfRule>
  </conditionalFormatting>
  <conditionalFormatting sqref="AE1:AE316 AE318:AE1048576">
    <cfRule type="cellIs" dxfId="4201" priority="21" operator="between">
      <formula>1</formula>
      <formula>2</formula>
    </cfRule>
    <cfRule type="cellIs" dxfId="4200" priority="22" operator="equal">
      <formula>3</formula>
    </cfRule>
    <cfRule type="cellIs" dxfId="4199" priority="23" operator="between">
      <formula>5</formula>
      <formula>4</formula>
    </cfRule>
  </conditionalFormatting>
  <conditionalFormatting sqref="AF1:AF316 AF318:AF1048576">
    <cfRule type="cellIs" dxfId="4198" priority="18" operator="between">
      <formula>1</formula>
      <formula>2</formula>
    </cfRule>
    <cfRule type="cellIs" dxfId="4197" priority="19" operator="equal">
      <formula>3</formula>
    </cfRule>
    <cfRule type="cellIs" dxfId="4196" priority="20" operator="between">
      <formula>5</formula>
      <formula>4</formula>
    </cfRule>
  </conditionalFormatting>
  <conditionalFormatting sqref="AW243">
    <cfRule type="cellIs" dxfId="4195" priority="9" operator="equal">
      <formula>5</formula>
    </cfRule>
    <cfRule type="cellIs" dxfId="4194" priority="10" operator="equal">
      <formula>3</formula>
    </cfRule>
    <cfRule type="cellIs" dxfId="4193" priority="11" operator="equal">
      <formula>1</formula>
    </cfRule>
  </conditionalFormatting>
  <conditionalFormatting sqref="AV243 AZ243">
    <cfRule type="cellIs" dxfId="4192" priority="1" operator="equal">
      <formula>1</formula>
    </cfRule>
    <cfRule type="cellIs" dxfId="4191" priority="2" operator="between">
      <formula>2</formula>
      <formula>3</formula>
    </cfRule>
    <cfRule type="cellIs" dxfId="4190" priority="3" operator="between">
      <formula>5</formula>
      <formula>4</formula>
    </cfRule>
  </conditionalFormatting>
  <conditionalFormatting sqref="BA243">
    <cfRule type="cellIs" dxfId="4189" priority="15" operator="equal">
      <formula>1</formula>
    </cfRule>
    <cfRule type="cellIs" dxfId="4188" priority="16" operator="between">
      <formula>2</formula>
      <formula>4</formula>
    </cfRule>
    <cfRule type="cellIs" dxfId="4187" priority="17" operator="equal">
      <formula>5</formula>
    </cfRule>
  </conditionalFormatting>
  <conditionalFormatting sqref="AU243">
    <cfRule type="cellIs" dxfId="4186" priority="7" operator="equal">
      <formula>1</formula>
    </cfRule>
    <cfRule type="cellIs" dxfId="4185" priority="8" operator="between">
      <formula>2</formula>
      <formula>3</formula>
    </cfRule>
    <cfRule type="cellIs" dxfId="4184" priority="12" operator="equal">
      <formula>5</formula>
    </cfRule>
  </conditionalFormatting>
  <conditionalFormatting sqref="AX243">
    <cfRule type="cellIs" dxfId="4183" priority="4" operator="equal">
      <formula>1</formula>
    </cfRule>
    <cfRule type="cellIs" dxfId="4182" priority="5" operator="between">
      <formula>3</formula>
      <formula>2</formula>
    </cfRule>
    <cfRule type="cellIs" dxfId="4181" priority="6" operator="equal">
      <formula>5</formula>
    </cfRule>
  </conditionalFormatting>
  <conditionalFormatting sqref="AY243">
    <cfRule type="cellIs" dxfId="4180" priority="13" operator="equal">
      <formula>1</formula>
    </cfRule>
    <cfRule type="cellIs" dxfId="4179" priority="14" operator="equal">
      <formula>5</formula>
    </cfRule>
  </conditionalFormatting>
  <printOptions horizontalCentered="1"/>
  <pageMargins left="0.35433070866141736" right="0.35433070866141736" top="0.59055118110236227" bottom="0.39370078740157483" header="0.51181102362204722" footer="0.51181102362204722"/>
  <pageSetup paperSize="8" scale="26" fitToHeight="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285"/>
  <sheetViews>
    <sheetView zoomScaleNormal="100" workbookViewId="0">
      <pane xSplit="4" ySplit="7" topLeftCell="E8" activePane="bottomRight" state="frozen"/>
      <selection pane="topRight" activeCell="E1" sqref="E1"/>
      <selection pane="bottomLeft" activeCell="A8" sqref="A8"/>
      <selection pane="bottomRight" activeCell="T10" sqref="T10"/>
    </sheetView>
  </sheetViews>
  <sheetFormatPr defaultColWidth="9.1796875" defaultRowHeight="14.5" x14ac:dyDescent="0.25"/>
  <cols>
    <col min="1" max="1" width="6.453125" style="328" bestFit="1" customWidth="1"/>
    <col min="2" max="2" width="64" style="327" bestFit="1" customWidth="1"/>
    <col min="3" max="3" width="27.81640625" style="103" hidden="1" customWidth="1"/>
    <col min="4" max="4" width="20.7265625" style="103" bestFit="1" customWidth="1"/>
    <col min="5" max="5" width="1.453125" style="103" hidden="1" customWidth="1"/>
    <col min="6" max="6" width="7" style="388" hidden="1" customWidth="1"/>
    <col min="7" max="7" width="7" style="384" hidden="1" customWidth="1"/>
    <col min="8" max="8" width="8.1796875" style="388" hidden="1" customWidth="1"/>
    <col min="9" max="9" width="7" style="322" hidden="1" customWidth="1"/>
    <col min="10" max="10" width="27.453125" style="322" hidden="1" customWidth="1"/>
    <col min="11" max="11" width="15.81640625" style="103" hidden="1" customWidth="1"/>
    <col min="12" max="12" width="1.453125" style="103" customWidth="1"/>
    <col min="13" max="13" width="5.7265625" style="103" customWidth="1"/>
    <col min="14" max="15" width="5.7265625" style="328" customWidth="1"/>
    <col min="16" max="16" width="5.7265625" style="358" customWidth="1"/>
    <col min="17" max="17" width="1.453125" style="103" customWidth="1"/>
    <col min="18" max="21" width="5.81640625" style="328" customWidth="1"/>
    <col min="22" max="22" width="1.453125" style="328" customWidth="1"/>
    <col min="23" max="26" width="5.81640625" style="328" customWidth="1"/>
    <col min="27" max="27" width="1.453125" style="328" customWidth="1"/>
    <col min="28" max="29" width="5.81640625" style="328" customWidth="1"/>
    <col min="30" max="30" width="1.453125" style="328" customWidth="1"/>
    <col min="31" max="32" width="5.81640625" style="328" customWidth="1"/>
    <col min="33" max="33" width="1.453125" style="328" customWidth="1"/>
    <col min="34" max="37" width="5.81640625" style="328" customWidth="1"/>
    <col min="38" max="38" width="1.453125" style="328" customWidth="1"/>
    <col min="39" max="44" width="5.81640625" style="328" customWidth="1"/>
    <col min="45" max="45" width="1.453125" style="328" customWidth="1"/>
    <col min="46" max="56" width="5.81640625" style="328" customWidth="1"/>
    <col min="57" max="57" width="1.453125" style="328" customWidth="1"/>
    <col min="58" max="59" width="5.81640625" style="328" customWidth="1"/>
    <col min="60" max="60" width="1.453125" style="328" customWidth="1"/>
    <col min="61" max="66" width="5.81640625" style="328" customWidth="1"/>
    <col min="67" max="67" width="1.453125" style="328" customWidth="1"/>
    <col min="68" max="69" width="5.81640625" style="328" customWidth="1"/>
    <col min="70" max="70" width="1.453125" style="328" customWidth="1"/>
    <col min="71" max="86" width="5.81640625" style="328" customWidth="1"/>
    <col min="87" max="87" width="1.453125" style="328" customWidth="1"/>
    <col min="88" max="89" width="5.81640625" style="328" customWidth="1"/>
    <col min="90" max="90" width="1.453125" style="328" hidden="1" customWidth="1"/>
    <col min="91" max="91" width="11.7265625" style="361" hidden="1" customWidth="1"/>
    <col min="92" max="92" width="7.7265625" style="328" hidden="1" customWidth="1"/>
    <col min="93" max="93" width="1.453125" style="328" hidden="1" customWidth="1"/>
    <col min="94" max="94" width="11.54296875" style="361" hidden="1" customWidth="1"/>
    <col min="95" max="95" width="6.81640625" style="328" hidden="1" customWidth="1"/>
    <col min="96" max="96" width="1.453125" style="328" hidden="1" customWidth="1"/>
    <col min="97" max="97" width="9.54296875" style="361" hidden="1" customWidth="1"/>
    <col min="98" max="98" width="6.81640625" style="328" hidden="1" customWidth="1"/>
    <col min="99" max="99" width="1.453125" style="328" hidden="1" customWidth="1"/>
    <col min="100" max="100" width="9" style="328" hidden="1" customWidth="1"/>
    <col min="101" max="101" width="10.26953125" style="328" hidden="1" customWidth="1"/>
    <col min="102" max="102" width="9.7265625" style="362" hidden="1" customWidth="1"/>
    <col min="103" max="103" width="1.453125" style="328" hidden="1" customWidth="1"/>
    <col min="104" max="104" width="60.81640625" style="380" hidden="1" customWidth="1"/>
    <col min="105" max="16384" width="9.1796875" style="103"/>
  </cols>
  <sheetData>
    <row r="1" spans="1:104" s="307" customFormat="1" ht="26" x14ac:dyDescent="0.25">
      <c r="A1" s="121" t="s">
        <v>2</v>
      </c>
      <c r="B1" s="329"/>
      <c r="C1" s="330"/>
      <c r="D1" s="330"/>
      <c r="E1" s="330"/>
      <c r="F1" s="385"/>
      <c r="G1" s="381"/>
      <c r="H1" s="385"/>
      <c r="I1" s="331"/>
      <c r="J1" s="331"/>
      <c r="K1" s="330"/>
      <c r="L1" s="330"/>
      <c r="M1" s="332"/>
      <c r="N1" s="316"/>
      <c r="O1" s="316"/>
      <c r="P1" s="333"/>
      <c r="Q1" s="330"/>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34"/>
      <c r="CN1" s="316"/>
      <c r="CO1" s="316"/>
      <c r="CP1" s="334"/>
      <c r="CQ1" s="316"/>
      <c r="CR1" s="316"/>
      <c r="CS1" s="334"/>
      <c r="CT1" s="316"/>
      <c r="CU1" s="316"/>
      <c r="CV1" s="316"/>
      <c r="CW1" s="316"/>
      <c r="CX1" s="335"/>
      <c r="CY1" s="316"/>
      <c r="CZ1" s="377"/>
    </row>
    <row r="2" spans="1:104" ht="45" customHeight="1" x14ac:dyDescent="0.25">
      <c r="A2" s="124" t="s">
        <v>1508</v>
      </c>
      <c r="B2" s="336"/>
      <c r="C2" s="337"/>
      <c r="D2" s="337"/>
      <c r="E2" s="337"/>
      <c r="F2" s="386"/>
      <c r="G2" s="382"/>
      <c r="H2" s="386"/>
      <c r="I2" s="338"/>
      <c r="J2" s="338"/>
      <c r="K2" s="337"/>
      <c r="L2" s="337"/>
      <c r="M2" s="339"/>
      <c r="N2" s="317"/>
      <c r="O2" s="317"/>
      <c r="P2" s="340"/>
      <c r="Q2" s="33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41"/>
      <c r="CL2" s="317"/>
      <c r="CM2" s="342"/>
      <c r="CN2" s="317"/>
      <c r="CO2" s="317"/>
      <c r="CP2" s="342"/>
      <c r="CQ2" s="317"/>
      <c r="CR2" s="317"/>
      <c r="CS2" s="342"/>
      <c r="CT2" s="317"/>
      <c r="CU2" s="343"/>
      <c r="CV2" s="344"/>
      <c r="CW2" s="317"/>
      <c r="CX2" s="345"/>
      <c r="CY2" s="317"/>
      <c r="CZ2" s="378"/>
    </row>
    <row r="3" spans="1:104" s="370" customFormat="1" ht="18.5" x14ac:dyDescent="0.25">
      <c r="A3" s="556" t="s">
        <v>405</v>
      </c>
      <c r="B3" s="441"/>
      <c r="C3" s="449"/>
      <c r="D3" s="449"/>
      <c r="E3" s="365"/>
      <c r="F3" s="441" t="s">
        <v>1523</v>
      </c>
      <c r="G3" s="446"/>
      <c r="H3" s="447"/>
      <c r="I3" s="448"/>
      <c r="J3" s="368"/>
      <c r="K3" s="369"/>
      <c r="L3" s="365"/>
      <c r="M3" s="442" t="s">
        <v>406</v>
      </c>
      <c r="N3" s="522"/>
      <c r="O3" s="523"/>
      <c r="P3" s="523"/>
      <c r="Q3" s="365"/>
      <c r="R3" s="441" t="s">
        <v>407</v>
      </c>
      <c r="S3" s="441"/>
      <c r="T3" s="441"/>
      <c r="U3" s="441"/>
      <c r="V3" s="441"/>
      <c r="W3" s="438"/>
      <c r="X3" s="438"/>
      <c r="Y3" s="438"/>
      <c r="Z3" s="441"/>
      <c r="AA3" s="441"/>
      <c r="AB3" s="441"/>
      <c r="AC3" s="441"/>
      <c r="AD3" s="365"/>
      <c r="AE3" s="441" t="s">
        <v>110</v>
      </c>
      <c r="AF3" s="441"/>
      <c r="AG3" s="441"/>
      <c r="AH3" s="441"/>
      <c r="AI3" s="441"/>
      <c r="AJ3" s="441"/>
      <c r="AK3" s="441"/>
      <c r="AL3" s="365"/>
      <c r="AM3" s="441" t="s">
        <v>145</v>
      </c>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367"/>
      <c r="CM3" s="366" t="s">
        <v>525</v>
      </c>
      <c r="CN3" s="366"/>
      <c r="CO3" s="366"/>
      <c r="CP3" s="366"/>
      <c r="CQ3" s="366"/>
      <c r="CR3" s="366"/>
      <c r="CS3" s="366"/>
      <c r="CT3" s="366"/>
      <c r="CU3" s="366"/>
      <c r="CV3" s="366"/>
      <c r="CW3" s="366"/>
      <c r="CX3" s="366"/>
      <c r="CY3" s="367"/>
      <c r="CZ3" s="438" t="s">
        <v>531</v>
      </c>
    </row>
    <row r="4" spans="1:104" ht="7.5" customHeight="1" x14ac:dyDescent="0.25">
      <c r="A4" s="302"/>
      <c r="B4" s="440"/>
      <c r="C4" s="440"/>
      <c r="D4" s="440"/>
      <c r="E4" s="330"/>
      <c r="F4" s="443"/>
      <c r="G4" s="444"/>
      <c r="H4" s="443"/>
      <c r="I4" s="445"/>
      <c r="J4" s="331"/>
      <c r="K4" s="330"/>
      <c r="L4" s="330"/>
      <c r="M4" s="439"/>
      <c r="N4" s="439"/>
      <c r="O4" s="439"/>
      <c r="P4" s="439"/>
      <c r="Q4" s="330"/>
      <c r="R4" s="439"/>
      <c r="S4" s="439"/>
      <c r="T4" s="439"/>
      <c r="U4" s="439"/>
      <c r="V4" s="440"/>
      <c r="W4" s="439"/>
      <c r="X4" s="439"/>
      <c r="Y4" s="439"/>
      <c r="Z4" s="439"/>
      <c r="AA4" s="440"/>
      <c r="AB4" s="439"/>
      <c r="AC4" s="439"/>
      <c r="AD4" s="330"/>
      <c r="AE4" s="439"/>
      <c r="AF4" s="439"/>
      <c r="AG4" s="440"/>
      <c r="AH4" s="439"/>
      <c r="AI4" s="439"/>
      <c r="AJ4" s="439"/>
      <c r="AK4" s="439"/>
      <c r="AL4" s="330"/>
      <c r="AM4" s="439"/>
      <c r="AN4" s="439"/>
      <c r="AO4" s="439"/>
      <c r="AP4" s="439"/>
      <c r="AQ4" s="439"/>
      <c r="AR4" s="439"/>
      <c r="AS4" s="440"/>
      <c r="AT4" s="439"/>
      <c r="AU4" s="439"/>
      <c r="AV4" s="439"/>
      <c r="AW4" s="439"/>
      <c r="AX4" s="439"/>
      <c r="AY4" s="439"/>
      <c r="AZ4" s="439"/>
      <c r="BA4" s="439"/>
      <c r="BB4" s="439"/>
      <c r="BC4" s="439"/>
      <c r="BD4" s="439"/>
      <c r="BE4" s="440"/>
      <c r="BF4" s="439"/>
      <c r="BG4" s="439"/>
      <c r="BH4" s="440"/>
      <c r="BI4" s="439"/>
      <c r="BJ4" s="439"/>
      <c r="BK4" s="439"/>
      <c r="BL4" s="439"/>
      <c r="BM4" s="439"/>
      <c r="BN4" s="439"/>
      <c r="BO4" s="440"/>
      <c r="BP4" s="439"/>
      <c r="BQ4" s="439"/>
      <c r="BR4" s="325"/>
      <c r="BS4" s="439"/>
      <c r="BT4" s="439"/>
      <c r="BU4" s="439"/>
      <c r="BV4" s="439"/>
      <c r="BW4" s="439"/>
      <c r="BX4" s="439"/>
      <c r="BY4" s="439"/>
      <c r="BZ4" s="439"/>
      <c r="CA4" s="439"/>
      <c r="CB4" s="439"/>
      <c r="CC4" s="439"/>
      <c r="CD4" s="439"/>
      <c r="CE4" s="439"/>
      <c r="CF4" s="439"/>
      <c r="CG4" s="439"/>
      <c r="CH4" s="439"/>
      <c r="CI4" s="440"/>
      <c r="CJ4" s="439"/>
      <c r="CK4" s="439"/>
      <c r="CL4" s="330"/>
      <c r="CM4" s="423"/>
      <c r="CN4" s="423"/>
      <c r="CO4" s="330"/>
      <c r="CP4" s="423"/>
      <c r="CQ4" s="423"/>
      <c r="CR4" s="330"/>
      <c r="CS4" s="423"/>
      <c r="CT4" s="423"/>
      <c r="CU4" s="330"/>
      <c r="CV4" s="423"/>
      <c r="CW4" s="423"/>
      <c r="CX4" s="423"/>
      <c r="CY4" s="330"/>
      <c r="CZ4" s="659"/>
    </row>
    <row r="5" spans="1:104" s="375" customFormat="1" ht="15" customHeight="1" x14ac:dyDescent="0.25">
      <c r="A5" s="450" t="s">
        <v>1339</v>
      </c>
      <c r="B5" s="450" t="s">
        <v>526</v>
      </c>
      <c r="C5" s="450" t="s">
        <v>527</v>
      </c>
      <c r="D5" s="450" t="s">
        <v>528</v>
      </c>
      <c r="E5" s="365"/>
      <c r="F5" s="542" t="s">
        <v>1515</v>
      </c>
      <c r="G5" s="451"/>
      <c r="H5" s="543" t="s">
        <v>1516</v>
      </c>
      <c r="I5" s="451"/>
      <c r="J5" s="541" t="s">
        <v>1522</v>
      </c>
      <c r="K5" s="393" t="s">
        <v>529</v>
      </c>
      <c r="L5" s="365"/>
      <c r="M5" s="426" t="s">
        <v>17</v>
      </c>
      <c r="N5" s="426"/>
      <c r="O5" s="426"/>
      <c r="P5" s="426"/>
      <c r="Q5" s="365"/>
      <c r="R5" s="426" t="s">
        <v>408</v>
      </c>
      <c r="S5" s="426"/>
      <c r="T5" s="426"/>
      <c r="U5" s="426"/>
      <c r="V5" s="371"/>
      <c r="W5" s="427" t="s">
        <v>46</v>
      </c>
      <c r="X5" s="427"/>
      <c r="Y5" s="427"/>
      <c r="Z5" s="427"/>
      <c r="AA5" s="371"/>
      <c r="AB5" s="427" t="s">
        <v>95</v>
      </c>
      <c r="AC5" s="427"/>
      <c r="AD5" s="372"/>
      <c r="AE5" s="427" t="s">
        <v>111</v>
      </c>
      <c r="AF5" s="427"/>
      <c r="AG5" s="372"/>
      <c r="AH5" s="427" t="s">
        <v>409</v>
      </c>
      <c r="AI5" s="427"/>
      <c r="AJ5" s="427"/>
      <c r="AK5" s="427"/>
      <c r="AL5" s="372"/>
      <c r="AM5" s="427" t="s">
        <v>146</v>
      </c>
      <c r="AN5" s="427"/>
      <c r="AO5" s="427"/>
      <c r="AP5" s="427"/>
      <c r="AQ5" s="427"/>
      <c r="AR5" s="427"/>
      <c r="AS5" s="372"/>
      <c r="AT5" s="427" t="s">
        <v>184</v>
      </c>
      <c r="AU5" s="427"/>
      <c r="AV5" s="427"/>
      <c r="AW5" s="427"/>
      <c r="AX5" s="427"/>
      <c r="AY5" s="427"/>
      <c r="AZ5" s="427"/>
      <c r="BA5" s="427"/>
      <c r="BB5" s="427"/>
      <c r="BC5" s="427"/>
      <c r="BD5" s="427"/>
      <c r="BE5" s="373"/>
      <c r="BF5" s="427" t="s">
        <v>410</v>
      </c>
      <c r="BG5" s="427"/>
      <c r="BH5" s="367"/>
      <c r="BI5" s="431" t="s">
        <v>267</v>
      </c>
      <c r="BJ5" s="431"/>
      <c r="BK5" s="431"/>
      <c r="BL5" s="431"/>
      <c r="BM5" s="431"/>
      <c r="BN5" s="431"/>
      <c r="BO5" s="374"/>
      <c r="BP5" s="433" t="s">
        <v>411</v>
      </c>
      <c r="BQ5" s="433"/>
      <c r="BR5" s="434"/>
      <c r="BS5" s="431" t="s">
        <v>317</v>
      </c>
      <c r="BT5" s="431"/>
      <c r="BU5" s="431"/>
      <c r="BV5" s="431"/>
      <c r="BW5" s="431"/>
      <c r="BX5" s="431"/>
      <c r="BY5" s="431"/>
      <c r="BZ5" s="431"/>
      <c r="CA5" s="431"/>
      <c r="CB5" s="431"/>
      <c r="CC5" s="431"/>
      <c r="CD5" s="431"/>
      <c r="CE5" s="431"/>
      <c r="CF5" s="431"/>
      <c r="CG5" s="431"/>
      <c r="CH5" s="431"/>
      <c r="CI5" s="373"/>
      <c r="CJ5" s="427" t="s">
        <v>412</v>
      </c>
      <c r="CK5" s="427"/>
      <c r="CM5" s="427" t="s">
        <v>407</v>
      </c>
      <c r="CN5" s="427"/>
      <c r="CO5" s="436"/>
      <c r="CP5" s="427" t="s">
        <v>110</v>
      </c>
      <c r="CQ5" s="427"/>
      <c r="CR5" s="436"/>
      <c r="CS5" s="427" t="s">
        <v>145</v>
      </c>
      <c r="CT5" s="427"/>
      <c r="CU5" s="436"/>
      <c r="CV5" s="427" t="s">
        <v>530</v>
      </c>
      <c r="CW5" s="427"/>
      <c r="CX5" s="427"/>
      <c r="CY5" s="436"/>
      <c r="CZ5" s="770"/>
    </row>
    <row r="6" spans="1:104" s="310" customFormat="1" ht="30" customHeight="1" x14ac:dyDescent="0.25">
      <c r="A6" s="394"/>
      <c r="B6" s="394"/>
      <c r="C6" s="394"/>
      <c r="D6" s="394"/>
      <c r="E6" s="309"/>
      <c r="F6" s="390"/>
      <c r="G6" s="391"/>
      <c r="H6" s="392"/>
      <c r="I6" s="391"/>
      <c r="J6" s="392"/>
      <c r="K6" s="394"/>
      <c r="L6" s="309"/>
      <c r="M6" s="455" t="s">
        <v>1412</v>
      </c>
      <c r="N6" s="424">
        <v>0.2</v>
      </c>
      <c r="O6" s="424">
        <v>0.3</v>
      </c>
      <c r="P6" s="424" t="s">
        <v>413</v>
      </c>
      <c r="Q6" s="309"/>
      <c r="R6" s="425">
        <v>1.1000000000000001</v>
      </c>
      <c r="S6" s="425">
        <v>1.2</v>
      </c>
      <c r="T6" s="425">
        <v>1.3</v>
      </c>
      <c r="U6" s="456" t="s">
        <v>1414</v>
      </c>
      <c r="V6" s="309"/>
      <c r="W6" s="425">
        <v>1.5</v>
      </c>
      <c r="X6" s="425">
        <v>1.6</v>
      </c>
      <c r="Y6" s="425">
        <v>1.7</v>
      </c>
      <c r="Z6" s="425">
        <v>1.8</v>
      </c>
      <c r="AA6" s="309"/>
      <c r="AB6" s="457" t="s">
        <v>1413</v>
      </c>
      <c r="AC6" s="428">
        <v>1.1000000000000001</v>
      </c>
      <c r="AD6" s="309"/>
      <c r="AE6" s="425">
        <v>2.1</v>
      </c>
      <c r="AF6" s="425">
        <v>2.2000000000000002</v>
      </c>
      <c r="AG6" s="309"/>
      <c r="AH6" s="429">
        <v>2.2999999999999998</v>
      </c>
      <c r="AI6" s="429">
        <v>2.4</v>
      </c>
      <c r="AJ6" s="429">
        <v>2.5</v>
      </c>
      <c r="AK6" s="429">
        <v>2.6</v>
      </c>
      <c r="AL6" s="305"/>
      <c r="AM6" s="429">
        <v>3.1</v>
      </c>
      <c r="AN6" s="429">
        <v>3.2</v>
      </c>
      <c r="AO6" s="457" t="s">
        <v>1415</v>
      </c>
      <c r="AP6" s="429">
        <v>3.4</v>
      </c>
      <c r="AQ6" s="429">
        <v>3.5</v>
      </c>
      <c r="AR6" s="457" t="s">
        <v>1421</v>
      </c>
      <c r="AS6" s="309"/>
      <c r="AT6" s="457" t="s">
        <v>1416</v>
      </c>
      <c r="AU6" s="430">
        <v>3.8</v>
      </c>
      <c r="AV6" s="429">
        <v>3.9</v>
      </c>
      <c r="AW6" s="428">
        <v>3.1</v>
      </c>
      <c r="AX6" s="428">
        <v>3.11</v>
      </c>
      <c r="AY6" s="453" t="s">
        <v>1420</v>
      </c>
      <c r="AZ6" s="428">
        <v>3.13</v>
      </c>
      <c r="BA6" s="428">
        <v>3.14</v>
      </c>
      <c r="BB6" s="428">
        <v>3.15</v>
      </c>
      <c r="BC6" s="428">
        <v>3.16</v>
      </c>
      <c r="BD6" s="428">
        <v>3.17</v>
      </c>
      <c r="BE6" s="309"/>
      <c r="BF6" s="429">
        <v>3.18</v>
      </c>
      <c r="BG6" s="429">
        <v>3.19</v>
      </c>
      <c r="BH6" s="309"/>
      <c r="BI6" s="428">
        <v>3.2</v>
      </c>
      <c r="BJ6" s="428">
        <v>3.21</v>
      </c>
      <c r="BK6" s="428">
        <v>3.22</v>
      </c>
      <c r="BL6" s="454" t="s">
        <v>1419</v>
      </c>
      <c r="BM6" s="454" t="s">
        <v>1418</v>
      </c>
      <c r="BN6" s="428">
        <v>3.25</v>
      </c>
      <c r="BO6" s="309"/>
      <c r="BP6" s="428">
        <v>3.26</v>
      </c>
      <c r="BQ6" s="428">
        <v>3.27</v>
      </c>
      <c r="BR6" s="317"/>
      <c r="BS6" s="432" t="s">
        <v>1338</v>
      </c>
      <c r="BT6" s="428">
        <v>3.29</v>
      </c>
      <c r="BU6" s="428">
        <v>3.3</v>
      </c>
      <c r="BV6" s="428">
        <v>3.31</v>
      </c>
      <c r="BW6" s="428">
        <v>3.32</v>
      </c>
      <c r="BX6" s="428">
        <v>3.33</v>
      </c>
      <c r="BY6" s="428">
        <v>3.34</v>
      </c>
      <c r="BZ6" s="428">
        <v>3.35</v>
      </c>
      <c r="CA6" s="428">
        <v>3.36</v>
      </c>
      <c r="CB6" s="428">
        <v>3.37</v>
      </c>
      <c r="CC6" s="428">
        <v>3.38</v>
      </c>
      <c r="CD6" s="428">
        <v>3.39</v>
      </c>
      <c r="CE6" s="428">
        <v>3.4</v>
      </c>
      <c r="CF6" s="428">
        <v>3.41</v>
      </c>
      <c r="CG6" s="428">
        <v>3.42</v>
      </c>
      <c r="CH6" s="428">
        <v>3.43</v>
      </c>
      <c r="CI6" s="309"/>
      <c r="CJ6" s="429">
        <v>3.44</v>
      </c>
      <c r="CK6" s="429">
        <v>3.45</v>
      </c>
      <c r="CL6" s="306"/>
      <c r="CM6" s="429" t="s">
        <v>1334</v>
      </c>
      <c r="CN6" s="429" t="s">
        <v>1335</v>
      </c>
      <c r="CO6" s="330"/>
      <c r="CP6" s="429" t="s">
        <v>1334</v>
      </c>
      <c r="CQ6" s="429" t="s">
        <v>1335</v>
      </c>
      <c r="CR6" s="330"/>
      <c r="CS6" s="429" t="s">
        <v>1334</v>
      </c>
      <c r="CT6" s="429" t="s">
        <v>1335</v>
      </c>
      <c r="CU6" s="330"/>
      <c r="CV6" s="429" t="s">
        <v>1334</v>
      </c>
      <c r="CW6" s="429" t="s">
        <v>1336</v>
      </c>
      <c r="CX6" s="429" t="s">
        <v>1335</v>
      </c>
      <c r="CY6" s="769"/>
      <c r="CZ6" s="771"/>
    </row>
    <row r="7" spans="1:104" ht="7.5" customHeight="1" x14ac:dyDescent="0.25">
      <c r="A7" s="325"/>
      <c r="B7" s="347"/>
      <c r="C7" s="346"/>
      <c r="D7" s="346"/>
      <c r="E7" s="323"/>
      <c r="F7" s="387"/>
      <c r="G7" s="383"/>
      <c r="H7" s="387"/>
      <c r="I7" s="348"/>
      <c r="J7" s="348"/>
      <c r="K7" s="346"/>
      <c r="L7" s="323"/>
      <c r="M7" s="349"/>
      <c r="N7" s="326"/>
      <c r="O7" s="326"/>
      <c r="P7" s="350"/>
      <c r="Q7" s="323"/>
      <c r="R7" s="326"/>
      <c r="S7" s="326"/>
      <c r="T7" s="326"/>
      <c r="U7" s="326"/>
      <c r="V7" s="303"/>
      <c r="W7" s="326"/>
      <c r="X7" s="326"/>
      <c r="Y7" s="326"/>
      <c r="Z7" s="326"/>
      <c r="AA7" s="303"/>
      <c r="AB7" s="326"/>
      <c r="AC7" s="326"/>
      <c r="AD7" s="324"/>
      <c r="AE7" s="326"/>
      <c r="AF7" s="326"/>
      <c r="AG7" s="351"/>
      <c r="AH7" s="326"/>
      <c r="AI7" s="326"/>
      <c r="AJ7" s="326"/>
      <c r="AK7" s="326"/>
      <c r="AL7" s="300"/>
      <c r="AM7" s="326"/>
      <c r="AN7" s="326"/>
      <c r="AO7" s="326"/>
      <c r="AP7" s="326"/>
      <c r="AQ7" s="326"/>
      <c r="AR7" s="326"/>
      <c r="AS7" s="300"/>
      <c r="AT7" s="326"/>
      <c r="AU7" s="326"/>
      <c r="AV7" s="326"/>
      <c r="AW7" s="326"/>
      <c r="AX7" s="326"/>
      <c r="AY7" s="326"/>
      <c r="AZ7" s="326"/>
      <c r="BA7" s="326"/>
      <c r="BB7" s="326"/>
      <c r="BC7" s="326"/>
      <c r="BD7" s="326"/>
      <c r="BE7" s="300"/>
      <c r="BF7" s="326"/>
      <c r="BG7" s="326"/>
      <c r="BH7" s="300"/>
      <c r="BI7" s="326"/>
      <c r="BJ7" s="326"/>
      <c r="BK7" s="326"/>
      <c r="BL7" s="326"/>
      <c r="BM7" s="326"/>
      <c r="BN7" s="326"/>
      <c r="BO7" s="301"/>
      <c r="BP7" s="326"/>
      <c r="BQ7" s="326"/>
      <c r="BR7" s="317"/>
      <c r="BS7" s="326"/>
      <c r="BT7" s="326"/>
      <c r="BU7" s="326"/>
      <c r="BV7" s="326"/>
      <c r="BW7" s="326"/>
      <c r="BX7" s="326"/>
      <c r="BY7" s="326"/>
      <c r="BZ7" s="326"/>
      <c r="CA7" s="326"/>
      <c r="CB7" s="326"/>
      <c r="CC7" s="326"/>
      <c r="CD7" s="326"/>
      <c r="CE7" s="326"/>
      <c r="CF7" s="326"/>
      <c r="CG7" s="326"/>
      <c r="CH7" s="326"/>
      <c r="CI7" s="300"/>
      <c r="CJ7" s="326"/>
      <c r="CK7" s="326"/>
      <c r="CL7" s="261"/>
      <c r="CM7" s="330"/>
      <c r="CN7" s="330"/>
      <c r="CO7" s="330"/>
      <c r="CP7" s="330"/>
      <c r="CQ7" s="330"/>
      <c r="CR7" s="330"/>
      <c r="CS7" s="330"/>
      <c r="CT7" s="330"/>
      <c r="CU7" s="330"/>
      <c r="CV7" s="330"/>
      <c r="CW7" s="330"/>
      <c r="CX7" s="330"/>
      <c r="CY7" s="330"/>
      <c r="CZ7" s="659"/>
    </row>
    <row r="8" spans="1:104" s="308" customFormat="1" ht="30.75" customHeight="1" thickBot="1" x14ac:dyDescent="0.3">
      <c r="A8" s="594" t="s">
        <v>532</v>
      </c>
      <c r="B8" s="319" t="s">
        <v>533</v>
      </c>
      <c r="C8" s="320" t="s">
        <v>534</v>
      </c>
      <c r="D8" s="320" t="s">
        <v>535</v>
      </c>
      <c r="E8" s="323"/>
      <c r="F8" s="396" t="s">
        <v>63</v>
      </c>
      <c r="G8" s="397">
        <f>'Stage 2 - Site Information'!N8</f>
        <v>60</v>
      </c>
      <c r="H8" s="396"/>
      <c r="I8" s="398">
        <f>'Stage 2 - Site Information'!M8</f>
        <v>2.74</v>
      </c>
      <c r="J8" s="399"/>
      <c r="K8" s="405"/>
      <c r="L8" s="408"/>
      <c r="M8" s="401">
        <f t="shared" ref="M8:M39" si="0">IF(I8&gt;0.249,5,1)</f>
        <v>5</v>
      </c>
      <c r="N8" s="409"/>
      <c r="O8" s="400">
        <v>5</v>
      </c>
      <c r="P8" s="400">
        <v>1</v>
      </c>
      <c r="Q8" s="408"/>
      <c r="R8" s="400">
        <f>'Scoring Matrix - All Sites'!R8</f>
        <v>5</v>
      </c>
      <c r="S8" s="400">
        <f>'Scoring Matrix - All Sites'!S8</f>
        <v>5</v>
      </c>
      <c r="T8" s="400">
        <f>'Scoring Matrix - All Sites'!T8</f>
        <v>5</v>
      </c>
      <c r="U8" s="400">
        <v>4</v>
      </c>
      <c r="V8" s="407"/>
      <c r="W8" s="401">
        <v>4</v>
      </c>
      <c r="X8" s="401">
        <v>4</v>
      </c>
      <c r="Y8" s="400">
        <v>5</v>
      </c>
      <c r="Z8" s="401">
        <v>4</v>
      </c>
      <c r="AA8" s="407"/>
      <c r="AB8" s="400">
        <v>5</v>
      </c>
      <c r="AC8" s="409"/>
      <c r="AD8" s="407"/>
      <c r="AE8" s="400">
        <v>3</v>
      </c>
      <c r="AF8" s="400">
        <v>1</v>
      </c>
      <c r="AG8" s="402"/>
      <c r="AH8" s="401">
        <v>3</v>
      </c>
      <c r="AI8" s="400">
        <v>4</v>
      </c>
      <c r="AJ8" s="400">
        <v>5</v>
      </c>
      <c r="AK8" s="400">
        <v>2</v>
      </c>
      <c r="AL8" s="395"/>
      <c r="AM8" s="400">
        <v>5</v>
      </c>
      <c r="AN8" s="400">
        <v>4</v>
      </c>
      <c r="AO8" s="400">
        <v>5</v>
      </c>
      <c r="AP8" s="400">
        <v>3</v>
      </c>
      <c r="AQ8" s="400">
        <v>5</v>
      </c>
      <c r="AR8" s="400">
        <v>5</v>
      </c>
      <c r="AS8" s="395"/>
      <c r="AT8" s="400">
        <v>5</v>
      </c>
      <c r="AU8" s="400">
        <v>5</v>
      </c>
      <c r="AV8" s="400">
        <v>5</v>
      </c>
      <c r="AW8" s="400">
        <v>5</v>
      </c>
      <c r="AX8" s="400">
        <v>2</v>
      </c>
      <c r="AY8" s="400">
        <v>5</v>
      </c>
      <c r="AZ8" s="400">
        <v>5</v>
      </c>
      <c r="BA8" s="400">
        <v>5</v>
      </c>
      <c r="BB8" s="409"/>
      <c r="BC8" s="401">
        <v>3</v>
      </c>
      <c r="BD8" s="400">
        <v>4</v>
      </c>
      <c r="BE8" s="395"/>
      <c r="BF8" s="400">
        <v>5</v>
      </c>
      <c r="BG8" s="400">
        <v>5</v>
      </c>
      <c r="BH8" s="395"/>
      <c r="BI8" s="400">
        <v>2</v>
      </c>
      <c r="BJ8" s="400">
        <v>5</v>
      </c>
      <c r="BK8" s="400">
        <v>1</v>
      </c>
      <c r="BL8" s="400">
        <v>5</v>
      </c>
      <c r="BM8" s="400">
        <v>4</v>
      </c>
      <c r="BN8" s="400">
        <v>5</v>
      </c>
      <c r="BO8" s="395"/>
      <c r="BP8" s="400">
        <v>5</v>
      </c>
      <c r="BQ8" s="400">
        <v>5</v>
      </c>
      <c r="BR8" s="403"/>
      <c r="BS8" s="400">
        <v>4</v>
      </c>
      <c r="BT8" s="400">
        <v>2</v>
      </c>
      <c r="BU8" s="400">
        <v>2</v>
      </c>
      <c r="BV8" s="400">
        <v>4</v>
      </c>
      <c r="BW8" s="400">
        <v>4</v>
      </c>
      <c r="BX8" s="409"/>
      <c r="BY8" s="400">
        <v>4</v>
      </c>
      <c r="BZ8" s="400">
        <v>3</v>
      </c>
      <c r="CA8" s="400">
        <v>3</v>
      </c>
      <c r="CB8" s="400">
        <v>2</v>
      </c>
      <c r="CC8" s="409"/>
      <c r="CD8" s="409"/>
      <c r="CE8" s="400">
        <v>4</v>
      </c>
      <c r="CF8" s="409"/>
      <c r="CG8" s="400">
        <v>5</v>
      </c>
      <c r="CH8" s="409"/>
      <c r="CI8" s="395"/>
      <c r="CJ8" s="409"/>
      <c r="CK8" s="400">
        <v>1</v>
      </c>
      <c r="CL8" s="395"/>
      <c r="CM8" s="404">
        <f t="shared" ref="CM8:CM39" si="1">SUM(R8:AC8)/COUNTA(R8:AC8)</f>
        <v>4.5555555555555554</v>
      </c>
      <c r="CN8" s="401">
        <f t="shared" ref="CN8:CN39" si="2">RANK(CM8,CM$8:CM$155)</f>
        <v>6</v>
      </c>
      <c r="CO8" s="410"/>
      <c r="CP8" s="404">
        <f t="shared" ref="CP8:CP39" si="3">SUM(AE8:AK8)/COUNTA(AE8:AK8)</f>
        <v>3</v>
      </c>
      <c r="CQ8" s="401">
        <f t="shared" ref="CQ8:CQ39" si="4">RANK(CP8,CP$8:CP$155)</f>
        <v>82</v>
      </c>
      <c r="CR8" s="410"/>
      <c r="CS8" s="404">
        <f t="shared" ref="CS8:CS39" si="5">SUM(AM8:CK8)/COUNTA(AM8:CK8)</f>
        <v>3.9736842105263159</v>
      </c>
      <c r="CT8" s="401">
        <f t="shared" ref="CT8:CT39" si="6">RANK(CS8,CS$8:CS$155)</f>
        <v>51</v>
      </c>
      <c r="CU8" s="421"/>
      <c r="CV8" s="401">
        <f t="shared" ref="CV8:CV39" si="7">SUM(R8:CK8)</f>
        <v>210</v>
      </c>
      <c r="CW8" s="404">
        <f t="shared" ref="CW8:CW39" si="8">CV8/COUNTA(R8:CK8)</f>
        <v>3.9622641509433962</v>
      </c>
      <c r="CX8" s="401">
        <f t="shared" ref="CX8:CX39" si="9">RANK(CW8,CW$8:CW$155)</f>
        <v>22</v>
      </c>
      <c r="CY8" s="410"/>
      <c r="CZ8" s="764"/>
    </row>
    <row r="9" spans="1:104" ht="30.75" customHeight="1" thickBot="1" x14ac:dyDescent="0.3">
      <c r="A9" s="594" t="s">
        <v>536</v>
      </c>
      <c r="B9" s="319" t="s">
        <v>537</v>
      </c>
      <c r="C9" s="320" t="s">
        <v>538</v>
      </c>
      <c r="D9" s="320" t="s">
        <v>535</v>
      </c>
      <c r="E9" s="323"/>
      <c r="F9" s="396" t="s">
        <v>63</v>
      </c>
      <c r="G9" s="397">
        <f>'Stage 2 - Site Information'!N9</f>
        <v>100</v>
      </c>
      <c r="H9" s="396"/>
      <c r="I9" s="398">
        <f>'Stage 2 - Site Information'!M9</f>
        <v>4.96</v>
      </c>
      <c r="J9" s="399" t="s">
        <v>539</v>
      </c>
      <c r="K9" s="405"/>
      <c r="L9" s="408"/>
      <c r="M9" s="401">
        <f t="shared" si="0"/>
        <v>5</v>
      </c>
      <c r="N9" s="409"/>
      <c r="O9" s="400">
        <v>5</v>
      </c>
      <c r="P9" s="400">
        <v>1</v>
      </c>
      <c r="Q9" s="408"/>
      <c r="R9" s="400">
        <v>3</v>
      </c>
      <c r="S9" s="400">
        <v>5</v>
      </c>
      <c r="T9" s="400">
        <v>1</v>
      </c>
      <c r="U9" s="400">
        <v>4</v>
      </c>
      <c r="V9" s="407"/>
      <c r="W9" s="401">
        <v>3</v>
      </c>
      <c r="X9" s="401">
        <v>3</v>
      </c>
      <c r="Y9" s="400">
        <v>5</v>
      </c>
      <c r="Z9" s="401">
        <v>4</v>
      </c>
      <c r="AA9" s="407"/>
      <c r="AB9" s="400">
        <v>5</v>
      </c>
      <c r="AC9" s="409"/>
      <c r="AD9" s="407"/>
      <c r="AE9" s="400">
        <v>5</v>
      </c>
      <c r="AF9" s="400">
        <v>5</v>
      </c>
      <c r="AG9" s="406"/>
      <c r="AH9" s="401">
        <v>5</v>
      </c>
      <c r="AI9" s="400">
        <v>5</v>
      </c>
      <c r="AJ9" s="400">
        <v>1</v>
      </c>
      <c r="AK9" s="400">
        <v>2</v>
      </c>
      <c r="AL9" s="395"/>
      <c r="AM9" s="400">
        <v>5</v>
      </c>
      <c r="AN9" s="400">
        <v>3</v>
      </c>
      <c r="AO9" s="400">
        <v>3</v>
      </c>
      <c r="AP9" s="400">
        <v>3</v>
      </c>
      <c r="AQ9" s="400">
        <v>5</v>
      </c>
      <c r="AR9" s="400">
        <v>5</v>
      </c>
      <c r="AS9" s="395"/>
      <c r="AT9" s="400">
        <v>5</v>
      </c>
      <c r="AU9" s="400">
        <v>5</v>
      </c>
      <c r="AV9" s="400">
        <v>4</v>
      </c>
      <c r="AW9" s="400">
        <v>3</v>
      </c>
      <c r="AX9" s="400">
        <v>2</v>
      </c>
      <c r="AY9" s="400">
        <v>5</v>
      </c>
      <c r="AZ9" s="400">
        <v>5</v>
      </c>
      <c r="BA9" s="400">
        <v>5</v>
      </c>
      <c r="BB9" s="409"/>
      <c r="BC9" s="401">
        <v>4</v>
      </c>
      <c r="BD9" s="400">
        <v>2</v>
      </c>
      <c r="BE9" s="395"/>
      <c r="BF9" s="400">
        <v>3</v>
      </c>
      <c r="BG9" s="400">
        <v>5</v>
      </c>
      <c r="BH9" s="395"/>
      <c r="BI9" s="400">
        <v>5</v>
      </c>
      <c r="BJ9" s="400">
        <v>5</v>
      </c>
      <c r="BK9" s="400">
        <v>3</v>
      </c>
      <c r="BL9" s="400">
        <v>5</v>
      </c>
      <c r="BM9" s="400">
        <v>5</v>
      </c>
      <c r="BN9" s="400">
        <v>5</v>
      </c>
      <c r="BO9" s="395"/>
      <c r="BP9" s="400">
        <v>5</v>
      </c>
      <c r="BQ9" s="400">
        <v>5</v>
      </c>
      <c r="BR9" s="403"/>
      <c r="BS9" s="400">
        <v>2</v>
      </c>
      <c r="BT9" s="400">
        <v>2</v>
      </c>
      <c r="BU9" s="400">
        <v>5</v>
      </c>
      <c r="BV9" s="400">
        <v>3</v>
      </c>
      <c r="BW9" s="400">
        <v>3</v>
      </c>
      <c r="BX9" s="409"/>
      <c r="BY9" s="400">
        <v>4</v>
      </c>
      <c r="BZ9" s="400">
        <v>4</v>
      </c>
      <c r="CA9" s="400">
        <v>4</v>
      </c>
      <c r="CB9" s="400">
        <v>3</v>
      </c>
      <c r="CC9" s="409"/>
      <c r="CD9" s="409"/>
      <c r="CE9" s="400">
        <v>2</v>
      </c>
      <c r="CF9" s="409"/>
      <c r="CG9" s="400">
        <v>5</v>
      </c>
      <c r="CH9" s="409"/>
      <c r="CI9" s="395"/>
      <c r="CJ9" s="409"/>
      <c r="CK9" s="400">
        <v>1</v>
      </c>
      <c r="CL9" s="395"/>
      <c r="CM9" s="404">
        <f t="shared" si="1"/>
        <v>3.6666666666666665</v>
      </c>
      <c r="CN9" s="401">
        <f t="shared" si="2"/>
        <v>78</v>
      </c>
      <c r="CO9" s="410"/>
      <c r="CP9" s="404">
        <f t="shared" si="3"/>
        <v>3.8333333333333335</v>
      </c>
      <c r="CQ9" s="401">
        <f t="shared" si="4"/>
        <v>50</v>
      </c>
      <c r="CR9" s="410"/>
      <c r="CS9" s="404">
        <f t="shared" si="5"/>
        <v>3.8947368421052633</v>
      </c>
      <c r="CT9" s="401">
        <f t="shared" si="6"/>
        <v>67</v>
      </c>
      <c r="CU9" s="421"/>
      <c r="CV9" s="401">
        <f t="shared" si="7"/>
        <v>204</v>
      </c>
      <c r="CW9" s="404">
        <f t="shared" si="8"/>
        <v>3.8490566037735849</v>
      </c>
      <c r="CX9" s="401">
        <f t="shared" si="9"/>
        <v>55</v>
      </c>
      <c r="CY9" s="410"/>
      <c r="CZ9" s="764"/>
    </row>
    <row r="10" spans="1:104" ht="30.75" customHeight="1" thickBot="1" x14ac:dyDescent="0.3">
      <c r="A10" s="594" t="s">
        <v>540</v>
      </c>
      <c r="B10" s="319" t="s">
        <v>541</v>
      </c>
      <c r="C10" s="320" t="s">
        <v>542</v>
      </c>
      <c r="D10" s="320" t="s">
        <v>543</v>
      </c>
      <c r="E10" s="323"/>
      <c r="F10" s="396" t="s">
        <v>63</v>
      </c>
      <c r="G10" s="397">
        <f>'Stage 2 - Site Information'!N10</f>
        <v>23</v>
      </c>
      <c r="H10" s="396"/>
      <c r="I10" s="398">
        <f>'Stage 2 - Site Information'!M10</f>
        <v>1.1599999999999999</v>
      </c>
      <c r="J10" s="399"/>
      <c r="K10" s="405"/>
      <c r="L10" s="408"/>
      <c r="M10" s="401">
        <f t="shared" si="0"/>
        <v>5</v>
      </c>
      <c r="N10" s="409"/>
      <c r="O10" s="400">
        <v>2</v>
      </c>
      <c r="P10" s="400">
        <v>1</v>
      </c>
      <c r="Q10" s="408"/>
      <c r="R10" s="400">
        <v>5</v>
      </c>
      <c r="S10" s="400">
        <v>5</v>
      </c>
      <c r="T10" s="400">
        <v>1</v>
      </c>
      <c r="U10" s="400">
        <v>4</v>
      </c>
      <c r="V10" s="407"/>
      <c r="W10" s="401">
        <v>4</v>
      </c>
      <c r="X10" s="401">
        <v>4</v>
      </c>
      <c r="Y10" s="400">
        <v>1</v>
      </c>
      <c r="Z10" s="401">
        <v>4</v>
      </c>
      <c r="AA10" s="407"/>
      <c r="AB10" s="400">
        <v>5</v>
      </c>
      <c r="AC10" s="409"/>
      <c r="AD10" s="407"/>
      <c r="AE10" s="400">
        <v>5</v>
      </c>
      <c r="AF10" s="400">
        <v>5</v>
      </c>
      <c r="AG10" s="406"/>
      <c r="AH10" s="401">
        <v>5</v>
      </c>
      <c r="AI10" s="400">
        <v>5</v>
      </c>
      <c r="AJ10" s="400">
        <v>1</v>
      </c>
      <c r="AK10" s="400">
        <v>2</v>
      </c>
      <c r="AL10" s="395"/>
      <c r="AM10" s="400">
        <v>5</v>
      </c>
      <c r="AN10" s="400">
        <v>4</v>
      </c>
      <c r="AO10" s="400">
        <v>5</v>
      </c>
      <c r="AP10" s="400">
        <v>3</v>
      </c>
      <c r="AQ10" s="400">
        <v>5</v>
      </c>
      <c r="AR10" s="400">
        <v>5</v>
      </c>
      <c r="AS10" s="395"/>
      <c r="AT10" s="400">
        <v>5</v>
      </c>
      <c r="AU10" s="400">
        <v>5</v>
      </c>
      <c r="AV10" s="400">
        <v>5</v>
      </c>
      <c r="AW10" s="400">
        <v>5</v>
      </c>
      <c r="AX10" s="400">
        <v>2</v>
      </c>
      <c r="AY10" s="400">
        <v>5</v>
      </c>
      <c r="AZ10" s="400">
        <v>5</v>
      </c>
      <c r="BA10" s="400">
        <v>1</v>
      </c>
      <c r="BB10" s="409"/>
      <c r="BC10" s="401">
        <v>2</v>
      </c>
      <c r="BD10" s="400">
        <v>2</v>
      </c>
      <c r="BE10" s="395"/>
      <c r="BF10" s="400">
        <v>5</v>
      </c>
      <c r="BG10" s="400">
        <v>1</v>
      </c>
      <c r="BH10" s="395"/>
      <c r="BI10" s="400">
        <v>5</v>
      </c>
      <c r="BJ10" s="400">
        <v>5</v>
      </c>
      <c r="BK10" s="400">
        <v>5</v>
      </c>
      <c r="BL10" s="400">
        <v>3</v>
      </c>
      <c r="BM10" s="400">
        <v>5</v>
      </c>
      <c r="BN10" s="400">
        <v>5</v>
      </c>
      <c r="BO10" s="395"/>
      <c r="BP10" s="400">
        <v>5</v>
      </c>
      <c r="BQ10" s="400">
        <v>5</v>
      </c>
      <c r="BR10" s="403"/>
      <c r="BS10" s="400">
        <v>2</v>
      </c>
      <c r="BT10" s="400">
        <v>1</v>
      </c>
      <c r="BU10" s="400">
        <v>3</v>
      </c>
      <c r="BV10" s="400">
        <v>1</v>
      </c>
      <c r="BW10" s="400">
        <v>2</v>
      </c>
      <c r="BX10" s="409"/>
      <c r="BY10" s="400">
        <v>1</v>
      </c>
      <c r="BZ10" s="400">
        <v>5</v>
      </c>
      <c r="CA10" s="400">
        <v>1</v>
      </c>
      <c r="CB10" s="400">
        <v>1</v>
      </c>
      <c r="CC10" s="409"/>
      <c r="CD10" s="409"/>
      <c r="CE10" s="400">
        <v>1</v>
      </c>
      <c r="CF10" s="409"/>
      <c r="CG10" s="400">
        <v>5</v>
      </c>
      <c r="CH10" s="409"/>
      <c r="CI10" s="395"/>
      <c r="CJ10" s="409"/>
      <c r="CK10" s="400">
        <v>1</v>
      </c>
      <c r="CL10" s="395"/>
      <c r="CM10" s="404">
        <f t="shared" si="1"/>
        <v>3.6666666666666665</v>
      </c>
      <c r="CN10" s="401">
        <f t="shared" si="2"/>
        <v>78</v>
      </c>
      <c r="CO10" s="410"/>
      <c r="CP10" s="404">
        <f t="shared" si="3"/>
        <v>3.8333333333333335</v>
      </c>
      <c r="CQ10" s="401">
        <f t="shared" si="4"/>
        <v>50</v>
      </c>
      <c r="CR10" s="410"/>
      <c r="CS10" s="404">
        <f t="shared" si="5"/>
        <v>3.4736842105263159</v>
      </c>
      <c r="CT10" s="401">
        <f t="shared" si="6"/>
        <v>125</v>
      </c>
      <c r="CU10" s="421"/>
      <c r="CV10" s="401">
        <f t="shared" si="7"/>
        <v>188</v>
      </c>
      <c r="CW10" s="404">
        <f t="shared" si="8"/>
        <v>3.5471698113207548</v>
      </c>
      <c r="CX10" s="401">
        <f t="shared" si="9"/>
        <v>122</v>
      </c>
      <c r="CY10" s="410"/>
      <c r="CZ10" s="764"/>
    </row>
    <row r="11" spans="1:104" ht="30.75" customHeight="1" thickBot="1" x14ac:dyDescent="0.3">
      <c r="A11" s="594" t="s">
        <v>544</v>
      </c>
      <c r="B11" s="319" t="s">
        <v>545</v>
      </c>
      <c r="C11" s="320" t="s">
        <v>546</v>
      </c>
      <c r="D11" s="320" t="s">
        <v>547</v>
      </c>
      <c r="E11" s="323"/>
      <c r="F11" s="396" t="s">
        <v>63</v>
      </c>
      <c r="G11" s="397">
        <f>'Stage 2 - Site Information'!N11</f>
        <v>59</v>
      </c>
      <c r="H11" s="396"/>
      <c r="I11" s="398">
        <f>'Stage 2 - Site Information'!M11</f>
        <v>1.97</v>
      </c>
      <c r="J11" s="399"/>
      <c r="K11" s="405"/>
      <c r="L11" s="408"/>
      <c r="M11" s="401">
        <f t="shared" si="0"/>
        <v>5</v>
      </c>
      <c r="N11" s="409"/>
      <c r="O11" s="400">
        <v>3</v>
      </c>
      <c r="P11" s="400">
        <v>1</v>
      </c>
      <c r="Q11" s="408"/>
      <c r="R11" s="400">
        <v>3</v>
      </c>
      <c r="S11" s="400">
        <v>1</v>
      </c>
      <c r="T11" s="400">
        <v>1</v>
      </c>
      <c r="U11" s="400">
        <v>4</v>
      </c>
      <c r="V11" s="407"/>
      <c r="W11" s="401">
        <v>4</v>
      </c>
      <c r="X11" s="401">
        <v>4</v>
      </c>
      <c r="Y11" s="400">
        <v>3</v>
      </c>
      <c r="Z11" s="401">
        <v>4</v>
      </c>
      <c r="AA11" s="407"/>
      <c r="AB11" s="400">
        <v>5</v>
      </c>
      <c r="AC11" s="409"/>
      <c r="AD11" s="407"/>
      <c r="AE11" s="400">
        <v>5</v>
      </c>
      <c r="AF11" s="400">
        <v>5</v>
      </c>
      <c r="AG11" s="406"/>
      <c r="AH11" s="401">
        <v>5</v>
      </c>
      <c r="AI11" s="400">
        <v>5</v>
      </c>
      <c r="AJ11" s="400">
        <v>5</v>
      </c>
      <c r="AK11" s="400">
        <v>2</v>
      </c>
      <c r="AL11" s="395"/>
      <c r="AM11" s="400">
        <v>5</v>
      </c>
      <c r="AN11" s="400">
        <v>4</v>
      </c>
      <c r="AO11" s="400">
        <v>4</v>
      </c>
      <c r="AP11" s="400">
        <v>3</v>
      </c>
      <c r="AQ11" s="400">
        <v>5</v>
      </c>
      <c r="AR11" s="400">
        <v>5</v>
      </c>
      <c r="AS11" s="395"/>
      <c r="AT11" s="400">
        <v>5</v>
      </c>
      <c r="AU11" s="400">
        <v>5</v>
      </c>
      <c r="AV11" s="400">
        <v>5</v>
      </c>
      <c r="AW11" s="400">
        <v>5</v>
      </c>
      <c r="AX11" s="400">
        <v>2</v>
      </c>
      <c r="AY11" s="400">
        <v>5</v>
      </c>
      <c r="AZ11" s="400">
        <v>5</v>
      </c>
      <c r="BA11" s="400">
        <v>5</v>
      </c>
      <c r="BB11" s="409"/>
      <c r="BC11" s="401">
        <v>3</v>
      </c>
      <c r="BD11" s="400">
        <v>3</v>
      </c>
      <c r="BE11" s="395"/>
      <c r="BF11" s="400">
        <v>5</v>
      </c>
      <c r="BG11" s="400">
        <v>5</v>
      </c>
      <c r="BH11" s="395"/>
      <c r="BI11" s="400">
        <v>5</v>
      </c>
      <c r="BJ11" s="400">
        <v>5</v>
      </c>
      <c r="BK11" s="400">
        <v>5</v>
      </c>
      <c r="BL11" s="400">
        <v>5</v>
      </c>
      <c r="BM11" s="400">
        <v>2</v>
      </c>
      <c r="BN11" s="400">
        <v>5</v>
      </c>
      <c r="BO11" s="395"/>
      <c r="BP11" s="400">
        <v>5</v>
      </c>
      <c r="BQ11" s="400">
        <v>5</v>
      </c>
      <c r="BR11" s="406"/>
      <c r="BS11" s="400">
        <v>1</v>
      </c>
      <c r="BT11" s="400">
        <v>4</v>
      </c>
      <c r="BU11" s="400">
        <v>5</v>
      </c>
      <c r="BV11" s="400">
        <v>1</v>
      </c>
      <c r="BW11" s="400">
        <v>2</v>
      </c>
      <c r="BX11" s="409"/>
      <c r="BY11" s="400">
        <v>5</v>
      </c>
      <c r="BZ11" s="400">
        <v>4</v>
      </c>
      <c r="CA11" s="400">
        <v>1</v>
      </c>
      <c r="CB11" s="400">
        <v>1</v>
      </c>
      <c r="CC11" s="409"/>
      <c r="CD11" s="409"/>
      <c r="CE11" s="400">
        <v>1</v>
      </c>
      <c r="CF11" s="409"/>
      <c r="CG11" s="400">
        <v>5</v>
      </c>
      <c r="CH11" s="409"/>
      <c r="CI11" s="395"/>
      <c r="CJ11" s="409"/>
      <c r="CK11" s="400">
        <v>1</v>
      </c>
      <c r="CL11" s="395"/>
      <c r="CM11" s="404">
        <f t="shared" si="1"/>
        <v>3.2222222222222223</v>
      </c>
      <c r="CN11" s="401">
        <f t="shared" si="2"/>
        <v>123</v>
      </c>
      <c r="CO11" s="410"/>
      <c r="CP11" s="404">
        <f t="shared" si="3"/>
        <v>4.5</v>
      </c>
      <c r="CQ11" s="401">
        <f t="shared" si="4"/>
        <v>1</v>
      </c>
      <c r="CR11" s="410"/>
      <c r="CS11" s="404">
        <f t="shared" si="5"/>
        <v>3.8684210526315788</v>
      </c>
      <c r="CT11" s="401">
        <f t="shared" si="6"/>
        <v>71</v>
      </c>
      <c r="CU11" s="421"/>
      <c r="CV11" s="401">
        <f t="shared" si="7"/>
        <v>203</v>
      </c>
      <c r="CW11" s="404">
        <f t="shared" si="8"/>
        <v>3.8301886792452828</v>
      </c>
      <c r="CX11" s="401">
        <f t="shared" si="9"/>
        <v>61</v>
      </c>
      <c r="CY11" s="410"/>
      <c r="CZ11" s="764"/>
    </row>
    <row r="12" spans="1:104" ht="30.75" customHeight="1" thickBot="1" x14ac:dyDescent="0.3">
      <c r="A12" s="594" t="s">
        <v>548</v>
      </c>
      <c r="B12" s="319" t="s">
        <v>549</v>
      </c>
      <c r="C12" s="320" t="s">
        <v>550</v>
      </c>
      <c r="D12" s="320" t="s">
        <v>535</v>
      </c>
      <c r="E12" s="323"/>
      <c r="F12" s="396" t="s">
        <v>63</v>
      </c>
      <c r="G12" s="397">
        <f>'Stage 2 - Site Information'!N12</f>
        <v>282</v>
      </c>
      <c r="H12" s="396"/>
      <c r="I12" s="398">
        <f>'Stage 2 - Site Information'!M12</f>
        <v>9.41</v>
      </c>
      <c r="J12" s="399" t="s">
        <v>539</v>
      </c>
      <c r="K12" s="405"/>
      <c r="L12" s="408"/>
      <c r="M12" s="401">
        <f t="shared" si="0"/>
        <v>5</v>
      </c>
      <c r="N12" s="409"/>
      <c r="O12" s="400">
        <v>5</v>
      </c>
      <c r="P12" s="400">
        <v>1</v>
      </c>
      <c r="Q12" s="408"/>
      <c r="R12" s="400">
        <v>3</v>
      </c>
      <c r="S12" s="400">
        <v>5</v>
      </c>
      <c r="T12" s="400">
        <v>1</v>
      </c>
      <c r="U12" s="400">
        <v>3</v>
      </c>
      <c r="V12" s="407"/>
      <c r="W12" s="401">
        <v>4</v>
      </c>
      <c r="X12" s="401">
        <v>4</v>
      </c>
      <c r="Y12" s="400">
        <v>3</v>
      </c>
      <c r="Z12" s="401">
        <v>4</v>
      </c>
      <c r="AA12" s="407"/>
      <c r="AB12" s="400">
        <v>5</v>
      </c>
      <c r="AC12" s="409"/>
      <c r="AD12" s="407"/>
      <c r="AE12" s="400">
        <v>5</v>
      </c>
      <c r="AF12" s="400">
        <v>5</v>
      </c>
      <c r="AG12" s="406"/>
      <c r="AH12" s="401">
        <v>4</v>
      </c>
      <c r="AI12" s="400">
        <v>5</v>
      </c>
      <c r="AJ12" s="400">
        <v>3</v>
      </c>
      <c r="AK12" s="400">
        <v>2</v>
      </c>
      <c r="AL12" s="395"/>
      <c r="AM12" s="400">
        <v>5</v>
      </c>
      <c r="AN12" s="400">
        <v>3</v>
      </c>
      <c r="AO12" s="400">
        <v>4</v>
      </c>
      <c r="AP12" s="400">
        <v>3</v>
      </c>
      <c r="AQ12" s="400">
        <v>5</v>
      </c>
      <c r="AR12" s="400">
        <v>5</v>
      </c>
      <c r="AS12" s="395"/>
      <c r="AT12" s="400">
        <v>5</v>
      </c>
      <c r="AU12" s="400">
        <v>5</v>
      </c>
      <c r="AV12" s="400">
        <v>5</v>
      </c>
      <c r="AW12" s="400">
        <v>3</v>
      </c>
      <c r="AX12" s="400">
        <v>2</v>
      </c>
      <c r="AY12" s="400">
        <v>5</v>
      </c>
      <c r="AZ12" s="400">
        <v>5</v>
      </c>
      <c r="BA12" s="400">
        <v>5</v>
      </c>
      <c r="BB12" s="409"/>
      <c r="BC12" s="401">
        <v>3</v>
      </c>
      <c r="BD12" s="400">
        <v>3</v>
      </c>
      <c r="BE12" s="395"/>
      <c r="BF12" s="400">
        <v>4</v>
      </c>
      <c r="BG12" s="400">
        <v>5</v>
      </c>
      <c r="BH12" s="395"/>
      <c r="BI12" s="400">
        <v>5</v>
      </c>
      <c r="BJ12" s="400">
        <v>5</v>
      </c>
      <c r="BK12" s="400">
        <v>1</v>
      </c>
      <c r="BL12" s="400">
        <v>5</v>
      </c>
      <c r="BM12" s="400">
        <v>5</v>
      </c>
      <c r="BN12" s="400">
        <v>5</v>
      </c>
      <c r="BO12" s="395"/>
      <c r="BP12" s="400">
        <v>5</v>
      </c>
      <c r="BQ12" s="400">
        <v>5</v>
      </c>
      <c r="BR12" s="406"/>
      <c r="BS12" s="400">
        <v>2</v>
      </c>
      <c r="BT12" s="400">
        <v>2</v>
      </c>
      <c r="BU12" s="400">
        <v>4</v>
      </c>
      <c r="BV12" s="400">
        <v>2</v>
      </c>
      <c r="BW12" s="400">
        <v>2</v>
      </c>
      <c r="BX12" s="409"/>
      <c r="BY12" s="400">
        <v>4</v>
      </c>
      <c r="BZ12" s="400">
        <v>4</v>
      </c>
      <c r="CA12" s="400">
        <v>4</v>
      </c>
      <c r="CB12" s="400">
        <v>3</v>
      </c>
      <c r="CC12" s="409"/>
      <c r="CD12" s="409"/>
      <c r="CE12" s="400">
        <v>2</v>
      </c>
      <c r="CF12" s="409"/>
      <c r="CG12" s="400">
        <v>5</v>
      </c>
      <c r="CH12" s="409"/>
      <c r="CI12" s="395"/>
      <c r="CJ12" s="409"/>
      <c r="CK12" s="400">
        <v>5</v>
      </c>
      <c r="CL12" s="395"/>
      <c r="CM12" s="404">
        <f t="shared" si="1"/>
        <v>3.5555555555555554</v>
      </c>
      <c r="CN12" s="401">
        <f t="shared" si="2"/>
        <v>91</v>
      </c>
      <c r="CO12" s="410"/>
      <c r="CP12" s="404">
        <f t="shared" si="3"/>
        <v>4</v>
      </c>
      <c r="CQ12" s="401">
        <f t="shared" si="4"/>
        <v>39</v>
      </c>
      <c r="CR12" s="410"/>
      <c r="CS12" s="404">
        <f t="shared" si="5"/>
        <v>3.9473684210526314</v>
      </c>
      <c r="CT12" s="401">
        <f t="shared" si="6"/>
        <v>57</v>
      </c>
      <c r="CU12" s="421"/>
      <c r="CV12" s="401">
        <f t="shared" si="7"/>
        <v>206</v>
      </c>
      <c r="CW12" s="404">
        <f t="shared" si="8"/>
        <v>3.8867924528301887</v>
      </c>
      <c r="CX12" s="401">
        <f t="shared" si="9"/>
        <v>38</v>
      </c>
      <c r="CY12" s="410"/>
      <c r="CZ12" s="764"/>
    </row>
    <row r="13" spans="1:104" ht="30.75" customHeight="1" thickBot="1" x14ac:dyDescent="0.3">
      <c r="A13" s="594" t="s">
        <v>557</v>
      </c>
      <c r="B13" s="319" t="s">
        <v>558</v>
      </c>
      <c r="C13" s="320" t="s">
        <v>553</v>
      </c>
      <c r="D13" s="320" t="s">
        <v>535</v>
      </c>
      <c r="E13" s="323"/>
      <c r="F13" s="396" t="s">
        <v>63</v>
      </c>
      <c r="G13" s="397">
        <f>'Stage 2 - Site Information'!N15</f>
        <v>296</v>
      </c>
      <c r="H13" s="396"/>
      <c r="I13" s="398">
        <f>'Stage 2 - Site Information'!M15</f>
        <v>9.89</v>
      </c>
      <c r="J13" s="399"/>
      <c r="K13" s="405"/>
      <c r="L13" s="408"/>
      <c r="M13" s="401">
        <f t="shared" si="0"/>
        <v>5</v>
      </c>
      <c r="N13" s="409"/>
      <c r="O13" s="400">
        <v>5</v>
      </c>
      <c r="P13" s="400">
        <v>1</v>
      </c>
      <c r="Q13" s="408"/>
      <c r="R13" s="400">
        <v>5</v>
      </c>
      <c r="S13" s="400">
        <v>5</v>
      </c>
      <c r="T13" s="400">
        <v>5</v>
      </c>
      <c r="U13" s="400">
        <v>4</v>
      </c>
      <c r="V13" s="407"/>
      <c r="W13" s="401">
        <v>4</v>
      </c>
      <c r="X13" s="401">
        <v>4</v>
      </c>
      <c r="Y13" s="400">
        <v>3</v>
      </c>
      <c r="Z13" s="401">
        <v>4</v>
      </c>
      <c r="AA13" s="407"/>
      <c r="AB13" s="400">
        <v>5</v>
      </c>
      <c r="AC13" s="409"/>
      <c r="AD13" s="407"/>
      <c r="AE13" s="400">
        <v>5</v>
      </c>
      <c r="AF13" s="400">
        <v>5</v>
      </c>
      <c r="AG13" s="406"/>
      <c r="AH13" s="400">
        <v>4</v>
      </c>
      <c r="AI13" s="400">
        <v>5</v>
      </c>
      <c r="AJ13" s="400">
        <v>1</v>
      </c>
      <c r="AK13" s="400">
        <v>2</v>
      </c>
      <c r="AL13" s="395"/>
      <c r="AM13" s="400">
        <v>5</v>
      </c>
      <c r="AN13" s="400">
        <v>3</v>
      </c>
      <c r="AO13" s="400">
        <v>4</v>
      </c>
      <c r="AP13" s="400">
        <v>3</v>
      </c>
      <c r="AQ13" s="400">
        <v>5</v>
      </c>
      <c r="AR13" s="400">
        <v>5</v>
      </c>
      <c r="AS13" s="395"/>
      <c r="AT13" s="400">
        <v>2</v>
      </c>
      <c r="AU13" s="400">
        <v>3</v>
      </c>
      <c r="AV13" s="400">
        <v>4</v>
      </c>
      <c r="AW13" s="400">
        <v>3</v>
      </c>
      <c r="AX13" s="400">
        <v>2</v>
      </c>
      <c r="AY13" s="400">
        <v>1</v>
      </c>
      <c r="AZ13" s="400">
        <v>5</v>
      </c>
      <c r="BA13" s="400">
        <v>5</v>
      </c>
      <c r="BB13" s="409"/>
      <c r="BC13" s="401">
        <v>3</v>
      </c>
      <c r="BD13" s="400">
        <v>1</v>
      </c>
      <c r="BE13" s="395"/>
      <c r="BF13" s="400">
        <v>3</v>
      </c>
      <c r="BG13" s="400">
        <v>5</v>
      </c>
      <c r="BH13" s="395"/>
      <c r="BI13" s="400">
        <v>5</v>
      </c>
      <c r="BJ13" s="400">
        <v>5</v>
      </c>
      <c r="BK13" s="400">
        <v>1</v>
      </c>
      <c r="BL13" s="400">
        <v>5</v>
      </c>
      <c r="BM13" s="400">
        <v>5</v>
      </c>
      <c r="BN13" s="400">
        <v>5</v>
      </c>
      <c r="BO13" s="395"/>
      <c r="BP13" s="400">
        <v>5</v>
      </c>
      <c r="BQ13" s="400">
        <v>3</v>
      </c>
      <c r="BR13" s="406"/>
      <c r="BS13" s="400">
        <v>2</v>
      </c>
      <c r="BT13" s="400">
        <v>2</v>
      </c>
      <c r="BU13" s="400">
        <v>3</v>
      </c>
      <c r="BV13" s="400">
        <v>3</v>
      </c>
      <c r="BW13" s="400">
        <v>3</v>
      </c>
      <c r="BX13" s="409"/>
      <c r="BY13" s="400">
        <v>3</v>
      </c>
      <c r="BZ13" s="400">
        <v>5</v>
      </c>
      <c r="CA13" s="400">
        <v>3</v>
      </c>
      <c r="CB13" s="400">
        <v>2</v>
      </c>
      <c r="CC13" s="409"/>
      <c r="CD13" s="409"/>
      <c r="CE13" s="400">
        <v>2</v>
      </c>
      <c r="CF13" s="409"/>
      <c r="CG13" s="400">
        <v>5</v>
      </c>
      <c r="CH13" s="409"/>
      <c r="CI13" s="395"/>
      <c r="CJ13" s="409"/>
      <c r="CK13" s="400">
        <v>1</v>
      </c>
      <c r="CL13" s="395"/>
      <c r="CM13" s="404">
        <f t="shared" si="1"/>
        <v>4.333333333333333</v>
      </c>
      <c r="CN13" s="401">
        <f t="shared" si="2"/>
        <v>11</v>
      </c>
      <c r="CO13" s="410"/>
      <c r="CP13" s="404">
        <f t="shared" si="3"/>
        <v>3.6666666666666665</v>
      </c>
      <c r="CQ13" s="401">
        <f t="shared" si="4"/>
        <v>68</v>
      </c>
      <c r="CR13" s="410"/>
      <c r="CS13" s="404">
        <f t="shared" si="5"/>
        <v>3.4210526315789473</v>
      </c>
      <c r="CT13" s="401">
        <f t="shared" si="6"/>
        <v>130</v>
      </c>
      <c r="CU13" s="421"/>
      <c r="CV13" s="401">
        <f t="shared" si="7"/>
        <v>191</v>
      </c>
      <c r="CW13" s="404">
        <f t="shared" si="8"/>
        <v>3.6037735849056602</v>
      </c>
      <c r="CX13" s="401">
        <f t="shared" si="9"/>
        <v>111</v>
      </c>
      <c r="CY13" s="410"/>
      <c r="CZ13" s="766" t="s">
        <v>1423</v>
      </c>
    </row>
    <row r="14" spans="1:104" ht="30.75" customHeight="1" thickBot="1" x14ac:dyDescent="0.3">
      <c r="A14" s="594" t="s">
        <v>562</v>
      </c>
      <c r="B14" s="319" t="s">
        <v>563</v>
      </c>
      <c r="C14" s="320" t="s">
        <v>564</v>
      </c>
      <c r="D14" s="320" t="s">
        <v>565</v>
      </c>
      <c r="E14" s="323"/>
      <c r="F14" s="396" t="s">
        <v>63</v>
      </c>
      <c r="G14" s="397">
        <f>'Stage 2 - Site Information'!N17</f>
        <v>38</v>
      </c>
      <c r="H14" s="396"/>
      <c r="I14" s="398">
        <f>'Stage 2 - Site Information'!M17</f>
        <v>1.06</v>
      </c>
      <c r="J14" s="399"/>
      <c r="K14" s="405"/>
      <c r="L14" s="408"/>
      <c r="M14" s="401">
        <f t="shared" si="0"/>
        <v>5</v>
      </c>
      <c r="N14" s="409"/>
      <c r="O14" s="400">
        <v>5</v>
      </c>
      <c r="P14" s="400">
        <v>1</v>
      </c>
      <c r="Q14" s="408"/>
      <c r="R14" s="400">
        <v>3</v>
      </c>
      <c r="S14" s="400">
        <v>3</v>
      </c>
      <c r="T14" s="400">
        <v>1</v>
      </c>
      <c r="U14" s="400">
        <v>3</v>
      </c>
      <c r="V14" s="407"/>
      <c r="W14" s="401">
        <v>4</v>
      </c>
      <c r="X14" s="401">
        <v>3</v>
      </c>
      <c r="Y14" s="400">
        <v>1</v>
      </c>
      <c r="Z14" s="401">
        <v>4</v>
      </c>
      <c r="AA14" s="407"/>
      <c r="AB14" s="400">
        <v>5</v>
      </c>
      <c r="AC14" s="409"/>
      <c r="AD14" s="407"/>
      <c r="AE14" s="400">
        <v>5</v>
      </c>
      <c r="AF14" s="400">
        <v>5</v>
      </c>
      <c r="AG14" s="406"/>
      <c r="AH14" s="401">
        <v>4</v>
      </c>
      <c r="AI14" s="400">
        <v>5</v>
      </c>
      <c r="AJ14" s="400">
        <v>3</v>
      </c>
      <c r="AK14" s="400">
        <v>2</v>
      </c>
      <c r="AL14" s="395"/>
      <c r="AM14" s="400">
        <v>3</v>
      </c>
      <c r="AN14" s="400">
        <v>4</v>
      </c>
      <c r="AO14" s="400">
        <v>4</v>
      </c>
      <c r="AP14" s="400">
        <v>3</v>
      </c>
      <c r="AQ14" s="400">
        <v>5</v>
      </c>
      <c r="AR14" s="400">
        <v>5</v>
      </c>
      <c r="AS14" s="395"/>
      <c r="AT14" s="400">
        <v>5</v>
      </c>
      <c r="AU14" s="400">
        <v>5</v>
      </c>
      <c r="AV14" s="400">
        <v>5</v>
      </c>
      <c r="AW14" s="400">
        <v>3</v>
      </c>
      <c r="AX14" s="400">
        <v>5</v>
      </c>
      <c r="AY14" s="400">
        <v>5</v>
      </c>
      <c r="AZ14" s="400">
        <v>5</v>
      </c>
      <c r="BA14" s="400">
        <v>5</v>
      </c>
      <c r="BB14" s="409"/>
      <c r="BC14" s="401">
        <v>5</v>
      </c>
      <c r="BD14" s="400">
        <v>5</v>
      </c>
      <c r="BE14" s="395"/>
      <c r="BF14" s="400">
        <v>3</v>
      </c>
      <c r="BG14" s="400">
        <v>5</v>
      </c>
      <c r="BH14" s="395"/>
      <c r="BI14" s="400">
        <v>5</v>
      </c>
      <c r="BJ14" s="400">
        <v>5</v>
      </c>
      <c r="BK14" s="400">
        <v>5</v>
      </c>
      <c r="BL14" s="400">
        <v>5</v>
      </c>
      <c r="BM14" s="400">
        <v>1</v>
      </c>
      <c r="BN14" s="400">
        <v>3</v>
      </c>
      <c r="BO14" s="395"/>
      <c r="BP14" s="400">
        <v>5</v>
      </c>
      <c r="BQ14" s="400">
        <v>5</v>
      </c>
      <c r="BR14" s="406"/>
      <c r="BS14" s="400">
        <v>1</v>
      </c>
      <c r="BT14" s="400">
        <v>2</v>
      </c>
      <c r="BU14" s="400">
        <v>2</v>
      </c>
      <c r="BV14" s="400">
        <v>5</v>
      </c>
      <c r="BW14" s="400">
        <v>5</v>
      </c>
      <c r="BX14" s="409"/>
      <c r="BY14" s="400">
        <v>4</v>
      </c>
      <c r="BZ14" s="400">
        <v>4</v>
      </c>
      <c r="CA14" s="400">
        <v>4</v>
      </c>
      <c r="CB14" s="400">
        <v>5</v>
      </c>
      <c r="CC14" s="409"/>
      <c r="CD14" s="409"/>
      <c r="CE14" s="400">
        <v>5</v>
      </c>
      <c r="CF14" s="409"/>
      <c r="CG14" s="400">
        <v>5</v>
      </c>
      <c r="CH14" s="409"/>
      <c r="CI14" s="395"/>
      <c r="CJ14" s="409"/>
      <c r="CK14" s="400">
        <v>1</v>
      </c>
      <c r="CL14" s="395"/>
      <c r="CM14" s="404">
        <f t="shared" si="1"/>
        <v>3</v>
      </c>
      <c r="CN14" s="401">
        <f t="shared" si="2"/>
        <v>138</v>
      </c>
      <c r="CO14" s="410"/>
      <c r="CP14" s="404">
        <f t="shared" si="3"/>
        <v>4</v>
      </c>
      <c r="CQ14" s="401">
        <f t="shared" si="4"/>
        <v>39</v>
      </c>
      <c r="CR14" s="410"/>
      <c r="CS14" s="404">
        <f t="shared" si="5"/>
        <v>4.1315789473684212</v>
      </c>
      <c r="CT14" s="401">
        <f t="shared" si="6"/>
        <v>37</v>
      </c>
      <c r="CU14" s="421"/>
      <c r="CV14" s="401">
        <f t="shared" si="7"/>
        <v>208</v>
      </c>
      <c r="CW14" s="404">
        <f t="shared" si="8"/>
        <v>3.9245283018867925</v>
      </c>
      <c r="CX14" s="401">
        <f t="shared" si="9"/>
        <v>28</v>
      </c>
      <c r="CY14" s="410"/>
      <c r="CZ14" s="764"/>
    </row>
    <row r="15" spans="1:104" ht="30.75" customHeight="1" thickBot="1" x14ac:dyDescent="0.3">
      <c r="A15" s="594" t="s">
        <v>566</v>
      </c>
      <c r="B15" s="319" t="s">
        <v>567</v>
      </c>
      <c r="C15" s="320" t="s">
        <v>568</v>
      </c>
      <c r="D15" s="320" t="s">
        <v>518</v>
      </c>
      <c r="E15" s="323"/>
      <c r="F15" s="396" t="s">
        <v>63</v>
      </c>
      <c r="G15" s="397">
        <f>'Stage 2 - Site Information'!N18</f>
        <v>35</v>
      </c>
      <c r="H15" s="396"/>
      <c r="I15" s="398">
        <f>'Stage 2 - Site Information'!M18</f>
        <v>0.98</v>
      </c>
      <c r="J15" s="399"/>
      <c r="K15" s="405"/>
      <c r="L15" s="408"/>
      <c r="M15" s="401">
        <f t="shared" si="0"/>
        <v>5</v>
      </c>
      <c r="N15" s="409"/>
      <c r="O15" s="400">
        <v>5</v>
      </c>
      <c r="P15" s="400">
        <v>5</v>
      </c>
      <c r="Q15" s="408"/>
      <c r="R15" s="400">
        <v>5</v>
      </c>
      <c r="S15" s="400">
        <v>5</v>
      </c>
      <c r="T15" s="400">
        <v>3</v>
      </c>
      <c r="U15" s="400">
        <v>3</v>
      </c>
      <c r="V15" s="407"/>
      <c r="W15" s="401">
        <v>4</v>
      </c>
      <c r="X15" s="401">
        <v>3</v>
      </c>
      <c r="Y15" s="400">
        <v>1</v>
      </c>
      <c r="Z15" s="401">
        <v>4</v>
      </c>
      <c r="AA15" s="407"/>
      <c r="AB15" s="400">
        <v>5</v>
      </c>
      <c r="AC15" s="400">
        <v>5</v>
      </c>
      <c r="AD15" s="407"/>
      <c r="AE15" s="400">
        <v>1</v>
      </c>
      <c r="AF15" s="400">
        <v>1</v>
      </c>
      <c r="AG15" s="406"/>
      <c r="AH15" s="401">
        <v>2</v>
      </c>
      <c r="AI15" s="400">
        <v>1</v>
      </c>
      <c r="AJ15" s="400">
        <v>3</v>
      </c>
      <c r="AK15" s="400">
        <v>2</v>
      </c>
      <c r="AL15" s="395"/>
      <c r="AM15" s="400">
        <v>5</v>
      </c>
      <c r="AN15" s="400">
        <v>5</v>
      </c>
      <c r="AO15" s="400">
        <v>3</v>
      </c>
      <c r="AP15" s="400">
        <v>5</v>
      </c>
      <c r="AQ15" s="400">
        <v>5</v>
      </c>
      <c r="AR15" s="400">
        <v>5</v>
      </c>
      <c r="AS15" s="395"/>
      <c r="AT15" s="400">
        <v>5</v>
      </c>
      <c r="AU15" s="400">
        <v>5</v>
      </c>
      <c r="AV15" s="400">
        <v>5</v>
      </c>
      <c r="AW15" s="400">
        <v>5</v>
      </c>
      <c r="AX15" s="400">
        <v>5</v>
      </c>
      <c r="AY15" s="400">
        <v>5</v>
      </c>
      <c r="AZ15" s="400">
        <v>5</v>
      </c>
      <c r="BA15" s="400">
        <v>5</v>
      </c>
      <c r="BB15" s="409"/>
      <c r="BC15" s="401">
        <v>5</v>
      </c>
      <c r="BD15" s="400">
        <v>5</v>
      </c>
      <c r="BE15" s="395"/>
      <c r="BF15" s="400">
        <v>5</v>
      </c>
      <c r="BG15" s="400">
        <v>5</v>
      </c>
      <c r="BH15" s="395"/>
      <c r="BI15" s="400">
        <v>4</v>
      </c>
      <c r="BJ15" s="400">
        <v>5</v>
      </c>
      <c r="BK15" s="400">
        <v>3</v>
      </c>
      <c r="BL15" s="400">
        <v>4</v>
      </c>
      <c r="BM15" s="400">
        <v>1</v>
      </c>
      <c r="BN15" s="400">
        <v>5</v>
      </c>
      <c r="BO15" s="395"/>
      <c r="BP15" s="400">
        <v>5</v>
      </c>
      <c r="BQ15" s="400">
        <v>5</v>
      </c>
      <c r="BR15" s="406"/>
      <c r="BS15" s="400">
        <v>4</v>
      </c>
      <c r="BT15" s="400">
        <v>2</v>
      </c>
      <c r="BU15" s="400">
        <v>5</v>
      </c>
      <c r="BV15" s="400">
        <v>2</v>
      </c>
      <c r="BW15" s="400">
        <v>5</v>
      </c>
      <c r="BX15" s="409"/>
      <c r="BY15" s="400">
        <v>5</v>
      </c>
      <c r="BZ15" s="400">
        <v>5</v>
      </c>
      <c r="CA15" s="400">
        <v>4</v>
      </c>
      <c r="CB15" s="400">
        <v>5</v>
      </c>
      <c r="CC15" s="409"/>
      <c r="CD15" s="409"/>
      <c r="CE15" s="400">
        <v>1</v>
      </c>
      <c r="CF15" s="409"/>
      <c r="CG15" s="400">
        <v>5</v>
      </c>
      <c r="CH15" s="409"/>
      <c r="CI15" s="395"/>
      <c r="CJ15" s="409"/>
      <c r="CK15" s="400">
        <v>1</v>
      </c>
      <c r="CL15" s="395"/>
      <c r="CM15" s="404">
        <f t="shared" si="1"/>
        <v>3.8</v>
      </c>
      <c r="CN15" s="401">
        <f t="shared" si="2"/>
        <v>47</v>
      </c>
      <c r="CO15" s="410"/>
      <c r="CP15" s="404">
        <f t="shared" si="3"/>
        <v>1.6666666666666667</v>
      </c>
      <c r="CQ15" s="401">
        <f t="shared" si="4"/>
        <v>127</v>
      </c>
      <c r="CR15" s="410"/>
      <c r="CS15" s="404">
        <f t="shared" si="5"/>
        <v>4.3157894736842106</v>
      </c>
      <c r="CT15" s="401">
        <f t="shared" si="6"/>
        <v>18</v>
      </c>
      <c r="CU15" s="421"/>
      <c r="CV15" s="401">
        <f t="shared" si="7"/>
        <v>212</v>
      </c>
      <c r="CW15" s="404">
        <f t="shared" si="8"/>
        <v>3.925925925925926</v>
      </c>
      <c r="CX15" s="401">
        <f t="shared" si="9"/>
        <v>26</v>
      </c>
      <c r="CY15" s="410"/>
      <c r="CZ15" s="764"/>
    </row>
    <row r="16" spans="1:104" ht="30.75" customHeight="1" thickBot="1" x14ac:dyDescent="0.3">
      <c r="A16" s="594" t="s">
        <v>575</v>
      </c>
      <c r="B16" s="319" t="s">
        <v>576</v>
      </c>
      <c r="C16" s="320" t="s">
        <v>577</v>
      </c>
      <c r="D16" s="320" t="s">
        <v>518</v>
      </c>
      <c r="E16" s="323"/>
      <c r="F16" s="396" t="s">
        <v>63</v>
      </c>
      <c r="G16" s="397">
        <f>'Stage 2 - Site Information'!N21</f>
        <v>48</v>
      </c>
      <c r="H16" s="396" t="s">
        <v>63</v>
      </c>
      <c r="I16" s="398">
        <f>'Stage 2 - Site Information'!M21</f>
        <v>2.15</v>
      </c>
      <c r="J16" s="399" t="s">
        <v>539</v>
      </c>
      <c r="K16" s="405"/>
      <c r="L16" s="408"/>
      <c r="M16" s="401">
        <f t="shared" si="0"/>
        <v>5</v>
      </c>
      <c r="N16" s="409"/>
      <c r="O16" s="400">
        <v>5</v>
      </c>
      <c r="P16" s="400">
        <v>1</v>
      </c>
      <c r="Q16" s="408"/>
      <c r="R16" s="400">
        <v>5</v>
      </c>
      <c r="S16" s="400">
        <v>5</v>
      </c>
      <c r="T16" s="400">
        <v>5</v>
      </c>
      <c r="U16" s="400">
        <v>4</v>
      </c>
      <c r="V16" s="407"/>
      <c r="W16" s="401">
        <v>4</v>
      </c>
      <c r="X16" s="401">
        <v>5</v>
      </c>
      <c r="Y16" s="400">
        <v>5</v>
      </c>
      <c r="Z16" s="401">
        <v>4</v>
      </c>
      <c r="AA16" s="407"/>
      <c r="AB16" s="400">
        <v>5</v>
      </c>
      <c r="AC16" s="409"/>
      <c r="AD16" s="407"/>
      <c r="AE16" s="400">
        <v>1</v>
      </c>
      <c r="AF16" s="400">
        <v>1</v>
      </c>
      <c r="AG16" s="406"/>
      <c r="AH16" s="401">
        <v>3</v>
      </c>
      <c r="AI16" s="400">
        <v>4</v>
      </c>
      <c r="AJ16" s="400">
        <v>5</v>
      </c>
      <c r="AK16" s="400">
        <v>2</v>
      </c>
      <c r="AL16" s="395"/>
      <c r="AM16" s="400">
        <v>5</v>
      </c>
      <c r="AN16" s="400">
        <v>4</v>
      </c>
      <c r="AO16" s="400">
        <v>5</v>
      </c>
      <c r="AP16" s="400">
        <v>3</v>
      </c>
      <c r="AQ16" s="400">
        <v>5</v>
      </c>
      <c r="AR16" s="400">
        <v>5</v>
      </c>
      <c r="AS16" s="395"/>
      <c r="AT16" s="400">
        <v>2</v>
      </c>
      <c r="AU16" s="400">
        <v>3</v>
      </c>
      <c r="AV16" s="400">
        <v>4</v>
      </c>
      <c r="AW16" s="400">
        <v>3</v>
      </c>
      <c r="AX16" s="400">
        <v>1</v>
      </c>
      <c r="AY16" s="400">
        <v>5</v>
      </c>
      <c r="AZ16" s="400">
        <v>5</v>
      </c>
      <c r="BA16" s="400">
        <v>5</v>
      </c>
      <c r="BB16" s="409"/>
      <c r="BC16" s="401">
        <v>3</v>
      </c>
      <c r="BD16" s="400">
        <v>3</v>
      </c>
      <c r="BE16" s="395"/>
      <c r="BF16" s="400">
        <v>5</v>
      </c>
      <c r="BG16" s="400">
        <v>5</v>
      </c>
      <c r="BH16" s="395"/>
      <c r="BI16" s="400">
        <v>5</v>
      </c>
      <c r="BJ16" s="400">
        <v>3</v>
      </c>
      <c r="BK16" s="400">
        <v>1</v>
      </c>
      <c r="BL16" s="400">
        <v>4</v>
      </c>
      <c r="BM16" s="400">
        <v>1</v>
      </c>
      <c r="BN16" s="400">
        <v>5</v>
      </c>
      <c r="BO16" s="395"/>
      <c r="BP16" s="400">
        <v>5</v>
      </c>
      <c r="BQ16" s="400">
        <v>5</v>
      </c>
      <c r="BR16" s="406"/>
      <c r="BS16" s="400">
        <v>4</v>
      </c>
      <c r="BT16" s="400">
        <v>2</v>
      </c>
      <c r="BU16" s="400">
        <v>2</v>
      </c>
      <c r="BV16" s="400">
        <v>1</v>
      </c>
      <c r="BW16" s="400">
        <v>5</v>
      </c>
      <c r="BX16" s="409"/>
      <c r="BY16" s="400">
        <v>4</v>
      </c>
      <c r="BZ16" s="400">
        <v>4</v>
      </c>
      <c r="CA16" s="400">
        <v>4</v>
      </c>
      <c r="CB16" s="400">
        <v>5</v>
      </c>
      <c r="CC16" s="409"/>
      <c r="CD16" s="409"/>
      <c r="CE16" s="400">
        <v>1</v>
      </c>
      <c r="CF16" s="409"/>
      <c r="CG16" s="400">
        <v>5</v>
      </c>
      <c r="CH16" s="409"/>
      <c r="CI16" s="395"/>
      <c r="CJ16" s="409"/>
      <c r="CK16" s="400">
        <v>5</v>
      </c>
      <c r="CL16" s="395"/>
      <c r="CM16" s="404">
        <f t="shared" si="1"/>
        <v>4.666666666666667</v>
      </c>
      <c r="CN16" s="401">
        <f t="shared" si="2"/>
        <v>2</v>
      </c>
      <c r="CO16" s="410"/>
      <c r="CP16" s="404">
        <f t="shared" si="3"/>
        <v>2.6666666666666665</v>
      </c>
      <c r="CQ16" s="401">
        <f t="shared" si="4"/>
        <v>95</v>
      </c>
      <c r="CR16" s="410"/>
      <c r="CS16" s="404">
        <f t="shared" si="5"/>
        <v>3.736842105263158</v>
      </c>
      <c r="CT16" s="401">
        <f t="shared" si="6"/>
        <v>87</v>
      </c>
      <c r="CU16" s="421"/>
      <c r="CV16" s="401">
        <f t="shared" si="7"/>
        <v>200</v>
      </c>
      <c r="CW16" s="404">
        <f t="shared" si="8"/>
        <v>3.7735849056603774</v>
      </c>
      <c r="CX16" s="401">
        <f t="shared" si="9"/>
        <v>75</v>
      </c>
      <c r="CY16" s="410"/>
      <c r="CZ16" s="765" t="s">
        <v>1358</v>
      </c>
    </row>
    <row r="17" spans="1:104" ht="30.75" customHeight="1" thickBot="1" x14ac:dyDescent="0.3">
      <c r="A17" s="594" t="s">
        <v>578</v>
      </c>
      <c r="B17" s="319" t="s">
        <v>579</v>
      </c>
      <c r="C17" s="320" t="s">
        <v>580</v>
      </c>
      <c r="D17" s="320" t="s">
        <v>518</v>
      </c>
      <c r="E17" s="323"/>
      <c r="F17" s="396" t="s">
        <v>63</v>
      </c>
      <c r="G17" s="397">
        <f>'Stage 2 - Site Information'!N22</f>
        <v>105</v>
      </c>
      <c r="H17" s="396"/>
      <c r="I17" s="398">
        <f>'Stage 2 - Site Information'!M22</f>
        <v>6.65</v>
      </c>
      <c r="J17" s="399"/>
      <c r="K17" s="405"/>
      <c r="L17" s="408"/>
      <c r="M17" s="401">
        <f t="shared" si="0"/>
        <v>5</v>
      </c>
      <c r="N17" s="409"/>
      <c r="O17" s="400">
        <v>5</v>
      </c>
      <c r="P17" s="400">
        <v>2</v>
      </c>
      <c r="Q17" s="408"/>
      <c r="R17" s="400">
        <v>5</v>
      </c>
      <c r="S17" s="400">
        <v>5</v>
      </c>
      <c r="T17" s="400">
        <v>1</v>
      </c>
      <c r="U17" s="400">
        <v>4</v>
      </c>
      <c r="V17" s="407"/>
      <c r="W17" s="401">
        <v>4</v>
      </c>
      <c r="X17" s="401">
        <v>3</v>
      </c>
      <c r="Y17" s="400">
        <v>5</v>
      </c>
      <c r="Z17" s="401">
        <v>4</v>
      </c>
      <c r="AA17" s="407"/>
      <c r="AB17" s="400">
        <v>5</v>
      </c>
      <c r="AC17" s="409"/>
      <c r="AD17" s="407"/>
      <c r="AE17" s="400">
        <v>1</v>
      </c>
      <c r="AF17" s="400">
        <v>1</v>
      </c>
      <c r="AG17" s="406"/>
      <c r="AH17" s="401">
        <v>3</v>
      </c>
      <c r="AI17" s="400">
        <v>4</v>
      </c>
      <c r="AJ17" s="400">
        <v>5</v>
      </c>
      <c r="AK17" s="400">
        <v>2</v>
      </c>
      <c r="AL17" s="395"/>
      <c r="AM17" s="400">
        <v>5</v>
      </c>
      <c r="AN17" s="400">
        <v>2</v>
      </c>
      <c r="AO17" s="400">
        <v>5</v>
      </c>
      <c r="AP17" s="400">
        <v>4</v>
      </c>
      <c r="AQ17" s="400">
        <v>5</v>
      </c>
      <c r="AR17" s="400">
        <v>5</v>
      </c>
      <c r="AS17" s="395"/>
      <c r="AT17" s="400">
        <v>2</v>
      </c>
      <c r="AU17" s="400">
        <v>1</v>
      </c>
      <c r="AV17" s="400">
        <v>4</v>
      </c>
      <c r="AW17" s="400">
        <v>5</v>
      </c>
      <c r="AX17" s="400">
        <v>3</v>
      </c>
      <c r="AY17" s="400">
        <v>5</v>
      </c>
      <c r="AZ17" s="400">
        <v>5</v>
      </c>
      <c r="BA17" s="400">
        <v>5</v>
      </c>
      <c r="BB17" s="409"/>
      <c r="BC17" s="401">
        <v>3</v>
      </c>
      <c r="BD17" s="400">
        <v>3</v>
      </c>
      <c r="BE17" s="395"/>
      <c r="BF17" s="400">
        <v>5</v>
      </c>
      <c r="BG17" s="400">
        <v>4</v>
      </c>
      <c r="BH17" s="395"/>
      <c r="BI17" s="400">
        <v>5</v>
      </c>
      <c r="BJ17" s="400">
        <v>3</v>
      </c>
      <c r="BK17" s="400">
        <v>1</v>
      </c>
      <c r="BL17" s="400">
        <v>4</v>
      </c>
      <c r="BM17" s="400">
        <v>1</v>
      </c>
      <c r="BN17" s="400">
        <v>5</v>
      </c>
      <c r="BO17" s="395"/>
      <c r="BP17" s="400">
        <v>5</v>
      </c>
      <c r="BQ17" s="400">
        <v>5</v>
      </c>
      <c r="BR17" s="406"/>
      <c r="BS17" s="400">
        <v>4</v>
      </c>
      <c r="BT17" s="400">
        <v>4</v>
      </c>
      <c r="BU17" s="400">
        <v>2</v>
      </c>
      <c r="BV17" s="400">
        <v>1</v>
      </c>
      <c r="BW17" s="400">
        <v>5</v>
      </c>
      <c r="BX17" s="409"/>
      <c r="BY17" s="400">
        <v>4</v>
      </c>
      <c r="BZ17" s="400">
        <v>1</v>
      </c>
      <c r="CA17" s="400">
        <v>3</v>
      </c>
      <c r="CB17" s="400">
        <v>4</v>
      </c>
      <c r="CC17" s="409"/>
      <c r="CD17" s="409"/>
      <c r="CE17" s="400">
        <v>1</v>
      </c>
      <c r="CF17" s="409"/>
      <c r="CG17" s="400">
        <v>5</v>
      </c>
      <c r="CH17" s="409"/>
      <c r="CI17" s="395"/>
      <c r="CJ17" s="409"/>
      <c r="CK17" s="400">
        <v>1</v>
      </c>
      <c r="CL17" s="395"/>
      <c r="CM17" s="404">
        <f t="shared" si="1"/>
        <v>4</v>
      </c>
      <c r="CN17" s="401">
        <f t="shared" si="2"/>
        <v>28</v>
      </c>
      <c r="CO17" s="410"/>
      <c r="CP17" s="404">
        <f t="shared" si="3"/>
        <v>2.6666666666666665</v>
      </c>
      <c r="CQ17" s="401">
        <f t="shared" si="4"/>
        <v>95</v>
      </c>
      <c r="CR17" s="410"/>
      <c r="CS17" s="404">
        <f t="shared" si="5"/>
        <v>3.5526315789473686</v>
      </c>
      <c r="CT17" s="401">
        <f t="shared" si="6"/>
        <v>120</v>
      </c>
      <c r="CU17" s="421"/>
      <c r="CV17" s="401">
        <f t="shared" si="7"/>
        <v>187</v>
      </c>
      <c r="CW17" s="404">
        <f t="shared" si="8"/>
        <v>3.5283018867924527</v>
      </c>
      <c r="CX17" s="401">
        <f t="shared" si="9"/>
        <v>126</v>
      </c>
      <c r="CY17" s="410"/>
      <c r="CZ17" s="764"/>
    </row>
    <row r="18" spans="1:104" ht="30.75" customHeight="1" thickBot="1" x14ac:dyDescent="0.3">
      <c r="A18" s="594" t="s">
        <v>581</v>
      </c>
      <c r="B18" s="319" t="s">
        <v>582</v>
      </c>
      <c r="C18" s="320" t="s">
        <v>583</v>
      </c>
      <c r="D18" s="320" t="s">
        <v>584</v>
      </c>
      <c r="E18" s="323"/>
      <c r="F18" s="396" t="s">
        <v>63</v>
      </c>
      <c r="G18" s="397">
        <f>'Stage 2 - Site Information'!N23</f>
        <v>9</v>
      </c>
      <c r="H18" s="396"/>
      <c r="I18" s="398">
        <f>'Stage 2 - Site Information'!M23</f>
        <v>0.56000000000000005</v>
      </c>
      <c r="J18" s="399"/>
      <c r="K18" s="405"/>
      <c r="L18" s="408"/>
      <c r="M18" s="401">
        <f t="shared" si="0"/>
        <v>5</v>
      </c>
      <c r="N18" s="409"/>
      <c r="O18" s="400">
        <v>2</v>
      </c>
      <c r="P18" s="400">
        <v>1</v>
      </c>
      <c r="Q18" s="408"/>
      <c r="R18" s="400">
        <v>5</v>
      </c>
      <c r="S18" s="400">
        <v>5</v>
      </c>
      <c r="T18" s="400">
        <v>1</v>
      </c>
      <c r="U18" s="400">
        <v>4</v>
      </c>
      <c r="V18" s="407"/>
      <c r="W18" s="401">
        <v>4</v>
      </c>
      <c r="X18" s="401">
        <v>3</v>
      </c>
      <c r="Y18" s="400">
        <v>5</v>
      </c>
      <c r="Z18" s="401">
        <v>4</v>
      </c>
      <c r="AA18" s="407"/>
      <c r="AB18" s="400">
        <v>5</v>
      </c>
      <c r="AC18" s="409"/>
      <c r="AD18" s="407"/>
      <c r="AE18" s="400">
        <v>5</v>
      </c>
      <c r="AF18" s="400">
        <v>5</v>
      </c>
      <c r="AG18" s="406"/>
      <c r="AH18" s="401">
        <v>4</v>
      </c>
      <c r="AI18" s="400">
        <v>3</v>
      </c>
      <c r="AJ18" s="400">
        <v>3</v>
      </c>
      <c r="AK18" s="400">
        <v>2</v>
      </c>
      <c r="AL18" s="395"/>
      <c r="AM18" s="400">
        <v>5</v>
      </c>
      <c r="AN18" s="400">
        <v>2</v>
      </c>
      <c r="AO18" s="400">
        <v>5</v>
      </c>
      <c r="AP18" s="400">
        <v>3</v>
      </c>
      <c r="AQ18" s="400">
        <v>5</v>
      </c>
      <c r="AR18" s="400">
        <v>5</v>
      </c>
      <c r="AS18" s="395"/>
      <c r="AT18" s="400">
        <v>3</v>
      </c>
      <c r="AU18" s="400">
        <v>5</v>
      </c>
      <c r="AV18" s="400">
        <v>5</v>
      </c>
      <c r="AW18" s="400">
        <v>5</v>
      </c>
      <c r="AX18" s="400">
        <v>2</v>
      </c>
      <c r="AY18" s="400">
        <v>5</v>
      </c>
      <c r="AZ18" s="400">
        <v>5</v>
      </c>
      <c r="BA18" s="400">
        <v>5</v>
      </c>
      <c r="BB18" s="409"/>
      <c r="BC18" s="401">
        <v>5</v>
      </c>
      <c r="BD18" s="400">
        <v>5</v>
      </c>
      <c r="BE18" s="395"/>
      <c r="BF18" s="400">
        <v>5</v>
      </c>
      <c r="BG18" s="400">
        <v>5</v>
      </c>
      <c r="BH18" s="395"/>
      <c r="BI18" s="400">
        <v>5</v>
      </c>
      <c r="BJ18" s="400">
        <v>5</v>
      </c>
      <c r="BK18" s="400">
        <v>1</v>
      </c>
      <c r="BL18" s="400">
        <v>5</v>
      </c>
      <c r="BM18" s="400">
        <v>5</v>
      </c>
      <c r="BN18" s="400">
        <v>5</v>
      </c>
      <c r="BO18" s="395"/>
      <c r="BP18" s="400">
        <v>5</v>
      </c>
      <c r="BQ18" s="400">
        <v>5</v>
      </c>
      <c r="BR18" s="406"/>
      <c r="BS18" s="400">
        <v>1</v>
      </c>
      <c r="BT18" s="400">
        <v>3</v>
      </c>
      <c r="BU18" s="400">
        <v>5</v>
      </c>
      <c r="BV18" s="400">
        <v>2</v>
      </c>
      <c r="BW18" s="400">
        <v>2</v>
      </c>
      <c r="BX18" s="409"/>
      <c r="BY18" s="400">
        <v>2</v>
      </c>
      <c r="BZ18" s="400">
        <v>5</v>
      </c>
      <c r="CA18" s="400">
        <v>3</v>
      </c>
      <c r="CB18" s="400">
        <v>2</v>
      </c>
      <c r="CC18" s="409"/>
      <c r="CD18" s="409"/>
      <c r="CE18" s="400">
        <v>3</v>
      </c>
      <c r="CF18" s="409"/>
      <c r="CG18" s="400">
        <v>5</v>
      </c>
      <c r="CH18" s="409"/>
      <c r="CI18" s="395"/>
      <c r="CJ18" s="409"/>
      <c r="CK18" s="400">
        <v>1</v>
      </c>
      <c r="CL18" s="395"/>
      <c r="CM18" s="404">
        <f t="shared" si="1"/>
        <v>4</v>
      </c>
      <c r="CN18" s="401">
        <f t="shared" si="2"/>
        <v>28</v>
      </c>
      <c r="CO18" s="410"/>
      <c r="CP18" s="404">
        <f t="shared" si="3"/>
        <v>3.6666666666666665</v>
      </c>
      <c r="CQ18" s="401">
        <f t="shared" si="4"/>
        <v>68</v>
      </c>
      <c r="CR18" s="410"/>
      <c r="CS18" s="404">
        <f t="shared" si="5"/>
        <v>3.9473684210526314</v>
      </c>
      <c r="CT18" s="401">
        <f t="shared" si="6"/>
        <v>57</v>
      </c>
      <c r="CU18" s="421"/>
      <c r="CV18" s="401">
        <f t="shared" si="7"/>
        <v>208</v>
      </c>
      <c r="CW18" s="404">
        <f t="shared" si="8"/>
        <v>3.9245283018867925</v>
      </c>
      <c r="CX18" s="401">
        <f t="shared" si="9"/>
        <v>28</v>
      </c>
      <c r="CY18" s="410"/>
      <c r="CZ18" s="764"/>
    </row>
    <row r="19" spans="1:104" ht="30.75" customHeight="1" thickBot="1" x14ac:dyDescent="0.3">
      <c r="A19" s="594" t="s">
        <v>585</v>
      </c>
      <c r="B19" s="319" t="s">
        <v>586</v>
      </c>
      <c r="C19" s="320" t="s">
        <v>587</v>
      </c>
      <c r="D19" s="320" t="s">
        <v>584</v>
      </c>
      <c r="E19" s="323"/>
      <c r="F19" s="396" t="s">
        <v>63</v>
      </c>
      <c r="G19" s="397">
        <f>'Stage 2 - Site Information'!N24</f>
        <v>30</v>
      </c>
      <c r="H19" s="396"/>
      <c r="I19" s="398">
        <f>'Stage 2 - Site Information'!M24</f>
        <v>3.67</v>
      </c>
      <c r="J19" s="399"/>
      <c r="K19" s="405"/>
      <c r="L19" s="408"/>
      <c r="M19" s="401">
        <f t="shared" si="0"/>
        <v>5</v>
      </c>
      <c r="N19" s="409"/>
      <c r="O19" s="400">
        <v>2</v>
      </c>
      <c r="P19" s="400">
        <v>1</v>
      </c>
      <c r="Q19" s="408"/>
      <c r="R19" s="400">
        <v>5</v>
      </c>
      <c r="S19" s="400">
        <v>5</v>
      </c>
      <c r="T19" s="400">
        <v>1</v>
      </c>
      <c r="U19" s="400">
        <v>4</v>
      </c>
      <c r="V19" s="407"/>
      <c r="W19" s="401">
        <v>4</v>
      </c>
      <c r="X19" s="401">
        <v>3</v>
      </c>
      <c r="Y19" s="400">
        <v>3</v>
      </c>
      <c r="Z19" s="401">
        <v>4</v>
      </c>
      <c r="AA19" s="407"/>
      <c r="AB19" s="400">
        <v>5</v>
      </c>
      <c r="AC19" s="409"/>
      <c r="AD19" s="407"/>
      <c r="AE19" s="400">
        <v>5</v>
      </c>
      <c r="AF19" s="400">
        <v>5</v>
      </c>
      <c r="AG19" s="406"/>
      <c r="AH19" s="401">
        <v>4</v>
      </c>
      <c r="AI19" s="400">
        <v>3</v>
      </c>
      <c r="AJ19" s="400">
        <v>5</v>
      </c>
      <c r="AK19" s="400">
        <v>2</v>
      </c>
      <c r="AL19" s="395"/>
      <c r="AM19" s="400">
        <v>5</v>
      </c>
      <c r="AN19" s="400">
        <v>4</v>
      </c>
      <c r="AO19" s="400">
        <v>4</v>
      </c>
      <c r="AP19" s="400">
        <v>3</v>
      </c>
      <c r="AQ19" s="400">
        <v>5</v>
      </c>
      <c r="AR19" s="400">
        <v>5</v>
      </c>
      <c r="AS19" s="395"/>
      <c r="AT19" s="400">
        <v>3</v>
      </c>
      <c r="AU19" s="400">
        <v>5</v>
      </c>
      <c r="AV19" s="400">
        <v>4</v>
      </c>
      <c r="AW19" s="400">
        <v>5</v>
      </c>
      <c r="AX19" s="400">
        <v>2</v>
      </c>
      <c r="AY19" s="400">
        <v>5</v>
      </c>
      <c r="AZ19" s="400">
        <v>5</v>
      </c>
      <c r="BA19" s="400">
        <v>5</v>
      </c>
      <c r="BB19" s="409"/>
      <c r="BC19" s="401">
        <v>3</v>
      </c>
      <c r="BD19" s="400">
        <v>3</v>
      </c>
      <c r="BE19" s="395"/>
      <c r="BF19" s="400">
        <v>5</v>
      </c>
      <c r="BG19" s="400">
        <v>5</v>
      </c>
      <c r="BH19" s="395"/>
      <c r="BI19" s="400">
        <v>5</v>
      </c>
      <c r="BJ19" s="400">
        <v>5</v>
      </c>
      <c r="BK19" s="400">
        <v>1</v>
      </c>
      <c r="BL19" s="400">
        <v>5</v>
      </c>
      <c r="BM19" s="400">
        <v>1</v>
      </c>
      <c r="BN19" s="400">
        <v>5</v>
      </c>
      <c r="BO19" s="395"/>
      <c r="BP19" s="400">
        <v>5</v>
      </c>
      <c r="BQ19" s="400">
        <v>5</v>
      </c>
      <c r="BR19" s="406"/>
      <c r="BS19" s="400">
        <v>1</v>
      </c>
      <c r="BT19" s="400">
        <v>3</v>
      </c>
      <c r="BU19" s="400">
        <v>4</v>
      </c>
      <c r="BV19" s="400">
        <v>2</v>
      </c>
      <c r="BW19" s="400">
        <v>2</v>
      </c>
      <c r="BX19" s="409"/>
      <c r="BY19" s="400">
        <v>2</v>
      </c>
      <c r="BZ19" s="400">
        <v>5</v>
      </c>
      <c r="CA19" s="400">
        <v>2</v>
      </c>
      <c r="CB19" s="400">
        <v>2</v>
      </c>
      <c r="CC19" s="409"/>
      <c r="CD19" s="409"/>
      <c r="CE19" s="400">
        <v>3</v>
      </c>
      <c r="CF19" s="409"/>
      <c r="CG19" s="400">
        <v>5</v>
      </c>
      <c r="CH19" s="409"/>
      <c r="CI19" s="395"/>
      <c r="CJ19" s="409"/>
      <c r="CK19" s="400">
        <v>1</v>
      </c>
      <c r="CL19" s="395"/>
      <c r="CM19" s="404">
        <f t="shared" si="1"/>
        <v>3.7777777777777777</v>
      </c>
      <c r="CN19" s="401">
        <f t="shared" si="2"/>
        <v>51</v>
      </c>
      <c r="CO19" s="410"/>
      <c r="CP19" s="404">
        <f t="shared" si="3"/>
        <v>4</v>
      </c>
      <c r="CQ19" s="401">
        <f t="shared" si="4"/>
        <v>39</v>
      </c>
      <c r="CR19" s="410"/>
      <c r="CS19" s="404">
        <f t="shared" si="5"/>
        <v>3.6842105263157894</v>
      </c>
      <c r="CT19" s="401">
        <f t="shared" si="6"/>
        <v>101</v>
      </c>
      <c r="CU19" s="421"/>
      <c r="CV19" s="401">
        <f t="shared" si="7"/>
        <v>198</v>
      </c>
      <c r="CW19" s="404">
        <f t="shared" si="8"/>
        <v>3.7358490566037736</v>
      </c>
      <c r="CX19" s="401">
        <f t="shared" si="9"/>
        <v>89</v>
      </c>
      <c r="CY19" s="410"/>
      <c r="CZ19" s="764"/>
    </row>
    <row r="20" spans="1:104" ht="30.75" customHeight="1" thickBot="1" x14ac:dyDescent="0.3">
      <c r="A20" s="594" t="s">
        <v>590</v>
      </c>
      <c r="B20" s="319" t="s">
        <v>591</v>
      </c>
      <c r="C20" s="320" t="s">
        <v>592</v>
      </c>
      <c r="D20" s="320" t="s">
        <v>593</v>
      </c>
      <c r="E20" s="323"/>
      <c r="F20" s="396" t="s">
        <v>63</v>
      </c>
      <c r="G20" s="397">
        <f>'Stage 2 - Site Information'!N26</f>
        <v>30</v>
      </c>
      <c r="H20" s="396"/>
      <c r="I20" s="398">
        <f>'Stage 2 - Site Information'!M26</f>
        <v>1.73</v>
      </c>
      <c r="J20" s="399"/>
      <c r="K20" s="405"/>
      <c r="L20" s="408"/>
      <c r="M20" s="401">
        <f t="shared" si="0"/>
        <v>5</v>
      </c>
      <c r="N20" s="409"/>
      <c r="O20" s="400">
        <v>2</v>
      </c>
      <c r="P20" s="400">
        <v>1</v>
      </c>
      <c r="Q20" s="408"/>
      <c r="R20" s="400">
        <v>5</v>
      </c>
      <c r="S20" s="400">
        <v>5</v>
      </c>
      <c r="T20" s="400">
        <v>1</v>
      </c>
      <c r="U20" s="400">
        <v>4</v>
      </c>
      <c r="V20" s="407"/>
      <c r="W20" s="401">
        <v>4</v>
      </c>
      <c r="X20" s="401">
        <v>3</v>
      </c>
      <c r="Y20" s="400">
        <v>5</v>
      </c>
      <c r="Z20" s="401">
        <v>4</v>
      </c>
      <c r="AA20" s="407"/>
      <c r="AB20" s="400">
        <v>5</v>
      </c>
      <c r="AC20" s="409"/>
      <c r="AD20" s="407"/>
      <c r="AE20" s="400">
        <v>5</v>
      </c>
      <c r="AF20" s="400">
        <v>5</v>
      </c>
      <c r="AG20" s="406"/>
      <c r="AH20" s="401">
        <v>4</v>
      </c>
      <c r="AI20" s="400">
        <v>3</v>
      </c>
      <c r="AJ20" s="400">
        <v>5</v>
      </c>
      <c r="AK20" s="400">
        <v>2</v>
      </c>
      <c r="AL20" s="395"/>
      <c r="AM20" s="400">
        <v>5</v>
      </c>
      <c r="AN20" s="400">
        <v>4</v>
      </c>
      <c r="AO20" s="400">
        <v>5</v>
      </c>
      <c r="AP20" s="400">
        <v>3</v>
      </c>
      <c r="AQ20" s="400">
        <v>5</v>
      </c>
      <c r="AR20" s="400">
        <v>5</v>
      </c>
      <c r="AS20" s="395"/>
      <c r="AT20" s="400">
        <v>5</v>
      </c>
      <c r="AU20" s="400">
        <v>5</v>
      </c>
      <c r="AV20" s="400">
        <v>4</v>
      </c>
      <c r="AW20" s="400">
        <v>5</v>
      </c>
      <c r="AX20" s="400">
        <v>2</v>
      </c>
      <c r="AY20" s="400">
        <v>5</v>
      </c>
      <c r="AZ20" s="400">
        <v>5</v>
      </c>
      <c r="BA20" s="400">
        <v>5</v>
      </c>
      <c r="BB20" s="409"/>
      <c r="BC20" s="401">
        <v>3</v>
      </c>
      <c r="BD20" s="400">
        <v>4</v>
      </c>
      <c r="BE20" s="395"/>
      <c r="BF20" s="400">
        <v>5</v>
      </c>
      <c r="BG20" s="400">
        <v>5</v>
      </c>
      <c r="BH20" s="395"/>
      <c r="BI20" s="400">
        <v>5</v>
      </c>
      <c r="BJ20" s="400">
        <v>5</v>
      </c>
      <c r="BK20" s="400">
        <v>3</v>
      </c>
      <c r="BL20" s="400">
        <v>5</v>
      </c>
      <c r="BM20" s="400">
        <v>5</v>
      </c>
      <c r="BN20" s="400">
        <v>3</v>
      </c>
      <c r="BO20" s="395"/>
      <c r="BP20" s="400">
        <v>5</v>
      </c>
      <c r="BQ20" s="400">
        <v>5</v>
      </c>
      <c r="BR20" s="406"/>
      <c r="BS20" s="400">
        <v>2</v>
      </c>
      <c r="BT20" s="400">
        <v>2</v>
      </c>
      <c r="BU20" s="400">
        <v>4</v>
      </c>
      <c r="BV20" s="400">
        <v>1</v>
      </c>
      <c r="BW20" s="400">
        <v>1</v>
      </c>
      <c r="BX20" s="409"/>
      <c r="BY20" s="400">
        <v>1</v>
      </c>
      <c r="BZ20" s="400">
        <v>3</v>
      </c>
      <c r="CA20" s="400">
        <v>2</v>
      </c>
      <c r="CB20" s="400">
        <v>1</v>
      </c>
      <c r="CC20" s="409"/>
      <c r="CD20" s="409"/>
      <c r="CE20" s="400">
        <v>1</v>
      </c>
      <c r="CF20" s="409"/>
      <c r="CG20" s="400">
        <v>4</v>
      </c>
      <c r="CH20" s="409"/>
      <c r="CI20" s="395"/>
      <c r="CJ20" s="409"/>
      <c r="CK20" s="400">
        <v>1</v>
      </c>
      <c r="CL20" s="395"/>
      <c r="CM20" s="404">
        <f t="shared" si="1"/>
        <v>4</v>
      </c>
      <c r="CN20" s="401">
        <f t="shared" si="2"/>
        <v>28</v>
      </c>
      <c r="CO20" s="410"/>
      <c r="CP20" s="404">
        <f t="shared" si="3"/>
        <v>4</v>
      </c>
      <c r="CQ20" s="401">
        <f t="shared" si="4"/>
        <v>39</v>
      </c>
      <c r="CR20" s="410"/>
      <c r="CS20" s="404">
        <f t="shared" si="5"/>
        <v>3.6578947368421053</v>
      </c>
      <c r="CT20" s="401">
        <f t="shared" si="6"/>
        <v>107</v>
      </c>
      <c r="CU20" s="421"/>
      <c r="CV20" s="401">
        <f t="shared" si="7"/>
        <v>199</v>
      </c>
      <c r="CW20" s="404">
        <f t="shared" si="8"/>
        <v>3.7547169811320753</v>
      </c>
      <c r="CX20" s="401">
        <f t="shared" si="9"/>
        <v>81</v>
      </c>
      <c r="CY20" s="410"/>
      <c r="CZ20" s="764"/>
    </row>
    <row r="21" spans="1:104" ht="30.75" customHeight="1" thickBot="1" x14ac:dyDescent="0.3">
      <c r="A21" s="594" t="s">
        <v>594</v>
      </c>
      <c r="B21" s="319" t="s">
        <v>595</v>
      </c>
      <c r="C21" s="320" t="s">
        <v>596</v>
      </c>
      <c r="D21" s="320" t="s">
        <v>584</v>
      </c>
      <c r="E21" s="323"/>
      <c r="F21" s="396" t="s">
        <v>63</v>
      </c>
      <c r="G21" s="397">
        <f>'Stage 2 - Site Information'!N27</f>
        <v>16</v>
      </c>
      <c r="H21" s="396"/>
      <c r="I21" s="398">
        <f>'Stage 2 - Site Information'!M27</f>
        <v>0.52</v>
      </c>
      <c r="J21" s="399"/>
      <c r="K21" s="405"/>
      <c r="L21" s="408"/>
      <c r="M21" s="401">
        <f t="shared" si="0"/>
        <v>5</v>
      </c>
      <c r="N21" s="409"/>
      <c r="O21" s="400">
        <v>2</v>
      </c>
      <c r="P21" s="400">
        <v>1</v>
      </c>
      <c r="Q21" s="408"/>
      <c r="R21" s="400">
        <v>5</v>
      </c>
      <c r="S21" s="400">
        <v>5</v>
      </c>
      <c r="T21" s="400">
        <v>1</v>
      </c>
      <c r="U21" s="400">
        <v>4</v>
      </c>
      <c r="V21" s="407"/>
      <c r="W21" s="401">
        <v>4</v>
      </c>
      <c r="X21" s="401">
        <v>3</v>
      </c>
      <c r="Y21" s="400">
        <v>3</v>
      </c>
      <c r="Z21" s="401">
        <v>4</v>
      </c>
      <c r="AA21" s="407"/>
      <c r="AB21" s="400">
        <v>5</v>
      </c>
      <c r="AC21" s="409"/>
      <c r="AD21" s="407"/>
      <c r="AE21" s="400">
        <v>5</v>
      </c>
      <c r="AF21" s="400">
        <v>5</v>
      </c>
      <c r="AG21" s="406"/>
      <c r="AH21" s="401">
        <v>4</v>
      </c>
      <c r="AI21" s="400">
        <v>3</v>
      </c>
      <c r="AJ21" s="400">
        <v>5</v>
      </c>
      <c r="AK21" s="400">
        <v>2</v>
      </c>
      <c r="AL21" s="395"/>
      <c r="AM21" s="400">
        <v>5</v>
      </c>
      <c r="AN21" s="400">
        <v>3</v>
      </c>
      <c r="AO21" s="400">
        <v>5</v>
      </c>
      <c r="AP21" s="400">
        <v>3</v>
      </c>
      <c r="AQ21" s="400">
        <v>5</v>
      </c>
      <c r="AR21" s="400">
        <v>5</v>
      </c>
      <c r="AS21" s="395"/>
      <c r="AT21" s="400">
        <v>3</v>
      </c>
      <c r="AU21" s="400">
        <v>5</v>
      </c>
      <c r="AV21" s="400">
        <v>5</v>
      </c>
      <c r="AW21" s="400">
        <v>3</v>
      </c>
      <c r="AX21" s="400">
        <v>2</v>
      </c>
      <c r="AY21" s="400">
        <v>5</v>
      </c>
      <c r="AZ21" s="400">
        <v>5</v>
      </c>
      <c r="BA21" s="400">
        <v>5</v>
      </c>
      <c r="BB21" s="409"/>
      <c r="BC21" s="401">
        <v>3</v>
      </c>
      <c r="BD21" s="400">
        <v>3</v>
      </c>
      <c r="BE21" s="395"/>
      <c r="BF21" s="400">
        <v>5</v>
      </c>
      <c r="BG21" s="400">
        <v>5</v>
      </c>
      <c r="BH21" s="395"/>
      <c r="BI21" s="400">
        <v>5</v>
      </c>
      <c r="BJ21" s="400">
        <v>5</v>
      </c>
      <c r="BK21" s="400">
        <v>5</v>
      </c>
      <c r="BL21" s="400">
        <v>5</v>
      </c>
      <c r="BM21" s="400">
        <v>1</v>
      </c>
      <c r="BN21" s="400">
        <v>5</v>
      </c>
      <c r="BO21" s="395">
        <v>5</v>
      </c>
      <c r="BP21" s="400">
        <v>5</v>
      </c>
      <c r="BQ21" s="400">
        <v>5</v>
      </c>
      <c r="BR21" s="406">
        <v>5</v>
      </c>
      <c r="BS21" s="400">
        <v>1</v>
      </c>
      <c r="BT21" s="400">
        <v>2</v>
      </c>
      <c r="BU21" s="400">
        <v>3</v>
      </c>
      <c r="BV21" s="400">
        <v>2</v>
      </c>
      <c r="BW21" s="400">
        <v>2</v>
      </c>
      <c r="BX21" s="409"/>
      <c r="BY21" s="400">
        <v>1</v>
      </c>
      <c r="BZ21" s="400">
        <v>4</v>
      </c>
      <c r="CA21" s="400">
        <v>2</v>
      </c>
      <c r="CB21" s="400">
        <v>2</v>
      </c>
      <c r="CC21" s="409"/>
      <c r="CD21" s="409"/>
      <c r="CE21" s="400">
        <v>2</v>
      </c>
      <c r="CF21" s="409"/>
      <c r="CG21" s="400">
        <v>5</v>
      </c>
      <c r="CH21" s="409"/>
      <c r="CI21" s="395"/>
      <c r="CJ21" s="409"/>
      <c r="CK21" s="400">
        <v>1</v>
      </c>
      <c r="CL21" s="395"/>
      <c r="CM21" s="404">
        <f t="shared" si="1"/>
        <v>3.7777777777777777</v>
      </c>
      <c r="CN21" s="401">
        <f t="shared" si="2"/>
        <v>51</v>
      </c>
      <c r="CO21" s="410"/>
      <c r="CP21" s="404">
        <f t="shared" si="3"/>
        <v>4</v>
      </c>
      <c r="CQ21" s="401">
        <f t="shared" si="4"/>
        <v>39</v>
      </c>
      <c r="CR21" s="410"/>
      <c r="CS21" s="404">
        <f t="shared" si="5"/>
        <v>3.7</v>
      </c>
      <c r="CT21" s="401">
        <f t="shared" si="6"/>
        <v>100</v>
      </c>
      <c r="CU21" s="421"/>
      <c r="CV21" s="401">
        <f t="shared" si="7"/>
        <v>206</v>
      </c>
      <c r="CW21" s="404">
        <f t="shared" si="8"/>
        <v>3.7454545454545456</v>
      </c>
      <c r="CX21" s="401">
        <f t="shared" si="9"/>
        <v>85</v>
      </c>
      <c r="CY21" s="410"/>
      <c r="CZ21" s="764"/>
    </row>
    <row r="22" spans="1:104" ht="30.75" customHeight="1" thickBot="1" x14ac:dyDescent="0.3">
      <c r="A22" s="594" t="s">
        <v>597</v>
      </c>
      <c r="B22" s="319" t="s">
        <v>598</v>
      </c>
      <c r="C22" s="320" t="s">
        <v>599</v>
      </c>
      <c r="D22" s="320" t="s">
        <v>535</v>
      </c>
      <c r="E22" s="323"/>
      <c r="F22" s="396" t="s">
        <v>63</v>
      </c>
      <c r="G22" s="397">
        <f>'Stage 2 - Site Information'!N28</f>
        <v>37</v>
      </c>
      <c r="H22" s="396"/>
      <c r="I22" s="398">
        <f>'Stage 2 - Site Information'!M28</f>
        <v>1.22</v>
      </c>
      <c r="J22" s="399"/>
      <c r="K22" s="405"/>
      <c r="L22" s="408"/>
      <c r="M22" s="401">
        <f t="shared" si="0"/>
        <v>5</v>
      </c>
      <c r="N22" s="409"/>
      <c r="O22" s="400">
        <v>5</v>
      </c>
      <c r="P22" s="400">
        <v>5</v>
      </c>
      <c r="Q22" s="408"/>
      <c r="R22" s="400">
        <v>5</v>
      </c>
      <c r="S22" s="400">
        <v>5</v>
      </c>
      <c r="T22" s="400">
        <v>1</v>
      </c>
      <c r="U22" s="400">
        <v>4</v>
      </c>
      <c r="V22" s="407"/>
      <c r="W22" s="401">
        <v>4</v>
      </c>
      <c r="X22" s="401">
        <v>3</v>
      </c>
      <c r="Y22" s="400">
        <v>1</v>
      </c>
      <c r="Z22" s="401">
        <v>4</v>
      </c>
      <c r="AA22" s="407"/>
      <c r="AB22" s="400">
        <v>5</v>
      </c>
      <c r="AC22" s="400">
        <v>1</v>
      </c>
      <c r="AD22" s="407"/>
      <c r="AE22" s="400">
        <v>1</v>
      </c>
      <c r="AF22" s="400">
        <v>1</v>
      </c>
      <c r="AG22" s="406"/>
      <c r="AH22" s="401">
        <v>2</v>
      </c>
      <c r="AI22" s="400">
        <v>1</v>
      </c>
      <c r="AJ22" s="400">
        <v>1</v>
      </c>
      <c r="AK22" s="400">
        <v>2</v>
      </c>
      <c r="AL22" s="395"/>
      <c r="AM22" s="400">
        <v>5</v>
      </c>
      <c r="AN22" s="400">
        <v>5</v>
      </c>
      <c r="AO22" s="400">
        <v>4</v>
      </c>
      <c r="AP22" s="400">
        <v>5</v>
      </c>
      <c r="AQ22" s="400">
        <v>5</v>
      </c>
      <c r="AR22" s="400">
        <v>5</v>
      </c>
      <c r="AS22" s="395"/>
      <c r="AT22" s="400">
        <v>5</v>
      </c>
      <c r="AU22" s="400">
        <v>5</v>
      </c>
      <c r="AV22" s="400">
        <v>5</v>
      </c>
      <c r="AW22" s="400">
        <v>5</v>
      </c>
      <c r="AX22" s="400">
        <v>5</v>
      </c>
      <c r="AY22" s="400">
        <v>5</v>
      </c>
      <c r="AZ22" s="400">
        <v>5</v>
      </c>
      <c r="BA22" s="400">
        <v>5</v>
      </c>
      <c r="BB22" s="409"/>
      <c r="BC22" s="401">
        <v>5</v>
      </c>
      <c r="BD22" s="400">
        <v>5</v>
      </c>
      <c r="BE22" s="395"/>
      <c r="BF22" s="400">
        <v>5</v>
      </c>
      <c r="BG22" s="400">
        <v>5</v>
      </c>
      <c r="BH22" s="395"/>
      <c r="BI22" s="400">
        <v>4</v>
      </c>
      <c r="BJ22" s="400">
        <v>5</v>
      </c>
      <c r="BK22" s="400">
        <v>3</v>
      </c>
      <c r="BL22" s="400">
        <v>5</v>
      </c>
      <c r="BM22" s="400">
        <v>5</v>
      </c>
      <c r="BN22" s="400">
        <v>5</v>
      </c>
      <c r="BO22" s="395"/>
      <c r="BP22" s="400">
        <v>5</v>
      </c>
      <c r="BQ22" s="400">
        <v>3</v>
      </c>
      <c r="BR22" s="406"/>
      <c r="BS22" s="400">
        <v>4</v>
      </c>
      <c r="BT22" s="400">
        <v>2</v>
      </c>
      <c r="BU22" s="400">
        <v>5</v>
      </c>
      <c r="BV22" s="400">
        <v>5</v>
      </c>
      <c r="BW22" s="400">
        <v>5</v>
      </c>
      <c r="BX22" s="409"/>
      <c r="BY22" s="400">
        <v>5</v>
      </c>
      <c r="BZ22" s="400">
        <v>4</v>
      </c>
      <c r="CA22" s="400">
        <v>4</v>
      </c>
      <c r="CB22" s="400">
        <v>4</v>
      </c>
      <c r="CC22" s="409"/>
      <c r="CD22" s="409"/>
      <c r="CE22" s="400">
        <v>5</v>
      </c>
      <c r="CF22" s="409"/>
      <c r="CG22" s="400">
        <v>5</v>
      </c>
      <c r="CH22" s="409"/>
      <c r="CI22" s="395"/>
      <c r="CJ22" s="409"/>
      <c r="CK22" s="400">
        <v>1</v>
      </c>
      <c r="CL22" s="395"/>
      <c r="CM22" s="404">
        <f t="shared" si="1"/>
        <v>3.3</v>
      </c>
      <c r="CN22" s="401">
        <f t="shared" si="2"/>
        <v>121</v>
      </c>
      <c r="CO22" s="410"/>
      <c r="CP22" s="404">
        <f t="shared" si="3"/>
        <v>1.3333333333333333</v>
      </c>
      <c r="CQ22" s="401">
        <f t="shared" si="4"/>
        <v>140</v>
      </c>
      <c r="CR22" s="410"/>
      <c r="CS22" s="404">
        <f t="shared" si="5"/>
        <v>4.5526315789473681</v>
      </c>
      <c r="CT22" s="401">
        <f t="shared" si="6"/>
        <v>1</v>
      </c>
      <c r="CU22" s="421"/>
      <c r="CV22" s="401">
        <f t="shared" si="7"/>
        <v>214</v>
      </c>
      <c r="CW22" s="404">
        <f t="shared" si="8"/>
        <v>3.9629629629629628</v>
      </c>
      <c r="CX22" s="401">
        <f t="shared" si="9"/>
        <v>18</v>
      </c>
      <c r="CY22" s="410"/>
      <c r="CZ22" s="764"/>
    </row>
    <row r="23" spans="1:104" ht="30.75" customHeight="1" thickBot="1" x14ac:dyDescent="0.3">
      <c r="A23" s="594" t="s">
        <v>600</v>
      </c>
      <c r="B23" s="319" t="s">
        <v>601</v>
      </c>
      <c r="C23" s="320" t="s">
        <v>602</v>
      </c>
      <c r="D23" s="320" t="s">
        <v>535</v>
      </c>
      <c r="E23" s="323"/>
      <c r="F23" s="396" t="s">
        <v>63</v>
      </c>
      <c r="G23" s="397">
        <f>'Stage 2 - Site Information'!N29</f>
        <v>101</v>
      </c>
      <c r="H23" s="396"/>
      <c r="I23" s="398">
        <f>'Stage 2 - Site Information'!M29</f>
        <v>2.29</v>
      </c>
      <c r="J23" s="399"/>
      <c r="K23" s="405"/>
      <c r="L23" s="408"/>
      <c r="M23" s="401">
        <f t="shared" si="0"/>
        <v>5</v>
      </c>
      <c r="N23" s="409"/>
      <c r="O23" s="400">
        <v>5</v>
      </c>
      <c r="P23" s="400">
        <v>5</v>
      </c>
      <c r="Q23" s="408"/>
      <c r="R23" s="400">
        <v>5</v>
      </c>
      <c r="S23" s="400">
        <v>5</v>
      </c>
      <c r="T23" s="400">
        <v>1</v>
      </c>
      <c r="U23" s="400">
        <v>4</v>
      </c>
      <c r="V23" s="407"/>
      <c r="W23" s="401">
        <v>4</v>
      </c>
      <c r="X23" s="401">
        <v>3</v>
      </c>
      <c r="Y23" s="400">
        <v>1</v>
      </c>
      <c r="Z23" s="401">
        <v>4</v>
      </c>
      <c r="AA23" s="407"/>
      <c r="AB23" s="400">
        <v>5</v>
      </c>
      <c r="AC23" s="400">
        <v>5</v>
      </c>
      <c r="AD23" s="407"/>
      <c r="AE23" s="400">
        <v>1</v>
      </c>
      <c r="AF23" s="400">
        <v>1</v>
      </c>
      <c r="AG23" s="406"/>
      <c r="AH23" s="401">
        <v>2</v>
      </c>
      <c r="AI23" s="400">
        <v>1</v>
      </c>
      <c r="AJ23" s="400">
        <v>1</v>
      </c>
      <c r="AK23" s="400">
        <v>2</v>
      </c>
      <c r="AL23" s="395"/>
      <c r="AM23" s="400">
        <v>5</v>
      </c>
      <c r="AN23" s="400">
        <v>5</v>
      </c>
      <c r="AO23" s="400">
        <v>5</v>
      </c>
      <c r="AP23" s="400">
        <v>5</v>
      </c>
      <c r="AQ23" s="400">
        <v>5</v>
      </c>
      <c r="AR23" s="400">
        <v>5</v>
      </c>
      <c r="AS23" s="395">
        <v>5</v>
      </c>
      <c r="AT23" s="400">
        <v>5</v>
      </c>
      <c r="AU23" s="400">
        <v>5</v>
      </c>
      <c r="AV23" s="400">
        <v>5</v>
      </c>
      <c r="AW23" s="400">
        <v>5</v>
      </c>
      <c r="AX23" s="400">
        <v>5</v>
      </c>
      <c r="AY23" s="400">
        <v>5</v>
      </c>
      <c r="AZ23" s="400">
        <v>5</v>
      </c>
      <c r="BA23" s="400">
        <v>5</v>
      </c>
      <c r="BB23" s="409"/>
      <c r="BC23" s="401">
        <v>5</v>
      </c>
      <c r="BD23" s="400">
        <v>5</v>
      </c>
      <c r="BE23" s="395"/>
      <c r="BF23" s="400">
        <v>5</v>
      </c>
      <c r="BG23" s="400">
        <v>5</v>
      </c>
      <c r="BH23" s="395"/>
      <c r="BI23" s="400">
        <v>4</v>
      </c>
      <c r="BJ23" s="400">
        <v>5</v>
      </c>
      <c r="BK23" s="400">
        <v>3</v>
      </c>
      <c r="BL23" s="400">
        <v>1</v>
      </c>
      <c r="BM23" s="400">
        <v>2</v>
      </c>
      <c r="BN23" s="400">
        <v>3</v>
      </c>
      <c r="BO23" s="395"/>
      <c r="BP23" s="400">
        <v>5</v>
      </c>
      <c r="BQ23" s="400">
        <v>3</v>
      </c>
      <c r="BR23" s="406"/>
      <c r="BS23" s="400">
        <v>3</v>
      </c>
      <c r="BT23" s="400">
        <v>2</v>
      </c>
      <c r="BU23" s="400">
        <v>2</v>
      </c>
      <c r="BV23" s="400">
        <v>5</v>
      </c>
      <c r="BW23" s="400">
        <v>5</v>
      </c>
      <c r="BX23" s="409"/>
      <c r="BY23" s="400">
        <v>4</v>
      </c>
      <c r="BZ23" s="400">
        <v>4</v>
      </c>
      <c r="CA23" s="400">
        <v>3</v>
      </c>
      <c r="CB23" s="400">
        <v>4</v>
      </c>
      <c r="CC23" s="409"/>
      <c r="CD23" s="409"/>
      <c r="CE23" s="400">
        <v>5</v>
      </c>
      <c r="CF23" s="409"/>
      <c r="CG23" s="400">
        <v>5</v>
      </c>
      <c r="CH23" s="409"/>
      <c r="CI23" s="395"/>
      <c r="CJ23" s="409"/>
      <c r="CK23" s="400">
        <v>1</v>
      </c>
      <c r="CL23" s="395"/>
      <c r="CM23" s="404">
        <f t="shared" si="1"/>
        <v>3.7</v>
      </c>
      <c r="CN23" s="401">
        <f t="shared" si="2"/>
        <v>76</v>
      </c>
      <c r="CO23" s="410"/>
      <c r="CP23" s="404">
        <f t="shared" si="3"/>
        <v>1.3333333333333333</v>
      </c>
      <c r="CQ23" s="401">
        <f t="shared" si="4"/>
        <v>140</v>
      </c>
      <c r="CR23" s="410"/>
      <c r="CS23" s="404">
        <f t="shared" si="5"/>
        <v>4.2051282051282053</v>
      </c>
      <c r="CT23" s="401">
        <f t="shared" si="6"/>
        <v>29</v>
      </c>
      <c r="CU23" s="421"/>
      <c r="CV23" s="401">
        <f t="shared" si="7"/>
        <v>209</v>
      </c>
      <c r="CW23" s="404">
        <f t="shared" si="8"/>
        <v>3.8</v>
      </c>
      <c r="CX23" s="401">
        <f t="shared" si="9"/>
        <v>70</v>
      </c>
      <c r="CY23" s="410"/>
      <c r="CZ23" s="764"/>
    </row>
    <row r="24" spans="1:104" ht="30.75" customHeight="1" thickBot="1" x14ac:dyDescent="0.3">
      <c r="A24" s="594" t="s">
        <v>603</v>
      </c>
      <c r="B24" s="319" t="s">
        <v>604</v>
      </c>
      <c r="C24" s="320" t="s">
        <v>605</v>
      </c>
      <c r="D24" s="320" t="s">
        <v>535</v>
      </c>
      <c r="E24" s="323"/>
      <c r="F24" s="396" t="s">
        <v>63</v>
      </c>
      <c r="G24" s="397">
        <f>'Stage 2 - Site Information'!N30</f>
        <v>207</v>
      </c>
      <c r="H24" s="396"/>
      <c r="I24" s="398">
        <f>'Stage 2 - Site Information'!M30</f>
        <v>2.88</v>
      </c>
      <c r="J24" s="399"/>
      <c r="K24" s="405"/>
      <c r="L24" s="408"/>
      <c r="M24" s="401">
        <f t="shared" si="0"/>
        <v>5</v>
      </c>
      <c r="N24" s="409"/>
      <c r="O24" s="400">
        <v>5</v>
      </c>
      <c r="P24" s="400">
        <v>5</v>
      </c>
      <c r="Q24" s="408"/>
      <c r="R24" s="400">
        <v>5</v>
      </c>
      <c r="S24" s="400">
        <v>5</v>
      </c>
      <c r="T24" s="400">
        <v>1</v>
      </c>
      <c r="U24" s="400">
        <v>4</v>
      </c>
      <c r="V24" s="407"/>
      <c r="W24" s="401">
        <v>4</v>
      </c>
      <c r="X24" s="401">
        <v>3</v>
      </c>
      <c r="Y24" s="400">
        <v>1</v>
      </c>
      <c r="Z24" s="401">
        <v>4</v>
      </c>
      <c r="AA24" s="407"/>
      <c r="AB24" s="400">
        <v>5</v>
      </c>
      <c r="AC24" s="400">
        <v>5</v>
      </c>
      <c r="AD24" s="407"/>
      <c r="AE24" s="400">
        <v>1</v>
      </c>
      <c r="AF24" s="400">
        <v>1</v>
      </c>
      <c r="AG24" s="406"/>
      <c r="AH24" s="401">
        <v>2</v>
      </c>
      <c r="AI24" s="400">
        <v>1</v>
      </c>
      <c r="AJ24" s="400">
        <v>1</v>
      </c>
      <c r="AK24" s="400">
        <v>2</v>
      </c>
      <c r="AL24" s="395"/>
      <c r="AM24" s="400">
        <v>5</v>
      </c>
      <c r="AN24" s="400">
        <v>5</v>
      </c>
      <c r="AO24" s="400">
        <v>5</v>
      </c>
      <c r="AP24" s="400">
        <v>5</v>
      </c>
      <c r="AQ24" s="400">
        <v>5</v>
      </c>
      <c r="AR24" s="400">
        <v>5</v>
      </c>
      <c r="AS24" s="395">
        <v>5</v>
      </c>
      <c r="AT24" s="400">
        <v>5</v>
      </c>
      <c r="AU24" s="400">
        <v>5</v>
      </c>
      <c r="AV24" s="400">
        <v>5</v>
      </c>
      <c r="AW24" s="400">
        <v>5</v>
      </c>
      <c r="AX24" s="400">
        <v>5</v>
      </c>
      <c r="AY24" s="400">
        <v>5</v>
      </c>
      <c r="AZ24" s="400">
        <v>5</v>
      </c>
      <c r="BA24" s="400">
        <v>5</v>
      </c>
      <c r="BB24" s="409"/>
      <c r="BC24" s="401">
        <v>5</v>
      </c>
      <c r="BD24" s="400">
        <v>5</v>
      </c>
      <c r="BE24" s="395"/>
      <c r="BF24" s="400">
        <v>5</v>
      </c>
      <c r="BG24" s="400">
        <v>5</v>
      </c>
      <c r="BH24" s="395"/>
      <c r="BI24" s="400">
        <v>4</v>
      </c>
      <c r="BJ24" s="400">
        <v>5</v>
      </c>
      <c r="BK24" s="400">
        <v>3</v>
      </c>
      <c r="BL24" s="400">
        <v>1</v>
      </c>
      <c r="BM24" s="400">
        <v>2</v>
      </c>
      <c r="BN24" s="400">
        <v>3</v>
      </c>
      <c r="BO24" s="395"/>
      <c r="BP24" s="400">
        <v>5</v>
      </c>
      <c r="BQ24" s="400">
        <v>3</v>
      </c>
      <c r="BR24" s="406">
        <v>1</v>
      </c>
      <c r="BS24" s="400">
        <v>3</v>
      </c>
      <c r="BT24" s="400">
        <v>2</v>
      </c>
      <c r="BU24" s="400">
        <v>2</v>
      </c>
      <c r="BV24" s="400">
        <v>5</v>
      </c>
      <c r="BW24" s="400">
        <v>5</v>
      </c>
      <c r="BX24" s="409"/>
      <c r="BY24" s="400">
        <v>5</v>
      </c>
      <c r="BZ24" s="400">
        <v>4</v>
      </c>
      <c r="CA24" s="400">
        <v>3</v>
      </c>
      <c r="CB24" s="400">
        <v>5</v>
      </c>
      <c r="CC24" s="409"/>
      <c r="CD24" s="409"/>
      <c r="CE24" s="400">
        <v>5</v>
      </c>
      <c r="CF24" s="409"/>
      <c r="CG24" s="400">
        <v>5</v>
      </c>
      <c r="CH24" s="409"/>
      <c r="CI24" s="395"/>
      <c r="CJ24" s="409"/>
      <c r="CK24" s="400">
        <v>1</v>
      </c>
      <c r="CL24" s="395"/>
      <c r="CM24" s="404">
        <f t="shared" si="1"/>
        <v>3.7</v>
      </c>
      <c r="CN24" s="401">
        <f t="shared" si="2"/>
        <v>76</v>
      </c>
      <c r="CO24" s="410"/>
      <c r="CP24" s="404">
        <f t="shared" si="3"/>
        <v>1.3333333333333333</v>
      </c>
      <c r="CQ24" s="401">
        <f t="shared" si="4"/>
        <v>140</v>
      </c>
      <c r="CR24" s="410"/>
      <c r="CS24" s="404">
        <f t="shared" si="5"/>
        <v>4.1749999999999998</v>
      </c>
      <c r="CT24" s="401">
        <f t="shared" si="6"/>
        <v>33</v>
      </c>
      <c r="CU24" s="421"/>
      <c r="CV24" s="401">
        <f t="shared" si="7"/>
        <v>212</v>
      </c>
      <c r="CW24" s="404">
        <f t="shared" si="8"/>
        <v>3.7857142857142856</v>
      </c>
      <c r="CX24" s="401">
        <f t="shared" si="9"/>
        <v>74</v>
      </c>
      <c r="CY24" s="410"/>
      <c r="CZ24" s="764"/>
    </row>
    <row r="25" spans="1:104" ht="30.75" customHeight="1" thickBot="1" x14ac:dyDescent="0.3">
      <c r="A25" s="594" t="s">
        <v>613</v>
      </c>
      <c r="B25" s="319" t="s">
        <v>614</v>
      </c>
      <c r="C25" s="320" t="s">
        <v>615</v>
      </c>
      <c r="D25" s="320" t="s">
        <v>515</v>
      </c>
      <c r="E25" s="323"/>
      <c r="F25" s="396" t="s">
        <v>63</v>
      </c>
      <c r="G25" s="397">
        <f>'Stage 2 - Site Information'!N33</f>
        <v>100</v>
      </c>
      <c r="H25" s="396" t="s">
        <v>63</v>
      </c>
      <c r="I25" s="398">
        <f>'Stage 2 - Site Information'!M33</f>
        <v>2.56</v>
      </c>
      <c r="J25" s="399"/>
      <c r="K25" s="405"/>
      <c r="L25" s="408"/>
      <c r="M25" s="401">
        <f t="shared" si="0"/>
        <v>5</v>
      </c>
      <c r="N25" s="409"/>
      <c r="O25" s="400">
        <v>5</v>
      </c>
      <c r="P25" s="400">
        <v>5</v>
      </c>
      <c r="Q25" s="408"/>
      <c r="R25" s="400">
        <v>5</v>
      </c>
      <c r="S25" s="400">
        <v>5</v>
      </c>
      <c r="T25" s="400">
        <v>3</v>
      </c>
      <c r="U25" s="400">
        <v>4</v>
      </c>
      <c r="V25" s="407"/>
      <c r="W25" s="401">
        <v>5</v>
      </c>
      <c r="X25" s="401">
        <v>4</v>
      </c>
      <c r="Y25" s="400">
        <v>1</v>
      </c>
      <c r="Z25" s="401">
        <v>4</v>
      </c>
      <c r="AA25" s="407"/>
      <c r="AB25" s="400">
        <v>5</v>
      </c>
      <c r="AC25" s="400">
        <v>5</v>
      </c>
      <c r="AD25" s="407"/>
      <c r="AE25" s="400">
        <v>1</v>
      </c>
      <c r="AF25" s="400">
        <v>1</v>
      </c>
      <c r="AG25" s="406"/>
      <c r="AH25" s="401">
        <v>2</v>
      </c>
      <c r="AI25" s="400">
        <v>3</v>
      </c>
      <c r="AJ25" s="400">
        <v>1</v>
      </c>
      <c r="AK25" s="400">
        <v>4</v>
      </c>
      <c r="AL25" s="395"/>
      <c r="AM25" s="400">
        <v>5</v>
      </c>
      <c r="AN25" s="400">
        <v>5</v>
      </c>
      <c r="AO25" s="400">
        <v>3</v>
      </c>
      <c r="AP25" s="400">
        <v>5</v>
      </c>
      <c r="AQ25" s="400">
        <v>5</v>
      </c>
      <c r="AR25" s="400">
        <v>4</v>
      </c>
      <c r="AS25" s="395"/>
      <c r="AT25" s="400">
        <v>5</v>
      </c>
      <c r="AU25" s="400">
        <v>5</v>
      </c>
      <c r="AV25" s="400">
        <v>5</v>
      </c>
      <c r="AW25" s="400">
        <v>5</v>
      </c>
      <c r="AX25" s="400">
        <v>5</v>
      </c>
      <c r="AY25" s="400">
        <v>5</v>
      </c>
      <c r="AZ25" s="400">
        <v>5</v>
      </c>
      <c r="BA25" s="400">
        <v>5</v>
      </c>
      <c r="BB25" s="409"/>
      <c r="BC25" s="401">
        <v>5</v>
      </c>
      <c r="BD25" s="400">
        <v>5</v>
      </c>
      <c r="BE25" s="395"/>
      <c r="BF25" s="400">
        <v>5</v>
      </c>
      <c r="BG25" s="400">
        <v>5</v>
      </c>
      <c r="BH25" s="395"/>
      <c r="BI25" s="400">
        <v>4</v>
      </c>
      <c r="BJ25" s="400">
        <v>3</v>
      </c>
      <c r="BK25" s="400">
        <v>3</v>
      </c>
      <c r="BL25" s="400">
        <v>3</v>
      </c>
      <c r="BM25" s="400">
        <v>1</v>
      </c>
      <c r="BN25" s="400">
        <v>3</v>
      </c>
      <c r="BO25" s="395"/>
      <c r="BP25" s="400">
        <v>5</v>
      </c>
      <c r="BQ25" s="400">
        <v>3</v>
      </c>
      <c r="BR25" s="406"/>
      <c r="BS25" s="400">
        <v>5</v>
      </c>
      <c r="BT25" s="400">
        <v>4</v>
      </c>
      <c r="BU25" s="400">
        <v>4</v>
      </c>
      <c r="BV25" s="400">
        <v>5</v>
      </c>
      <c r="BW25" s="400">
        <v>5</v>
      </c>
      <c r="BX25" s="409"/>
      <c r="BY25" s="400">
        <v>5</v>
      </c>
      <c r="BZ25" s="400">
        <v>5</v>
      </c>
      <c r="CA25" s="400">
        <v>3</v>
      </c>
      <c r="CB25" s="400">
        <v>5</v>
      </c>
      <c r="CC25" s="409"/>
      <c r="CD25" s="409"/>
      <c r="CE25" s="400">
        <v>5</v>
      </c>
      <c r="CF25" s="409"/>
      <c r="CG25" s="400">
        <v>4</v>
      </c>
      <c r="CH25" s="409"/>
      <c r="CI25" s="395"/>
      <c r="CJ25" s="409"/>
      <c r="CK25" s="400">
        <v>5</v>
      </c>
      <c r="CL25" s="395"/>
      <c r="CM25" s="404">
        <f t="shared" si="1"/>
        <v>4.0999999999999996</v>
      </c>
      <c r="CN25" s="401">
        <f t="shared" si="2"/>
        <v>26</v>
      </c>
      <c r="CO25" s="410"/>
      <c r="CP25" s="404">
        <f t="shared" si="3"/>
        <v>2</v>
      </c>
      <c r="CQ25" s="401">
        <f t="shared" si="4"/>
        <v>114</v>
      </c>
      <c r="CR25" s="410"/>
      <c r="CS25" s="404">
        <f t="shared" si="5"/>
        <v>4.3947368421052628</v>
      </c>
      <c r="CT25" s="401">
        <f t="shared" si="6"/>
        <v>11</v>
      </c>
      <c r="CU25" s="421"/>
      <c r="CV25" s="401">
        <f t="shared" si="7"/>
        <v>220</v>
      </c>
      <c r="CW25" s="404">
        <f t="shared" si="8"/>
        <v>4.0740740740740744</v>
      </c>
      <c r="CX25" s="401">
        <f t="shared" si="9"/>
        <v>8</v>
      </c>
      <c r="CY25" s="410"/>
      <c r="CZ25" s="764" t="s">
        <v>1342</v>
      </c>
    </row>
    <row r="26" spans="1:104" ht="30.75" customHeight="1" thickBot="1" x14ac:dyDescent="0.3">
      <c r="A26" s="594" t="s">
        <v>619</v>
      </c>
      <c r="B26" s="319" t="s">
        <v>620</v>
      </c>
      <c r="C26" s="320" t="s">
        <v>621</v>
      </c>
      <c r="D26" s="320" t="s">
        <v>515</v>
      </c>
      <c r="E26" s="323"/>
      <c r="F26" s="396" t="s">
        <v>63</v>
      </c>
      <c r="G26" s="397">
        <f>'Stage 2 - Site Information'!N35</f>
        <v>2</v>
      </c>
      <c r="H26" s="396"/>
      <c r="I26" s="398">
        <f>'Stage 2 - Site Information'!M35</f>
        <v>0.37</v>
      </c>
      <c r="J26" s="399"/>
      <c r="K26" s="405"/>
      <c r="L26" s="408"/>
      <c r="M26" s="401">
        <f t="shared" si="0"/>
        <v>5</v>
      </c>
      <c r="N26" s="409"/>
      <c r="O26" s="400">
        <v>5</v>
      </c>
      <c r="P26" s="400">
        <v>1</v>
      </c>
      <c r="Q26" s="408"/>
      <c r="R26" s="400">
        <v>5</v>
      </c>
      <c r="S26" s="400">
        <v>5</v>
      </c>
      <c r="T26" s="400">
        <v>5</v>
      </c>
      <c r="U26" s="400">
        <v>4</v>
      </c>
      <c r="V26" s="407"/>
      <c r="W26" s="401">
        <v>4</v>
      </c>
      <c r="X26" s="401">
        <v>3</v>
      </c>
      <c r="Y26" s="400">
        <v>5</v>
      </c>
      <c r="Z26" s="401">
        <v>4</v>
      </c>
      <c r="AA26" s="407"/>
      <c r="AB26" s="400">
        <v>5</v>
      </c>
      <c r="AC26" s="409"/>
      <c r="AD26" s="407"/>
      <c r="AE26" s="400">
        <v>1</v>
      </c>
      <c r="AF26" s="400">
        <v>1</v>
      </c>
      <c r="AG26" s="406"/>
      <c r="AH26" s="401">
        <v>3</v>
      </c>
      <c r="AI26" s="400">
        <v>3</v>
      </c>
      <c r="AJ26" s="400">
        <v>3</v>
      </c>
      <c r="AK26" s="400">
        <v>2</v>
      </c>
      <c r="AL26" s="395"/>
      <c r="AM26" s="400">
        <v>5</v>
      </c>
      <c r="AN26" s="400">
        <v>3</v>
      </c>
      <c r="AO26" s="400">
        <v>5</v>
      </c>
      <c r="AP26" s="400">
        <v>3</v>
      </c>
      <c r="AQ26" s="400">
        <v>5</v>
      </c>
      <c r="AR26" s="400">
        <v>3</v>
      </c>
      <c r="AS26" s="395"/>
      <c r="AT26" s="400">
        <v>5</v>
      </c>
      <c r="AU26" s="400">
        <v>5</v>
      </c>
      <c r="AV26" s="400">
        <v>5</v>
      </c>
      <c r="AW26" s="400">
        <v>5</v>
      </c>
      <c r="AX26" s="400">
        <v>5</v>
      </c>
      <c r="AY26" s="400">
        <v>5</v>
      </c>
      <c r="AZ26" s="400">
        <v>5</v>
      </c>
      <c r="BA26" s="400">
        <v>5</v>
      </c>
      <c r="BB26" s="409"/>
      <c r="BC26" s="401">
        <v>5</v>
      </c>
      <c r="BD26" s="400">
        <v>5</v>
      </c>
      <c r="BE26" s="395"/>
      <c r="BF26" s="400">
        <v>5</v>
      </c>
      <c r="BG26" s="400">
        <v>5</v>
      </c>
      <c r="BH26" s="395"/>
      <c r="BI26" s="400">
        <v>5</v>
      </c>
      <c r="BJ26" s="400">
        <v>5</v>
      </c>
      <c r="BK26" s="400">
        <v>3</v>
      </c>
      <c r="BL26" s="400">
        <v>5</v>
      </c>
      <c r="BM26" s="400">
        <v>1</v>
      </c>
      <c r="BN26" s="400">
        <v>5</v>
      </c>
      <c r="BO26" s="395"/>
      <c r="BP26" s="400">
        <v>5</v>
      </c>
      <c r="BQ26" s="400">
        <v>5</v>
      </c>
      <c r="BR26" s="406"/>
      <c r="BS26" s="400">
        <v>3</v>
      </c>
      <c r="BT26" s="400">
        <v>2</v>
      </c>
      <c r="BU26" s="400">
        <v>4</v>
      </c>
      <c r="BV26" s="400">
        <v>5</v>
      </c>
      <c r="BW26" s="400">
        <v>4</v>
      </c>
      <c r="BX26" s="409"/>
      <c r="BY26" s="400">
        <v>5</v>
      </c>
      <c r="BZ26" s="400">
        <v>5</v>
      </c>
      <c r="CA26" s="400">
        <v>4</v>
      </c>
      <c r="CB26" s="400">
        <v>4</v>
      </c>
      <c r="CC26" s="409"/>
      <c r="CD26" s="409"/>
      <c r="CE26" s="400">
        <v>4</v>
      </c>
      <c r="CF26" s="409"/>
      <c r="CG26" s="400">
        <v>5</v>
      </c>
      <c r="CH26" s="409"/>
      <c r="CI26" s="395"/>
      <c r="CJ26" s="409"/>
      <c r="CK26" s="400">
        <v>1</v>
      </c>
      <c r="CL26" s="395"/>
      <c r="CM26" s="404">
        <f t="shared" si="1"/>
        <v>4.4444444444444446</v>
      </c>
      <c r="CN26" s="401">
        <f t="shared" si="2"/>
        <v>7</v>
      </c>
      <c r="CO26" s="410"/>
      <c r="CP26" s="404">
        <f t="shared" si="3"/>
        <v>2.1666666666666665</v>
      </c>
      <c r="CQ26" s="401">
        <f t="shared" si="4"/>
        <v>109</v>
      </c>
      <c r="CR26" s="410"/>
      <c r="CS26" s="404">
        <f t="shared" si="5"/>
        <v>4.3157894736842106</v>
      </c>
      <c r="CT26" s="401">
        <f t="shared" si="6"/>
        <v>18</v>
      </c>
      <c r="CU26" s="421"/>
      <c r="CV26" s="401">
        <f t="shared" si="7"/>
        <v>217</v>
      </c>
      <c r="CW26" s="404">
        <f t="shared" si="8"/>
        <v>4.0943396226415096</v>
      </c>
      <c r="CX26" s="401">
        <f t="shared" si="9"/>
        <v>6</v>
      </c>
      <c r="CY26" s="410"/>
      <c r="CZ26" s="764"/>
    </row>
    <row r="27" spans="1:104" ht="30.75" customHeight="1" thickBot="1" x14ac:dyDescent="0.3">
      <c r="A27" s="594" t="s">
        <v>622</v>
      </c>
      <c r="B27" s="319" t="s">
        <v>623</v>
      </c>
      <c r="C27" s="320" t="s">
        <v>624</v>
      </c>
      <c r="D27" s="320" t="s">
        <v>515</v>
      </c>
      <c r="E27" s="323"/>
      <c r="F27" s="396" t="s">
        <v>63</v>
      </c>
      <c r="G27" s="397">
        <f>'Stage 2 - Site Information'!N36</f>
        <v>6</v>
      </c>
      <c r="H27" s="396"/>
      <c r="I27" s="398">
        <f>'Stage 2 - Site Information'!M36</f>
        <v>0.41</v>
      </c>
      <c r="J27" s="399"/>
      <c r="K27" s="405"/>
      <c r="L27" s="408"/>
      <c r="M27" s="401">
        <f t="shared" si="0"/>
        <v>5</v>
      </c>
      <c r="N27" s="409"/>
      <c r="O27" s="400">
        <v>5</v>
      </c>
      <c r="P27" s="400">
        <v>1</v>
      </c>
      <c r="Q27" s="408"/>
      <c r="R27" s="400">
        <v>5</v>
      </c>
      <c r="S27" s="400">
        <v>5</v>
      </c>
      <c r="T27" s="400">
        <v>5</v>
      </c>
      <c r="U27" s="400">
        <v>4</v>
      </c>
      <c r="V27" s="407"/>
      <c r="W27" s="401">
        <v>4</v>
      </c>
      <c r="X27" s="401">
        <v>3</v>
      </c>
      <c r="Y27" s="400">
        <v>1</v>
      </c>
      <c r="Z27" s="401">
        <v>4</v>
      </c>
      <c r="AA27" s="407"/>
      <c r="AB27" s="400">
        <v>5</v>
      </c>
      <c r="AC27" s="409"/>
      <c r="AD27" s="407"/>
      <c r="AE27" s="400">
        <v>1</v>
      </c>
      <c r="AF27" s="400">
        <v>1</v>
      </c>
      <c r="AG27" s="406"/>
      <c r="AH27" s="401">
        <v>3</v>
      </c>
      <c r="AI27" s="400">
        <v>3</v>
      </c>
      <c r="AJ27" s="400">
        <v>5</v>
      </c>
      <c r="AK27" s="400">
        <v>2</v>
      </c>
      <c r="AL27" s="395"/>
      <c r="AM27" s="400">
        <v>5</v>
      </c>
      <c r="AN27" s="400">
        <v>4</v>
      </c>
      <c r="AO27" s="400">
        <v>5</v>
      </c>
      <c r="AP27" s="400">
        <v>2</v>
      </c>
      <c r="AQ27" s="400">
        <v>5</v>
      </c>
      <c r="AR27" s="400">
        <v>4</v>
      </c>
      <c r="AS27" s="395"/>
      <c r="AT27" s="400">
        <v>5</v>
      </c>
      <c r="AU27" s="400">
        <v>5</v>
      </c>
      <c r="AV27" s="400">
        <v>5</v>
      </c>
      <c r="AW27" s="400">
        <v>5</v>
      </c>
      <c r="AX27" s="400">
        <v>2</v>
      </c>
      <c r="AY27" s="400">
        <v>5</v>
      </c>
      <c r="AZ27" s="400">
        <v>5</v>
      </c>
      <c r="BA27" s="400">
        <v>5</v>
      </c>
      <c r="BB27" s="409"/>
      <c r="BC27" s="401">
        <v>4</v>
      </c>
      <c r="BD27" s="400">
        <v>4</v>
      </c>
      <c r="BE27" s="395"/>
      <c r="BF27" s="400">
        <v>4</v>
      </c>
      <c r="BG27" s="400">
        <v>5</v>
      </c>
      <c r="BH27" s="395"/>
      <c r="BI27" s="400">
        <v>5</v>
      </c>
      <c r="BJ27" s="400">
        <v>1</v>
      </c>
      <c r="BK27" s="400">
        <v>1</v>
      </c>
      <c r="BL27" s="400">
        <v>5</v>
      </c>
      <c r="BM27" s="400">
        <v>5</v>
      </c>
      <c r="BN27" s="400">
        <v>5</v>
      </c>
      <c r="BO27" s="395"/>
      <c r="BP27" s="400">
        <v>5</v>
      </c>
      <c r="BQ27" s="400">
        <v>5</v>
      </c>
      <c r="BR27" s="406"/>
      <c r="BS27" s="400">
        <v>3</v>
      </c>
      <c r="BT27" s="400">
        <v>2</v>
      </c>
      <c r="BU27" s="400">
        <v>4</v>
      </c>
      <c r="BV27" s="400">
        <v>5</v>
      </c>
      <c r="BW27" s="400">
        <v>3</v>
      </c>
      <c r="BX27" s="409"/>
      <c r="BY27" s="400">
        <v>4</v>
      </c>
      <c r="BZ27" s="400">
        <v>5</v>
      </c>
      <c r="CA27" s="400">
        <v>4</v>
      </c>
      <c r="CB27" s="400">
        <v>3</v>
      </c>
      <c r="CC27" s="409"/>
      <c r="CD27" s="409"/>
      <c r="CE27" s="400">
        <v>3</v>
      </c>
      <c r="CF27" s="409"/>
      <c r="CG27" s="400">
        <v>5</v>
      </c>
      <c r="CH27" s="409"/>
      <c r="CI27" s="395"/>
      <c r="CJ27" s="409"/>
      <c r="CK27" s="400">
        <v>1</v>
      </c>
      <c r="CL27" s="395"/>
      <c r="CM27" s="404">
        <f t="shared" si="1"/>
        <v>4</v>
      </c>
      <c r="CN27" s="401">
        <f t="shared" si="2"/>
        <v>28</v>
      </c>
      <c r="CO27" s="410"/>
      <c r="CP27" s="404">
        <f t="shared" si="3"/>
        <v>2.5</v>
      </c>
      <c r="CQ27" s="401">
        <f t="shared" si="4"/>
        <v>101</v>
      </c>
      <c r="CR27" s="410"/>
      <c r="CS27" s="404">
        <f t="shared" si="5"/>
        <v>4.0263157894736841</v>
      </c>
      <c r="CT27" s="401">
        <f t="shared" si="6"/>
        <v>46</v>
      </c>
      <c r="CU27" s="421"/>
      <c r="CV27" s="401">
        <f t="shared" si="7"/>
        <v>204</v>
      </c>
      <c r="CW27" s="404">
        <f t="shared" si="8"/>
        <v>3.8490566037735849</v>
      </c>
      <c r="CX27" s="401">
        <f t="shared" si="9"/>
        <v>55</v>
      </c>
      <c r="CY27" s="410"/>
      <c r="CZ27" s="764"/>
    </row>
    <row r="28" spans="1:104" ht="30.75" customHeight="1" thickBot="1" x14ac:dyDescent="0.3">
      <c r="A28" s="594" t="s">
        <v>631</v>
      </c>
      <c r="B28" s="319" t="s">
        <v>632</v>
      </c>
      <c r="C28" s="320" t="s">
        <v>633</v>
      </c>
      <c r="D28" s="320" t="s">
        <v>515</v>
      </c>
      <c r="E28" s="323"/>
      <c r="F28" s="396" t="s">
        <v>63</v>
      </c>
      <c r="G28" s="397" t="str">
        <f>'Stage 2 - Site Information'!N39</f>
        <v>200</v>
      </c>
      <c r="H28" s="396"/>
      <c r="I28" s="398">
        <f>'Stage 2 - Site Information'!M39</f>
        <v>10.27</v>
      </c>
      <c r="J28" s="399"/>
      <c r="K28" s="405"/>
      <c r="L28" s="408"/>
      <c r="M28" s="401">
        <f t="shared" si="0"/>
        <v>5</v>
      </c>
      <c r="N28" s="409"/>
      <c r="O28" s="400">
        <v>5</v>
      </c>
      <c r="P28" s="400">
        <v>1</v>
      </c>
      <c r="Q28" s="408"/>
      <c r="R28" s="400">
        <v>3</v>
      </c>
      <c r="S28" s="400">
        <v>5</v>
      </c>
      <c r="T28" s="400">
        <v>5</v>
      </c>
      <c r="U28" s="400">
        <v>4</v>
      </c>
      <c r="V28" s="407"/>
      <c r="W28" s="401">
        <v>5</v>
      </c>
      <c r="X28" s="401">
        <v>3</v>
      </c>
      <c r="Y28" s="400">
        <v>5</v>
      </c>
      <c r="Z28" s="401">
        <v>4</v>
      </c>
      <c r="AA28" s="407"/>
      <c r="AB28" s="400">
        <v>5</v>
      </c>
      <c r="AC28" s="409"/>
      <c r="AD28" s="407"/>
      <c r="AE28" s="400">
        <v>1</v>
      </c>
      <c r="AF28" s="400">
        <v>3</v>
      </c>
      <c r="AG28" s="406"/>
      <c r="AH28" s="401">
        <v>4</v>
      </c>
      <c r="AI28" s="400">
        <v>4</v>
      </c>
      <c r="AJ28" s="400">
        <v>5</v>
      </c>
      <c r="AK28" s="400">
        <v>4</v>
      </c>
      <c r="AL28" s="395"/>
      <c r="AM28" s="400">
        <v>5</v>
      </c>
      <c r="AN28" s="400">
        <v>4</v>
      </c>
      <c r="AO28" s="400">
        <v>5</v>
      </c>
      <c r="AP28" s="400">
        <v>3</v>
      </c>
      <c r="AQ28" s="400">
        <v>5</v>
      </c>
      <c r="AR28" s="400">
        <v>3</v>
      </c>
      <c r="AS28" s="395"/>
      <c r="AT28" s="400">
        <v>5</v>
      </c>
      <c r="AU28" s="400">
        <v>2</v>
      </c>
      <c r="AV28" s="400">
        <v>5</v>
      </c>
      <c r="AW28" s="400">
        <v>5</v>
      </c>
      <c r="AX28" s="400">
        <v>2</v>
      </c>
      <c r="AY28" s="400">
        <v>5</v>
      </c>
      <c r="AZ28" s="400">
        <v>3</v>
      </c>
      <c r="BA28" s="400">
        <v>5</v>
      </c>
      <c r="BB28" s="409"/>
      <c r="BC28" s="401">
        <v>4</v>
      </c>
      <c r="BD28" s="400">
        <v>3</v>
      </c>
      <c r="BE28" s="395"/>
      <c r="BF28" s="400">
        <v>4</v>
      </c>
      <c r="BG28" s="400">
        <v>5</v>
      </c>
      <c r="BH28" s="395"/>
      <c r="BI28" s="400">
        <v>2</v>
      </c>
      <c r="BJ28" s="400">
        <v>3</v>
      </c>
      <c r="BK28" s="400">
        <v>1</v>
      </c>
      <c r="BL28" s="400">
        <v>5</v>
      </c>
      <c r="BM28" s="400">
        <v>5</v>
      </c>
      <c r="BN28" s="400">
        <v>5</v>
      </c>
      <c r="BO28" s="395"/>
      <c r="BP28" s="400">
        <v>5</v>
      </c>
      <c r="BQ28" s="400">
        <v>5</v>
      </c>
      <c r="BR28" s="406"/>
      <c r="BS28" s="400">
        <v>2</v>
      </c>
      <c r="BT28" s="400">
        <v>3</v>
      </c>
      <c r="BU28" s="400">
        <v>3</v>
      </c>
      <c r="BV28" s="400">
        <v>5</v>
      </c>
      <c r="BW28" s="400">
        <v>4</v>
      </c>
      <c r="BX28" s="409"/>
      <c r="BY28" s="400">
        <v>4</v>
      </c>
      <c r="BZ28" s="400">
        <v>4</v>
      </c>
      <c r="CA28" s="400">
        <v>3</v>
      </c>
      <c r="CB28" s="400">
        <v>3</v>
      </c>
      <c r="CC28" s="409"/>
      <c r="CD28" s="409"/>
      <c r="CE28" s="400">
        <v>2</v>
      </c>
      <c r="CF28" s="409"/>
      <c r="CG28" s="400">
        <v>4</v>
      </c>
      <c r="CH28" s="409"/>
      <c r="CI28" s="395"/>
      <c r="CJ28" s="409"/>
      <c r="CK28" s="400">
        <v>5</v>
      </c>
      <c r="CL28" s="395"/>
      <c r="CM28" s="404">
        <f t="shared" si="1"/>
        <v>4.333333333333333</v>
      </c>
      <c r="CN28" s="401">
        <f t="shared" si="2"/>
        <v>11</v>
      </c>
      <c r="CO28" s="410"/>
      <c r="CP28" s="404">
        <f t="shared" si="3"/>
        <v>3.5</v>
      </c>
      <c r="CQ28" s="401">
        <f t="shared" si="4"/>
        <v>73</v>
      </c>
      <c r="CR28" s="410"/>
      <c r="CS28" s="404">
        <f t="shared" si="5"/>
        <v>3.8421052631578947</v>
      </c>
      <c r="CT28" s="401">
        <f t="shared" si="6"/>
        <v>74</v>
      </c>
      <c r="CU28" s="421"/>
      <c r="CV28" s="401">
        <f t="shared" si="7"/>
        <v>206</v>
      </c>
      <c r="CW28" s="404">
        <f t="shared" si="8"/>
        <v>3.8867924528301887</v>
      </c>
      <c r="CX28" s="401">
        <f t="shared" si="9"/>
        <v>38</v>
      </c>
      <c r="CY28" s="410"/>
      <c r="CZ28" s="764"/>
    </row>
    <row r="29" spans="1:104" ht="30.75" customHeight="1" thickBot="1" x14ac:dyDescent="0.3">
      <c r="A29" s="594" t="s">
        <v>634</v>
      </c>
      <c r="B29" s="319" t="s">
        <v>635</v>
      </c>
      <c r="C29" s="320" t="s">
        <v>514</v>
      </c>
      <c r="D29" s="320" t="s">
        <v>515</v>
      </c>
      <c r="E29" s="323"/>
      <c r="F29" s="396" t="s">
        <v>63</v>
      </c>
      <c r="G29" s="397">
        <f>'Stage 2 - Site Information'!N40</f>
        <v>36</v>
      </c>
      <c r="H29" s="396"/>
      <c r="I29" s="398">
        <f>'Stage 2 - Site Information'!M40</f>
        <v>2.08</v>
      </c>
      <c r="J29" s="399"/>
      <c r="K29" s="405"/>
      <c r="L29" s="408"/>
      <c r="M29" s="401">
        <f t="shared" si="0"/>
        <v>5</v>
      </c>
      <c r="N29" s="409"/>
      <c r="O29" s="400">
        <v>5</v>
      </c>
      <c r="P29" s="400">
        <v>1</v>
      </c>
      <c r="Q29" s="408"/>
      <c r="R29" s="400">
        <v>5</v>
      </c>
      <c r="S29" s="400">
        <v>5</v>
      </c>
      <c r="T29" s="400">
        <v>5</v>
      </c>
      <c r="U29" s="400">
        <v>4</v>
      </c>
      <c r="V29" s="407"/>
      <c r="W29" s="401">
        <v>4</v>
      </c>
      <c r="X29" s="401">
        <v>2</v>
      </c>
      <c r="Y29" s="400">
        <v>3</v>
      </c>
      <c r="Z29" s="401">
        <v>4</v>
      </c>
      <c r="AA29" s="407"/>
      <c r="AB29" s="400">
        <v>5</v>
      </c>
      <c r="AC29" s="409"/>
      <c r="AD29" s="407"/>
      <c r="AE29" s="400">
        <v>1</v>
      </c>
      <c r="AF29" s="400">
        <v>1</v>
      </c>
      <c r="AG29" s="406"/>
      <c r="AH29" s="401">
        <v>3</v>
      </c>
      <c r="AI29" s="400">
        <v>4</v>
      </c>
      <c r="AJ29" s="400">
        <v>5</v>
      </c>
      <c r="AK29" s="400">
        <v>2</v>
      </c>
      <c r="AL29" s="395"/>
      <c r="AM29" s="400">
        <v>5</v>
      </c>
      <c r="AN29" s="400">
        <v>3</v>
      </c>
      <c r="AO29" s="400">
        <v>5</v>
      </c>
      <c r="AP29" s="400">
        <v>4</v>
      </c>
      <c r="AQ29" s="400">
        <v>5</v>
      </c>
      <c r="AR29" s="400">
        <v>5</v>
      </c>
      <c r="AS29" s="395"/>
      <c r="AT29" s="400">
        <v>5</v>
      </c>
      <c r="AU29" s="400">
        <v>5</v>
      </c>
      <c r="AV29" s="400">
        <v>3</v>
      </c>
      <c r="AW29" s="400">
        <v>5</v>
      </c>
      <c r="AX29" s="400">
        <v>5</v>
      </c>
      <c r="AY29" s="400">
        <v>5</v>
      </c>
      <c r="AZ29" s="400">
        <v>3</v>
      </c>
      <c r="BA29" s="400">
        <v>5</v>
      </c>
      <c r="BB29" s="409"/>
      <c r="BC29" s="401">
        <v>4</v>
      </c>
      <c r="BD29" s="400">
        <v>3</v>
      </c>
      <c r="BE29" s="395"/>
      <c r="BF29" s="400">
        <v>5</v>
      </c>
      <c r="BG29" s="400">
        <v>4</v>
      </c>
      <c r="BH29" s="395"/>
      <c r="BI29" s="400">
        <v>5</v>
      </c>
      <c r="BJ29" s="400">
        <v>5</v>
      </c>
      <c r="BK29" s="400">
        <v>3</v>
      </c>
      <c r="BL29" s="400">
        <v>5</v>
      </c>
      <c r="BM29" s="400">
        <v>5</v>
      </c>
      <c r="BN29" s="400">
        <v>5</v>
      </c>
      <c r="BO29" s="395"/>
      <c r="BP29" s="400">
        <v>5</v>
      </c>
      <c r="BQ29" s="400">
        <v>5</v>
      </c>
      <c r="BR29" s="406"/>
      <c r="BS29" s="400">
        <v>3</v>
      </c>
      <c r="BT29" s="400">
        <v>4</v>
      </c>
      <c r="BU29" s="400">
        <v>4</v>
      </c>
      <c r="BV29" s="400">
        <v>2</v>
      </c>
      <c r="BW29" s="400">
        <v>2</v>
      </c>
      <c r="BX29" s="409"/>
      <c r="BY29" s="400">
        <v>3</v>
      </c>
      <c r="BZ29" s="400">
        <v>3</v>
      </c>
      <c r="CA29" s="400">
        <v>3</v>
      </c>
      <c r="CB29" s="400">
        <v>2</v>
      </c>
      <c r="CC29" s="409"/>
      <c r="CD29" s="409"/>
      <c r="CE29" s="400">
        <v>2</v>
      </c>
      <c r="CF29" s="409"/>
      <c r="CG29" s="400">
        <v>5</v>
      </c>
      <c r="CH29" s="409"/>
      <c r="CI29" s="395"/>
      <c r="CJ29" s="409"/>
      <c r="CK29" s="400">
        <v>1</v>
      </c>
      <c r="CL29" s="395"/>
      <c r="CM29" s="404">
        <f t="shared" si="1"/>
        <v>4.1111111111111107</v>
      </c>
      <c r="CN29" s="401">
        <f t="shared" si="2"/>
        <v>23</v>
      </c>
      <c r="CO29" s="410"/>
      <c r="CP29" s="404">
        <f t="shared" si="3"/>
        <v>2.6666666666666665</v>
      </c>
      <c r="CQ29" s="401">
        <f t="shared" si="4"/>
        <v>95</v>
      </c>
      <c r="CR29" s="410"/>
      <c r="CS29" s="404">
        <f t="shared" si="5"/>
        <v>3.9736842105263159</v>
      </c>
      <c r="CT29" s="401">
        <f t="shared" si="6"/>
        <v>51</v>
      </c>
      <c r="CU29" s="421"/>
      <c r="CV29" s="401">
        <f t="shared" si="7"/>
        <v>204</v>
      </c>
      <c r="CW29" s="404">
        <f t="shared" si="8"/>
        <v>3.8490566037735849</v>
      </c>
      <c r="CX29" s="401">
        <f t="shared" si="9"/>
        <v>55</v>
      </c>
      <c r="CY29" s="410"/>
      <c r="CZ29" s="764"/>
    </row>
    <row r="30" spans="1:104" ht="30.75" customHeight="1" thickBot="1" x14ac:dyDescent="0.3">
      <c r="A30" s="594" t="s">
        <v>636</v>
      </c>
      <c r="B30" s="319" t="s">
        <v>637</v>
      </c>
      <c r="C30" s="320" t="s">
        <v>638</v>
      </c>
      <c r="D30" s="320" t="s">
        <v>515</v>
      </c>
      <c r="E30" s="323"/>
      <c r="F30" s="396" t="s">
        <v>63</v>
      </c>
      <c r="G30" s="397">
        <f>'Stage 2 - Site Information'!N41</f>
        <v>0</v>
      </c>
      <c r="H30" s="396" t="s">
        <v>63</v>
      </c>
      <c r="I30" s="398">
        <f>'Stage 2 - Site Information'!M41</f>
        <v>0.27</v>
      </c>
      <c r="J30" s="399"/>
      <c r="K30" s="405"/>
      <c r="L30" s="408"/>
      <c r="M30" s="401">
        <f t="shared" si="0"/>
        <v>5</v>
      </c>
      <c r="N30" s="409"/>
      <c r="O30" s="400">
        <v>5</v>
      </c>
      <c r="P30" s="400">
        <v>5</v>
      </c>
      <c r="Q30" s="408"/>
      <c r="R30" s="400">
        <v>5</v>
      </c>
      <c r="S30" s="400">
        <v>5</v>
      </c>
      <c r="T30" s="400">
        <v>5</v>
      </c>
      <c r="U30" s="400">
        <v>5</v>
      </c>
      <c r="V30" s="407"/>
      <c r="W30" s="401">
        <v>4</v>
      </c>
      <c r="X30" s="401">
        <v>3</v>
      </c>
      <c r="Y30" s="400">
        <v>3</v>
      </c>
      <c r="Z30" s="401">
        <v>4</v>
      </c>
      <c r="AA30" s="407"/>
      <c r="AB30" s="400">
        <v>3</v>
      </c>
      <c r="AC30" s="400">
        <v>1</v>
      </c>
      <c r="AD30" s="407"/>
      <c r="AE30" s="400">
        <v>1</v>
      </c>
      <c r="AF30" s="400">
        <v>1</v>
      </c>
      <c r="AG30" s="406"/>
      <c r="AH30" s="401">
        <v>2</v>
      </c>
      <c r="AI30" s="400">
        <v>1</v>
      </c>
      <c r="AJ30" s="400">
        <v>1</v>
      </c>
      <c r="AK30" s="400">
        <v>2</v>
      </c>
      <c r="AL30" s="395"/>
      <c r="AM30" s="400">
        <v>5</v>
      </c>
      <c r="AN30" s="400">
        <v>3</v>
      </c>
      <c r="AO30" s="400">
        <v>5</v>
      </c>
      <c r="AP30" s="400">
        <v>4</v>
      </c>
      <c r="AQ30" s="400">
        <v>5</v>
      </c>
      <c r="AR30" s="400">
        <v>5</v>
      </c>
      <c r="AS30" s="395"/>
      <c r="AT30" s="400">
        <v>5</v>
      </c>
      <c r="AU30" s="400">
        <v>5</v>
      </c>
      <c r="AV30" s="400">
        <v>5</v>
      </c>
      <c r="AW30" s="400">
        <v>5</v>
      </c>
      <c r="AX30" s="400">
        <v>5</v>
      </c>
      <c r="AY30" s="400">
        <v>5</v>
      </c>
      <c r="AZ30" s="400">
        <v>5</v>
      </c>
      <c r="BA30" s="400">
        <v>5</v>
      </c>
      <c r="BB30" s="409"/>
      <c r="BC30" s="401">
        <v>5</v>
      </c>
      <c r="BD30" s="400">
        <v>5</v>
      </c>
      <c r="BE30" s="395"/>
      <c r="BF30" s="400">
        <v>5</v>
      </c>
      <c r="BG30" s="400">
        <v>5</v>
      </c>
      <c r="BH30" s="395"/>
      <c r="BI30" s="400">
        <v>5</v>
      </c>
      <c r="BJ30" s="400">
        <v>5</v>
      </c>
      <c r="BK30" s="400">
        <v>3</v>
      </c>
      <c r="BL30" s="400">
        <v>5</v>
      </c>
      <c r="BM30" s="400">
        <v>5</v>
      </c>
      <c r="BN30" s="400">
        <v>3</v>
      </c>
      <c r="BO30" s="395"/>
      <c r="BP30" s="400">
        <v>5</v>
      </c>
      <c r="BQ30" s="400">
        <v>5</v>
      </c>
      <c r="BR30" s="406"/>
      <c r="BS30" s="400">
        <v>4</v>
      </c>
      <c r="BT30" s="400">
        <v>2</v>
      </c>
      <c r="BU30" s="400">
        <v>5</v>
      </c>
      <c r="BV30" s="400">
        <v>4</v>
      </c>
      <c r="BW30" s="400">
        <v>4</v>
      </c>
      <c r="BX30" s="409"/>
      <c r="BY30" s="400">
        <v>5</v>
      </c>
      <c r="BZ30" s="400">
        <v>4</v>
      </c>
      <c r="CA30" s="400">
        <v>5</v>
      </c>
      <c r="CB30" s="400">
        <v>4</v>
      </c>
      <c r="CC30" s="409"/>
      <c r="CD30" s="409"/>
      <c r="CE30" s="400">
        <v>3</v>
      </c>
      <c r="CF30" s="409"/>
      <c r="CG30" s="400">
        <v>5</v>
      </c>
      <c r="CH30" s="409"/>
      <c r="CI30" s="395"/>
      <c r="CJ30" s="409"/>
      <c r="CK30" s="400">
        <v>1</v>
      </c>
      <c r="CL30" s="395"/>
      <c r="CM30" s="404">
        <f t="shared" si="1"/>
        <v>3.8</v>
      </c>
      <c r="CN30" s="401">
        <f t="shared" si="2"/>
        <v>47</v>
      </c>
      <c r="CO30" s="410"/>
      <c r="CP30" s="404">
        <f t="shared" si="3"/>
        <v>1.3333333333333333</v>
      </c>
      <c r="CQ30" s="401">
        <f t="shared" si="4"/>
        <v>140</v>
      </c>
      <c r="CR30" s="410"/>
      <c r="CS30" s="404">
        <f t="shared" si="5"/>
        <v>4.4473684210526319</v>
      </c>
      <c r="CT30" s="401">
        <f t="shared" si="6"/>
        <v>9</v>
      </c>
      <c r="CU30" s="421"/>
      <c r="CV30" s="401">
        <f t="shared" si="7"/>
        <v>215</v>
      </c>
      <c r="CW30" s="404">
        <f t="shared" si="8"/>
        <v>3.9814814814814814</v>
      </c>
      <c r="CX30" s="401">
        <f t="shared" si="9"/>
        <v>16</v>
      </c>
      <c r="CY30" s="410"/>
      <c r="CZ30" s="764"/>
    </row>
    <row r="31" spans="1:104" ht="30.75" customHeight="1" thickBot="1" x14ac:dyDescent="0.3">
      <c r="A31" s="594" t="s">
        <v>642</v>
      </c>
      <c r="B31" s="319" t="s">
        <v>643</v>
      </c>
      <c r="C31" s="320" t="s">
        <v>644</v>
      </c>
      <c r="D31" s="320" t="s">
        <v>535</v>
      </c>
      <c r="E31" s="323"/>
      <c r="F31" s="396" t="s">
        <v>63</v>
      </c>
      <c r="G31" s="397">
        <f>'Stage 2 - Site Information'!N43</f>
        <v>15</v>
      </c>
      <c r="H31" s="396"/>
      <c r="I31" s="398">
        <f>'Stage 2 - Site Information'!M43</f>
        <v>0.67</v>
      </c>
      <c r="J31" s="399" t="s">
        <v>854</v>
      </c>
      <c r="K31" s="405"/>
      <c r="L31" s="408"/>
      <c r="M31" s="401">
        <f t="shared" si="0"/>
        <v>5</v>
      </c>
      <c r="N31" s="409"/>
      <c r="O31" s="400">
        <v>5</v>
      </c>
      <c r="P31" s="400">
        <v>1</v>
      </c>
      <c r="Q31" s="408"/>
      <c r="R31" s="400">
        <v>5</v>
      </c>
      <c r="S31" s="400">
        <v>5</v>
      </c>
      <c r="T31" s="400">
        <v>5</v>
      </c>
      <c r="U31" s="400">
        <v>4</v>
      </c>
      <c r="V31" s="407"/>
      <c r="W31" s="401">
        <v>4</v>
      </c>
      <c r="X31" s="401">
        <v>3</v>
      </c>
      <c r="Y31" s="400">
        <v>3</v>
      </c>
      <c r="Z31" s="401">
        <v>4</v>
      </c>
      <c r="AA31" s="407"/>
      <c r="AB31" s="400">
        <v>5</v>
      </c>
      <c r="AC31" s="409"/>
      <c r="AD31" s="407"/>
      <c r="AE31" s="400">
        <v>1</v>
      </c>
      <c r="AF31" s="400">
        <v>1</v>
      </c>
      <c r="AG31" s="406"/>
      <c r="AH31" s="401">
        <v>5</v>
      </c>
      <c r="AI31" s="400">
        <v>3</v>
      </c>
      <c r="AJ31" s="400">
        <v>1</v>
      </c>
      <c r="AK31" s="400">
        <v>2</v>
      </c>
      <c r="AL31" s="395"/>
      <c r="AM31" s="400">
        <v>5</v>
      </c>
      <c r="AN31" s="400">
        <v>3</v>
      </c>
      <c r="AO31" s="400">
        <v>3</v>
      </c>
      <c r="AP31" s="400">
        <v>3</v>
      </c>
      <c r="AQ31" s="400">
        <v>5</v>
      </c>
      <c r="AR31" s="400">
        <v>5</v>
      </c>
      <c r="AS31" s="395"/>
      <c r="AT31" s="400">
        <v>5</v>
      </c>
      <c r="AU31" s="400">
        <v>5</v>
      </c>
      <c r="AV31" s="400">
        <v>5</v>
      </c>
      <c r="AW31" s="400">
        <v>5</v>
      </c>
      <c r="AX31" s="400">
        <v>5</v>
      </c>
      <c r="AY31" s="400">
        <v>5</v>
      </c>
      <c r="AZ31" s="400">
        <v>1</v>
      </c>
      <c r="BA31" s="400">
        <v>5</v>
      </c>
      <c r="BB31" s="409"/>
      <c r="BC31" s="401">
        <v>5</v>
      </c>
      <c r="BD31" s="400">
        <v>5</v>
      </c>
      <c r="BE31" s="395"/>
      <c r="BF31" s="400">
        <v>5</v>
      </c>
      <c r="BG31" s="400">
        <v>5</v>
      </c>
      <c r="BH31" s="395"/>
      <c r="BI31" s="400">
        <v>5</v>
      </c>
      <c r="BJ31" s="400">
        <v>3</v>
      </c>
      <c r="BK31" s="400">
        <v>3</v>
      </c>
      <c r="BL31" s="400">
        <v>5</v>
      </c>
      <c r="BM31" s="400">
        <v>5</v>
      </c>
      <c r="BN31" s="400">
        <v>5</v>
      </c>
      <c r="BO31" s="395"/>
      <c r="BP31" s="400">
        <v>5</v>
      </c>
      <c r="BQ31" s="400">
        <v>5</v>
      </c>
      <c r="BR31" s="406"/>
      <c r="BS31" s="400">
        <v>3</v>
      </c>
      <c r="BT31" s="400">
        <v>4</v>
      </c>
      <c r="BU31" s="400">
        <v>4</v>
      </c>
      <c r="BV31" s="400">
        <v>5</v>
      </c>
      <c r="BW31" s="400">
        <v>5</v>
      </c>
      <c r="BX31" s="409"/>
      <c r="BY31" s="400">
        <v>5</v>
      </c>
      <c r="BZ31" s="400">
        <v>5</v>
      </c>
      <c r="CA31" s="400">
        <v>5</v>
      </c>
      <c r="CB31" s="400">
        <v>5</v>
      </c>
      <c r="CC31" s="409"/>
      <c r="CD31" s="409"/>
      <c r="CE31" s="400">
        <v>2</v>
      </c>
      <c r="CF31" s="409"/>
      <c r="CG31" s="400">
        <v>4</v>
      </c>
      <c r="CH31" s="409"/>
      <c r="CI31" s="395"/>
      <c r="CJ31" s="409"/>
      <c r="CK31" s="400">
        <v>1</v>
      </c>
      <c r="CL31" s="395"/>
      <c r="CM31" s="404">
        <f t="shared" si="1"/>
        <v>4.2222222222222223</v>
      </c>
      <c r="CN31" s="401">
        <f t="shared" si="2"/>
        <v>16</v>
      </c>
      <c r="CO31" s="410"/>
      <c r="CP31" s="404">
        <f t="shared" si="3"/>
        <v>2.1666666666666665</v>
      </c>
      <c r="CQ31" s="401">
        <f t="shared" si="4"/>
        <v>109</v>
      </c>
      <c r="CR31" s="410"/>
      <c r="CS31" s="404">
        <f t="shared" si="5"/>
        <v>4.3157894736842106</v>
      </c>
      <c r="CT31" s="401">
        <f t="shared" si="6"/>
        <v>18</v>
      </c>
      <c r="CU31" s="421"/>
      <c r="CV31" s="401">
        <f t="shared" si="7"/>
        <v>215</v>
      </c>
      <c r="CW31" s="404">
        <f t="shared" si="8"/>
        <v>4.0566037735849054</v>
      </c>
      <c r="CX31" s="401">
        <f t="shared" si="9"/>
        <v>9</v>
      </c>
      <c r="CY31" s="410"/>
      <c r="CZ31" s="764"/>
    </row>
    <row r="32" spans="1:104" ht="30.75" customHeight="1" thickBot="1" x14ac:dyDescent="0.3">
      <c r="A32" s="594" t="s">
        <v>645</v>
      </c>
      <c r="B32" s="319" t="s">
        <v>646</v>
      </c>
      <c r="C32" s="320" t="s">
        <v>647</v>
      </c>
      <c r="D32" s="320" t="s">
        <v>535</v>
      </c>
      <c r="E32" s="323"/>
      <c r="F32" s="396" t="s">
        <v>63</v>
      </c>
      <c r="G32" s="397">
        <f>'Stage 2 - Site Information'!N44</f>
        <v>32</v>
      </c>
      <c r="H32" s="396"/>
      <c r="I32" s="398">
        <f>'Stage 2 - Site Information'!M44</f>
        <v>1.37</v>
      </c>
      <c r="J32" s="399" t="s">
        <v>854</v>
      </c>
      <c r="K32" s="405"/>
      <c r="L32" s="408"/>
      <c r="M32" s="401">
        <f t="shared" si="0"/>
        <v>5</v>
      </c>
      <c r="N32" s="409"/>
      <c r="O32" s="400">
        <v>5</v>
      </c>
      <c r="P32" s="400">
        <v>3</v>
      </c>
      <c r="Q32" s="408"/>
      <c r="R32" s="400">
        <v>5</v>
      </c>
      <c r="S32" s="400">
        <v>5</v>
      </c>
      <c r="T32" s="400">
        <v>5</v>
      </c>
      <c r="U32" s="400">
        <v>4</v>
      </c>
      <c r="V32" s="407"/>
      <c r="W32" s="401">
        <v>4</v>
      </c>
      <c r="X32" s="401">
        <v>2</v>
      </c>
      <c r="Y32" s="400">
        <v>3</v>
      </c>
      <c r="Z32" s="401">
        <v>4</v>
      </c>
      <c r="AA32" s="407"/>
      <c r="AB32" s="400">
        <v>5</v>
      </c>
      <c r="AC32" s="400">
        <v>1</v>
      </c>
      <c r="AD32" s="407"/>
      <c r="AE32" s="400">
        <v>1</v>
      </c>
      <c r="AF32" s="400">
        <v>1</v>
      </c>
      <c r="AG32" s="406"/>
      <c r="AH32" s="401">
        <v>5</v>
      </c>
      <c r="AI32" s="400">
        <v>1</v>
      </c>
      <c r="AJ32" s="400">
        <v>3</v>
      </c>
      <c r="AK32" s="400">
        <v>2</v>
      </c>
      <c r="AL32" s="395"/>
      <c r="AM32" s="400">
        <v>5</v>
      </c>
      <c r="AN32" s="400">
        <v>5</v>
      </c>
      <c r="AO32" s="400">
        <v>5</v>
      </c>
      <c r="AP32" s="400">
        <v>5</v>
      </c>
      <c r="AQ32" s="400">
        <v>5</v>
      </c>
      <c r="AR32" s="400">
        <v>3</v>
      </c>
      <c r="AS32" s="395"/>
      <c r="AT32" s="400">
        <v>5</v>
      </c>
      <c r="AU32" s="400">
        <v>5</v>
      </c>
      <c r="AV32" s="400">
        <v>5</v>
      </c>
      <c r="AW32" s="400">
        <v>5</v>
      </c>
      <c r="AX32" s="400">
        <v>5</v>
      </c>
      <c r="AY32" s="400">
        <v>5</v>
      </c>
      <c r="AZ32" s="400">
        <v>3</v>
      </c>
      <c r="BA32" s="400">
        <v>5</v>
      </c>
      <c r="BB32" s="409"/>
      <c r="BC32" s="401">
        <v>5</v>
      </c>
      <c r="BD32" s="400">
        <v>5</v>
      </c>
      <c r="BE32" s="395"/>
      <c r="BF32" s="400">
        <v>5</v>
      </c>
      <c r="BG32" s="400">
        <v>5</v>
      </c>
      <c r="BH32" s="395"/>
      <c r="BI32" s="400">
        <v>5</v>
      </c>
      <c r="BJ32" s="400">
        <v>5</v>
      </c>
      <c r="BK32" s="400">
        <v>3</v>
      </c>
      <c r="BL32" s="400">
        <v>4</v>
      </c>
      <c r="BM32" s="400">
        <v>5</v>
      </c>
      <c r="BN32" s="400">
        <v>3</v>
      </c>
      <c r="BO32" s="395"/>
      <c r="BP32" s="400">
        <v>5</v>
      </c>
      <c r="BQ32" s="400">
        <v>3</v>
      </c>
      <c r="BR32" s="406"/>
      <c r="BS32" s="400">
        <v>3</v>
      </c>
      <c r="BT32" s="400">
        <v>2</v>
      </c>
      <c r="BU32" s="400">
        <v>2</v>
      </c>
      <c r="BV32" s="400">
        <v>5</v>
      </c>
      <c r="BW32" s="400">
        <v>5</v>
      </c>
      <c r="BX32" s="409"/>
      <c r="BY32" s="400">
        <v>4</v>
      </c>
      <c r="BZ32" s="400">
        <v>4</v>
      </c>
      <c r="CA32" s="400">
        <v>2</v>
      </c>
      <c r="CB32" s="400">
        <v>5</v>
      </c>
      <c r="CC32" s="409"/>
      <c r="CD32" s="409"/>
      <c r="CE32" s="400">
        <v>4</v>
      </c>
      <c r="CF32" s="409"/>
      <c r="CG32" s="400">
        <v>5</v>
      </c>
      <c r="CH32" s="409"/>
      <c r="CI32" s="395"/>
      <c r="CJ32" s="409"/>
      <c r="CK32" s="400">
        <v>1</v>
      </c>
      <c r="CL32" s="395"/>
      <c r="CM32" s="404">
        <f t="shared" si="1"/>
        <v>3.8</v>
      </c>
      <c r="CN32" s="401">
        <f t="shared" si="2"/>
        <v>47</v>
      </c>
      <c r="CO32" s="410"/>
      <c r="CP32" s="404">
        <f t="shared" si="3"/>
        <v>2.1666666666666665</v>
      </c>
      <c r="CQ32" s="401">
        <f t="shared" si="4"/>
        <v>109</v>
      </c>
      <c r="CR32" s="410"/>
      <c r="CS32" s="404">
        <f t="shared" si="5"/>
        <v>4.2368421052631575</v>
      </c>
      <c r="CT32" s="401">
        <f t="shared" si="6"/>
        <v>25</v>
      </c>
      <c r="CU32" s="421"/>
      <c r="CV32" s="401">
        <f t="shared" si="7"/>
        <v>212</v>
      </c>
      <c r="CW32" s="404">
        <f t="shared" si="8"/>
        <v>3.925925925925926</v>
      </c>
      <c r="CX32" s="401">
        <f t="shared" si="9"/>
        <v>26</v>
      </c>
      <c r="CY32" s="410"/>
      <c r="CZ32" s="764"/>
    </row>
    <row r="33" spans="1:104" ht="30.75" customHeight="1" thickBot="1" x14ac:dyDescent="0.3">
      <c r="A33" s="594" t="s">
        <v>658</v>
      </c>
      <c r="B33" s="319" t="s">
        <v>659</v>
      </c>
      <c r="C33" s="320" t="s">
        <v>660</v>
      </c>
      <c r="D33" s="320" t="s">
        <v>565</v>
      </c>
      <c r="E33" s="323"/>
      <c r="F33" s="396" t="s">
        <v>63</v>
      </c>
      <c r="G33" s="397">
        <f>'Stage 2 - Site Information'!N49</f>
        <v>36</v>
      </c>
      <c r="H33" s="396"/>
      <c r="I33" s="398">
        <f>'Stage 2 - Site Information'!M49</f>
        <v>1.21</v>
      </c>
      <c r="J33" s="399"/>
      <c r="K33" s="405"/>
      <c r="L33" s="408"/>
      <c r="M33" s="401">
        <f t="shared" si="0"/>
        <v>5</v>
      </c>
      <c r="N33" s="409"/>
      <c r="O33" s="400">
        <v>5</v>
      </c>
      <c r="P33" s="400">
        <v>2</v>
      </c>
      <c r="Q33" s="408"/>
      <c r="R33" s="400">
        <v>5</v>
      </c>
      <c r="S33" s="400">
        <v>5</v>
      </c>
      <c r="T33" s="400">
        <v>5</v>
      </c>
      <c r="U33" s="400">
        <v>4</v>
      </c>
      <c r="V33" s="407"/>
      <c r="W33" s="401">
        <v>4</v>
      </c>
      <c r="X33" s="401">
        <v>3</v>
      </c>
      <c r="Y33" s="400">
        <v>3</v>
      </c>
      <c r="Z33" s="401">
        <v>4</v>
      </c>
      <c r="AA33" s="407"/>
      <c r="AB33" s="400">
        <v>5</v>
      </c>
      <c r="AC33" s="409"/>
      <c r="AD33" s="407"/>
      <c r="AE33" s="400">
        <v>5</v>
      </c>
      <c r="AF33" s="400">
        <v>5</v>
      </c>
      <c r="AG33" s="406"/>
      <c r="AH33" s="401">
        <v>3</v>
      </c>
      <c r="AI33" s="400">
        <v>3</v>
      </c>
      <c r="AJ33" s="400">
        <v>3</v>
      </c>
      <c r="AK33" s="400">
        <v>2</v>
      </c>
      <c r="AL33" s="395"/>
      <c r="AM33" s="400">
        <v>3</v>
      </c>
      <c r="AN33" s="400">
        <v>5</v>
      </c>
      <c r="AO33" s="400">
        <v>4</v>
      </c>
      <c r="AP33" s="400">
        <v>4</v>
      </c>
      <c r="AQ33" s="400">
        <v>5</v>
      </c>
      <c r="AR33" s="400">
        <v>5</v>
      </c>
      <c r="AS33" s="395"/>
      <c r="AT33" s="400">
        <v>5</v>
      </c>
      <c r="AU33" s="400">
        <v>5</v>
      </c>
      <c r="AV33" s="400">
        <v>5</v>
      </c>
      <c r="AW33" s="400">
        <v>1</v>
      </c>
      <c r="AX33" s="400">
        <v>2</v>
      </c>
      <c r="AY33" s="400">
        <v>5</v>
      </c>
      <c r="AZ33" s="400">
        <v>5</v>
      </c>
      <c r="BA33" s="400">
        <v>5</v>
      </c>
      <c r="BB33" s="409"/>
      <c r="BC33" s="401">
        <v>4</v>
      </c>
      <c r="BD33" s="400">
        <v>5</v>
      </c>
      <c r="BE33" s="395"/>
      <c r="BF33" s="400">
        <v>3</v>
      </c>
      <c r="BG33" s="400">
        <v>5</v>
      </c>
      <c r="BH33" s="395"/>
      <c r="BI33" s="400">
        <v>5</v>
      </c>
      <c r="BJ33" s="400">
        <v>5</v>
      </c>
      <c r="BK33" s="400">
        <v>5</v>
      </c>
      <c r="BL33" s="400">
        <v>5</v>
      </c>
      <c r="BM33" s="400">
        <v>2</v>
      </c>
      <c r="BN33" s="400">
        <v>1</v>
      </c>
      <c r="BO33" s="395"/>
      <c r="BP33" s="400">
        <v>5</v>
      </c>
      <c r="BQ33" s="400">
        <v>3</v>
      </c>
      <c r="BR33" s="406"/>
      <c r="BS33" s="400">
        <v>1</v>
      </c>
      <c r="BT33" s="400">
        <v>2</v>
      </c>
      <c r="BU33" s="400">
        <v>3</v>
      </c>
      <c r="BV33" s="400">
        <v>4</v>
      </c>
      <c r="BW33" s="400">
        <v>4</v>
      </c>
      <c r="BX33" s="409"/>
      <c r="BY33" s="400">
        <v>4</v>
      </c>
      <c r="BZ33" s="400">
        <v>4</v>
      </c>
      <c r="CA33" s="400">
        <v>2</v>
      </c>
      <c r="CB33" s="400">
        <v>3</v>
      </c>
      <c r="CC33" s="409"/>
      <c r="CD33" s="409"/>
      <c r="CE33" s="400">
        <v>3</v>
      </c>
      <c r="CF33" s="409"/>
      <c r="CG33" s="400">
        <v>5</v>
      </c>
      <c r="CH33" s="409"/>
      <c r="CI33" s="395"/>
      <c r="CJ33" s="409"/>
      <c r="CK33" s="400">
        <v>1</v>
      </c>
      <c r="CL33" s="395"/>
      <c r="CM33" s="404">
        <f t="shared" si="1"/>
        <v>4.2222222222222223</v>
      </c>
      <c r="CN33" s="401">
        <f t="shared" si="2"/>
        <v>16</v>
      </c>
      <c r="CO33" s="410"/>
      <c r="CP33" s="404">
        <f t="shared" si="3"/>
        <v>3.5</v>
      </c>
      <c r="CQ33" s="401">
        <f t="shared" si="4"/>
        <v>73</v>
      </c>
      <c r="CR33" s="410"/>
      <c r="CS33" s="404">
        <f t="shared" si="5"/>
        <v>3.763157894736842</v>
      </c>
      <c r="CT33" s="401">
        <f t="shared" si="6"/>
        <v>82</v>
      </c>
      <c r="CU33" s="421"/>
      <c r="CV33" s="401">
        <f t="shared" si="7"/>
        <v>202</v>
      </c>
      <c r="CW33" s="404">
        <f t="shared" si="8"/>
        <v>3.8113207547169812</v>
      </c>
      <c r="CX33" s="401">
        <f t="shared" si="9"/>
        <v>66</v>
      </c>
      <c r="CY33" s="410"/>
      <c r="CZ33" s="764"/>
    </row>
    <row r="34" spans="1:104" ht="30.75" customHeight="1" thickBot="1" x14ac:dyDescent="0.3">
      <c r="A34" s="594" t="s">
        <v>664</v>
      </c>
      <c r="B34" s="319" t="s">
        <v>665</v>
      </c>
      <c r="C34" s="320" t="s">
        <v>666</v>
      </c>
      <c r="D34" s="320" t="s">
        <v>521</v>
      </c>
      <c r="E34" s="323"/>
      <c r="F34" s="396" t="s">
        <v>63</v>
      </c>
      <c r="G34" s="397">
        <f>'Stage 2 - Site Information'!N51</f>
        <v>12</v>
      </c>
      <c r="H34" s="396"/>
      <c r="I34" s="398">
        <f>'Stage 2 - Site Information'!M51</f>
        <v>0.26</v>
      </c>
      <c r="J34" s="399"/>
      <c r="K34" s="405"/>
      <c r="L34" s="408"/>
      <c r="M34" s="401">
        <f t="shared" si="0"/>
        <v>5</v>
      </c>
      <c r="N34" s="409"/>
      <c r="O34" s="400">
        <v>4</v>
      </c>
      <c r="P34" s="400">
        <v>1</v>
      </c>
      <c r="Q34" s="408"/>
      <c r="R34" s="400">
        <v>5</v>
      </c>
      <c r="S34" s="400">
        <v>5</v>
      </c>
      <c r="T34" s="400">
        <v>5</v>
      </c>
      <c r="U34" s="400">
        <v>4</v>
      </c>
      <c r="V34" s="407"/>
      <c r="W34" s="401">
        <v>4</v>
      </c>
      <c r="X34" s="401">
        <v>5</v>
      </c>
      <c r="Y34" s="400">
        <v>3</v>
      </c>
      <c r="Z34" s="401">
        <v>4</v>
      </c>
      <c r="AA34" s="407"/>
      <c r="AB34" s="400">
        <v>5</v>
      </c>
      <c r="AC34" s="409"/>
      <c r="AD34" s="407"/>
      <c r="AE34" s="400">
        <v>5</v>
      </c>
      <c r="AF34" s="400">
        <v>5</v>
      </c>
      <c r="AG34" s="406"/>
      <c r="AH34" s="401">
        <v>4</v>
      </c>
      <c r="AI34" s="400">
        <v>4</v>
      </c>
      <c r="AJ34" s="400">
        <v>1</v>
      </c>
      <c r="AK34" s="400">
        <v>4</v>
      </c>
      <c r="AL34" s="395"/>
      <c r="AM34" s="400">
        <v>5</v>
      </c>
      <c r="AN34" s="400">
        <v>3</v>
      </c>
      <c r="AO34" s="400">
        <v>5</v>
      </c>
      <c r="AP34" s="400">
        <v>4</v>
      </c>
      <c r="AQ34" s="400">
        <v>5</v>
      </c>
      <c r="AR34" s="400">
        <v>5</v>
      </c>
      <c r="AS34" s="395"/>
      <c r="AT34" s="400">
        <v>5</v>
      </c>
      <c r="AU34" s="400">
        <v>5</v>
      </c>
      <c r="AV34" s="400">
        <v>5</v>
      </c>
      <c r="AW34" s="400">
        <v>5</v>
      </c>
      <c r="AX34" s="400">
        <v>1</v>
      </c>
      <c r="AY34" s="400">
        <v>5</v>
      </c>
      <c r="AZ34" s="400">
        <v>1</v>
      </c>
      <c r="BA34" s="400">
        <v>5</v>
      </c>
      <c r="BB34" s="409"/>
      <c r="BC34" s="401">
        <v>5</v>
      </c>
      <c r="BD34" s="400">
        <v>5</v>
      </c>
      <c r="BE34" s="395"/>
      <c r="BF34" s="400">
        <v>5</v>
      </c>
      <c r="BG34" s="400">
        <v>5</v>
      </c>
      <c r="BH34" s="395"/>
      <c r="BI34" s="400">
        <v>5</v>
      </c>
      <c r="BJ34" s="400">
        <v>5</v>
      </c>
      <c r="BK34" s="400">
        <v>5</v>
      </c>
      <c r="BL34" s="400">
        <v>5</v>
      </c>
      <c r="BM34" s="400">
        <v>5</v>
      </c>
      <c r="BN34" s="400">
        <v>5</v>
      </c>
      <c r="BO34" s="395"/>
      <c r="BP34" s="400">
        <v>5</v>
      </c>
      <c r="BQ34" s="400">
        <v>5</v>
      </c>
      <c r="BR34" s="406"/>
      <c r="BS34" s="400">
        <v>1</v>
      </c>
      <c r="BT34" s="400">
        <v>2</v>
      </c>
      <c r="BU34" s="400">
        <v>4</v>
      </c>
      <c r="BV34" s="400">
        <v>3</v>
      </c>
      <c r="BW34" s="400">
        <v>5</v>
      </c>
      <c r="BX34" s="409"/>
      <c r="BY34" s="400">
        <v>4</v>
      </c>
      <c r="BZ34" s="400">
        <v>5</v>
      </c>
      <c r="CA34" s="400">
        <v>1</v>
      </c>
      <c r="CB34" s="400">
        <v>4</v>
      </c>
      <c r="CC34" s="409"/>
      <c r="CD34" s="409"/>
      <c r="CE34" s="400">
        <v>1</v>
      </c>
      <c r="CF34" s="409"/>
      <c r="CG34" s="400">
        <v>5</v>
      </c>
      <c r="CH34" s="409"/>
      <c r="CI34" s="395"/>
      <c r="CJ34" s="409"/>
      <c r="CK34" s="400">
        <v>1</v>
      </c>
      <c r="CL34" s="395"/>
      <c r="CM34" s="404">
        <f t="shared" si="1"/>
        <v>4.4444444444444446</v>
      </c>
      <c r="CN34" s="401">
        <f t="shared" si="2"/>
        <v>7</v>
      </c>
      <c r="CO34" s="410"/>
      <c r="CP34" s="404">
        <f t="shared" si="3"/>
        <v>3.8333333333333335</v>
      </c>
      <c r="CQ34" s="401">
        <f t="shared" si="4"/>
        <v>50</v>
      </c>
      <c r="CR34" s="410"/>
      <c r="CS34" s="404">
        <f t="shared" si="5"/>
        <v>4.0789473684210522</v>
      </c>
      <c r="CT34" s="401">
        <f t="shared" si="6"/>
        <v>42</v>
      </c>
      <c r="CU34" s="421"/>
      <c r="CV34" s="401">
        <f t="shared" si="7"/>
        <v>218</v>
      </c>
      <c r="CW34" s="404">
        <f t="shared" si="8"/>
        <v>4.1132075471698117</v>
      </c>
      <c r="CX34" s="401">
        <f t="shared" si="9"/>
        <v>5</v>
      </c>
      <c r="CY34" s="410"/>
      <c r="CZ34" s="764"/>
    </row>
    <row r="35" spans="1:104" ht="30.75" customHeight="1" thickBot="1" x14ac:dyDescent="0.3">
      <c r="A35" s="594" t="s">
        <v>667</v>
      </c>
      <c r="B35" s="319" t="s">
        <v>668</v>
      </c>
      <c r="C35" s="320" t="s">
        <v>669</v>
      </c>
      <c r="D35" s="320" t="s">
        <v>521</v>
      </c>
      <c r="E35" s="323"/>
      <c r="F35" s="396" t="s">
        <v>63</v>
      </c>
      <c r="G35" s="397">
        <f>'Stage 2 - Site Information'!N52</f>
        <v>44</v>
      </c>
      <c r="H35" s="396"/>
      <c r="I35" s="398">
        <f>'Stage 2 - Site Information'!M52</f>
        <v>1.46</v>
      </c>
      <c r="J35" s="399"/>
      <c r="K35" s="405"/>
      <c r="L35" s="408"/>
      <c r="M35" s="401">
        <f t="shared" si="0"/>
        <v>5</v>
      </c>
      <c r="N35" s="409"/>
      <c r="O35" s="400">
        <v>4</v>
      </c>
      <c r="P35" s="400">
        <v>1</v>
      </c>
      <c r="Q35" s="408"/>
      <c r="R35" s="400">
        <v>5</v>
      </c>
      <c r="S35" s="400">
        <v>5</v>
      </c>
      <c r="T35" s="400">
        <v>5</v>
      </c>
      <c r="U35" s="400">
        <v>4</v>
      </c>
      <c r="V35" s="407"/>
      <c r="W35" s="401">
        <v>4</v>
      </c>
      <c r="X35" s="401">
        <v>3</v>
      </c>
      <c r="Y35" s="400">
        <v>3</v>
      </c>
      <c r="Z35" s="401">
        <v>4</v>
      </c>
      <c r="AA35" s="407"/>
      <c r="AB35" s="400">
        <v>4</v>
      </c>
      <c r="AC35" s="409"/>
      <c r="AD35" s="407"/>
      <c r="AE35" s="400">
        <v>5</v>
      </c>
      <c r="AF35" s="400">
        <v>5</v>
      </c>
      <c r="AG35" s="406"/>
      <c r="AH35" s="401">
        <v>4</v>
      </c>
      <c r="AI35" s="400">
        <v>4</v>
      </c>
      <c r="AJ35" s="400">
        <v>5</v>
      </c>
      <c r="AK35" s="400">
        <v>2</v>
      </c>
      <c r="AL35" s="395"/>
      <c r="AM35" s="400">
        <v>5</v>
      </c>
      <c r="AN35" s="400">
        <v>4</v>
      </c>
      <c r="AO35" s="400">
        <v>5</v>
      </c>
      <c r="AP35" s="400">
        <v>3</v>
      </c>
      <c r="AQ35" s="400">
        <v>5</v>
      </c>
      <c r="AR35" s="400">
        <v>5</v>
      </c>
      <c r="AS35" s="395"/>
      <c r="AT35" s="400">
        <v>5</v>
      </c>
      <c r="AU35" s="400">
        <v>5</v>
      </c>
      <c r="AV35" s="400">
        <v>5</v>
      </c>
      <c r="AW35" s="400">
        <v>5</v>
      </c>
      <c r="AX35" s="400">
        <v>1</v>
      </c>
      <c r="AY35" s="400">
        <v>5</v>
      </c>
      <c r="AZ35" s="400">
        <v>5</v>
      </c>
      <c r="BA35" s="400">
        <v>5</v>
      </c>
      <c r="BB35" s="409"/>
      <c r="BC35" s="401">
        <v>3</v>
      </c>
      <c r="BD35" s="400">
        <v>2</v>
      </c>
      <c r="BE35" s="395"/>
      <c r="BF35" s="400">
        <v>5</v>
      </c>
      <c r="BG35" s="400">
        <v>5</v>
      </c>
      <c r="BH35" s="395"/>
      <c r="BI35" s="400">
        <v>5</v>
      </c>
      <c r="BJ35" s="400">
        <v>5</v>
      </c>
      <c r="BK35" s="400">
        <v>1</v>
      </c>
      <c r="BL35" s="400">
        <v>5</v>
      </c>
      <c r="BM35" s="400">
        <v>5</v>
      </c>
      <c r="BN35" s="400">
        <v>5</v>
      </c>
      <c r="BO35" s="395"/>
      <c r="BP35" s="400">
        <v>3</v>
      </c>
      <c r="BQ35" s="400">
        <v>5</v>
      </c>
      <c r="BR35" s="406"/>
      <c r="BS35" s="400">
        <v>1</v>
      </c>
      <c r="BT35" s="400">
        <v>2</v>
      </c>
      <c r="BU35" s="400">
        <v>4</v>
      </c>
      <c r="BV35" s="400">
        <v>3</v>
      </c>
      <c r="BW35" s="400">
        <v>4</v>
      </c>
      <c r="BX35" s="409"/>
      <c r="BY35" s="400">
        <v>3</v>
      </c>
      <c r="BZ35" s="400">
        <v>4</v>
      </c>
      <c r="CA35" s="400">
        <v>1</v>
      </c>
      <c r="CB35" s="400">
        <v>4</v>
      </c>
      <c r="CC35" s="409"/>
      <c r="CD35" s="409"/>
      <c r="CE35" s="400">
        <v>1</v>
      </c>
      <c r="CF35" s="409"/>
      <c r="CG35" s="400">
        <v>5</v>
      </c>
      <c r="CH35" s="409"/>
      <c r="CI35" s="395"/>
      <c r="CJ35" s="409"/>
      <c r="CK35" s="400">
        <v>1</v>
      </c>
      <c r="CL35" s="395"/>
      <c r="CM35" s="404">
        <f t="shared" si="1"/>
        <v>4.1111111111111107</v>
      </c>
      <c r="CN35" s="401">
        <f t="shared" si="2"/>
        <v>23</v>
      </c>
      <c r="CO35" s="410"/>
      <c r="CP35" s="404">
        <f t="shared" si="3"/>
        <v>4.166666666666667</v>
      </c>
      <c r="CQ35" s="401">
        <f t="shared" si="4"/>
        <v>18</v>
      </c>
      <c r="CR35" s="410"/>
      <c r="CS35" s="404">
        <f t="shared" si="5"/>
        <v>3.8157894736842106</v>
      </c>
      <c r="CT35" s="401">
        <f t="shared" si="6"/>
        <v>77</v>
      </c>
      <c r="CU35" s="421"/>
      <c r="CV35" s="401">
        <f t="shared" si="7"/>
        <v>207</v>
      </c>
      <c r="CW35" s="404">
        <f t="shared" si="8"/>
        <v>3.9056603773584904</v>
      </c>
      <c r="CX35" s="401">
        <f t="shared" si="9"/>
        <v>34</v>
      </c>
      <c r="CY35" s="410"/>
      <c r="CZ35" s="764" t="s">
        <v>1460</v>
      </c>
    </row>
    <row r="36" spans="1:104" ht="30.75" customHeight="1" thickBot="1" x14ac:dyDescent="0.3">
      <c r="A36" s="594" t="s">
        <v>676</v>
      </c>
      <c r="B36" s="319" t="s">
        <v>677</v>
      </c>
      <c r="C36" s="320" t="s">
        <v>678</v>
      </c>
      <c r="D36" s="320" t="s">
        <v>518</v>
      </c>
      <c r="E36" s="323"/>
      <c r="F36" s="396" t="s">
        <v>63</v>
      </c>
      <c r="G36" s="397">
        <f>'Stage 2 - Site Information'!N55</f>
        <v>43</v>
      </c>
      <c r="H36" s="396" t="s">
        <v>63</v>
      </c>
      <c r="I36" s="398">
        <f>'Stage 2 - Site Information'!M55</f>
        <v>1.42</v>
      </c>
      <c r="J36" s="399"/>
      <c r="K36" s="405"/>
      <c r="L36" s="408"/>
      <c r="M36" s="401">
        <f t="shared" si="0"/>
        <v>5</v>
      </c>
      <c r="N36" s="409"/>
      <c r="O36" s="400">
        <v>5</v>
      </c>
      <c r="P36" s="400">
        <v>5</v>
      </c>
      <c r="Q36" s="408"/>
      <c r="R36" s="400">
        <v>1</v>
      </c>
      <c r="S36" s="400">
        <v>5</v>
      </c>
      <c r="T36" s="400">
        <v>5</v>
      </c>
      <c r="U36" s="400">
        <v>4</v>
      </c>
      <c r="V36" s="407"/>
      <c r="W36" s="401">
        <v>4</v>
      </c>
      <c r="X36" s="401">
        <v>5</v>
      </c>
      <c r="Y36" s="400">
        <v>3</v>
      </c>
      <c r="Z36" s="401">
        <v>4</v>
      </c>
      <c r="AA36" s="407"/>
      <c r="AB36" s="400">
        <v>4</v>
      </c>
      <c r="AC36" s="400">
        <v>5</v>
      </c>
      <c r="AD36" s="407"/>
      <c r="AE36" s="400">
        <v>1</v>
      </c>
      <c r="AF36" s="400">
        <v>1</v>
      </c>
      <c r="AG36" s="406"/>
      <c r="AH36" s="401">
        <v>2</v>
      </c>
      <c r="AI36" s="400">
        <v>3</v>
      </c>
      <c r="AJ36" s="400">
        <v>1</v>
      </c>
      <c r="AK36" s="400">
        <v>2</v>
      </c>
      <c r="AL36" s="395"/>
      <c r="AM36" s="400">
        <v>5</v>
      </c>
      <c r="AN36" s="400">
        <v>5</v>
      </c>
      <c r="AO36" s="400">
        <v>3</v>
      </c>
      <c r="AP36" s="400">
        <v>5</v>
      </c>
      <c r="AQ36" s="400">
        <v>5</v>
      </c>
      <c r="AR36" s="400">
        <v>3</v>
      </c>
      <c r="AS36" s="395"/>
      <c r="AT36" s="400">
        <v>2</v>
      </c>
      <c r="AU36" s="400">
        <v>2</v>
      </c>
      <c r="AV36" s="400">
        <v>5</v>
      </c>
      <c r="AW36" s="400">
        <v>5</v>
      </c>
      <c r="AX36" s="400">
        <v>5</v>
      </c>
      <c r="AY36" s="400">
        <v>5</v>
      </c>
      <c r="AZ36" s="400">
        <v>5</v>
      </c>
      <c r="BA36" s="400">
        <v>5</v>
      </c>
      <c r="BB36" s="409"/>
      <c r="BC36" s="401">
        <v>5</v>
      </c>
      <c r="BD36" s="400">
        <v>5</v>
      </c>
      <c r="BE36" s="395"/>
      <c r="BF36" s="400">
        <v>3</v>
      </c>
      <c r="BG36" s="400">
        <v>5</v>
      </c>
      <c r="BH36" s="395">
        <v>5</v>
      </c>
      <c r="BI36" s="400">
        <v>4</v>
      </c>
      <c r="BJ36" s="400">
        <v>5</v>
      </c>
      <c r="BK36" s="400">
        <v>3</v>
      </c>
      <c r="BL36" s="400">
        <v>5</v>
      </c>
      <c r="BM36" s="400">
        <v>4</v>
      </c>
      <c r="BN36" s="400">
        <v>5</v>
      </c>
      <c r="BO36" s="395"/>
      <c r="BP36" s="400">
        <v>5</v>
      </c>
      <c r="BQ36" s="400">
        <v>5</v>
      </c>
      <c r="BR36" s="406"/>
      <c r="BS36" s="400">
        <v>5</v>
      </c>
      <c r="BT36" s="400">
        <v>2</v>
      </c>
      <c r="BU36" s="400">
        <v>5</v>
      </c>
      <c r="BV36" s="400">
        <v>2</v>
      </c>
      <c r="BW36" s="400">
        <v>5</v>
      </c>
      <c r="BX36" s="409"/>
      <c r="BY36" s="400">
        <v>5</v>
      </c>
      <c r="BZ36" s="400">
        <v>4</v>
      </c>
      <c r="CA36" s="400">
        <v>4</v>
      </c>
      <c r="CB36" s="400">
        <v>5</v>
      </c>
      <c r="CC36" s="409"/>
      <c r="CD36" s="409"/>
      <c r="CE36" s="400">
        <v>2</v>
      </c>
      <c r="CF36" s="409"/>
      <c r="CG36" s="400">
        <v>5</v>
      </c>
      <c r="CH36" s="409"/>
      <c r="CI36" s="395"/>
      <c r="CJ36" s="409"/>
      <c r="CK36" s="400">
        <v>1</v>
      </c>
      <c r="CL36" s="395"/>
      <c r="CM36" s="404">
        <f t="shared" si="1"/>
        <v>4</v>
      </c>
      <c r="CN36" s="401">
        <f t="shared" si="2"/>
        <v>28</v>
      </c>
      <c r="CO36" s="410"/>
      <c r="CP36" s="404">
        <f t="shared" si="3"/>
        <v>1.6666666666666667</v>
      </c>
      <c r="CQ36" s="401">
        <f t="shared" si="4"/>
        <v>127</v>
      </c>
      <c r="CR36" s="410"/>
      <c r="CS36" s="404">
        <f t="shared" si="5"/>
        <v>4.2051282051282053</v>
      </c>
      <c r="CT36" s="401">
        <f t="shared" si="6"/>
        <v>29</v>
      </c>
      <c r="CU36" s="421"/>
      <c r="CV36" s="401">
        <f t="shared" si="7"/>
        <v>214</v>
      </c>
      <c r="CW36" s="404">
        <f t="shared" si="8"/>
        <v>3.8909090909090911</v>
      </c>
      <c r="CX36" s="401">
        <f t="shared" si="9"/>
        <v>36</v>
      </c>
      <c r="CY36" s="410"/>
      <c r="CZ36" s="764"/>
    </row>
    <row r="37" spans="1:104" ht="30.75" customHeight="1" thickBot="1" x14ac:dyDescent="0.3">
      <c r="A37" s="594" t="s">
        <v>679</v>
      </c>
      <c r="B37" s="319" t="s">
        <v>680</v>
      </c>
      <c r="C37" s="320" t="s">
        <v>681</v>
      </c>
      <c r="D37" s="320" t="s">
        <v>535</v>
      </c>
      <c r="E37" s="323"/>
      <c r="F37" s="396" t="s">
        <v>63</v>
      </c>
      <c r="G37" s="397">
        <f>'Stage 2 - Site Information'!N56</f>
        <v>34</v>
      </c>
      <c r="H37" s="396" t="s">
        <v>63</v>
      </c>
      <c r="I37" s="398">
        <f>'Stage 2 - Site Information'!M56</f>
        <v>1.1200000000000001</v>
      </c>
      <c r="J37" s="399"/>
      <c r="K37" s="405"/>
      <c r="L37" s="408"/>
      <c r="M37" s="401">
        <f t="shared" si="0"/>
        <v>5</v>
      </c>
      <c r="N37" s="409"/>
      <c r="O37" s="400">
        <v>1</v>
      </c>
      <c r="P37" s="400">
        <v>1</v>
      </c>
      <c r="Q37" s="408"/>
      <c r="R37" s="400">
        <v>5</v>
      </c>
      <c r="S37" s="400">
        <v>5</v>
      </c>
      <c r="T37" s="400">
        <v>5</v>
      </c>
      <c r="U37" s="400">
        <v>4</v>
      </c>
      <c r="V37" s="407">
        <v>5</v>
      </c>
      <c r="W37" s="401">
        <v>4</v>
      </c>
      <c r="X37" s="401">
        <v>3</v>
      </c>
      <c r="Y37" s="400">
        <v>3</v>
      </c>
      <c r="Z37" s="401">
        <v>4</v>
      </c>
      <c r="AA37" s="407"/>
      <c r="AB37" s="400">
        <v>5</v>
      </c>
      <c r="AC37" s="409"/>
      <c r="AD37" s="407"/>
      <c r="AE37" s="400">
        <v>1</v>
      </c>
      <c r="AF37" s="400">
        <v>1</v>
      </c>
      <c r="AG37" s="406"/>
      <c r="AH37" s="401">
        <v>3</v>
      </c>
      <c r="AI37" s="400">
        <v>3</v>
      </c>
      <c r="AJ37" s="400">
        <v>5</v>
      </c>
      <c r="AK37" s="400">
        <v>2</v>
      </c>
      <c r="AL37" s="395"/>
      <c r="AM37" s="400">
        <v>5</v>
      </c>
      <c r="AN37" s="400">
        <v>3</v>
      </c>
      <c r="AO37" s="400">
        <v>3</v>
      </c>
      <c r="AP37" s="400">
        <v>3</v>
      </c>
      <c r="AQ37" s="400">
        <v>5</v>
      </c>
      <c r="AR37" s="400">
        <v>5</v>
      </c>
      <c r="AS37" s="395"/>
      <c r="AT37" s="400">
        <v>2</v>
      </c>
      <c r="AU37" s="400">
        <v>1</v>
      </c>
      <c r="AV37" s="400">
        <v>2</v>
      </c>
      <c r="AW37" s="400">
        <v>1</v>
      </c>
      <c r="AX37" s="400">
        <v>2</v>
      </c>
      <c r="AY37" s="400">
        <v>1</v>
      </c>
      <c r="AZ37" s="400">
        <v>3</v>
      </c>
      <c r="BA37" s="400">
        <v>5</v>
      </c>
      <c r="BB37" s="409"/>
      <c r="BC37" s="401">
        <v>2</v>
      </c>
      <c r="BD37" s="400">
        <v>4</v>
      </c>
      <c r="BE37" s="395"/>
      <c r="BF37" s="400">
        <v>5</v>
      </c>
      <c r="BG37" s="400">
        <v>4</v>
      </c>
      <c r="BH37" s="395"/>
      <c r="BI37" s="400">
        <v>5</v>
      </c>
      <c r="BJ37" s="400">
        <v>5</v>
      </c>
      <c r="BK37" s="400">
        <v>3</v>
      </c>
      <c r="BL37" s="400">
        <v>5</v>
      </c>
      <c r="BM37" s="400">
        <v>5</v>
      </c>
      <c r="BN37" s="400">
        <v>5</v>
      </c>
      <c r="BO37" s="395"/>
      <c r="BP37" s="400">
        <v>5</v>
      </c>
      <c r="BQ37" s="400">
        <v>3</v>
      </c>
      <c r="BR37" s="406"/>
      <c r="BS37" s="400">
        <v>5</v>
      </c>
      <c r="BT37" s="400">
        <v>2</v>
      </c>
      <c r="BU37" s="400">
        <v>3</v>
      </c>
      <c r="BV37" s="400">
        <v>4</v>
      </c>
      <c r="BW37" s="400">
        <v>5</v>
      </c>
      <c r="BX37" s="409"/>
      <c r="BY37" s="400">
        <v>4</v>
      </c>
      <c r="BZ37" s="400">
        <v>4</v>
      </c>
      <c r="CA37" s="400">
        <v>4</v>
      </c>
      <c r="CB37" s="400">
        <v>2</v>
      </c>
      <c r="CC37" s="409"/>
      <c r="CD37" s="409"/>
      <c r="CE37" s="400">
        <v>4</v>
      </c>
      <c r="CF37" s="409"/>
      <c r="CG37" s="400">
        <v>4</v>
      </c>
      <c r="CH37" s="409"/>
      <c r="CI37" s="395"/>
      <c r="CJ37" s="409"/>
      <c r="CK37" s="400">
        <v>1</v>
      </c>
      <c r="CL37" s="395"/>
      <c r="CM37" s="404">
        <f t="shared" si="1"/>
        <v>4.3</v>
      </c>
      <c r="CN37" s="401">
        <f t="shared" si="2"/>
        <v>14</v>
      </c>
      <c r="CO37" s="410"/>
      <c r="CP37" s="404">
        <f t="shared" si="3"/>
        <v>2.5</v>
      </c>
      <c r="CQ37" s="401">
        <f t="shared" si="4"/>
        <v>101</v>
      </c>
      <c r="CR37" s="410"/>
      <c r="CS37" s="404">
        <f t="shared" si="5"/>
        <v>3.5263157894736841</v>
      </c>
      <c r="CT37" s="401">
        <f t="shared" si="6"/>
        <v>122</v>
      </c>
      <c r="CU37" s="421"/>
      <c r="CV37" s="401">
        <f t="shared" si="7"/>
        <v>192</v>
      </c>
      <c r="CW37" s="404">
        <f t="shared" si="8"/>
        <v>3.5555555555555554</v>
      </c>
      <c r="CX37" s="401">
        <f t="shared" si="9"/>
        <v>121</v>
      </c>
      <c r="CY37" s="410"/>
      <c r="CZ37" s="766" t="s">
        <v>1424</v>
      </c>
    </row>
    <row r="38" spans="1:104" s="513" customFormat="1" ht="30.75" customHeight="1" x14ac:dyDescent="0.25">
      <c r="A38" s="596" t="s">
        <v>683</v>
      </c>
      <c r="B38" s="495" t="s">
        <v>684</v>
      </c>
      <c r="C38" s="496" t="s">
        <v>681</v>
      </c>
      <c r="D38" s="496" t="s">
        <v>535</v>
      </c>
      <c r="E38" s="497"/>
      <c r="F38" s="498" t="s">
        <v>512</v>
      </c>
      <c r="G38" s="499">
        <f>'Stage 2 - Site Information'!N57</f>
        <v>28</v>
      </c>
      <c r="H38" s="498" t="s">
        <v>63</v>
      </c>
      <c r="I38" s="500">
        <f>'Stage 2 - Site Information'!M57</f>
        <v>0.94</v>
      </c>
      <c r="J38" s="501"/>
      <c r="K38" s="502"/>
      <c r="L38" s="503"/>
      <c r="M38" s="401">
        <f t="shared" si="0"/>
        <v>5</v>
      </c>
      <c r="N38" s="409"/>
      <c r="O38" s="400">
        <v>5</v>
      </c>
      <c r="P38" s="400">
        <v>1</v>
      </c>
      <c r="Q38" s="503"/>
      <c r="R38" s="504">
        <v>3</v>
      </c>
      <c r="S38" s="504">
        <v>5</v>
      </c>
      <c r="T38" s="504">
        <v>5</v>
      </c>
      <c r="U38" s="504">
        <v>4</v>
      </c>
      <c r="V38" s="506"/>
      <c r="W38" s="507">
        <v>4</v>
      </c>
      <c r="X38" s="507">
        <v>3</v>
      </c>
      <c r="Y38" s="400">
        <v>3</v>
      </c>
      <c r="Z38" s="507">
        <v>4</v>
      </c>
      <c r="AA38" s="506"/>
      <c r="AB38" s="504">
        <v>3</v>
      </c>
      <c r="AC38" s="409"/>
      <c r="AD38" s="504"/>
      <c r="AE38" s="504">
        <v>1</v>
      </c>
      <c r="AF38" s="504">
        <v>1</v>
      </c>
      <c r="AG38" s="508"/>
      <c r="AH38" s="401">
        <v>3</v>
      </c>
      <c r="AI38" s="508">
        <v>3</v>
      </c>
      <c r="AJ38" s="504">
        <v>1</v>
      </c>
      <c r="AK38" s="506">
        <v>2</v>
      </c>
      <c r="AL38" s="504"/>
      <c r="AM38" s="504">
        <v>3</v>
      </c>
      <c r="AN38" s="506">
        <v>4</v>
      </c>
      <c r="AO38" s="504">
        <v>5</v>
      </c>
      <c r="AP38" s="504">
        <v>3</v>
      </c>
      <c r="AQ38" s="509">
        <v>2</v>
      </c>
      <c r="AR38" s="504">
        <v>4</v>
      </c>
      <c r="AS38" s="504"/>
      <c r="AT38" s="504">
        <v>3</v>
      </c>
      <c r="AU38" s="504">
        <v>3</v>
      </c>
      <c r="AV38" s="510">
        <v>4</v>
      </c>
      <c r="AW38" s="504">
        <v>5</v>
      </c>
      <c r="AX38" s="504">
        <v>2</v>
      </c>
      <c r="AY38" s="504">
        <v>1</v>
      </c>
      <c r="AZ38" s="504">
        <v>5</v>
      </c>
      <c r="BA38" s="504">
        <v>5</v>
      </c>
      <c r="BB38" s="505"/>
      <c r="BC38" s="401">
        <v>2</v>
      </c>
      <c r="BD38" s="504">
        <v>4</v>
      </c>
      <c r="BE38" s="504"/>
      <c r="BF38" s="504">
        <v>3</v>
      </c>
      <c r="BG38" s="504">
        <v>4</v>
      </c>
      <c r="BH38" s="504"/>
      <c r="BI38" s="504">
        <v>5</v>
      </c>
      <c r="BJ38" s="504">
        <v>5</v>
      </c>
      <c r="BK38" s="504">
        <v>1</v>
      </c>
      <c r="BL38" s="504">
        <v>1</v>
      </c>
      <c r="BM38" s="504">
        <v>4</v>
      </c>
      <c r="BN38" s="504">
        <v>5</v>
      </c>
      <c r="BO38" s="510"/>
      <c r="BP38" s="504">
        <v>5</v>
      </c>
      <c r="BQ38" s="504">
        <v>3</v>
      </c>
      <c r="BR38" s="504"/>
      <c r="BS38" s="510">
        <v>5</v>
      </c>
      <c r="BT38" s="504">
        <v>2</v>
      </c>
      <c r="BU38" s="504">
        <v>3</v>
      </c>
      <c r="BV38" s="504">
        <v>4</v>
      </c>
      <c r="BW38" s="504">
        <v>5</v>
      </c>
      <c r="BX38" s="505"/>
      <c r="BY38" s="510">
        <v>4</v>
      </c>
      <c r="BZ38" s="504">
        <v>2</v>
      </c>
      <c r="CA38" s="504">
        <v>3</v>
      </c>
      <c r="CB38" s="504">
        <v>1</v>
      </c>
      <c r="CC38" s="505"/>
      <c r="CD38" s="505"/>
      <c r="CE38" s="504">
        <v>3</v>
      </c>
      <c r="CF38" s="409"/>
      <c r="CG38" s="504">
        <v>4</v>
      </c>
      <c r="CH38" s="505"/>
      <c r="CI38" s="504">
        <v>0</v>
      </c>
      <c r="CJ38" s="505"/>
      <c r="CK38" s="504">
        <v>1</v>
      </c>
      <c r="CL38" s="504">
        <v>0</v>
      </c>
      <c r="CM38" s="511">
        <f t="shared" si="1"/>
        <v>3.7777777777777777</v>
      </c>
      <c r="CN38" s="401">
        <f t="shared" si="2"/>
        <v>51</v>
      </c>
      <c r="CO38" s="504">
        <v>0</v>
      </c>
      <c r="CP38" s="511">
        <f t="shared" si="3"/>
        <v>1.8333333333333333</v>
      </c>
      <c r="CQ38" s="401">
        <f t="shared" si="4"/>
        <v>124</v>
      </c>
      <c r="CR38" s="504">
        <v>0</v>
      </c>
      <c r="CS38" s="511">
        <f t="shared" si="5"/>
        <v>3.2820512820512819</v>
      </c>
      <c r="CT38" s="401">
        <f t="shared" si="6"/>
        <v>141</v>
      </c>
      <c r="CU38" s="504">
        <v>0</v>
      </c>
      <c r="CV38" s="507">
        <f t="shared" si="7"/>
        <v>173</v>
      </c>
      <c r="CW38" s="511">
        <f t="shared" si="8"/>
        <v>3.2037037037037037</v>
      </c>
      <c r="CX38" s="401">
        <f t="shared" si="9"/>
        <v>145</v>
      </c>
      <c r="CY38" s="512"/>
      <c r="CZ38" s="767" t="s">
        <v>1425</v>
      </c>
    </row>
    <row r="39" spans="1:104" ht="30.75" customHeight="1" thickBot="1" x14ac:dyDescent="0.3">
      <c r="A39" s="594" t="s">
        <v>687</v>
      </c>
      <c r="B39" s="319" t="s">
        <v>688</v>
      </c>
      <c r="C39" s="320" t="s">
        <v>689</v>
      </c>
      <c r="D39" s="320" t="s">
        <v>518</v>
      </c>
      <c r="E39" s="323"/>
      <c r="F39" s="396" t="s">
        <v>63</v>
      </c>
      <c r="G39" s="397">
        <f>'Stage 2 - Site Information'!N59</f>
        <v>60</v>
      </c>
      <c r="H39" s="396" t="s">
        <v>63</v>
      </c>
      <c r="I39" s="398">
        <f>'Stage 2 - Site Information'!M59</f>
        <v>1.59</v>
      </c>
      <c r="J39" s="399"/>
      <c r="K39" s="405"/>
      <c r="L39" s="408"/>
      <c r="M39" s="401">
        <f t="shared" si="0"/>
        <v>5</v>
      </c>
      <c r="N39" s="409"/>
      <c r="O39" s="400">
        <v>5</v>
      </c>
      <c r="P39" s="400">
        <v>5</v>
      </c>
      <c r="Q39" s="408"/>
      <c r="R39" s="400">
        <v>5</v>
      </c>
      <c r="S39" s="400">
        <v>5</v>
      </c>
      <c r="T39" s="400">
        <v>1</v>
      </c>
      <c r="U39" s="400">
        <v>4</v>
      </c>
      <c r="V39" s="407"/>
      <c r="W39" s="401">
        <v>4</v>
      </c>
      <c r="X39" s="401">
        <v>3</v>
      </c>
      <c r="Y39" s="400">
        <v>1</v>
      </c>
      <c r="Z39" s="401">
        <v>4</v>
      </c>
      <c r="AA39" s="407"/>
      <c r="AB39" s="400">
        <v>4</v>
      </c>
      <c r="AC39" s="400">
        <v>1</v>
      </c>
      <c r="AD39" s="407"/>
      <c r="AE39" s="400">
        <v>1</v>
      </c>
      <c r="AF39" s="400">
        <v>1</v>
      </c>
      <c r="AG39" s="406"/>
      <c r="AH39" s="401">
        <v>3</v>
      </c>
      <c r="AI39" s="400">
        <v>1</v>
      </c>
      <c r="AJ39" s="400">
        <v>1</v>
      </c>
      <c r="AK39" s="400">
        <v>2</v>
      </c>
      <c r="AL39" s="395"/>
      <c r="AM39" s="400">
        <v>5</v>
      </c>
      <c r="AN39" s="400">
        <v>5</v>
      </c>
      <c r="AO39" s="400">
        <v>5</v>
      </c>
      <c r="AP39" s="400">
        <v>4</v>
      </c>
      <c r="AQ39" s="400">
        <v>5</v>
      </c>
      <c r="AR39" s="400">
        <v>5</v>
      </c>
      <c r="AS39" s="395"/>
      <c r="AT39" s="400">
        <v>5</v>
      </c>
      <c r="AU39" s="400">
        <v>5</v>
      </c>
      <c r="AV39" s="400">
        <v>5</v>
      </c>
      <c r="AW39" s="400">
        <v>1</v>
      </c>
      <c r="AX39" s="400">
        <v>5</v>
      </c>
      <c r="AY39" s="400">
        <v>5</v>
      </c>
      <c r="AZ39" s="400">
        <v>5</v>
      </c>
      <c r="BA39" s="400">
        <v>5</v>
      </c>
      <c r="BB39" s="409"/>
      <c r="BC39" s="401">
        <v>5</v>
      </c>
      <c r="BD39" s="400">
        <v>5</v>
      </c>
      <c r="BE39" s="395"/>
      <c r="BF39" s="400">
        <v>5</v>
      </c>
      <c r="BG39" s="400">
        <v>5</v>
      </c>
      <c r="BH39" s="395"/>
      <c r="BI39" s="400">
        <v>4</v>
      </c>
      <c r="BJ39" s="400">
        <v>5</v>
      </c>
      <c r="BK39" s="400">
        <v>3</v>
      </c>
      <c r="BL39" s="400">
        <v>3</v>
      </c>
      <c r="BM39" s="400">
        <v>1</v>
      </c>
      <c r="BN39" s="400">
        <v>5</v>
      </c>
      <c r="BO39" s="395"/>
      <c r="BP39" s="400">
        <v>5</v>
      </c>
      <c r="BQ39" s="400">
        <v>3</v>
      </c>
      <c r="BR39" s="406"/>
      <c r="BS39" s="400">
        <v>4</v>
      </c>
      <c r="BT39" s="400">
        <v>4</v>
      </c>
      <c r="BU39" s="400">
        <v>5</v>
      </c>
      <c r="BV39" s="400">
        <v>2</v>
      </c>
      <c r="BW39" s="400">
        <v>5</v>
      </c>
      <c r="BX39" s="409"/>
      <c r="BY39" s="400">
        <v>5</v>
      </c>
      <c r="BZ39" s="400">
        <v>5</v>
      </c>
      <c r="CA39" s="400">
        <v>4</v>
      </c>
      <c r="CB39" s="400">
        <v>5</v>
      </c>
      <c r="CC39" s="409"/>
      <c r="CD39" s="409"/>
      <c r="CE39" s="400">
        <v>2</v>
      </c>
      <c r="CF39" s="409"/>
      <c r="CG39" s="400">
        <v>5</v>
      </c>
      <c r="CH39" s="409"/>
      <c r="CI39" s="395"/>
      <c r="CJ39" s="409"/>
      <c r="CK39" s="400">
        <v>1</v>
      </c>
      <c r="CL39" s="395"/>
      <c r="CM39" s="404">
        <f t="shared" si="1"/>
        <v>3.2</v>
      </c>
      <c r="CN39" s="401">
        <f t="shared" si="2"/>
        <v>130</v>
      </c>
      <c r="CO39" s="410"/>
      <c r="CP39" s="404">
        <f t="shared" si="3"/>
        <v>1.5</v>
      </c>
      <c r="CQ39" s="401">
        <f t="shared" si="4"/>
        <v>139</v>
      </c>
      <c r="CR39" s="410"/>
      <c r="CS39" s="404">
        <f t="shared" si="5"/>
        <v>4.2368421052631575</v>
      </c>
      <c r="CT39" s="401">
        <f t="shared" si="6"/>
        <v>25</v>
      </c>
      <c r="CU39" s="421"/>
      <c r="CV39" s="401">
        <f t="shared" si="7"/>
        <v>202</v>
      </c>
      <c r="CW39" s="404">
        <f t="shared" si="8"/>
        <v>3.7407407407407409</v>
      </c>
      <c r="CX39" s="401">
        <f t="shared" si="9"/>
        <v>87</v>
      </c>
      <c r="CY39" s="410"/>
      <c r="CZ39" s="764"/>
    </row>
    <row r="40" spans="1:104" ht="30.75" customHeight="1" thickBot="1" x14ac:dyDescent="0.3">
      <c r="A40" s="594" t="s">
        <v>690</v>
      </c>
      <c r="B40" s="319" t="s">
        <v>691</v>
      </c>
      <c r="C40" s="320" t="s">
        <v>599</v>
      </c>
      <c r="D40" s="320" t="s">
        <v>535</v>
      </c>
      <c r="E40" s="323"/>
      <c r="F40" s="396" t="s">
        <v>63</v>
      </c>
      <c r="G40" s="397">
        <f>'Stage 2 - Site Information'!N60</f>
        <v>26</v>
      </c>
      <c r="H40" s="396"/>
      <c r="I40" s="398">
        <f>'Stage 2 - Site Information'!M60</f>
        <v>0.28999999999999998</v>
      </c>
      <c r="J40" s="399"/>
      <c r="K40" s="405"/>
      <c r="L40" s="408"/>
      <c r="M40" s="401">
        <f t="shared" ref="M40:M71" si="10">IF(I40&gt;0.249,5,1)</f>
        <v>5</v>
      </c>
      <c r="N40" s="409"/>
      <c r="O40" s="400">
        <v>5</v>
      </c>
      <c r="P40" s="400">
        <v>5</v>
      </c>
      <c r="Q40" s="408"/>
      <c r="R40" s="400">
        <v>5</v>
      </c>
      <c r="S40" s="400">
        <v>5</v>
      </c>
      <c r="T40" s="400">
        <v>1</v>
      </c>
      <c r="U40" s="400">
        <v>4</v>
      </c>
      <c r="V40" s="407">
        <v>4</v>
      </c>
      <c r="W40" s="401">
        <v>4</v>
      </c>
      <c r="X40" s="401">
        <v>4</v>
      </c>
      <c r="Y40" s="400">
        <v>1</v>
      </c>
      <c r="Z40" s="401">
        <v>4</v>
      </c>
      <c r="AA40" s="407"/>
      <c r="AB40" s="400">
        <v>4</v>
      </c>
      <c r="AC40" s="400">
        <v>5</v>
      </c>
      <c r="AD40" s="407"/>
      <c r="AE40" s="400">
        <v>1</v>
      </c>
      <c r="AF40" s="400">
        <v>1</v>
      </c>
      <c r="AG40" s="406"/>
      <c r="AH40" s="401">
        <v>2</v>
      </c>
      <c r="AI40" s="400">
        <v>1</v>
      </c>
      <c r="AJ40" s="400">
        <v>1</v>
      </c>
      <c r="AK40" s="400">
        <v>2</v>
      </c>
      <c r="AL40" s="395"/>
      <c r="AM40" s="400">
        <v>5</v>
      </c>
      <c r="AN40" s="400">
        <v>5</v>
      </c>
      <c r="AO40" s="400">
        <v>5</v>
      </c>
      <c r="AP40" s="400">
        <v>5</v>
      </c>
      <c r="AQ40" s="400">
        <v>5</v>
      </c>
      <c r="AR40" s="400">
        <v>5</v>
      </c>
      <c r="AS40" s="395">
        <v>4</v>
      </c>
      <c r="AT40" s="400">
        <v>5</v>
      </c>
      <c r="AU40" s="400">
        <v>5</v>
      </c>
      <c r="AV40" s="400">
        <v>5</v>
      </c>
      <c r="AW40" s="400">
        <v>5</v>
      </c>
      <c r="AX40" s="400">
        <v>5</v>
      </c>
      <c r="AY40" s="400">
        <v>5</v>
      </c>
      <c r="AZ40" s="400">
        <v>5</v>
      </c>
      <c r="BA40" s="400">
        <v>5</v>
      </c>
      <c r="BB40" s="409"/>
      <c r="BC40" s="401">
        <v>5</v>
      </c>
      <c r="BD40" s="400">
        <v>5</v>
      </c>
      <c r="BE40" s="395"/>
      <c r="BF40" s="400">
        <v>5</v>
      </c>
      <c r="BG40" s="400">
        <v>5</v>
      </c>
      <c r="BH40" s="395"/>
      <c r="BI40" s="400">
        <v>1</v>
      </c>
      <c r="BJ40" s="400">
        <v>5</v>
      </c>
      <c r="BK40" s="400">
        <v>3</v>
      </c>
      <c r="BL40" s="400">
        <v>5</v>
      </c>
      <c r="BM40" s="400">
        <v>5</v>
      </c>
      <c r="BN40" s="400">
        <v>5</v>
      </c>
      <c r="BO40" s="395"/>
      <c r="BP40" s="400">
        <v>5</v>
      </c>
      <c r="BQ40" s="400">
        <v>5</v>
      </c>
      <c r="BR40" s="406"/>
      <c r="BS40" s="400">
        <v>4</v>
      </c>
      <c r="BT40" s="400">
        <v>2</v>
      </c>
      <c r="BU40" s="400">
        <v>3</v>
      </c>
      <c r="BV40" s="400">
        <v>5</v>
      </c>
      <c r="BW40" s="400">
        <v>5</v>
      </c>
      <c r="BX40" s="409"/>
      <c r="BY40" s="400">
        <v>5</v>
      </c>
      <c r="BZ40" s="400">
        <v>4</v>
      </c>
      <c r="CA40" s="400">
        <v>4</v>
      </c>
      <c r="CB40" s="400">
        <v>3</v>
      </c>
      <c r="CC40" s="409"/>
      <c r="CD40" s="409"/>
      <c r="CE40" s="400">
        <v>5</v>
      </c>
      <c r="CF40" s="409"/>
      <c r="CG40" s="400">
        <v>5</v>
      </c>
      <c r="CH40" s="409"/>
      <c r="CI40" s="395"/>
      <c r="CJ40" s="409"/>
      <c r="CK40" s="400">
        <v>1</v>
      </c>
      <c r="CL40" s="395"/>
      <c r="CM40" s="404">
        <f t="shared" ref="CM40:CM71" si="11">SUM(R40:AC40)/COUNTA(R40:AC40)</f>
        <v>3.7272727272727271</v>
      </c>
      <c r="CN40" s="401">
        <f t="shared" ref="CN40:CN71" si="12">RANK(CM40,CM$8:CM$155)</f>
        <v>75</v>
      </c>
      <c r="CO40" s="410"/>
      <c r="CP40" s="404">
        <f t="shared" ref="CP40:CP71" si="13">SUM(AE40:AK40)/COUNTA(AE40:AK40)</f>
        <v>1.3333333333333333</v>
      </c>
      <c r="CQ40" s="401">
        <f t="shared" ref="CQ40:CQ71" si="14">RANK(CP40,CP$8:CP$155)</f>
        <v>140</v>
      </c>
      <c r="CR40" s="410"/>
      <c r="CS40" s="404">
        <f t="shared" ref="CS40:CS71" si="15">SUM(AM40:CK40)/COUNTA(AM40:CK40)</f>
        <v>4.4615384615384617</v>
      </c>
      <c r="CT40" s="401">
        <f t="shared" ref="CT40:CT71" si="16">RANK(CS40,CS$8:CS$155)</f>
        <v>8</v>
      </c>
      <c r="CU40" s="421"/>
      <c r="CV40" s="401">
        <f t="shared" ref="CV40:CV71" si="17">SUM(R40:CK40)</f>
        <v>223</v>
      </c>
      <c r="CW40" s="404">
        <f t="shared" ref="CW40:CW71" si="18">CV40/COUNTA(R40:CK40)</f>
        <v>3.9821428571428572</v>
      </c>
      <c r="CX40" s="401">
        <f t="shared" ref="CX40:CX71" si="19">RANK(CW40,CW$8:CW$155)</f>
        <v>15</v>
      </c>
      <c r="CY40" s="410"/>
      <c r="CZ40" s="764"/>
    </row>
    <row r="41" spans="1:104" ht="30.75" customHeight="1" thickBot="1" x14ac:dyDescent="0.3">
      <c r="A41" s="594" t="s">
        <v>695</v>
      </c>
      <c r="B41" s="319" t="s">
        <v>696</v>
      </c>
      <c r="C41" s="320" t="s">
        <v>697</v>
      </c>
      <c r="D41" s="320" t="s">
        <v>565</v>
      </c>
      <c r="E41" s="323"/>
      <c r="F41" s="396" t="s">
        <v>63</v>
      </c>
      <c r="G41" s="397">
        <f>'Stage 2 - Site Information'!N62</f>
        <v>93</v>
      </c>
      <c r="H41" s="396"/>
      <c r="I41" s="398">
        <f>'Stage 2 - Site Information'!M62</f>
        <v>3.11</v>
      </c>
      <c r="J41" s="399"/>
      <c r="K41" s="405"/>
      <c r="L41" s="408"/>
      <c r="M41" s="401">
        <f t="shared" si="10"/>
        <v>5</v>
      </c>
      <c r="N41" s="409"/>
      <c r="O41" s="400">
        <v>5</v>
      </c>
      <c r="P41" s="400">
        <v>1</v>
      </c>
      <c r="Q41" s="408"/>
      <c r="R41" s="400">
        <v>5</v>
      </c>
      <c r="S41" s="400">
        <v>5</v>
      </c>
      <c r="T41" s="400">
        <v>1</v>
      </c>
      <c r="U41" s="400">
        <v>3</v>
      </c>
      <c r="V41" s="407"/>
      <c r="W41" s="401">
        <v>4</v>
      </c>
      <c r="X41" s="401">
        <v>3</v>
      </c>
      <c r="Y41" s="400">
        <v>5</v>
      </c>
      <c r="Z41" s="401">
        <v>4</v>
      </c>
      <c r="AA41" s="407"/>
      <c r="AB41" s="400">
        <v>5</v>
      </c>
      <c r="AC41" s="409"/>
      <c r="AD41" s="407"/>
      <c r="AE41" s="400">
        <v>5</v>
      </c>
      <c r="AF41" s="400">
        <v>5</v>
      </c>
      <c r="AG41" s="406"/>
      <c r="AH41" s="401">
        <v>4</v>
      </c>
      <c r="AI41" s="400">
        <v>5</v>
      </c>
      <c r="AJ41" s="400">
        <v>5</v>
      </c>
      <c r="AK41" s="400">
        <v>2</v>
      </c>
      <c r="AL41" s="395"/>
      <c r="AM41" s="400">
        <v>5</v>
      </c>
      <c r="AN41" s="400">
        <v>5</v>
      </c>
      <c r="AO41" s="400">
        <v>4</v>
      </c>
      <c r="AP41" s="400">
        <v>3</v>
      </c>
      <c r="AQ41" s="400">
        <v>5</v>
      </c>
      <c r="AR41" s="400">
        <v>5</v>
      </c>
      <c r="AS41" s="395"/>
      <c r="AT41" s="400">
        <v>5</v>
      </c>
      <c r="AU41" s="400">
        <v>5</v>
      </c>
      <c r="AV41" s="400">
        <v>5</v>
      </c>
      <c r="AW41" s="400">
        <v>1</v>
      </c>
      <c r="AX41" s="400">
        <v>5</v>
      </c>
      <c r="AY41" s="400">
        <v>5</v>
      </c>
      <c r="AZ41" s="400">
        <v>5</v>
      </c>
      <c r="BA41" s="400">
        <v>5</v>
      </c>
      <c r="BB41" s="409"/>
      <c r="BC41" s="401">
        <v>4</v>
      </c>
      <c r="BD41" s="400">
        <v>4</v>
      </c>
      <c r="BE41" s="395"/>
      <c r="BF41" s="400">
        <v>5</v>
      </c>
      <c r="BG41" s="400">
        <v>5</v>
      </c>
      <c r="BH41" s="395"/>
      <c r="BI41" s="400">
        <v>5</v>
      </c>
      <c r="BJ41" s="400">
        <v>5</v>
      </c>
      <c r="BK41" s="400">
        <v>5</v>
      </c>
      <c r="BL41" s="400">
        <v>5</v>
      </c>
      <c r="BM41" s="400">
        <v>5</v>
      </c>
      <c r="BN41" s="400">
        <v>1</v>
      </c>
      <c r="BO41" s="395"/>
      <c r="BP41" s="400">
        <v>5</v>
      </c>
      <c r="BQ41" s="400">
        <v>5</v>
      </c>
      <c r="BR41" s="406"/>
      <c r="BS41" s="400">
        <v>1</v>
      </c>
      <c r="BT41" s="400">
        <v>2</v>
      </c>
      <c r="BU41" s="400">
        <v>3</v>
      </c>
      <c r="BV41" s="400">
        <v>4</v>
      </c>
      <c r="BW41" s="400">
        <v>4</v>
      </c>
      <c r="BX41" s="409"/>
      <c r="BY41" s="400">
        <v>4</v>
      </c>
      <c r="BZ41" s="400">
        <v>3</v>
      </c>
      <c r="CA41" s="400">
        <v>2</v>
      </c>
      <c r="CB41" s="400">
        <v>3</v>
      </c>
      <c r="CC41" s="409"/>
      <c r="CD41" s="409"/>
      <c r="CE41" s="400">
        <v>2</v>
      </c>
      <c r="CF41" s="409"/>
      <c r="CG41" s="400">
        <v>5</v>
      </c>
      <c r="CH41" s="409"/>
      <c r="CI41" s="395"/>
      <c r="CJ41" s="409"/>
      <c r="CK41" s="400">
        <v>1</v>
      </c>
      <c r="CL41" s="395"/>
      <c r="CM41" s="404">
        <f t="shared" si="11"/>
        <v>3.8888888888888888</v>
      </c>
      <c r="CN41" s="401">
        <f t="shared" si="12"/>
        <v>42</v>
      </c>
      <c r="CO41" s="410"/>
      <c r="CP41" s="404">
        <f t="shared" si="13"/>
        <v>4.333333333333333</v>
      </c>
      <c r="CQ41" s="401">
        <f t="shared" si="14"/>
        <v>15</v>
      </c>
      <c r="CR41" s="410"/>
      <c r="CS41" s="404">
        <f t="shared" si="15"/>
        <v>3.9736842105263159</v>
      </c>
      <c r="CT41" s="401">
        <f t="shared" si="16"/>
        <v>51</v>
      </c>
      <c r="CU41" s="421"/>
      <c r="CV41" s="401">
        <f t="shared" si="17"/>
        <v>212</v>
      </c>
      <c r="CW41" s="404">
        <f t="shared" si="18"/>
        <v>4</v>
      </c>
      <c r="CX41" s="401">
        <f t="shared" si="19"/>
        <v>13</v>
      </c>
      <c r="CY41" s="410"/>
      <c r="CZ41" s="764"/>
    </row>
    <row r="42" spans="1:104" ht="30.75" customHeight="1" thickBot="1" x14ac:dyDescent="0.3">
      <c r="A42" s="594" t="s">
        <v>698</v>
      </c>
      <c r="B42" s="319" t="s">
        <v>699</v>
      </c>
      <c r="C42" s="320" t="s">
        <v>700</v>
      </c>
      <c r="D42" s="320" t="s">
        <v>701</v>
      </c>
      <c r="E42" s="323"/>
      <c r="F42" s="396" t="s">
        <v>63</v>
      </c>
      <c r="G42" s="397">
        <f>'Stage 2 - Site Information'!N63</f>
        <v>10</v>
      </c>
      <c r="H42" s="396"/>
      <c r="I42" s="398">
        <f>'Stage 2 - Site Information'!M63</f>
        <v>0.33</v>
      </c>
      <c r="J42" s="399"/>
      <c r="K42" s="405"/>
      <c r="L42" s="408"/>
      <c r="M42" s="401">
        <f t="shared" si="10"/>
        <v>5</v>
      </c>
      <c r="N42" s="409"/>
      <c r="O42" s="400">
        <v>2</v>
      </c>
      <c r="P42" s="400">
        <v>1</v>
      </c>
      <c r="Q42" s="408"/>
      <c r="R42" s="400">
        <v>5</v>
      </c>
      <c r="S42" s="400">
        <v>5</v>
      </c>
      <c r="T42" s="400">
        <v>3</v>
      </c>
      <c r="U42" s="400">
        <v>4</v>
      </c>
      <c r="V42" s="407"/>
      <c r="W42" s="401">
        <v>4</v>
      </c>
      <c r="X42" s="401">
        <v>2</v>
      </c>
      <c r="Y42" s="400">
        <v>5</v>
      </c>
      <c r="Z42" s="401">
        <v>4</v>
      </c>
      <c r="AA42" s="407"/>
      <c r="AB42" s="400">
        <v>5</v>
      </c>
      <c r="AC42" s="409"/>
      <c r="AD42" s="407"/>
      <c r="AE42" s="400">
        <v>5</v>
      </c>
      <c r="AF42" s="400">
        <v>5</v>
      </c>
      <c r="AG42" s="406"/>
      <c r="AH42" s="401">
        <v>5</v>
      </c>
      <c r="AI42" s="400">
        <v>5</v>
      </c>
      <c r="AJ42" s="400">
        <v>5</v>
      </c>
      <c r="AK42" s="400">
        <v>2</v>
      </c>
      <c r="AL42" s="395"/>
      <c r="AM42" s="400">
        <v>5</v>
      </c>
      <c r="AN42" s="400">
        <v>4</v>
      </c>
      <c r="AO42" s="400">
        <v>5</v>
      </c>
      <c r="AP42" s="400">
        <v>3</v>
      </c>
      <c r="AQ42" s="400">
        <v>5</v>
      </c>
      <c r="AR42" s="400">
        <v>5</v>
      </c>
      <c r="AS42" s="395"/>
      <c r="AT42" s="400">
        <v>5</v>
      </c>
      <c r="AU42" s="400">
        <v>5</v>
      </c>
      <c r="AV42" s="400">
        <v>5</v>
      </c>
      <c r="AW42" s="400">
        <v>5</v>
      </c>
      <c r="AX42" s="400">
        <v>2</v>
      </c>
      <c r="AY42" s="400">
        <v>5</v>
      </c>
      <c r="AZ42" s="400">
        <v>5</v>
      </c>
      <c r="BA42" s="400">
        <v>5</v>
      </c>
      <c r="BB42" s="409"/>
      <c r="BC42" s="401">
        <v>3</v>
      </c>
      <c r="BD42" s="400">
        <v>3</v>
      </c>
      <c r="BE42" s="395"/>
      <c r="BF42" s="400">
        <v>5</v>
      </c>
      <c r="BG42" s="400">
        <v>5</v>
      </c>
      <c r="BH42" s="395"/>
      <c r="BI42" s="400">
        <v>5</v>
      </c>
      <c r="BJ42" s="400">
        <v>5</v>
      </c>
      <c r="BK42" s="400">
        <v>5</v>
      </c>
      <c r="BL42" s="400">
        <v>5</v>
      </c>
      <c r="BM42" s="400">
        <v>5</v>
      </c>
      <c r="BN42" s="400">
        <v>5</v>
      </c>
      <c r="BO42" s="395"/>
      <c r="BP42" s="400">
        <v>5</v>
      </c>
      <c r="BQ42" s="400">
        <v>5</v>
      </c>
      <c r="BR42" s="406"/>
      <c r="BS42" s="400">
        <v>1</v>
      </c>
      <c r="BT42" s="400">
        <v>2</v>
      </c>
      <c r="BU42" s="400">
        <v>2</v>
      </c>
      <c r="BV42" s="400">
        <v>4</v>
      </c>
      <c r="BW42" s="400">
        <v>4</v>
      </c>
      <c r="BX42" s="409"/>
      <c r="BY42" s="400">
        <v>4</v>
      </c>
      <c r="BZ42" s="400">
        <v>3</v>
      </c>
      <c r="CA42" s="400">
        <v>2</v>
      </c>
      <c r="CB42" s="400">
        <v>3</v>
      </c>
      <c r="CC42" s="409"/>
      <c r="CD42" s="409"/>
      <c r="CE42" s="400">
        <v>2</v>
      </c>
      <c r="CF42" s="409"/>
      <c r="CG42" s="400">
        <v>5</v>
      </c>
      <c r="CH42" s="409"/>
      <c r="CI42" s="395"/>
      <c r="CJ42" s="409"/>
      <c r="CK42" s="400">
        <v>1</v>
      </c>
      <c r="CL42" s="395"/>
      <c r="CM42" s="404">
        <f t="shared" si="11"/>
        <v>4.1111111111111107</v>
      </c>
      <c r="CN42" s="401">
        <f t="shared" si="12"/>
        <v>23</v>
      </c>
      <c r="CO42" s="410"/>
      <c r="CP42" s="404">
        <f t="shared" si="13"/>
        <v>4.5</v>
      </c>
      <c r="CQ42" s="401">
        <f t="shared" si="14"/>
        <v>1</v>
      </c>
      <c r="CR42" s="410"/>
      <c r="CS42" s="404">
        <f t="shared" si="15"/>
        <v>4.0263157894736841</v>
      </c>
      <c r="CT42" s="401">
        <f t="shared" si="16"/>
        <v>46</v>
      </c>
      <c r="CU42" s="421"/>
      <c r="CV42" s="401">
        <f t="shared" si="17"/>
        <v>217</v>
      </c>
      <c r="CW42" s="404">
        <f t="shared" si="18"/>
        <v>4.0943396226415096</v>
      </c>
      <c r="CX42" s="401">
        <f t="shared" si="19"/>
        <v>6</v>
      </c>
      <c r="CY42" s="410"/>
      <c r="CZ42" s="764"/>
    </row>
    <row r="43" spans="1:104" ht="30.75" customHeight="1" thickBot="1" x14ac:dyDescent="0.3">
      <c r="A43" s="594" t="s">
        <v>702</v>
      </c>
      <c r="B43" s="319" t="s">
        <v>703</v>
      </c>
      <c r="C43" s="320" t="s">
        <v>704</v>
      </c>
      <c r="D43" s="320" t="s">
        <v>565</v>
      </c>
      <c r="E43" s="323"/>
      <c r="F43" s="396" t="s">
        <v>63</v>
      </c>
      <c r="G43" s="397">
        <f>'Stage 2 - Site Information'!N64</f>
        <v>30</v>
      </c>
      <c r="H43" s="396" t="s">
        <v>63</v>
      </c>
      <c r="I43" s="398">
        <f>'Stage 2 - Site Information'!M64</f>
        <v>2.44</v>
      </c>
      <c r="J43" s="399"/>
      <c r="K43" s="405"/>
      <c r="L43" s="408"/>
      <c r="M43" s="401">
        <f t="shared" si="10"/>
        <v>5</v>
      </c>
      <c r="N43" s="409"/>
      <c r="O43" s="400">
        <v>5</v>
      </c>
      <c r="P43" s="400">
        <v>5</v>
      </c>
      <c r="Q43" s="408"/>
      <c r="R43" s="400">
        <v>5</v>
      </c>
      <c r="S43" s="400">
        <v>5</v>
      </c>
      <c r="T43" s="400">
        <v>1</v>
      </c>
      <c r="U43" s="400">
        <v>3</v>
      </c>
      <c r="V43" s="407"/>
      <c r="W43" s="401">
        <v>4</v>
      </c>
      <c r="X43" s="401">
        <v>3</v>
      </c>
      <c r="Y43" s="400">
        <v>3</v>
      </c>
      <c r="Z43" s="401">
        <v>2</v>
      </c>
      <c r="AA43" s="407"/>
      <c r="AB43" s="400">
        <v>5</v>
      </c>
      <c r="AC43" s="400">
        <v>5</v>
      </c>
      <c r="AD43" s="407"/>
      <c r="AE43" s="400">
        <v>3</v>
      </c>
      <c r="AF43" s="400">
        <v>1</v>
      </c>
      <c r="AG43" s="406"/>
      <c r="AH43" s="401">
        <v>3</v>
      </c>
      <c r="AI43" s="400">
        <v>3</v>
      </c>
      <c r="AJ43" s="400">
        <v>5</v>
      </c>
      <c r="AK43" s="400">
        <v>2</v>
      </c>
      <c r="AL43" s="395"/>
      <c r="AM43" s="400">
        <v>5</v>
      </c>
      <c r="AN43" s="400">
        <v>5</v>
      </c>
      <c r="AO43" s="400">
        <v>4</v>
      </c>
      <c r="AP43" s="400">
        <v>5</v>
      </c>
      <c r="AQ43" s="400">
        <v>5</v>
      </c>
      <c r="AR43" s="400">
        <v>5</v>
      </c>
      <c r="AS43" s="395"/>
      <c r="AT43" s="400">
        <v>5</v>
      </c>
      <c r="AU43" s="400">
        <v>5</v>
      </c>
      <c r="AV43" s="400">
        <v>5</v>
      </c>
      <c r="AW43" s="400">
        <v>5</v>
      </c>
      <c r="AX43" s="400">
        <v>2</v>
      </c>
      <c r="AY43" s="400">
        <v>5</v>
      </c>
      <c r="AZ43" s="400">
        <v>5</v>
      </c>
      <c r="BA43" s="400">
        <v>5</v>
      </c>
      <c r="BB43" s="409"/>
      <c r="BC43" s="401">
        <v>3</v>
      </c>
      <c r="BD43" s="400">
        <v>4</v>
      </c>
      <c r="BE43" s="395"/>
      <c r="BF43" s="400">
        <v>4</v>
      </c>
      <c r="BG43" s="400">
        <v>5</v>
      </c>
      <c r="BH43" s="395"/>
      <c r="BI43" s="400">
        <v>4</v>
      </c>
      <c r="BJ43" s="400">
        <v>5</v>
      </c>
      <c r="BK43" s="400">
        <v>5</v>
      </c>
      <c r="BL43" s="400">
        <v>5</v>
      </c>
      <c r="BM43" s="400">
        <v>1</v>
      </c>
      <c r="BN43" s="400">
        <v>1</v>
      </c>
      <c r="BO43" s="395"/>
      <c r="BP43" s="400">
        <v>5</v>
      </c>
      <c r="BQ43" s="400">
        <v>3</v>
      </c>
      <c r="BR43" s="406"/>
      <c r="BS43" s="400">
        <v>2</v>
      </c>
      <c r="BT43" s="400">
        <v>3</v>
      </c>
      <c r="BU43" s="400">
        <v>3</v>
      </c>
      <c r="BV43" s="400">
        <v>1</v>
      </c>
      <c r="BW43" s="400">
        <v>2</v>
      </c>
      <c r="BX43" s="409"/>
      <c r="BY43" s="400">
        <v>1</v>
      </c>
      <c r="BZ43" s="400">
        <v>5</v>
      </c>
      <c r="CA43" s="400">
        <v>1</v>
      </c>
      <c r="CB43" s="400">
        <v>1</v>
      </c>
      <c r="CC43" s="409"/>
      <c r="CD43" s="409"/>
      <c r="CE43" s="400">
        <v>1</v>
      </c>
      <c r="CF43" s="409"/>
      <c r="CG43" s="400">
        <v>5</v>
      </c>
      <c r="CH43" s="409"/>
      <c r="CI43" s="395"/>
      <c r="CJ43" s="409"/>
      <c r="CK43" s="400">
        <v>1</v>
      </c>
      <c r="CL43" s="395"/>
      <c r="CM43" s="404">
        <f t="shared" si="11"/>
        <v>3.6</v>
      </c>
      <c r="CN43" s="401">
        <f t="shared" si="12"/>
        <v>88</v>
      </c>
      <c r="CO43" s="410"/>
      <c r="CP43" s="404">
        <f t="shared" si="13"/>
        <v>2.8333333333333335</v>
      </c>
      <c r="CQ43" s="401">
        <f t="shared" si="14"/>
        <v>86</v>
      </c>
      <c r="CR43" s="410"/>
      <c r="CS43" s="404">
        <f t="shared" si="15"/>
        <v>3.6052631578947367</v>
      </c>
      <c r="CT43" s="401">
        <f t="shared" si="16"/>
        <v>113</v>
      </c>
      <c r="CU43" s="421"/>
      <c r="CV43" s="401">
        <f t="shared" si="17"/>
        <v>190</v>
      </c>
      <c r="CW43" s="404">
        <f t="shared" si="18"/>
        <v>3.5185185185185186</v>
      </c>
      <c r="CX43" s="401">
        <f t="shared" si="19"/>
        <v>129</v>
      </c>
      <c r="CY43" s="410"/>
      <c r="CZ43" s="765" t="s">
        <v>1340</v>
      </c>
    </row>
    <row r="44" spans="1:104" ht="30.75" customHeight="1" thickBot="1" x14ac:dyDescent="0.3">
      <c r="A44" s="594" t="s">
        <v>710</v>
      </c>
      <c r="B44" s="319" t="s">
        <v>711</v>
      </c>
      <c r="C44" s="320" t="s">
        <v>712</v>
      </c>
      <c r="D44" s="320" t="s">
        <v>518</v>
      </c>
      <c r="E44" s="323"/>
      <c r="F44" s="396" t="s">
        <v>63</v>
      </c>
      <c r="G44" s="397">
        <f>'Stage 2 - Site Information'!N67</f>
        <v>43</v>
      </c>
      <c r="H44" s="396"/>
      <c r="I44" s="398">
        <f>'Stage 2 - Site Information'!M67</f>
        <v>1.54</v>
      </c>
      <c r="J44" s="399"/>
      <c r="K44" s="405"/>
      <c r="L44" s="408"/>
      <c r="M44" s="401">
        <f t="shared" si="10"/>
        <v>5</v>
      </c>
      <c r="N44" s="409"/>
      <c r="O44" s="400">
        <v>5</v>
      </c>
      <c r="P44" s="400">
        <v>5</v>
      </c>
      <c r="Q44" s="408"/>
      <c r="R44" s="400">
        <v>5</v>
      </c>
      <c r="S44" s="400">
        <v>5</v>
      </c>
      <c r="T44" s="400">
        <v>5</v>
      </c>
      <c r="U44" s="400">
        <v>4</v>
      </c>
      <c r="V44" s="407"/>
      <c r="W44" s="401">
        <v>4</v>
      </c>
      <c r="X44" s="401">
        <v>3</v>
      </c>
      <c r="Y44" s="400">
        <v>5</v>
      </c>
      <c r="Z44" s="401">
        <v>4</v>
      </c>
      <c r="AA44" s="407"/>
      <c r="AB44" s="400">
        <v>4</v>
      </c>
      <c r="AC44" s="400">
        <v>5</v>
      </c>
      <c r="AD44" s="407"/>
      <c r="AE44" s="400">
        <v>1</v>
      </c>
      <c r="AF44" s="400">
        <v>1</v>
      </c>
      <c r="AG44" s="406"/>
      <c r="AH44" s="401">
        <v>2</v>
      </c>
      <c r="AI44" s="400">
        <v>1</v>
      </c>
      <c r="AJ44" s="400">
        <v>1</v>
      </c>
      <c r="AK44" s="400">
        <v>2</v>
      </c>
      <c r="AL44" s="395"/>
      <c r="AM44" s="400">
        <v>5</v>
      </c>
      <c r="AN44" s="400">
        <v>4</v>
      </c>
      <c r="AO44" s="400">
        <v>3</v>
      </c>
      <c r="AP44" s="400">
        <v>5</v>
      </c>
      <c r="AQ44" s="400">
        <v>5</v>
      </c>
      <c r="AR44" s="400">
        <v>5</v>
      </c>
      <c r="AS44" s="395"/>
      <c r="AT44" s="400">
        <v>5</v>
      </c>
      <c r="AU44" s="400">
        <v>5</v>
      </c>
      <c r="AV44" s="400">
        <v>5</v>
      </c>
      <c r="AW44" s="400">
        <v>5</v>
      </c>
      <c r="AX44" s="400">
        <v>5</v>
      </c>
      <c r="AY44" s="400">
        <v>5</v>
      </c>
      <c r="AZ44" s="400">
        <v>5</v>
      </c>
      <c r="BA44" s="400">
        <v>5</v>
      </c>
      <c r="BB44" s="409"/>
      <c r="BC44" s="401">
        <v>5</v>
      </c>
      <c r="BD44" s="400">
        <v>5</v>
      </c>
      <c r="BE44" s="395">
        <v>5</v>
      </c>
      <c r="BF44" s="400">
        <v>5</v>
      </c>
      <c r="BG44" s="400">
        <v>5</v>
      </c>
      <c r="BH44" s="395"/>
      <c r="BI44" s="400">
        <v>5</v>
      </c>
      <c r="BJ44" s="400">
        <v>5</v>
      </c>
      <c r="BK44" s="400">
        <v>3</v>
      </c>
      <c r="BL44" s="400">
        <v>2</v>
      </c>
      <c r="BM44" s="400">
        <v>4</v>
      </c>
      <c r="BN44" s="400">
        <v>5</v>
      </c>
      <c r="BO44" s="395"/>
      <c r="BP44" s="400">
        <v>5</v>
      </c>
      <c r="BQ44" s="400">
        <v>5</v>
      </c>
      <c r="BR44" s="406"/>
      <c r="BS44" s="400">
        <v>1</v>
      </c>
      <c r="BT44" s="400">
        <v>2</v>
      </c>
      <c r="BU44" s="400">
        <v>3</v>
      </c>
      <c r="BV44" s="400">
        <v>4</v>
      </c>
      <c r="BW44" s="400">
        <v>4</v>
      </c>
      <c r="BX44" s="409"/>
      <c r="BY44" s="400">
        <v>4</v>
      </c>
      <c r="BZ44" s="400">
        <v>3</v>
      </c>
      <c r="CA44" s="400">
        <v>2</v>
      </c>
      <c r="CB44" s="400">
        <v>3</v>
      </c>
      <c r="CC44" s="409"/>
      <c r="CD44" s="409"/>
      <c r="CE44" s="400">
        <v>2</v>
      </c>
      <c r="CF44" s="409"/>
      <c r="CG44" s="400">
        <v>3</v>
      </c>
      <c r="CH44" s="409"/>
      <c r="CI44" s="395"/>
      <c r="CJ44" s="409"/>
      <c r="CK44" s="400">
        <v>1</v>
      </c>
      <c r="CL44" s="395"/>
      <c r="CM44" s="404">
        <f t="shared" si="11"/>
        <v>4.4000000000000004</v>
      </c>
      <c r="CN44" s="401">
        <f t="shared" si="12"/>
        <v>10</v>
      </c>
      <c r="CO44" s="410"/>
      <c r="CP44" s="404">
        <f t="shared" si="13"/>
        <v>1.3333333333333333</v>
      </c>
      <c r="CQ44" s="401">
        <f t="shared" si="14"/>
        <v>140</v>
      </c>
      <c r="CR44" s="410"/>
      <c r="CS44" s="404">
        <f t="shared" si="15"/>
        <v>4.0512820512820511</v>
      </c>
      <c r="CT44" s="401">
        <f t="shared" si="16"/>
        <v>45</v>
      </c>
      <c r="CU44" s="421"/>
      <c r="CV44" s="401">
        <f t="shared" si="17"/>
        <v>210</v>
      </c>
      <c r="CW44" s="404">
        <f t="shared" si="18"/>
        <v>3.8181818181818183</v>
      </c>
      <c r="CX44" s="401">
        <f t="shared" si="19"/>
        <v>64</v>
      </c>
      <c r="CY44" s="410"/>
      <c r="CZ44" s="764"/>
    </row>
    <row r="45" spans="1:104" ht="30.75" customHeight="1" thickBot="1" x14ac:dyDescent="0.3">
      <c r="A45" s="594" t="s">
        <v>716</v>
      </c>
      <c r="B45" s="319" t="s">
        <v>717</v>
      </c>
      <c r="C45" s="320" t="s">
        <v>718</v>
      </c>
      <c r="D45" s="320" t="s">
        <v>565</v>
      </c>
      <c r="E45" s="323"/>
      <c r="F45" s="396" t="s">
        <v>63</v>
      </c>
      <c r="G45" s="397">
        <f>'Stage 2 - Site Information'!N69</f>
        <v>90</v>
      </c>
      <c r="H45" s="396"/>
      <c r="I45" s="398">
        <f>'Stage 2 - Site Information'!M69</f>
        <v>3.02</v>
      </c>
      <c r="J45" s="399"/>
      <c r="K45" s="405"/>
      <c r="L45" s="408"/>
      <c r="M45" s="401">
        <f t="shared" si="10"/>
        <v>5</v>
      </c>
      <c r="N45" s="409"/>
      <c r="O45" s="400">
        <v>5</v>
      </c>
      <c r="P45" s="400">
        <v>1</v>
      </c>
      <c r="Q45" s="408"/>
      <c r="R45" s="400">
        <v>5</v>
      </c>
      <c r="S45" s="400">
        <v>5</v>
      </c>
      <c r="T45" s="400">
        <v>5</v>
      </c>
      <c r="U45" s="400">
        <v>4</v>
      </c>
      <c r="V45" s="407"/>
      <c r="W45" s="401">
        <v>4</v>
      </c>
      <c r="X45" s="401">
        <v>3</v>
      </c>
      <c r="Y45" s="400">
        <v>1</v>
      </c>
      <c r="Z45" s="401">
        <v>4</v>
      </c>
      <c r="AA45" s="407"/>
      <c r="AB45" s="400">
        <v>5</v>
      </c>
      <c r="AC45" s="409"/>
      <c r="AD45" s="407"/>
      <c r="AE45" s="400">
        <v>5</v>
      </c>
      <c r="AF45" s="400">
        <v>5</v>
      </c>
      <c r="AG45" s="406"/>
      <c r="AH45" s="401">
        <v>3</v>
      </c>
      <c r="AI45" s="400">
        <v>3</v>
      </c>
      <c r="AJ45" s="400">
        <v>5</v>
      </c>
      <c r="AK45" s="400">
        <v>2</v>
      </c>
      <c r="AL45" s="395"/>
      <c r="AM45" s="400">
        <v>3</v>
      </c>
      <c r="AN45" s="400">
        <v>3</v>
      </c>
      <c r="AO45" s="400">
        <v>5</v>
      </c>
      <c r="AP45" s="400">
        <v>3</v>
      </c>
      <c r="AQ45" s="400">
        <v>5</v>
      </c>
      <c r="AR45" s="400">
        <v>5</v>
      </c>
      <c r="AS45" s="395"/>
      <c r="AT45" s="400">
        <v>3</v>
      </c>
      <c r="AU45" s="400">
        <v>5</v>
      </c>
      <c r="AV45" s="400">
        <v>5</v>
      </c>
      <c r="AW45" s="400">
        <v>1</v>
      </c>
      <c r="AX45" s="400">
        <v>5</v>
      </c>
      <c r="AY45" s="400">
        <v>5</v>
      </c>
      <c r="AZ45" s="400">
        <v>5</v>
      </c>
      <c r="BA45" s="400">
        <v>5</v>
      </c>
      <c r="BB45" s="409"/>
      <c r="BC45" s="401">
        <v>4</v>
      </c>
      <c r="BD45" s="400">
        <v>5</v>
      </c>
      <c r="BE45" s="395"/>
      <c r="BF45" s="400">
        <v>5</v>
      </c>
      <c r="BG45" s="400">
        <v>5</v>
      </c>
      <c r="BH45" s="395"/>
      <c r="BI45" s="400">
        <v>5</v>
      </c>
      <c r="BJ45" s="400">
        <v>5</v>
      </c>
      <c r="BK45" s="400">
        <v>3</v>
      </c>
      <c r="BL45" s="400">
        <v>5</v>
      </c>
      <c r="BM45" s="400">
        <v>4</v>
      </c>
      <c r="BN45" s="400">
        <v>3</v>
      </c>
      <c r="BO45" s="395"/>
      <c r="BP45" s="400">
        <v>5</v>
      </c>
      <c r="BQ45" s="400">
        <v>3</v>
      </c>
      <c r="BR45" s="406"/>
      <c r="BS45" s="400">
        <v>1</v>
      </c>
      <c r="BT45" s="400">
        <v>2</v>
      </c>
      <c r="BU45" s="400">
        <v>3</v>
      </c>
      <c r="BV45" s="400">
        <v>5</v>
      </c>
      <c r="BW45" s="400">
        <v>5</v>
      </c>
      <c r="BX45" s="409"/>
      <c r="BY45" s="400">
        <v>5</v>
      </c>
      <c r="BZ45" s="400">
        <v>3</v>
      </c>
      <c r="CA45" s="400">
        <v>1</v>
      </c>
      <c r="CB45" s="400">
        <v>5</v>
      </c>
      <c r="CC45" s="409"/>
      <c r="CD45" s="409"/>
      <c r="CE45" s="400">
        <v>1</v>
      </c>
      <c r="CF45" s="409"/>
      <c r="CG45" s="400">
        <v>5</v>
      </c>
      <c r="CH45" s="409"/>
      <c r="CI45" s="395"/>
      <c r="CJ45" s="409"/>
      <c r="CK45" s="400">
        <v>1</v>
      </c>
      <c r="CL45" s="395"/>
      <c r="CM45" s="404">
        <f t="shared" si="11"/>
        <v>4</v>
      </c>
      <c r="CN45" s="401">
        <f t="shared" si="12"/>
        <v>28</v>
      </c>
      <c r="CO45" s="410"/>
      <c r="CP45" s="404">
        <f t="shared" si="13"/>
        <v>3.8333333333333335</v>
      </c>
      <c r="CQ45" s="401">
        <f t="shared" si="14"/>
        <v>50</v>
      </c>
      <c r="CR45" s="410"/>
      <c r="CS45" s="404">
        <f t="shared" si="15"/>
        <v>3.8684210526315788</v>
      </c>
      <c r="CT45" s="401">
        <f t="shared" si="16"/>
        <v>71</v>
      </c>
      <c r="CU45" s="421"/>
      <c r="CV45" s="401">
        <f t="shared" si="17"/>
        <v>206</v>
      </c>
      <c r="CW45" s="404">
        <f t="shared" si="18"/>
        <v>3.8867924528301887</v>
      </c>
      <c r="CX45" s="401">
        <f t="shared" si="19"/>
        <v>38</v>
      </c>
      <c r="CY45" s="410"/>
      <c r="CZ45" s="764"/>
    </row>
    <row r="46" spans="1:104" ht="30.75" customHeight="1" thickBot="1" x14ac:dyDescent="0.3">
      <c r="A46" s="594" t="s">
        <v>722</v>
      </c>
      <c r="B46" s="319" t="s">
        <v>723</v>
      </c>
      <c r="C46" s="320" t="s">
        <v>724</v>
      </c>
      <c r="D46" s="320" t="s">
        <v>521</v>
      </c>
      <c r="E46" s="323"/>
      <c r="F46" s="396" t="s">
        <v>63</v>
      </c>
      <c r="G46" s="397">
        <f>'Stage 2 - Site Information'!N71</f>
        <v>65</v>
      </c>
      <c r="H46" s="396"/>
      <c r="I46" s="398">
        <f>'Stage 2 - Site Information'!M71</f>
        <v>1.32</v>
      </c>
      <c r="J46" s="399"/>
      <c r="K46" s="405"/>
      <c r="L46" s="408"/>
      <c r="M46" s="401">
        <f t="shared" si="10"/>
        <v>5</v>
      </c>
      <c r="N46" s="409"/>
      <c r="O46" s="400">
        <v>4</v>
      </c>
      <c r="P46" s="400">
        <v>5</v>
      </c>
      <c r="Q46" s="408"/>
      <c r="R46" s="400">
        <v>5</v>
      </c>
      <c r="S46" s="400">
        <v>5</v>
      </c>
      <c r="T46" s="400">
        <v>1</v>
      </c>
      <c r="U46" s="400">
        <v>4</v>
      </c>
      <c r="V46" s="407"/>
      <c r="W46" s="401">
        <v>4</v>
      </c>
      <c r="X46" s="401">
        <v>2</v>
      </c>
      <c r="Y46" s="400">
        <v>1</v>
      </c>
      <c r="Z46" s="401">
        <v>4</v>
      </c>
      <c r="AA46" s="407"/>
      <c r="AB46" s="400">
        <v>5</v>
      </c>
      <c r="AC46" s="400">
        <v>5</v>
      </c>
      <c r="AD46" s="407"/>
      <c r="AE46" s="400">
        <v>3</v>
      </c>
      <c r="AF46" s="400">
        <v>1</v>
      </c>
      <c r="AG46" s="406"/>
      <c r="AH46" s="401">
        <v>3</v>
      </c>
      <c r="AI46" s="400">
        <v>3</v>
      </c>
      <c r="AJ46" s="400">
        <v>1</v>
      </c>
      <c r="AK46" s="400">
        <v>2</v>
      </c>
      <c r="AL46" s="395"/>
      <c r="AM46" s="400">
        <v>5</v>
      </c>
      <c r="AN46" s="400">
        <v>4</v>
      </c>
      <c r="AO46" s="400">
        <v>5</v>
      </c>
      <c r="AP46" s="400">
        <v>5</v>
      </c>
      <c r="AQ46" s="400">
        <v>5</v>
      </c>
      <c r="AR46" s="400">
        <v>5</v>
      </c>
      <c r="AS46" s="395"/>
      <c r="AT46" s="400">
        <v>5</v>
      </c>
      <c r="AU46" s="400">
        <v>5</v>
      </c>
      <c r="AV46" s="400">
        <v>5</v>
      </c>
      <c r="AW46" s="400">
        <v>5</v>
      </c>
      <c r="AX46" s="400">
        <v>5</v>
      </c>
      <c r="AY46" s="400">
        <v>5</v>
      </c>
      <c r="AZ46" s="400">
        <v>5</v>
      </c>
      <c r="BA46" s="400">
        <v>5</v>
      </c>
      <c r="BB46" s="409"/>
      <c r="BC46" s="401">
        <v>5</v>
      </c>
      <c r="BD46" s="400">
        <v>5</v>
      </c>
      <c r="BE46" s="395"/>
      <c r="BF46" s="400">
        <v>3</v>
      </c>
      <c r="BG46" s="400">
        <v>5</v>
      </c>
      <c r="BH46" s="395"/>
      <c r="BI46" s="400">
        <v>4</v>
      </c>
      <c r="BJ46" s="400">
        <v>5</v>
      </c>
      <c r="BK46" s="400">
        <v>5</v>
      </c>
      <c r="BL46" s="400">
        <v>1</v>
      </c>
      <c r="BM46" s="400">
        <v>1</v>
      </c>
      <c r="BN46" s="400">
        <v>5</v>
      </c>
      <c r="BO46" s="395"/>
      <c r="BP46" s="400">
        <v>5</v>
      </c>
      <c r="BQ46" s="400">
        <v>5</v>
      </c>
      <c r="BR46" s="406"/>
      <c r="BS46" s="400">
        <v>1</v>
      </c>
      <c r="BT46" s="400">
        <v>2</v>
      </c>
      <c r="BU46" s="400">
        <v>5</v>
      </c>
      <c r="BV46" s="400">
        <v>4</v>
      </c>
      <c r="BW46" s="400">
        <v>5</v>
      </c>
      <c r="BX46" s="409"/>
      <c r="BY46" s="400">
        <v>5</v>
      </c>
      <c r="BZ46" s="400">
        <v>3</v>
      </c>
      <c r="CA46" s="400">
        <v>1</v>
      </c>
      <c r="CB46" s="400">
        <v>5</v>
      </c>
      <c r="CC46" s="409"/>
      <c r="CD46" s="409"/>
      <c r="CE46" s="400">
        <v>1</v>
      </c>
      <c r="CF46" s="409"/>
      <c r="CG46" s="400">
        <v>5</v>
      </c>
      <c r="CH46" s="409"/>
      <c r="CI46" s="395"/>
      <c r="CJ46" s="409"/>
      <c r="CK46" s="400">
        <v>1</v>
      </c>
      <c r="CL46" s="395"/>
      <c r="CM46" s="404">
        <f t="shared" si="11"/>
        <v>3.6</v>
      </c>
      <c r="CN46" s="401">
        <f t="shared" si="12"/>
        <v>88</v>
      </c>
      <c r="CO46" s="410"/>
      <c r="CP46" s="404">
        <f t="shared" si="13"/>
        <v>2.1666666666666665</v>
      </c>
      <c r="CQ46" s="401">
        <f t="shared" si="14"/>
        <v>109</v>
      </c>
      <c r="CR46" s="410"/>
      <c r="CS46" s="404">
        <f t="shared" si="15"/>
        <v>4.1052631578947372</v>
      </c>
      <c r="CT46" s="401">
        <f t="shared" si="16"/>
        <v>40</v>
      </c>
      <c r="CU46" s="421"/>
      <c r="CV46" s="401">
        <f t="shared" si="17"/>
        <v>205</v>
      </c>
      <c r="CW46" s="404">
        <f t="shared" si="18"/>
        <v>3.7962962962962963</v>
      </c>
      <c r="CX46" s="401">
        <f t="shared" si="19"/>
        <v>71</v>
      </c>
      <c r="CY46" s="410"/>
      <c r="CZ46" s="764"/>
    </row>
    <row r="47" spans="1:104" ht="30.75" customHeight="1" thickBot="1" x14ac:dyDescent="0.3">
      <c r="A47" s="594" t="s">
        <v>725</v>
      </c>
      <c r="B47" s="319" t="s">
        <v>726</v>
      </c>
      <c r="C47" s="320" t="s">
        <v>727</v>
      </c>
      <c r="D47" s="320" t="s">
        <v>612</v>
      </c>
      <c r="E47" s="323"/>
      <c r="F47" s="396" t="s">
        <v>63</v>
      </c>
      <c r="G47" s="397">
        <f>'Stage 2 - Site Information'!N72</f>
        <v>38</v>
      </c>
      <c r="H47" s="396"/>
      <c r="I47" s="398">
        <f>'Stage 2 - Site Information'!M72</f>
        <v>1.88</v>
      </c>
      <c r="J47" s="399"/>
      <c r="K47" s="405"/>
      <c r="L47" s="408"/>
      <c r="M47" s="401">
        <f t="shared" si="10"/>
        <v>5</v>
      </c>
      <c r="N47" s="409"/>
      <c r="O47" s="400">
        <v>4</v>
      </c>
      <c r="P47" s="400">
        <v>1</v>
      </c>
      <c r="Q47" s="408"/>
      <c r="R47" s="400">
        <v>5</v>
      </c>
      <c r="S47" s="400">
        <v>5</v>
      </c>
      <c r="T47" s="400">
        <v>1</v>
      </c>
      <c r="U47" s="400">
        <v>4</v>
      </c>
      <c r="V47" s="407"/>
      <c r="W47" s="401">
        <v>4</v>
      </c>
      <c r="X47" s="401">
        <v>5</v>
      </c>
      <c r="Y47" s="400">
        <v>5</v>
      </c>
      <c r="Z47" s="401">
        <v>4</v>
      </c>
      <c r="AA47" s="407"/>
      <c r="AB47" s="400">
        <v>5</v>
      </c>
      <c r="AC47" s="409"/>
      <c r="AD47" s="407"/>
      <c r="AE47" s="400">
        <v>1</v>
      </c>
      <c r="AF47" s="400">
        <v>1</v>
      </c>
      <c r="AG47" s="406"/>
      <c r="AH47" s="401">
        <v>4</v>
      </c>
      <c r="AI47" s="400">
        <v>4</v>
      </c>
      <c r="AJ47" s="400">
        <v>5</v>
      </c>
      <c r="AK47" s="400">
        <v>2</v>
      </c>
      <c r="AL47" s="395"/>
      <c r="AM47" s="400">
        <v>1</v>
      </c>
      <c r="AN47" s="400">
        <v>3</v>
      </c>
      <c r="AO47" s="400">
        <v>3</v>
      </c>
      <c r="AP47" s="400">
        <v>3</v>
      </c>
      <c r="AQ47" s="400">
        <v>5</v>
      </c>
      <c r="AR47" s="400">
        <v>5</v>
      </c>
      <c r="AS47" s="395"/>
      <c r="AT47" s="400">
        <v>5</v>
      </c>
      <c r="AU47" s="400">
        <v>5</v>
      </c>
      <c r="AV47" s="400">
        <v>5</v>
      </c>
      <c r="AW47" s="400">
        <v>3</v>
      </c>
      <c r="AX47" s="400">
        <v>2</v>
      </c>
      <c r="AY47" s="400">
        <v>5</v>
      </c>
      <c r="AZ47" s="400">
        <v>5</v>
      </c>
      <c r="BA47" s="400">
        <v>5</v>
      </c>
      <c r="BB47" s="409"/>
      <c r="BC47" s="401">
        <v>4</v>
      </c>
      <c r="BD47" s="400">
        <v>4</v>
      </c>
      <c r="BE47" s="395"/>
      <c r="BF47" s="400">
        <v>3</v>
      </c>
      <c r="BG47" s="400">
        <v>2</v>
      </c>
      <c r="BH47" s="395"/>
      <c r="BI47" s="400">
        <v>5</v>
      </c>
      <c r="BJ47" s="400">
        <v>5</v>
      </c>
      <c r="BK47" s="400">
        <v>1</v>
      </c>
      <c r="BL47" s="400">
        <v>5</v>
      </c>
      <c r="BM47" s="400">
        <v>5</v>
      </c>
      <c r="BN47" s="400">
        <v>5</v>
      </c>
      <c r="BO47" s="395"/>
      <c r="BP47" s="400">
        <v>5</v>
      </c>
      <c r="BQ47" s="400">
        <v>5</v>
      </c>
      <c r="BR47" s="406"/>
      <c r="BS47" s="400">
        <v>4</v>
      </c>
      <c r="BT47" s="400">
        <v>2</v>
      </c>
      <c r="BU47" s="400">
        <v>2</v>
      </c>
      <c r="BV47" s="400">
        <v>5</v>
      </c>
      <c r="BW47" s="400">
        <v>3</v>
      </c>
      <c r="BX47" s="409"/>
      <c r="BY47" s="400">
        <v>2</v>
      </c>
      <c r="BZ47" s="400">
        <v>3</v>
      </c>
      <c r="CA47" s="400">
        <v>1</v>
      </c>
      <c r="CB47" s="400">
        <v>3</v>
      </c>
      <c r="CC47" s="409"/>
      <c r="CD47" s="409"/>
      <c r="CE47" s="400">
        <v>2</v>
      </c>
      <c r="CF47" s="409"/>
      <c r="CG47" s="400">
        <v>4</v>
      </c>
      <c r="CH47" s="409"/>
      <c r="CI47" s="395"/>
      <c r="CJ47" s="409"/>
      <c r="CK47" s="400">
        <v>1</v>
      </c>
      <c r="CL47" s="395"/>
      <c r="CM47" s="404">
        <f t="shared" si="11"/>
        <v>4.2222222222222223</v>
      </c>
      <c r="CN47" s="401">
        <f t="shared" si="12"/>
        <v>16</v>
      </c>
      <c r="CO47" s="410"/>
      <c r="CP47" s="404">
        <f t="shared" si="13"/>
        <v>2.8333333333333335</v>
      </c>
      <c r="CQ47" s="401">
        <f t="shared" si="14"/>
        <v>86</v>
      </c>
      <c r="CR47" s="410"/>
      <c r="CS47" s="404">
        <f t="shared" si="15"/>
        <v>3.5789473684210527</v>
      </c>
      <c r="CT47" s="401">
        <f t="shared" si="16"/>
        <v>118</v>
      </c>
      <c r="CU47" s="421"/>
      <c r="CV47" s="401">
        <f t="shared" si="17"/>
        <v>191</v>
      </c>
      <c r="CW47" s="404">
        <f t="shared" si="18"/>
        <v>3.6037735849056602</v>
      </c>
      <c r="CX47" s="401">
        <f t="shared" si="19"/>
        <v>111</v>
      </c>
      <c r="CY47" s="410"/>
      <c r="CZ47" s="764"/>
    </row>
    <row r="48" spans="1:104" ht="30.75" customHeight="1" thickBot="1" x14ac:dyDescent="0.3">
      <c r="A48" s="594" t="s">
        <v>733</v>
      </c>
      <c r="B48" s="319" t="s">
        <v>734</v>
      </c>
      <c r="C48" s="320" t="s">
        <v>735</v>
      </c>
      <c r="D48" s="320" t="s">
        <v>547</v>
      </c>
      <c r="E48" s="323"/>
      <c r="F48" s="396" t="s">
        <v>63</v>
      </c>
      <c r="G48" s="397">
        <f>'Stage 2 - Site Information'!N75</f>
        <v>64</v>
      </c>
      <c r="H48" s="396" t="s">
        <v>63</v>
      </c>
      <c r="I48" s="398">
        <f>'Stage 2 - Site Information'!M75</f>
        <v>2.13</v>
      </c>
      <c r="J48" s="399"/>
      <c r="K48" s="405"/>
      <c r="L48" s="408"/>
      <c r="M48" s="401">
        <f t="shared" si="10"/>
        <v>5</v>
      </c>
      <c r="N48" s="409"/>
      <c r="O48" s="400">
        <v>3</v>
      </c>
      <c r="P48" s="400">
        <v>1</v>
      </c>
      <c r="Q48" s="408"/>
      <c r="R48" s="400">
        <v>5</v>
      </c>
      <c r="S48" s="400">
        <v>5</v>
      </c>
      <c r="T48" s="400">
        <v>1</v>
      </c>
      <c r="U48" s="400">
        <v>3</v>
      </c>
      <c r="V48" s="407"/>
      <c r="W48" s="401">
        <v>4</v>
      </c>
      <c r="X48" s="401">
        <v>3</v>
      </c>
      <c r="Y48" s="400">
        <v>3</v>
      </c>
      <c r="Z48" s="401">
        <v>4</v>
      </c>
      <c r="AA48" s="407"/>
      <c r="AB48" s="400">
        <v>5</v>
      </c>
      <c r="AC48" s="409"/>
      <c r="AD48" s="407"/>
      <c r="AE48" s="400">
        <v>5</v>
      </c>
      <c r="AF48" s="400">
        <v>5</v>
      </c>
      <c r="AG48" s="406"/>
      <c r="AH48" s="401">
        <v>5</v>
      </c>
      <c r="AI48" s="400">
        <v>3</v>
      </c>
      <c r="AJ48" s="400">
        <v>5</v>
      </c>
      <c r="AK48" s="400">
        <v>2</v>
      </c>
      <c r="AL48" s="395"/>
      <c r="AM48" s="400">
        <v>5</v>
      </c>
      <c r="AN48" s="400">
        <v>2</v>
      </c>
      <c r="AO48" s="400">
        <v>4</v>
      </c>
      <c r="AP48" s="400">
        <v>3</v>
      </c>
      <c r="AQ48" s="400">
        <v>5</v>
      </c>
      <c r="AR48" s="400">
        <v>5</v>
      </c>
      <c r="AS48" s="395"/>
      <c r="AT48" s="400">
        <v>5</v>
      </c>
      <c r="AU48" s="400">
        <v>5</v>
      </c>
      <c r="AV48" s="400">
        <v>5</v>
      </c>
      <c r="AW48" s="400">
        <v>5</v>
      </c>
      <c r="AX48" s="400">
        <v>1</v>
      </c>
      <c r="AY48" s="400">
        <v>5</v>
      </c>
      <c r="AZ48" s="400">
        <v>5</v>
      </c>
      <c r="BA48" s="400">
        <v>5</v>
      </c>
      <c r="BB48" s="409"/>
      <c r="BC48" s="401">
        <v>2</v>
      </c>
      <c r="BD48" s="400">
        <v>3</v>
      </c>
      <c r="BE48" s="395"/>
      <c r="BF48" s="400">
        <v>5</v>
      </c>
      <c r="BG48" s="400">
        <v>5</v>
      </c>
      <c r="BH48" s="395"/>
      <c r="BI48" s="400">
        <v>5</v>
      </c>
      <c r="BJ48" s="400">
        <v>5</v>
      </c>
      <c r="BK48" s="400">
        <v>5</v>
      </c>
      <c r="BL48" s="400">
        <v>5</v>
      </c>
      <c r="BM48" s="400">
        <v>5</v>
      </c>
      <c r="BN48" s="400">
        <v>5</v>
      </c>
      <c r="BO48" s="395"/>
      <c r="BP48" s="400">
        <v>5</v>
      </c>
      <c r="BQ48" s="400">
        <v>5</v>
      </c>
      <c r="BR48" s="406"/>
      <c r="BS48" s="400">
        <v>1</v>
      </c>
      <c r="BT48" s="400">
        <v>4</v>
      </c>
      <c r="BU48" s="400">
        <v>5</v>
      </c>
      <c r="BV48" s="400">
        <v>1</v>
      </c>
      <c r="BW48" s="400">
        <v>2</v>
      </c>
      <c r="BX48" s="409"/>
      <c r="BY48" s="400">
        <v>5</v>
      </c>
      <c r="BZ48" s="400">
        <v>5</v>
      </c>
      <c r="CA48" s="400">
        <v>1</v>
      </c>
      <c r="CB48" s="400">
        <v>2</v>
      </c>
      <c r="CC48" s="409"/>
      <c r="CD48" s="409"/>
      <c r="CE48" s="400">
        <v>1</v>
      </c>
      <c r="CF48" s="409"/>
      <c r="CG48" s="400">
        <v>5</v>
      </c>
      <c r="CH48" s="409"/>
      <c r="CI48" s="395"/>
      <c r="CJ48" s="409"/>
      <c r="CK48" s="400">
        <v>1</v>
      </c>
      <c r="CL48" s="395"/>
      <c r="CM48" s="404">
        <f t="shared" si="11"/>
        <v>3.6666666666666665</v>
      </c>
      <c r="CN48" s="401">
        <f t="shared" si="12"/>
        <v>78</v>
      </c>
      <c r="CO48" s="410"/>
      <c r="CP48" s="404">
        <f t="shared" si="13"/>
        <v>4.166666666666667</v>
      </c>
      <c r="CQ48" s="401">
        <f t="shared" si="14"/>
        <v>18</v>
      </c>
      <c r="CR48" s="410"/>
      <c r="CS48" s="404">
        <f t="shared" si="15"/>
        <v>3.8947368421052633</v>
      </c>
      <c r="CT48" s="401">
        <f t="shared" si="16"/>
        <v>67</v>
      </c>
      <c r="CU48" s="421"/>
      <c r="CV48" s="401">
        <f t="shared" si="17"/>
        <v>206</v>
      </c>
      <c r="CW48" s="404">
        <f t="shared" si="18"/>
        <v>3.8867924528301887</v>
      </c>
      <c r="CX48" s="401">
        <f t="shared" si="19"/>
        <v>38</v>
      </c>
      <c r="CY48" s="410"/>
      <c r="CZ48" s="764"/>
    </row>
    <row r="49" spans="1:104" ht="30.75" customHeight="1" thickBot="1" x14ac:dyDescent="0.3">
      <c r="A49" s="594" t="s">
        <v>741</v>
      </c>
      <c r="B49" s="319" t="s">
        <v>742</v>
      </c>
      <c r="C49" s="320" t="s">
        <v>743</v>
      </c>
      <c r="D49" s="320" t="s">
        <v>524</v>
      </c>
      <c r="E49" s="323"/>
      <c r="F49" s="396" t="s">
        <v>63</v>
      </c>
      <c r="G49" s="397">
        <f>'Stage 2 - Site Information'!N78</f>
        <v>30</v>
      </c>
      <c r="H49" s="396"/>
      <c r="I49" s="398">
        <f>'Stage 2 - Site Information'!M78</f>
        <v>1</v>
      </c>
      <c r="J49" s="399"/>
      <c r="K49" s="405"/>
      <c r="L49" s="408"/>
      <c r="M49" s="401">
        <f t="shared" si="10"/>
        <v>5</v>
      </c>
      <c r="N49" s="409"/>
      <c r="O49" s="400">
        <v>3</v>
      </c>
      <c r="P49" s="400">
        <v>1</v>
      </c>
      <c r="Q49" s="408"/>
      <c r="R49" s="400">
        <v>5</v>
      </c>
      <c r="S49" s="400">
        <v>3</v>
      </c>
      <c r="T49" s="400">
        <v>1</v>
      </c>
      <c r="U49" s="400">
        <v>3</v>
      </c>
      <c r="V49" s="407"/>
      <c r="W49" s="401">
        <v>4</v>
      </c>
      <c r="X49" s="401">
        <v>3</v>
      </c>
      <c r="Y49" s="400">
        <v>5</v>
      </c>
      <c r="Z49" s="401">
        <v>4</v>
      </c>
      <c r="AA49" s="407"/>
      <c r="AB49" s="400">
        <v>5</v>
      </c>
      <c r="AC49" s="409"/>
      <c r="AD49" s="407"/>
      <c r="AE49" s="400">
        <v>5</v>
      </c>
      <c r="AF49" s="400">
        <v>5</v>
      </c>
      <c r="AG49" s="406"/>
      <c r="AH49" s="401">
        <v>5</v>
      </c>
      <c r="AI49" s="400">
        <v>5</v>
      </c>
      <c r="AJ49" s="400">
        <v>5</v>
      </c>
      <c r="AK49" s="400">
        <v>2</v>
      </c>
      <c r="AL49" s="395"/>
      <c r="AM49" s="400">
        <v>5</v>
      </c>
      <c r="AN49" s="400">
        <v>3</v>
      </c>
      <c r="AO49" s="400">
        <v>5</v>
      </c>
      <c r="AP49" s="400">
        <v>3</v>
      </c>
      <c r="AQ49" s="400">
        <v>5</v>
      </c>
      <c r="AR49" s="400">
        <v>5</v>
      </c>
      <c r="AS49" s="395"/>
      <c r="AT49" s="400">
        <v>5</v>
      </c>
      <c r="AU49" s="400">
        <v>5</v>
      </c>
      <c r="AV49" s="400">
        <v>5</v>
      </c>
      <c r="AW49" s="400">
        <v>5</v>
      </c>
      <c r="AX49" s="400">
        <v>2</v>
      </c>
      <c r="AY49" s="400">
        <v>1</v>
      </c>
      <c r="AZ49" s="400">
        <v>5</v>
      </c>
      <c r="BA49" s="400">
        <v>5</v>
      </c>
      <c r="BB49" s="409"/>
      <c r="BC49" s="401">
        <v>3</v>
      </c>
      <c r="BD49" s="400">
        <v>3</v>
      </c>
      <c r="BE49" s="395"/>
      <c r="BF49" s="400">
        <v>5</v>
      </c>
      <c r="BG49" s="400">
        <v>5</v>
      </c>
      <c r="BH49" s="395"/>
      <c r="BI49" s="400">
        <v>5</v>
      </c>
      <c r="BJ49" s="400">
        <v>5</v>
      </c>
      <c r="BK49" s="400">
        <v>1</v>
      </c>
      <c r="BL49" s="400">
        <v>5</v>
      </c>
      <c r="BM49" s="400">
        <v>4</v>
      </c>
      <c r="BN49" s="400">
        <v>5</v>
      </c>
      <c r="BO49" s="395"/>
      <c r="BP49" s="400">
        <v>5</v>
      </c>
      <c r="BQ49" s="400">
        <v>5</v>
      </c>
      <c r="BR49" s="406"/>
      <c r="BS49" s="400">
        <v>4</v>
      </c>
      <c r="BT49" s="400">
        <v>2</v>
      </c>
      <c r="BU49" s="400">
        <v>4</v>
      </c>
      <c r="BV49" s="400">
        <v>2</v>
      </c>
      <c r="BW49" s="400">
        <v>1</v>
      </c>
      <c r="BX49" s="409"/>
      <c r="BY49" s="400">
        <v>4</v>
      </c>
      <c r="BZ49" s="400">
        <v>4</v>
      </c>
      <c r="CA49" s="400">
        <v>1</v>
      </c>
      <c r="CB49" s="400">
        <v>1</v>
      </c>
      <c r="CC49" s="409"/>
      <c r="CD49" s="409"/>
      <c r="CE49" s="400">
        <v>1</v>
      </c>
      <c r="CF49" s="409"/>
      <c r="CG49" s="400">
        <v>5</v>
      </c>
      <c r="CH49" s="409"/>
      <c r="CI49" s="395"/>
      <c r="CJ49" s="409"/>
      <c r="CK49" s="400">
        <v>1</v>
      </c>
      <c r="CL49" s="395"/>
      <c r="CM49" s="404">
        <f t="shared" si="11"/>
        <v>3.6666666666666665</v>
      </c>
      <c r="CN49" s="401">
        <f t="shared" si="12"/>
        <v>78</v>
      </c>
      <c r="CO49" s="410"/>
      <c r="CP49" s="404">
        <f t="shared" si="13"/>
        <v>4.5</v>
      </c>
      <c r="CQ49" s="401">
        <f t="shared" si="14"/>
        <v>1</v>
      </c>
      <c r="CR49" s="410"/>
      <c r="CS49" s="404">
        <f t="shared" si="15"/>
        <v>3.6842105263157894</v>
      </c>
      <c r="CT49" s="401">
        <f t="shared" si="16"/>
        <v>101</v>
      </c>
      <c r="CU49" s="421"/>
      <c r="CV49" s="401">
        <f t="shared" si="17"/>
        <v>200</v>
      </c>
      <c r="CW49" s="404">
        <f t="shared" si="18"/>
        <v>3.7735849056603774</v>
      </c>
      <c r="CX49" s="401">
        <f t="shared" si="19"/>
        <v>75</v>
      </c>
      <c r="CY49" s="410"/>
      <c r="CZ49" s="766" t="s">
        <v>1427</v>
      </c>
    </row>
    <row r="50" spans="1:104" ht="30.75" customHeight="1" thickBot="1" x14ac:dyDescent="0.3">
      <c r="A50" s="594" t="s">
        <v>750</v>
      </c>
      <c r="B50" s="319" t="s">
        <v>751</v>
      </c>
      <c r="C50" s="320" t="s">
        <v>689</v>
      </c>
      <c r="D50" s="320" t="s">
        <v>515</v>
      </c>
      <c r="E50" s="323"/>
      <c r="F50" s="396" t="s">
        <v>63</v>
      </c>
      <c r="G50" s="397">
        <f>'Stage 2 - Site Information'!N81</f>
        <v>0</v>
      </c>
      <c r="H50" s="396" t="s">
        <v>63</v>
      </c>
      <c r="I50" s="398">
        <f>'Stage 2 - Site Information'!M81</f>
        <v>3.51</v>
      </c>
      <c r="J50" s="399" t="s">
        <v>1357</v>
      </c>
      <c r="K50" s="405"/>
      <c r="L50" s="408"/>
      <c r="M50" s="401">
        <f t="shared" si="10"/>
        <v>5</v>
      </c>
      <c r="N50" s="409"/>
      <c r="O50" s="400">
        <v>5</v>
      </c>
      <c r="P50" s="400">
        <v>2</v>
      </c>
      <c r="Q50" s="408"/>
      <c r="R50" s="400">
        <v>3</v>
      </c>
      <c r="S50" s="400">
        <v>3</v>
      </c>
      <c r="T50" s="400">
        <v>1</v>
      </c>
      <c r="U50" s="400">
        <v>4</v>
      </c>
      <c r="V50" s="407"/>
      <c r="W50" s="401">
        <v>4</v>
      </c>
      <c r="X50" s="401">
        <v>3</v>
      </c>
      <c r="Y50" s="400">
        <v>1</v>
      </c>
      <c r="Z50" s="401">
        <v>4</v>
      </c>
      <c r="AA50" s="407"/>
      <c r="AB50" s="400">
        <v>4</v>
      </c>
      <c r="AC50" s="409"/>
      <c r="AD50" s="407"/>
      <c r="AE50" s="400">
        <v>1</v>
      </c>
      <c r="AF50" s="400">
        <v>1</v>
      </c>
      <c r="AG50" s="406"/>
      <c r="AH50" s="401">
        <v>2</v>
      </c>
      <c r="AI50" s="400">
        <v>3</v>
      </c>
      <c r="AJ50" s="400">
        <v>5</v>
      </c>
      <c r="AK50" s="400">
        <v>2</v>
      </c>
      <c r="AL50" s="395"/>
      <c r="AM50" s="400">
        <v>5</v>
      </c>
      <c r="AN50" s="400">
        <v>3</v>
      </c>
      <c r="AO50" s="400">
        <v>5</v>
      </c>
      <c r="AP50" s="400">
        <v>4</v>
      </c>
      <c r="AQ50" s="400">
        <v>5</v>
      </c>
      <c r="AR50" s="400">
        <v>4</v>
      </c>
      <c r="AS50" s="395"/>
      <c r="AT50" s="400">
        <v>5</v>
      </c>
      <c r="AU50" s="400">
        <v>5</v>
      </c>
      <c r="AV50" s="400">
        <v>5</v>
      </c>
      <c r="AW50" s="400">
        <v>5</v>
      </c>
      <c r="AX50" s="400">
        <v>2</v>
      </c>
      <c r="AY50" s="400">
        <v>5</v>
      </c>
      <c r="AZ50" s="400">
        <v>5</v>
      </c>
      <c r="BA50" s="400">
        <v>5</v>
      </c>
      <c r="BB50" s="409"/>
      <c r="BC50" s="401">
        <v>3</v>
      </c>
      <c r="BD50" s="400">
        <v>4</v>
      </c>
      <c r="BE50" s="395"/>
      <c r="BF50" s="400">
        <v>3</v>
      </c>
      <c r="BG50" s="400">
        <v>5</v>
      </c>
      <c r="BH50" s="395"/>
      <c r="BI50" s="400">
        <v>3</v>
      </c>
      <c r="BJ50" s="400">
        <v>5</v>
      </c>
      <c r="BK50" s="400">
        <v>1</v>
      </c>
      <c r="BL50" s="400">
        <v>4</v>
      </c>
      <c r="BM50" s="400">
        <v>4</v>
      </c>
      <c r="BN50" s="400">
        <v>5</v>
      </c>
      <c r="BO50" s="395"/>
      <c r="BP50" s="400">
        <v>5</v>
      </c>
      <c r="BQ50" s="400">
        <v>3</v>
      </c>
      <c r="BR50" s="406"/>
      <c r="BS50" s="400">
        <v>3</v>
      </c>
      <c r="BT50" s="400">
        <v>2</v>
      </c>
      <c r="BU50" s="400">
        <v>4</v>
      </c>
      <c r="BV50" s="400">
        <v>5</v>
      </c>
      <c r="BW50" s="400">
        <v>3</v>
      </c>
      <c r="BX50" s="409"/>
      <c r="BY50" s="400">
        <v>1</v>
      </c>
      <c r="BZ50" s="400">
        <v>4</v>
      </c>
      <c r="CA50" s="400">
        <v>2</v>
      </c>
      <c r="CB50" s="400">
        <v>2</v>
      </c>
      <c r="CC50" s="409"/>
      <c r="CD50" s="409"/>
      <c r="CE50" s="400">
        <v>2</v>
      </c>
      <c r="CF50" s="409"/>
      <c r="CG50" s="400">
        <v>4</v>
      </c>
      <c r="CH50" s="409"/>
      <c r="CI50" s="395"/>
      <c r="CJ50" s="409"/>
      <c r="CK50" s="400">
        <v>1</v>
      </c>
      <c r="CL50" s="395"/>
      <c r="CM50" s="404">
        <f t="shared" si="11"/>
        <v>3</v>
      </c>
      <c r="CN50" s="401">
        <f t="shared" si="12"/>
        <v>138</v>
      </c>
      <c r="CO50" s="410"/>
      <c r="CP50" s="404">
        <f t="shared" si="13"/>
        <v>2.3333333333333335</v>
      </c>
      <c r="CQ50" s="401">
        <f t="shared" si="14"/>
        <v>106</v>
      </c>
      <c r="CR50" s="410"/>
      <c r="CS50" s="404">
        <f t="shared" si="15"/>
        <v>3.7105263157894739</v>
      </c>
      <c r="CT50" s="401">
        <f t="shared" si="16"/>
        <v>94</v>
      </c>
      <c r="CU50" s="421"/>
      <c r="CV50" s="401">
        <f t="shared" si="17"/>
        <v>182</v>
      </c>
      <c r="CW50" s="404">
        <f t="shared" si="18"/>
        <v>3.4339622641509435</v>
      </c>
      <c r="CX50" s="401">
        <f t="shared" si="19"/>
        <v>136</v>
      </c>
      <c r="CY50" s="410"/>
      <c r="CZ50" s="764" t="s">
        <v>1341</v>
      </c>
    </row>
    <row r="51" spans="1:104" ht="30.75" customHeight="1" thickBot="1" x14ac:dyDescent="0.3">
      <c r="A51" s="594" t="s">
        <v>761</v>
      </c>
      <c r="B51" s="319" t="s">
        <v>762</v>
      </c>
      <c r="C51" s="320" t="s">
        <v>763</v>
      </c>
      <c r="D51" s="320" t="s">
        <v>612</v>
      </c>
      <c r="E51" s="323"/>
      <c r="F51" s="396" t="s">
        <v>63</v>
      </c>
      <c r="G51" s="397">
        <f>'Stage 2 - Site Information'!N85</f>
        <v>165</v>
      </c>
      <c r="H51" s="396"/>
      <c r="I51" s="398">
        <f>'Stage 2 - Site Information'!M85</f>
        <v>8.02</v>
      </c>
      <c r="J51" s="399"/>
      <c r="K51" s="405"/>
      <c r="L51" s="408"/>
      <c r="M51" s="401">
        <f t="shared" si="10"/>
        <v>5</v>
      </c>
      <c r="N51" s="409"/>
      <c r="O51" s="400">
        <v>4</v>
      </c>
      <c r="P51" s="400">
        <v>1</v>
      </c>
      <c r="Q51" s="408"/>
      <c r="R51" s="400">
        <v>5</v>
      </c>
      <c r="S51" s="400">
        <v>5</v>
      </c>
      <c r="T51" s="400">
        <v>1</v>
      </c>
      <c r="U51" s="400">
        <v>4</v>
      </c>
      <c r="V51" s="407"/>
      <c r="W51" s="401">
        <v>4</v>
      </c>
      <c r="X51" s="401">
        <v>3</v>
      </c>
      <c r="Y51" s="400">
        <v>1</v>
      </c>
      <c r="Z51" s="401">
        <v>4</v>
      </c>
      <c r="AA51" s="407"/>
      <c r="AB51" s="400">
        <v>5</v>
      </c>
      <c r="AC51" s="409"/>
      <c r="AD51" s="407"/>
      <c r="AE51" s="400">
        <v>5</v>
      </c>
      <c r="AF51" s="400">
        <v>5</v>
      </c>
      <c r="AG51" s="406"/>
      <c r="AH51" s="401">
        <v>4</v>
      </c>
      <c r="AI51" s="400">
        <v>5</v>
      </c>
      <c r="AJ51" s="400">
        <v>3</v>
      </c>
      <c r="AK51" s="400">
        <v>2</v>
      </c>
      <c r="AL51" s="395"/>
      <c r="AM51" s="400">
        <v>5</v>
      </c>
      <c r="AN51" s="400">
        <v>4</v>
      </c>
      <c r="AO51" s="400">
        <v>4</v>
      </c>
      <c r="AP51" s="400">
        <v>3</v>
      </c>
      <c r="AQ51" s="400">
        <v>5</v>
      </c>
      <c r="AR51" s="400">
        <v>4</v>
      </c>
      <c r="AS51" s="395"/>
      <c r="AT51" s="400">
        <v>5</v>
      </c>
      <c r="AU51" s="400">
        <v>5</v>
      </c>
      <c r="AV51" s="400">
        <v>4</v>
      </c>
      <c r="AW51" s="400">
        <v>1</v>
      </c>
      <c r="AX51" s="400">
        <v>2</v>
      </c>
      <c r="AY51" s="400">
        <v>1</v>
      </c>
      <c r="AZ51" s="400">
        <v>5</v>
      </c>
      <c r="BA51" s="400">
        <v>5</v>
      </c>
      <c r="BB51" s="409"/>
      <c r="BC51" s="401">
        <v>3</v>
      </c>
      <c r="BD51" s="400">
        <v>3</v>
      </c>
      <c r="BE51" s="395"/>
      <c r="BF51" s="400">
        <v>4</v>
      </c>
      <c r="BG51" s="400">
        <v>2</v>
      </c>
      <c r="BH51" s="395"/>
      <c r="BI51" s="400">
        <v>5</v>
      </c>
      <c r="BJ51" s="400">
        <v>5</v>
      </c>
      <c r="BK51" s="400">
        <v>1</v>
      </c>
      <c r="BL51" s="400">
        <v>5</v>
      </c>
      <c r="BM51" s="400">
        <v>5</v>
      </c>
      <c r="BN51" s="400">
        <v>5</v>
      </c>
      <c r="BO51" s="395"/>
      <c r="BP51" s="400">
        <v>5</v>
      </c>
      <c r="BQ51" s="400">
        <v>3</v>
      </c>
      <c r="BR51" s="406"/>
      <c r="BS51" s="400">
        <v>4</v>
      </c>
      <c r="BT51" s="400">
        <v>4</v>
      </c>
      <c r="BU51" s="400">
        <v>2</v>
      </c>
      <c r="BV51" s="400">
        <v>1</v>
      </c>
      <c r="BW51" s="400">
        <v>5</v>
      </c>
      <c r="BX51" s="409"/>
      <c r="BY51" s="400">
        <v>4</v>
      </c>
      <c r="BZ51" s="400">
        <v>3</v>
      </c>
      <c r="CA51" s="400">
        <v>1</v>
      </c>
      <c r="CB51" s="400">
        <v>3</v>
      </c>
      <c r="CC51" s="409"/>
      <c r="CD51" s="409"/>
      <c r="CE51" s="400">
        <v>1</v>
      </c>
      <c r="CF51" s="409"/>
      <c r="CG51" s="400">
        <v>5</v>
      </c>
      <c r="CH51" s="409"/>
      <c r="CI51" s="395"/>
      <c r="CJ51" s="409"/>
      <c r="CK51" s="400">
        <v>1</v>
      </c>
      <c r="CL51" s="395"/>
      <c r="CM51" s="404">
        <f t="shared" si="11"/>
        <v>3.5555555555555554</v>
      </c>
      <c r="CN51" s="401">
        <f t="shared" si="12"/>
        <v>91</v>
      </c>
      <c r="CO51" s="410"/>
      <c r="CP51" s="404">
        <f t="shared" si="13"/>
        <v>4</v>
      </c>
      <c r="CQ51" s="401">
        <f t="shared" si="14"/>
        <v>39</v>
      </c>
      <c r="CR51" s="410"/>
      <c r="CS51" s="404">
        <f t="shared" si="15"/>
        <v>3.5</v>
      </c>
      <c r="CT51" s="401">
        <f t="shared" si="16"/>
        <v>124</v>
      </c>
      <c r="CU51" s="421"/>
      <c r="CV51" s="401">
        <f t="shared" si="17"/>
        <v>189</v>
      </c>
      <c r="CW51" s="404">
        <f t="shared" si="18"/>
        <v>3.5660377358490565</v>
      </c>
      <c r="CX51" s="401">
        <f t="shared" si="19"/>
        <v>118</v>
      </c>
      <c r="CY51" s="410"/>
      <c r="CZ51" s="766" t="s">
        <v>1428</v>
      </c>
    </row>
    <row r="52" spans="1:104" ht="30.75" customHeight="1" thickBot="1" x14ac:dyDescent="0.3">
      <c r="A52" s="594" t="s">
        <v>766</v>
      </c>
      <c r="B52" s="319" t="s">
        <v>767</v>
      </c>
      <c r="C52" s="320" t="s">
        <v>596</v>
      </c>
      <c r="D52" s="320" t="s">
        <v>584</v>
      </c>
      <c r="E52" s="323"/>
      <c r="F52" s="396" t="s">
        <v>63</v>
      </c>
      <c r="G52" s="397">
        <f>'Stage 2 - Site Information'!N87</f>
        <v>75</v>
      </c>
      <c r="H52" s="396"/>
      <c r="I52" s="398">
        <f>'Stage 2 - Site Information'!M87</f>
        <v>2.74</v>
      </c>
      <c r="J52" s="399"/>
      <c r="K52" s="405"/>
      <c r="L52" s="408"/>
      <c r="M52" s="401">
        <f t="shared" si="10"/>
        <v>5</v>
      </c>
      <c r="N52" s="409"/>
      <c r="O52" s="400">
        <v>2</v>
      </c>
      <c r="P52" s="400">
        <v>1</v>
      </c>
      <c r="Q52" s="408"/>
      <c r="R52" s="400">
        <v>5</v>
      </c>
      <c r="S52" s="400">
        <v>5</v>
      </c>
      <c r="T52" s="400">
        <v>1</v>
      </c>
      <c r="U52" s="400">
        <v>4</v>
      </c>
      <c r="V52" s="407"/>
      <c r="W52" s="401">
        <v>4</v>
      </c>
      <c r="X52" s="401">
        <v>3</v>
      </c>
      <c r="Y52" s="400">
        <v>3</v>
      </c>
      <c r="Z52" s="401">
        <v>4</v>
      </c>
      <c r="AA52" s="407"/>
      <c r="AB52" s="400">
        <v>5</v>
      </c>
      <c r="AC52" s="409"/>
      <c r="AD52" s="407"/>
      <c r="AE52" s="400">
        <v>5</v>
      </c>
      <c r="AF52" s="400">
        <v>5</v>
      </c>
      <c r="AG52" s="406"/>
      <c r="AH52" s="401">
        <v>4</v>
      </c>
      <c r="AI52" s="400">
        <v>1</v>
      </c>
      <c r="AJ52" s="400">
        <v>1</v>
      </c>
      <c r="AK52" s="400">
        <v>2</v>
      </c>
      <c r="AL52" s="395"/>
      <c r="AM52" s="400">
        <v>5</v>
      </c>
      <c r="AN52" s="400">
        <v>4</v>
      </c>
      <c r="AO52" s="400">
        <v>5</v>
      </c>
      <c r="AP52" s="400">
        <v>3</v>
      </c>
      <c r="AQ52" s="400">
        <v>5</v>
      </c>
      <c r="AR52" s="400">
        <v>5</v>
      </c>
      <c r="AS52" s="395"/>
      <c r="AT52" s="400">
        <v>3</v>
      </c>
      <c r="AU52" s="400">
        <v>5</v>
      </c>
      <c r="AV52" s="400">
        <v>5</v>
      </c>
      <c r="AW52" s="400">
        <v>3</v>
      </c>
      <c r="AX52" s="400">
        <v>2</v>
      </c>
      <c r="AY52" s="400">
        <v>5</v>
      </c>
      <c r="AZ52" s="400">
        <v>5</v>
      </c>
      <c r="BA52" s="400">
        <v>5</v>
      </c>
      <c r="BB52" s="409"/>
      <c r="BC52" s="401">
        <v>3</v>
      </c>
      <c r="BD52" s="400">
        <v>3</v>
      </c>
      <c r="BE52" s="395"/>
      <c r="BF52" s="400">
        <v>5</v>
      </c>
      <c r="BG52" s="400">
        <v>5</v>
      </c>
      <c r="BH52" s="395"/>
      <c r="BI52" s="400">
        <v>5</v>
      </c>
      <c r="BJ52" s="400">
        <v>5</v>
      </c>
      <c r="BK52" s="400">
        <v>5</v>
      </c>
      <c r="BL52" s="400">
        <v>5</v>
      </c>
      <c r="BM52" s="400">
        <v>1</v>
      </c>
      <c r="BN52" s="400">
        <v>5</v>
      </c>
      <c r="BO52" s="395"/>
      <c r="BP52" s="400">
        <v>5</v>
      </c>
      <c r="BQ52" s="400">
        <v>5</v>
      </c>
      <c r="BR52" s="406"/>
      <c r="BS52" s="400">
        <v>1</v>
      </c>
      <c r="BT52" s="400">
        <v>2</v>
      </c>
      <c r="BU52" s="400">
        <v>3</v>
      </c>
      <c r="BV52" s="400">
        <v>2</v>
      </c>
      <c r="BW52" s="400">
        <v>2</v>
      </c>
      <c r="BX52" s="409"/>
      <c r="BY52" s="400">
        <v>1</v>
      </c>
      <c r="BZ52" s="400">
        <v>4</v>
      </c>
      <c r="CA52" s="400">
        <v>3</v>
      </c>
      <c r="CB52" s="400">
        <v>2</v>
      </c>
      <c r="CC52" s="409"/>
      <c r="CD52" s="409"/>
      <c r="CE52" s="400">
        <v>3</v>
      </c>
      <c r="CF52" s="409"/>
      <c r="CG52" s="400">
        <v>5</v>
      </c>
      <c r="CH52" s="409"/>
      <c r="CI52" s="395"/>
      <c r="CJ52" s="409"/>
      <c r="CK52" s="400">
        <v>1</v>
      </c>
      <c r="CL52" s="395"/>
      <c r="CM52" s="404">
        <f t="shared" si="11"/>
        <v>3.7777777777777777</v>
      </c>
      <c r="CN52" s="401">
        <f t="shared" si="12"/>
        <v>51</v>
      </c>
      <c r="CO52" s="410"/>
      <c r="CP52" s="404">
        <f t="shared" si="13"/>
        <v>3</v>
      </c>
      <c r="CQ52" s="401">
        <f t="shared" si="14"/>
        <v>82</v>
      </c>
      <c r="CR52" s="410"/>
      <c r="CS52" s="404">
        <f t="shared" si="15"/>
        <v>3.7105263157894739</v>
      </c>
      <c r="CT52" s="401">
        <f t="shared" si="16"/>
        <v>94</v>
      </c>
      <c r="CU52" s="421"/>
      <c r="CV52" s="401">
        <f t="shared" si="17"/>
        <v>193</v>
      </c>
      <c r="CW52" s="404">
        <f t="shared" si="18"/>
        <v>3.641509433962264</v>
      </c>
      <c r="CX52" s="401">
        <f t="shared" si="19"/>
        <v>102</v>
      </c>
      <c r="CY52" s="410"/>
      <c r="CZ52" s="764"/>
    </row>
    <row r="53" spans="1:104" ht="30.75" customHeight="1" thickBot="1" x14ac:dyDescent="0.3">
      <c r="A53" s="594" t="s">
        <v>768</v>
      </c>
      <c r="B53" s="319" t="s">
        <v>769</v>
      </c>
      <c r="C53" s="320" t="s">
        <v>724</v>
      </c>
      <c r="D53" s="320" t="s">
        <v>521</v>
      </c>
      <c r="E53" s="323"/>
      <c r="F53" s="396" t="s">
        <v>63</v>
      </c>
      <c r="G53" s="397">
        <f>'Stage 2 - Site Information'!N88</f>
        <v>35</v>
      </c>
      <c r="H53" s="396"/>
      <c r="I53" s="398">
        <f>'Stage 2 - Site Information'!M88</f>
        <v>0.63</v>
      </c>
      <c r="J53" s="399"/>
      <c r="K53" s="405"/>
      <c r="L53" s="408"/>
      <c r="M53" s="401">
        <f t="shared" si="10"/>
        <v>5</v>
      </c>
      <c r="N53" s="409"/>
      <c r="O53" s="400">
        <v>4</v>
      </c>
      <c r="P53" s="400">
        <v>5</v>
      </c>
      <c r="Q53" s="408"/>
      <c r="R53" s="400">
        <v>3</v>
      </c>
      <c r="S53" s="400">
        <v>5</v>
      </c>
      <c r="T53" s="400">
        <v>1</v>
      </c>
      <c r="U53" s="400">
        <v>4</v>
      </c>
      <c r="V53" s="407"/>
      <c r="W53" s="401">
        <v>4</v>
      </c>
      <c r="X53" s="401">
        <v>3</v>
      </c>
      <c r="Y53" s="400">
        <v>1</v>
      </c>
      <c r="Z53" s="401">
        <v>4</v>
      </c>
      <c r="AA53" s="407"/>
      <c r="AB53" s="400">
        <v>5</v>
      </c>
      <c r="AC53" s="400">
        <v>1</v>
      </c>
      <c r="AD53" s="407"/>
      <c r="AE53" s="400">
        <v>5</v>
      </c>
      <c r="AF53" s="400">
        <v>5</v>
      </c>
      <c r="AG53" s="406"/>
      <c r="AH53" s="401">
        <v>3</v>
      </c>
      <c r="AI53" s="400">
        <v>3</v>
      </c>
      <c r="AJ53" s="400">
        <v>1</v>
      </c>
      <c r="AK53" s="400">
        <v>2</v>
      </c>
      <c r="AL53" s="395"/>
      <c r="AM53" s="400">
        <v>5</v>
      </c>
      <c r="AN53" s="400">
        <v>5</v>
      </c>
      <c r="AO53" s="400">
        <v>4</v>
      </c>
      <c r="AP53" s="400">
        <v>4</v>
      </c>
      <c r="AQ53" s="400">
        <v>5</v>
      </c>
      <c r="AR53" s="400">
        <v>5</v>
      </c>
      <c r="AS53" s="395"/>
      <c r="AT53" s="400">
        <v>5</v>
      </c>
      <c r="AU53" s="400">
        <v>5</v>
      </c>
      <c r="AV53" s="400">
        <v>5</v>
      </c>
      <c r="AW53" s="400">
        <v>5</v>
      </c>
      <c r="AX53" s="400">
        <v>5</v>
      </c>
      <c r="AY53" s="400">
        <v>5</v>
      </c>
      <c r="AZ53" s="400">
        <v>5</v>
      </c>
      <c r="BA53" s="400">
        <v>5</v>
      </c>
      <c r="BB53" s="409"/>
      <c r="BC53" s="401">
        <v>5</v>
      </c>
      <c r="BD53" s="400">
        <v>5</v>
      </c>
      <c r="BE53" s="395"/>
      <c r="BF53" s="400">
        <v>3</v>
      </c>
      <c r="BG53" s="400">
        <v>5</v>
      </c>
      <c r="BH53" s="395"/>
      <c r="BI53" s="400">
        <v>5</v>
      </c>
      <c r="BJ53" s="400">
        <v>5</v>
      </c>
      <c r="BK53" s="400">
        <v>5</v>
      </c>
      <c r="BL53" s="400">
        <v>5</v>
      </c>
      <c r="BM53" s="400">
        <v>4</v>
      </c>
      <c r="BN53" s="400">
        <v>5</v>
      </c>
      <c r="BO53" s="395"/>
      <c r="BP53" s="400">
        <v>5</v>
      </c>
      <c r="BQ53" s="400">
        <v>5</v>
      </c>
      <c r="BR53" s="406"/>
      <c r="BS53" s="400">
        <v>1</v>
      </c>
      <c r="BT53" s="400">
        <v>2</v>
      </c>
      <c r="BU53" s="400">
        <v>5</v>
      </c>
      <c r="BV53" s="400">
        <v>4</v>
      </c>
      <c r="BW53" s="400">
        <v>5</v>
      </c>
      <c r="BX53" s="409"/>
      <c r="BY53" s="400">
        <v>5</v>
      </c>
      <c r="BZ53" s="400">
        <v>4</v>
      </c>
      <c r="CA53" s="400">
        <v>1</v>
      </c>
      <c r="CB53" s="400">
        <v>5</v>
      </c>
      <c r="CC53" s="409"/>
      <c r="CD53" s="409"/>
      <c r="CE53" s="400">
        <v>1</v>
      </c>
      <c r="CF53" s="409"/>
      <c r="CG53" s="400">
        <v>5</v>
      </c>
      <c r="CH53" s="409"/>
      <c r="CI53" s="395"/>
      <c r="CJ53" s="409"/>
      <c r="CK53" s="400">
        <v>1</v>
      </c>
      <c r="CL53" s="395"/>
      <c r="CM53" s="404">
        <f t="shared" si="11"/>
        <v>3.1</v>
      </c>
      <c r="CN53" s="401">
        <f t="shared" si="12"/>
        <v>136</v>
      </c>
      <c r="CO53" s="410"/>
      <c r="CP53" s="404">
        <f t="shared" si="13"/>
        <v>3.1666666666666665</v>
      </c>
      <c r="CQ53" s="401">
        <f t="shared" si="14"/>
        <v>80</v>
      </c>
      <c r="CR53" s="410"/>
      <c r="CS53" s="404">
        <f t="shared" si="15"/>
        <v>4.3157894736842106</v>
      </c>
      <c r="CT53" s="401">
        <f t="shared" si="16"/>
        <v>18</v>
      </c>
      <c r="CU53" s="421"/>
      <c r="CV53" s="401">
        <f t="shared" si="17"/>
        <v>214</v>
      </c>
      <c r="CW53" s="404">
        <f t="shared" si="18"/>
        <v>3.9629629629629628</v>
      </c>
      <c r="CX53" s="401">
        <f t="shared" si="19"/>
        <v>18</v>
      </c>
      <c r="CY53" s="410"/>
      <c r="CZ53" s="764"/>
    </row>
    <row r="54" spans="1:104" ht="30.75" customHeight="1" thickBot="1" x14ac:dyDescent="0.3">
      <c r="A54" s="594" t="s">
        <v>770</v>
      </c>
      <c r="B54" s="319" t="s">
        <v>771</v>
      </c>
      <c r="C54" s="320" t="s">
        <v>772</v>
      </c>
      <c r="D54" s="320" t="s">
        <v>521</v>
      </c>
      <c r="E54" s="323"/>
      <c r="F54" s="396" t="s">
        <v>63</v>
      </c>
      <c r="G54" s="397">
        <f>'Stage 2 - Site Information'!N89</f>
        <v>25</v>
      </c>
      <c r="H54" s="396"/>
      <c r="I54" s="398">
        <f>'Stage 2 - Site Information'!M89</f>
        <v>0.83</v>
      </c>
      <c r="J54" s="399"/>
      <c r="K54" s="405"/>
      <c r="L54" s="408"/>
      <c r="M54" s="401">
        <f t="shared" si="10"/>
        <v>5</v>
      </c>
      <c r="N54" s="409"/>
      <c r="O54" s="400">
        <v>4</v>
      </c>
      <c r="P54" s="400">
        <v>2</v>
      </c>
      <c r="Q54" s="408"/>
      <c r="R54" s="400">
        <v>5</v>
      </c>
      <c r="S54" s="400">
        <v>5</v>
      </c>
      <c r="T54" s="400">
        <v>1</v>
      </c>
      <c r="U54" s="400">
        <v>4</v>
      </c>
      <c r="V54" s="407"/>
      <c r="W54" s="401">
        <v>4</v>
      </c>
      <c r="X54" s="401">
        <v>3</v>
      </c>
      <c r="Y54" s="400">
        <v>3</v>
      </c>
      <c r="Z54" s="401">
        <v>4</v>
      </c>
      <c r="AA54" s="407"/>
      <c r="AB54" s="400">
        <v>5</v>
      </c>
      <c r="AC54" s="409"/>
      <c r="AD54" s="407"/>
      <c r="AE54" s="400">
        <v>5</v>
      </c>
      <c r="AF54" s="400">
        <v>5</v>
      </c>
      <c r="AG54" s="406"/>
      <c r="AH54" s="401">
        <v>5</v>
      </c>
      <c r="AI54" s="400">
        <v>5</v>
      </c>
      <c r="AJ54" s="400">
        <v>5</v>
      </c>
      <c r="AK54" s="400">
        <v>2</v>
      </c>
      <c r="AL54" s="395"/>
      <c r="AM54" s="400">
        <v>3</v>
      </c>
      <c r="AN54" s="400">
        <v>5</v>
      </c>
      <c r="AO54" s="400">
        <v>5</v>
      </c>
      <c r="AP54" s="400">
        <v>3</v>
      </c>
      <c r="AQ54" s="400">
        <v>5</v>
      </c>
      <c r="AR54" s="400">
        <v>5</v>
      </c>
      <c r="AS54" s="395"/>
      <c r="AT54" s="400">
        <v>5</v>
      </c>
      <c r="AU54" s="400">
        <v>5</v>
      </c>
      <c r="AV54" s="400">
        <v>3</v>
      </c>
      <c r="AW54" s="400">
        <v>5</v>
      </c>
      <c r="AX54" s="400">
        <v>1</v>
      </c>
      <c r="AY54" s="400">
        <v>5</v>
      </c>
      <c r="AZ54" s="400">
        <v>5</v>
      </c>
      <c r="BA54" s="400">
        <v>5</v>
      </c>
      <c r="BB54" s="409"/>
      <c r="BC54" s="401">
        <v>4</v>
      </c>
      <c r="BD54" s="400">
        <v>3</v>
      </c>
      <c r="BE54" s="395"/>
      <c r="BF54" s="400">
        <v>3</v>
      </c>
      <c r="BG54" s="400">
        <v>5</v>
      </c>
      <c r="BH54" s="395"/>
      <c r="BI54" s="400">
        <v>5</v>
      </c>
      <c r="BJ54" s="400">
        <v>5</v>
      </c>
      <c r="BK54" s="400">
        <v>1</v>
      </c>
      <c r="BL54" s="400">
        <v>4</v>
      </c>
      <c r="BM54" s="400">
        <v>1</v>
      </c>
      <c r="BN54" s="400">
        <v>5</v>
      </c>
      <c r="BO54" s="395"/>
      <c r="BP54" s="400">
        <v>5</v>
      </c>
      <c r="BQ54" s="400">
        <v>5</v>
      </c>
      <c r="BR54" s="406"/>
      <c r="BS54" s="400">
        <v>1</v>
      </c>
      <c r="BT54" s="400">
        <v>2</v>
      </c>
      <c r="BU54" s="400">
        <v>4</v>
      </c>
      <c r="BV54" s="400">
        <v>3</v>
      </c>
      <c r="BW54" s="400">
        <v>5</v>
      </c>
      <c r="BX54" s="409"/>
      <c r="BY54" s="400">
        <v>4</v>
      </c>
      <c r="BZ54" s="400">
        <v>4</v>
      </c>
      <c r="CA54" s="400">
        <v>1</v>
      </c>
      <c r="CB54" s="400">
        <v>4</v>
      </c>
      <c r="CC54" s="409"/>
      <c r="CD54" s="409"/>
      <c r="CE54" s="400">
        <v>1</v>
      </c>
      <c r="CF54" s="409"/>
      <c r="CG54" s="400">
        <v>5</v>
      </c>
      <c r="CH54" s="409"/>
      <c r="CI54" s="395"/>
      <c r="CJ54" s="409"/>
      <c r="CK54" s="400">
        <v>1</v>
      </c>
      <c r="CL54" s="395"/>
      <c r="CM54" s="404">
        <f t="shared" si="11"/>
        <v>3.7777777777777777</v>
      </c>
      <c r="CN54" s="401">
        <f t="shared" si="12"/>
        <v>51</v>
      </c>
      <c r="CO54" s="410"/>
      <c r="CP54" s="404">
        <f t="shared" si="13"/>
        <v>4.5</v>
      </c>
      <c r="CQ54" s="401">
        <f t="shared" si="14"/>
        <v>1</v>
      </c>
      <c r="CR54" s="410"/>
      <c r="CS54" s="404">
        <f t="shared" si="15"/>
        <v>3.7105263157894739</v>
      </c>
      <c r="CT54" s="401">
        <f t="shared" si="16"/>
        <v>94</v>
      </c>
      <c r="CU54" s="421"/>
      <c r="CV54" s="401">
        <f t="shared" si="17"/>
        <v>202</v>
      </c>
      <c r="CW54" s="404">
        <f t="shared" si="18"/>
        <v>3.8113207547169812</v>
      </c>
      <c r="CX54" s="401">
        <f t="shared" si="19"/>
        <v>66</v>
      </c>
      <c r="CY54" s="410"/>
      <c r="CZ54" s="764"/>
    </row>
    <row r="55" spans="1:104" ht="30.75" customHeight="1" thickBot="1" x14ac:dyDescent="0.3">
      <c r="A55" s="594" t="s">
        <v>773</v>
      </c>
      <c r="B55" s="319" t="s">
        <v>774</v>
      </c>
      <c r="C55" s="320" t="s">
        <v>763</v>
      </c>
      <c r="D55" s="320" t="s">
        <v>535</v>
      </c>
      <c r="E55" s="323"/>
      <c r="F55" s="396" t="s">
        <v>63</v>
      </c>
      <c r="G55" s="397">
        <f>'Stage 2 - Site Information'!N90</f>
        <v>17</v>
      </c>
      <c r="H55" s="396"/>
      <c r="I55" s="398">
        <f>'Stage 2 - Site Information'!M90</f>
        <v>0.57999999999999996</v>
      </c>
      <c r="J55" s="399" t="s">
        <v>854</v>
      </c>
      <c r="K55" s="405"/>
      <c r="L55" s="408"/>
      <c r="M55" s="401">
        <f t="shared" si="10"/>
        <v>5</v>
      </c>
      <c r="N55" s="409"/>
      <c r="O55" s="400">
        <v>5</v>
      </c>
      <c r="P55" s="400">
        <v>1</v>
      </c>
      <c r="Q55" s="408"/>
      <c r="R55" s="400">
        <v>5</v>
      </c>
      <c r="S55" s="400">
        <v>5</v>
      </c>
      <c r="T55" s="400">
        <v>1</v>
      </c>
      <c r="U55" s="400">
        <v>4</v>
      </c>
      <c r="V55" s="407"/>
      <c r="W55" s="401">
        <v>4</v>
      </c>
      <c r="X55" s="401">
        <v>3</v>
      </c>
      <c r="Y55" s="400">
        <v>1</v>
      </c>
      <c r="Z55" s="401">
        <v>4</v>
      </c>
      <c r="AA55" s="407"/>
      <c r="AB55" s="400">
        <v>5</v>
      </c>
      <c r="AC55" s="409"/>
      <c r="AD55" s="407"/>
      <c r="AE55" s="400">
        <v>5</v>
      </c>
      <c r="AF55" s="400">
        <v>5</v>
      </c>
      <c r="AG55" s="406"/>
      <c r="AH55" s="401">
        <v>4</v>
      </c>
      <c r="AI55" s="400">
        <v>4</v>
      </c>
      <c r="AJ55" s="400">
        <v>3</v>
      </c>
      <c r="AK55" s="400">
        <v>2</v>
      </c>
      <c r="AL55" s="395"/>
      <c r="AM55" s="400">
        <v>5</v>
      </c>
      <c r="AN55" s="400">
        <v>5</v>
      </c>
      <c r="AO55" s="400">
        <v>4</v>
      </c>
      <c r="AP55" s="400">
        <v>3</v>
      </c>
      <c r="AQ55" s="400">
        <v>5</v>
      </c>
      <c r="AR55" s="400">
        <v>5</v>
      </c>
      <c r="AS55" s="395">
        <v>5</v>
      </c>
      <c r="AT55" s="400">
        <v>5</v>
      </c>
      <c r="AU55" s="400">
        <v>5</v>
      </c>
      <c r="AV55" s="400">
        <v>5</v>
      </c>
      <c r="AW55" s="400">
        <v>1</v>
      </c>
      <c r="AX55" s="400">
        <v>5</v>
      </c>
      <c r="AY55" s="400">
        <v>5</v>
      </c>
      <c r="AZ55" s="400">
        <v>5</v>
      </c>
      <c r="BA55" s="400">
        <v>5</v>
      </c>
      <c r="BB55" s="409"/>
      <c r="BC55" s="401">
        <v>3</v>
      </c>
      <c r="BD55" s="400">
        <v>4</v>
      </c>
      <c r="BE55" s="395"/>
      <c r="BF55" s="400">
        <v>5</v>
      </c>
      <c r="BG55" s="400">
        <v>4</v>
      </c>
      <c r="BH55" s="395"/>
      <c r="BI55" s="400">
        <v>5</v>
      </c>
      <c r="BJ55" s="400">
        <v>5</v>
      </c>
      <c r="BK55" s="400">
        <v>3</v>
      </c>
      <c r="BL55" s="400">
        <v>5</v>
      </c>
      <c r="BM55" s="400">
        <v>5</v>
      </c>
      <c r="BN55" s="400">
        <v>5</v>
      </c>
      <c r="BO55" s="395"/>
      <c r="BP55" s="400">
        <v>5</v>
      </c>
      <c r="BQ55" s="400">
        <v>5</v>
      </c>
      <c r="BR55" s="406"/>
      <c r="BS55" s="400">
        <v>4</v>
      </c>
      <c r="BT55" s="400">
        <v>2</v>
      </c>
      <c r="BU55" s="400">
        <v>2</v>
      </c>
      <c r="BV55" s="400">
        <v>3</v>
      </c>
      <c r="BW55" s="400">
        <v>3</v>
      </c>
      <c r="BX55" s="409"/>
      <c r="BY55" s="400">
        <v>2</v>
      </c>
      <c r="BZ55" s="400">
        <v>2</v>
      </c>
      <c r="CA55" s="400">
        <v>2</v>
      </c>
      <c r="CB55" s="400">
        <v>2</v>
      </c>
      <c r="CC55" s="409"/>
      <c r="CD55" s="409"/>
      <c r="CE55" s="400">
        <v>3</v>
      </c>
      <c r="CF55" s="409"/>
      <c r="CG55" s="400">
        <v>5</v>
      </c>
      <c r="CH55" s="409"/>
      <c r="CI55" s="395"/>
      <c r="CJ55" s="409"/>
      <c r="CK55" s="400">
        <v>1</v>
      </c>
      <c r="CL55" s="395"/>
      <c r="CM55" s="404">
        <f t="shared" si="11"/>
        <v>3.5555555555555554</v>
      </c>
      <c r="CN55" s="401">
        <f t="shared" si="12"/>
        <v>91</v>
      </c>
      <c r="CO55" s="410"/>
      <c r="CP55" s="404">
        <f t="shared" si="13"/>
        <v>3.8333333333333335</v>
      </c>
      <c r="CQ55" s="401">
        <f t="shared" si="14"/>
        <v>50</v>
      </c>
      <c r="CR55" s="410"/>
      <c r="CS55" s="404">
        <f t="shared" si="15"/>
        <v>3.9230769230769229</v>
      </c>
      <c r="CT55" s="401">
        <f t="shared" si="16"/>
        <v>63</v>
      </c>
      <c r="CU55" s="421"/>
      <c r="CV55" s="401">
        <f t="shared" si="17"/>
        <v>208</v>
      </c>
      <c r="CW55" s="404">
        <f t="shared" si="18"/>
        <v>3.8518518518518516</v>
      </c>
      <c r="CX55" s="401">
        <f t="shared" si="19"/>
        <v>51</v>
      </c>
      <c r="CY55" s="410"/>
      <c r="CZ55" s="764"/>
    </row>
    <row r="56" spans="1:104" ht="30.75" customHeight="1" thickBot="1" x14ac:dyDescent="0.3">
      <c r="A56" s="594" t="s">
        <v>781</v>
      </c>
      <c r="B56" s="319" t="s">
        <v>782</v>
      </c>
      <c r="C56" s="320" t="s">
        <v>783</v>
      </c>
      <c r="D56" s="320" t="s">
        <v>535</v>
      </c>
      <c r="E56" s="323"/>
      <c r="F56" s="396" t="s">
        <v>63</v>
      </c>
      <c r="G56" s="397">
        <f>'Stage 2 - Site Information'!N93</f>
        <v>16</v>
      </c>
      <c r="H56" s="396"/>
      <c r="I56" s="398">
        <f>'Stage 2 - Site Information'!M93</f>
        <v>0.53</v>
      </c>
      <c r="J56" s="399"/>
      <c r="K56" s="405"/>
      <c r="L56" s="408"/>
      <c r="M56" s="401">
        <f t="shared" si="10"/>
        <v>5</v>
      </c>
      <c r="N56" s="409"/>
      <c r="O56" s="400">
        <v>5</v>
      </c>
      <c r="P56" s="400">
        <v>5</v>
      </c>
      <c r="Q56" s="408"/>
      <c r="R56" s="400">
        <v>3</v>
      </c>
      <c r="S56" s="400">
        <v>3</v>
      </c>
      <c r="T56" s="400">
        <v>1</v>
      </c>
      <c r="U56" s="400">
        <v>3</v>
      </c>
      <c r="V56" s="407"/>
      <c r="W56" s="401">
        <v>4</v>
      </c>
      <c r="X56" s="401">
        <v>3</v>
      </c>
      <c r="Y56" s="400">
        <v>1</v>
      </c>
      <c r="Z56" s="401">
        <v>4</v>
      </c>
      <c r="AA56" s="407"/>
      <c r="AB56" s="400">
        <v>4</v>
      </c>
      <c r="AC56" s="400">
        <v>1</v>
      </c>
      <c r="AD56" s="407"/>
      <c r="AE56" s="400">
        <v>1</v>
      </c>
      <c r="AF56" s="400">
        <v>1</v>
      </c>
      <c r="AG56" s="406"/>
      <c r="AH56" s="401">
        <v>2</v>
      </c>
      <c r="AI56" s="400">
        <v>1</v>
      </c>
      <c r="AJ56" s="400">
        <v>3</v>
      </c>
      <c r="AK56" s="400">
        <v>2</v>
      </c>
      <c r="AL56" s="395"/>
      <c r="AM56" s="400">
        <v>5</v>
      </c>
      <c r="AN56" s="400">
        <v>5</v>
      </c>
      <c r="AO56" s="400">
        <v>4</v>
      </c>
      <c r="AP56" s="400">
        <v>5</v>
      </c>
      <c r="AQ56" s="400">
        <v>5</v>
      </c>
      <c r="AR56" s="400">
        <v>5</v>
      </c>
      <c r="AS56" s="395"/>
      <c r="AT56" s="400">
        <v>5</v>
      </c>
      <c r="AU56" s="400">
        <v>5</v>
      </c>
      <c r="AV56" s="400">
        <v>5</v>
      </c>
      <c r="AW56" s="400">
        <v>5</v>
      </c>
      <c r="AX56" s="400">
        <v>5</v>
      </c>
      <c r="AY56" s="400">
        <v>5</v>
      </c>
      <c r="AZ56" s="400">
        <v>5</v>
      </c>
      <c r="BA56" s="400">
        <v>5</v>
      </c>
      <c r="BB56" s="409"/>
      <c r="BC56" s="401">
        <v>5</v>
      </c>
      <c r="BD56" s="400">
        <v>5</v>
      </c>
      <c r="BE56" s="395"/>
      <c r="BF56" s="400">
        <v>5</v>
      </c>
      <c r="BG56" s="400">
        <v>5</v>
      </c>
      <c r="BH56" s="395"/>
      <c r="BI56" s="400">
        <v>4</v>
      </c>
      <c r="BJ56" s="400">
        <v>5</v>
      </c>
      <c r="BK56" s="400">
        <v>3</v>
      </c>
      <c r="BL56" s="400">
        <v>5</v>
      </c>
      <c r="BM56" s="400">
        <v>5</v>
      </c>
      <c r="BN56" s="400">
        <v>5</v>
      </c>
      <c r="BO56" s="395"/>
      <c r="BP56" s="400">
        <v>5</v>
      </c>
      <c r="BQ56" s="400">
        <v>3</v>
      </c>
      <c r="BR56" s="406"/>
      <c r="BS56" s="400">
        <v>4</v>
      </c>
      <c r="BT56" s="400">
        <v>2</v>
      </c>
      <c r="BU56" s="400">
        <v>5</v>
      </c>
      <c r="BV56" s="400">
        <v>5</v>
      </c>
      <c r="BW56" s="400">
        <v>5</v>
      </c>
      <c r="BX56" s="409"/>
      <c r="BY56" s="400">
        <v>5</v>
      </c>
      <c r="BZ56" s="400">
        <v>4</v>
      </c>
      <c r="CA56" s="400">
        <v>4</v>
      </c>
      <c r="CB56" s="400">
        <v>4</v>
      </c>
      <c r="CC56" s="409"/>
      <c r="CD56" s="409"/>
      <c r="CE56" s="400">
        <v>5</v>
      </c>
      <c r="CF56" s="409"/>
      <c r="CG56" s="400">
        <v>5</v>
      </c>
      <c r="CH56" s="409"/>
      <c r="CI56" s="395"/>
      <c r="CJ56" s="409"/>
      <c r="CK56" s="400">
        <v>1</v>
      </c>
      <c r="CL56" s="395"/>
      <c r="CM56" s="404">
        <f t="shared" si="11"/>
        <v>2.7</v>
      </c>
      <c r="CN56" s="401">
        <f t="shared" si="12"/>
        <v>144</v>
      </c>
      <c r="CO56" s="410"/>
      <c r="CP56" s="404">
        <f t="shared" si="13"/>
        <v>1.6666666666666667</v>
      </c>
      <c r="CQ56" s="401">
        <f t="shared" si="14"/>
        <v>127</v>
      </c>
      <c r="CR56" s="410"/>
      <c r="CS56" s="404">
        <f t="shared" si="15"/>
        <v>4.5526315789473681</v>
      </c>
      <c r="CT56" s="401">
        <f t="shared" si="16"/>
        <v>1</v>
      </c>
      <c r="CU56" s="421"/>
      <c r="CV56" s="401">
        <f t="shared" si="17"/>
        <v>210</v>
      </c>
      <c r="CW56" s="404">
        <f t="shared" si="18"/>
        <v>3.8888888888888888</v>
      </c>
      <c r="CX56" s="401">
        <f t="shared" si="19"/>
        <v>37</v>
      </c>
      <c r="CY56" s="410"/>
      <c r="CZ56" s="764"/>
    </row>
    <row r="57" spans="1:104" ht="30.75" customHeight="1" thickBot="1" x14ac:dyDescent="0.3">
      <c r="A57" s="594" t="s">
        <v>784</v>
      </c>
      <c r="B57" s="319" t="s">
        <v>785</v>
      </c>
      <c r="C57" s="320" t="s">
        <v>538</v>
      </c>
      <c r="D57" s="320" t="s">
        <v>535</v>
      </c>
      <c r="E57" s="323"/>
      <c r="F57" s="396" t="s">
        <v>63</v>
      </c>
      <c r="G57" s="397">
        <f>'Stage 2 - Site Information'!N94</f>
        <v>14</v>
      </c>
      <c r="H57" s="396"/>
      <c r="I57" s="398">
        <f>'Stage 2 - Site Information'!M94</f>
        <v>0.48</v>
      </c>
      <c r="J57" s="399"/>
      <c r="K57" s="405"/>
      <c r="L57" s="408"/>
      <c r="M57" s="401">
        <f t="shared" si="10"/>
        <v>5</v>
      </c>
      <c r="N57" s="409"/>
      <c r="O57" s="400">
        <v>5</v>
      </c>
      <c r="P57" s="400">
        <v>5</v>
      </c>
      <c r="Q57" s="408"/>
      <c r="R57" s="400">
        <v>3</v>
      </c>
      <c r="S57" s="400">
        <v>5</v>
      </c>
      <c r="T57" s="400">
        <v>1</v>
      </c>
      <c r="U57" s="400">
        <v>4</v>
      </c>
      <c r="V57" s="407"/>
      <c r="W57" s="401">
        <v>4</v>
      </c>
      <c r="X57" s="401">
        <v>3</v>
      </c>
      <c r="Y57" s="400">
        <v>3</v>
      </c>
      <c r="Z57" s="401">
        <v>4</v>
      </c>
      <c r="AA57" s="407"/>
      <c r="AB57" s="400">
        <v>4</v>
      </c>
      <c r="AC57" s="400">
        <v>1</v>
      </c>
      <c r="AD57" s="407"/>
      <c r="AE57" s="400">
        <v>1</v>
      </c>
      <c r="AF57" s="400">
        <v>1</v>
      </c>
      <c r="AG57" s="406"/>
      <c r="AH57" s="401">
        <v>2</v>
      </c>
      <c r="AI57" s="400">
        <v>3</v>
      </c>
      <c r="AJ57" s="400">
        <v>1</v>
      </c>
      <c r="AK57" s="400">
        <v>2</v>
      </c>
      <c r="AL57" s="395"/>
      <c r="AM57" s="400">
        <v>5</v>
      </c>
      <c r="AN57" s="400">
        <v>5</v>
      </c>
      <c r="AO57" s="400">
        <v>2</v>
      </c>
      <c r="AP57" s="400">
        <v>5</v>
      </c>
      <c r="AQ57" s="400">
        <v>5</v>
      </c>
      <c r="AR57" s="400">
        <v>5</v>
      </c>
      <c r="AS57" s="395"/>
      <c r="AT57" s="400">
        <v>5</v>
      </c>
      <c r="AU57" s="400">
        <v>5</v>
      </c>
      <c r="AV57" s="400">
        <v>5</v>
      </c>
      <c r="AW57" s="400">
        <v>5</v>
      </c>
      <c r="AX57" s="400">
        <v>5</v>
      </c>
      <c r="AY57" s="400">
        <v>5</v>
      </c>
      <c r="AZ57" s="400">
        <v>5</v>
      </c>
      <c r="BA57" s="400">
        <v>5</v>
      </c>
      <c r="BB57" s="409"/>
      <c r="BC57" s="401">
        <v>5</v>
      </c>
      <c r="BD57" s="400">
        <v>5</v>
      </c>
      <c r="BE57" s="395"/>
      <c r="BF57" s="400">
        <v>5</v>
      </c>
      <c r="BG57" s="400">
        <v>5</v>
      </c>
      <c r="BH57" s="395"/>
      <c r="BI57" s="400">
        <v>4</v>
      </c>
      <c r="BJ57" s="400">
        <v>5</v>
      </c>
      <c r="BK57" s="400">
        <v>3</v>
      </c>
      <c r="BL57" s="400">
        <v>5</v>
      </c>
      <c r="BM57" s="400">
        <v>4</v>
      </c>
      <c r="BN57" s="400">
        <v>5</v>
      </c>
      <c r="BO57" s="395"/>
      <c r="BP57" s="400">
        <v>5</v>
      </c>
      <c r="BQ57" s="400">
        <v>5</v>
      </c>
      <c r="BR57" s="406"/>
      <c r="BS57" s="400">
        <v>3</v>
      </c>
      <c r="BT57" s="400">
        <v>4</v>
      </c>
      <c r="BU57" s="400">
        <v>5</v>
      </c>
      <c r="BV57" s="400">
        <v>5</v>
      </c>
      <c r="BW57" s="400">
        <v>5</v>
      </c>
      <c r="BX57" s="409"/>
      <c r="BY57" s="400">
        <v>5</v>
      </c>
      <c r="BZ57" s="400">
        <v>4</v>
      </c>
      <c r="CA57" s="400">
        <v>5</v>
      </c>
      <c r="CB57" s="400">
        <v>5</v>
      </c>
      <c r="CC57" s="409"/>
      <c r="CD57" s="409"/>
      <c r="CE57" s="400">
        <v>2</v>
      </c>
      <c r="CF57" s="409"/>
      <c r="CG57" s="400">
        <v>5</v>
      </c>
      <c r="CH57" s="409"/>
      <c r="CI57" s="395"/>
      <c r="CJ57" s="409"/>
      <c r="CK57" s="400">
        <v>1</v>
      </c>
      <c r="CL57" s="395"/>
      <c r="CM57" s="404">
        <f t="shared" si="11"/>
        <v>3.2</v>
      </c>
      <c r="CN57" s="401">
        <f t="shared" si="12"/>
        <v>130</v>
      </c>
      <c r="CO57" s="410"/>
      <c r="CP57" s="404">
        <f t="shared" si="13"/>
        <v>1.6666666666666667</v>
      </c>
      <c r="CQ57" s="401">
        <f t="shared" si="14"/>
        <v>127</v>
      </c>
      <c r="CR57" s="410"/>
      <c r="CS57" s="404">
        <f t="shared" si="15"/>
        <v>4.5263157894736841</v>
      </c>
      <c r="CT57" s="401">
        <f t="shared" si="16"/>
        <v>3</v>
      </c>
      <c r="CU57" s="421"/>
      <c r="CV57" s="401">
        <f t="shared" si="17"/>
        <v>214</v>
      </c>
      <c r="CW57" s="404">
        <f t="shared" si="18"/>
        <v>3.9629629629629628</v>
      </c>
      <c r="CX57" s="401">
        <f t="shared" si="19"/>
        <v>18</v>
      </c>
      <c r="CY57" s="410"/>
      <c r="CZ57" s="764"/>
    </row>
    <row r="58" spans="1:104" ht="30.75" customHeight="1" thickBot="1" x14ac:dyDescent="0.3">
      <c r="A58" s="594" t="s">
        <v>795</v>
      </c>
      <c r="B58" s="319" t="s">
        <v>796</v>
      </c>
      <c r="C58" s="320" t="s">
        <v>797</v>
      </c>
      <c r="D58" s="320" t="s">
        <v>593</v>
      </c>
      <c r="E58" s="323"/>
      <c r="F58" s="396" t="s">
        <v>63</v>
      </c>
      <c r="G58" s="397">
        <f>'Stage 2 - Site Information'!N98</f>
        <v>50</v>
      </c>
      <c r="H58" s="396"/>
      <c r="I58" s="398">
        <f>'Stage 2 - Site Information'!M98</f>
        <v>2.64</v>
      </c>
      <c r="J58" s="399"/>
      <c r="K58" s="405"/>
      <c r="L58" s="408"/>
      <c r="M58" s="401">
        <f t="shared" si="10"/>
        <v>5</v>
      </c>
      <c r="N58" s="409"/>
      <c r="O58" s="400">
        <v>2</v>
      </c>
      <c r="P58" s="400">
        <v>1</v>
      </c>
      <c r="Q58" s="408"/>
      <c r="R58" s="400">
        <v>3</v>
      </c>
      <c r="S58" s="400">
        <v>5</v>
      </c>
      <c r="T58" s="400">
        <v>3</v>
      </c>
      <c r="U58" s="400">
        <v>4</v>
      </c>
      <c r="V58" s="407"/>
      <c r="W58" s="401">
        <v>4</v>
      </c>
      <c r="X58" s="401">
        <v>3</v>
      </c>
      <c r="Y58" s="400">
        <v>1</v>
      </c>
      <c r="Z58" s="401">
        <v>4</v>
      </c>
      <c r="AA58" s="407"/>
      <c r="AB58" s="400">
        <v>5</v>
      </c>
      <c r="AC58" s="409"/>
      <c r="AD58" s="407"/>
      <c r="AE58" s="400">
        <v>5</v>
      </c>
      <c r="AF58" s="400">
        <v>5</v>
      </c>
      <c r="AG58" s="406"/>
      <c r="AH58" s="401">
        <v>5</v>
      </c>
      <c r="AI58" s="400">
        <v>5</v>
      </c>
      <c r="AJ58" s="400">
        <v>5</v>
      </c>
      <c r="AK58" s="400">
        <v>2</v>
      </c>
      <c r="AL58" s="395"/>
      <c r="AM58" s="400">
        <v>5</v>
      </c>
      <c r="AN58" s="400">
        <v>4</v>
      </c>
      <c r="AO58" s="400">
        <v>5</v>
      </c>
      <c r="AP58" s="400">
        <v>3</v>
      </c>
      <c r="AQ58" s="400">
        <v>5</v>
      </c>
      <c r="AR58" s="400">
        <v>4</v>
      </c>
      <c r="AS58" s="395"/>
      <c r="AT58" s="400">
        <v>5</v>
      </c>
      <c r="AU58" s="400">
        <v>5</v>
      </c>
      <c r="AV58" s="400">
        <v>5</v>
      </c>
      <c r="AW58" s="400">
        <v>5</v>
      </c>
      <c r="AX58" s="400">
        <v>2</v>
      </c>
      <c r="AY58" s="400">
        <v>5</v>
      </c>
      <c r="AZ58" s="400">
        <v>5</v>
      </c>
      <c r="BA58" s="400">
        <v>5</v>
      </c>
      <c r="BB58" s="409"/>
      <c r="BC58" s="401">
        <v>3</v>
      </c>
      <c r="BD58" s="400">
        <v>3</v>
      </c>
      <c r="BE58" s="395"/>
      <c r="BF58" s="400">
        <v>5</v>
      </c>
      <c r="BG58" s="400">
        <v>5</v>
      </c>
      <c r="BH58" s="395"/>
      <c r="BI58" s="400">
        <v>5</v>
      </c>
      <c r="BJ58" s="400">
        <v>5</v>
      </c>
      <c r="BK58" s="400">
        <v>1</v>
      </c>
      <c r="BL58" s="400">
        <v>4</v>
      </c>
      <c r="BM58" s="400">
        <v>5</v>
      </c>
      <c r="BN58" s="400">
        <v>5</v>
      </c>
      <c r="BO58" s="395"/>
      <c r="BP58" s="400">
        <v>5</v>
      </c>
      <c r="BQ58" s="400">
        <v>5</v>
      </c>
      <c r="BR58" s="406"/>
      <c r="BS58" s="400">
        <v>1</v>
      </c>
      <c r="BT58" s="400">
        <v>2</v>
      </c>
      <c r="BU58" s="400">
        <v>4</v>
      </c>
      <c r="BV58" s="400">
        <v>1</v>
      </c>
      <c r="BW58" s="400">
        <v>1</v>
      </c>
      <c r="BX58" s="409"/>
      <c r="BY58" s="400">
        <v>1</v>
      </c>
      <c r="BZ58" s="400">
        <v>5</v>
      </c>
      <c r="CA58" s="400">
        <v>1</v>
      </c>
      <c r="CB58" s="400">
        <v>1</v>
      </c>
      <c r="CC58" s="409"/>
      <c r="CD58" s="409"/>
      <c r="CE58" s="400">
        <v>1</v>
      </c>
      <c r="CF58" s="409"/>
      <c r="CG58" s="400">
        <v>5</v>
      </c>
      <c r="CH58" s="409"/>
      <c r="CI58" s="395"/>
      <c r="CJ58" s="409"/>
      <c r="CK58" s="400">
        <v>1</v>
      </c>
      <c r="CL58" s="395"/>
      <c r="CM58" s="404">
        <f t="shared" si="11"/>
        <v>3.5555555555555554</v>
      </c>
      <c r="CN58" s="401">
        <f t="shared" si="12"/>
        <v>91</v>
      </c>
      <c r="CO58" s="410"/>
      <c r="CP58" s="404">
        <f t="shared" si="13"/>
        <v>4.5</v>
      </c>
      <c r="CQ58" s="401">
        <f t="shared" si="14"/>
        <v>1</v>
      </c>
      <c r="CR58" s="410"/>
      <c r="CS58" s="404">
        <f t="shared" si="15"/>
        <v>3.6315789473684212</v>
      </c>
      <c r="CT58" s="401">
        <f t="shared" si="16"/>
        <v>110</v>
      </c>
      <c r="CU58" s="421"/>
      <c r="CV58" s="401">
        <f t="shared" si="17"/>
        <v>197</v>
      </c>
      <c r="CW58" s="404">
        <f t="shared" si="18"/>
        <v>3.7169811320754715</v>
      </c>
      <c r="CX58" s="401">
        <f t="shared" si="19"/>
        <v>94</v>
      </c>
      <c r="CY58" s="410"/>
      <c r="CZ58" s="764"/>
    </row>
    <row r="59" spans="1:104" ht="30.75" customHeight="1" thickBot="1" x14ac:dyDescent="0.3">
      <c r="A59" s="594" t="s">
        <v>801</v>
      </c>
      <c r="B59" s="319" t="s">
        <v>802</v>
      </c>
      <c r="C59" s="320" t="s">
        <v>803</v>
      </c>
      <c r="D59" s="320" t="s">
        <v>535</v>
      </c>
      <c r="E59" s="323"/>
      <c r="F59" s="396" t="s">
        <v>63</v>
      </c>
      <c r="G59" s="397">
        <f>'Stage 2 - Site Information'!N100</f>
        <v>9</v>
      </c>
      <c r="H59" s="396"/>
      <c r="I59" s="398">
        <f>'Stage 2 - Site Information'!M100</f>
        <v>0.27</v>
      </c>
      <c r="J59" s="399"/>
      <c r="K59" s="405"/>
      <c r="L59" s="408"/>
      <c r="M59" s="401">
        <f t="shared" si="10"/>
        <v>5</v>
      </c>
      <c r="N59" s="409"/>
      <c r="O59" s="400">
        <v>5</v>
      </c>
      <c r="P59" s="400">
        <v>1</v>
      </c>
      <c r="Q59" s="408"/>
      <c r="R59" s="400">
        <v>3</v>
      </c>
      <c r="S59" s="400">
        <v>5</v>
      </c>
      <c r="T59" s="400">
        <v>3</v>
      </c>
      <c r="U59" s="400">
        <v>4</v>
      </c>
      <c r="V59" s="407"/>
      <c r="W59" s="401">
        <v>4</v>
      </c>
      <c r="X59" s="401">
        <v>4</v>
      </c>
      <c r="Y59" s="400">
        <v>1</v>
      </c>
      <c r="Z59" s="401">
        <v>4</v>
      </c>
      <c r="AA59" s="407"/>
      <c r="AB59" s="400">
        <v>5</v>
      </c>
      <c r="AC59" s="409"/>
      <c r="AD59" s="407"/>
      <c r="AE59" s="400">
        <v>1</v>
      </c>
      <c r="AF59" s="400">
        <v>1</v>
      </c>
      <c r="AG59" s="406"/>
      <c r="AH59" s="401">
        <v>2</v>
      </c>
      <c r="AI59" s="400">
        <v>1</v>
      </c>
      <c r="AJ59" s="400">
        <v>5</v>
      </c>
      <c r="AK59" s="400">
        <v>2</v>
      </c>
      <c r="AL59" s="395"/>
      <c r="AM59" s="400">
        <v>5</v>
      </c>
      <c r="AN59" s="400">
        <v>3</v>
      </c>
      <c r="AO59" s="400">
        <v>5</v>
      </c>
      <c r="AP59" s="400">
        <v>3</v>
      </c>
      <c r="AQ59" s="400">
        <v>5</v>
      </c>
      <c r="AR59" s="400">
        <v>5</v>
      </c>
      <c r="AS59" s="395"/>
      <c r="AT59" s="400">
        <v>5</v>
      </c>
      <c r="AU59" s="400">
        <v>5</v>
      </c>
      <c r="AV59" s="400">
        <v>5</v>
      </c>
      <c r="AW59" s="400">
        <v>5</v>
      </c>
      <c r="AX59" s="400">
        <v>2</v>
      </c>
      <c r="AY59" s="400">
        <v>5</v>
      </c>
      <c r="AZ59" s="400">
        <v>5</v>
      </c>
      <c r="BA59" s="400">
        <v>5</v>
      </c>
      <c r="BB59" s="409"/>
      <c r="BC59" s="401">
        <v>5</v>
      </c>
      <c r="BD59" s="400">
        <v>5</v>
      </c>
      <c r="BE59" s="395"/>
      <c r="BF59" s="400">
        <v>5</v>
      </c>
      <c r="BG59" s="400">
        <v>5</v>
      </c>
      <c r="BH59" s="395"/>
      <c r="BI59" s="400">
        <v>5</v>
      </c>
      <c r="BJ59" s="400">
        <v>5</v>
      </c>
      <c r="BK59" s="400">
        <v>1</v>
      </c>
      <c r="BL59" s="400">
        <v>5</v>
      </c>
      <c r="BM59" s="400">
        <v>4</v>
      </c>
      <c r="BN59" s="400">
        <v>3</v>
      </c>
      <c r="BO59" s="395"/>
      <c r="BP59" s="400">
        <v>5</v>
      </c>
      <c r="BQ59" s="400">
        <v>5</v>
      </c>
      <c r="BR59" s="406"/>
      <c r="BS59" s="400">
        <v>3</v>
      </c>
      <c r="BT59" s="400">
        <v>2</v>
      </c>
      <c r="BU59" s="400">
        <v>1</v>
      </c>
      <c r="BV59" s="400">
        <v>5</v>
      </c>
      <c r="BW59" s="400">
        <v>5</v>
      </c>
      <c r="BX59" s="409"/>
      <c r="BY59" s="400">
        <v>4</v>
      </c>
      <c r="BZ59" s="400">
        <v>4</v>
      </c>
      <c r="CA59" s="400">
        <v>3</v>
      </c>
      <c r="CB59" s="400">
        <v>5</v>
      </c>
      <c r="CC59" s="409"/>
      <c r="CD59" s="409"/>
      <c r="CE59" s="400">
        <v>4</v>
      </c>
      <c r="CF59" s="409"/>
      <c r="CG59" s="400">
        <v>5</v>
      </c>
      <c r="CH59" s="409"/>
      <c r="CI59" s="395"/>
      <c r="CJ59" s="409"/>
      <c r="CK59" s="400">
        <v>1</v>
      </c>
      <c r="CL59" s="395"/>
      <c r="CM59" s="404">
        <f t="shared" si="11"/>
        <v>3.6666666666666665</v>
      </c>
      <c r="CN59" s="401">
        <f t="shared" si="12"/>
        <v>78</v>
      </c>
      <c r="CO59" s="410"/>
      <c r="CP59" s="404">
        <f t="shared" si="13"/>
        <v>2</v>
      </c>
      <c r="CQ59" s="401">
        <f t="shared" si="14"/>
        <v>114</v>
      </c>
      <c r="CR59" s="410"/>
      <c r="CS59" s="404">
        <f t="shared" si="15"/>
        <v>4.1578947368421053</v>
      </c>
      <c r="CT59" s="401">
        <f t="shared" si="16"/>
        <v>34</v>
      </c>
      <c r="CU59" s="421"/>
      <c r="CV59" s="401">
        <f t="shared" si="17"/>
        <v>203</v>
      </c>
      <c r="CW59" s="404">
        <f t="shared" si="18"/>
        <v>3.8301886792452828</v>
      </c>
      <c r="CX59" s="401">
        <f t="shared" si="19"/>
        <v>61</v>
      </c>
      <c r="CY59" s="410"/>
      <c r="CZ59" s="764"/>
    </row>
    <row r="60" spans="1:104" ht="30.75" customHeight="1" thickBot="1" x14ac:dyDescent="0.3">
      <c r="A60" s="594" t="s">
        <v>816</v>
      </c>
      <c r="B60" s="319" t="s">
        <v>817</v>
      </c>
      <c r="C60" s="320" t="s">
        <v>818</v>
      </c>
      <c r="D60" s="320" t="s">
        <v>518</v>
      </c>
      <c r="E60" s="323"/>
      <c r="F60" s="396" t="s">
        <v>63</v>
      </c>
      <c r="G60" s="397">
        <f>'Stage 2 - Site Information'!N106</f>
        <v>14</v>
      </c>
      <c r="H60" s="396"/>
      <c r="I60" s="398">
        <f>'Stage 2 - Site Information'!M106</f>
        <v>0.46</v>
      </c>
      <c r="J60" s="399"/>
      <c r="K60" s="405"/>
      <c r="L60" s="408"/>
      <c r="M60" s="401">
        <f t="shared" si="10"/>
        <v>5</v>
      </c>
      <c r="N60" s="409"/>
      <c r="O60" s="400">
        <v>5</v>
      </c>
      <c r="P60" s="400">
        <v>1</v>
      </c>
      <c r="Q60" s="408"/>
      <c r="R60" s="400">
        <v>3</v>
      </c>
      <c r="S60" s="400">
        <v>5</v>
      </c>
      <c r="T60" s="400">
        <v>5</v>
      </c>
      <c r="U60" s="400">
        <v>1</v>
      </c>
      <c r="V60" s="407"/>
      <c r="W60" s="401">
        <v>4</v>
      </c>
      <c r="X60" s="401">
        <v>3</v>
      </c>
      <c r="Y60" s="400">
        <v>5</v>
      </c>
      <c r="Z60" s="401">
        <v>4</v>
      </c>
      <c r="AA60" s="407"/>
      <c r="AB60" s="400">
        <v>2</v>
      </c>
      <c r="AC60" s="409"/>
      <c r="AD60" s="407"/>
      <c r="AE60" s="400">
        <v>1</v>
      </c>
      <c r="AF60" s="400">
        <v>1</v>
      </c>
      <c r="AG60" s="406"/>
      <c r="AH60" s="401">
        <v>3</v>
      </c>
      <c r="AI60" s="400">
        <v>4</v>
      </c>
      <c r="AJ60" s="400">
        <v>1</v>
      </c>
      <c r="AK60" s="400">
        <v>2</v>
      </c>
      <c r="AL60" s="395"/>
      <c r="AM60" s="400">
        <v>5</v>
      </c>
      <c r="AN60" s="400">
        <v>3</v>
      </c>
      <c r="AO60" s="400">
        <v>5</v>
      </c>
      <c r="AP60" s="400">
        <v>3</v>
      </c>
      <c r="AQ60" s="400">
        <v>5</v>
      </c>
      <c r="AR60" s="400">
        <v>3</v>
      </c>
      <c r="AS60" s="395"/>
      <c r="AT60" s="400">
        <v>5</v>
      </c>
      <c r="AU60" s="400">
        <v>5</v>
      </c>
      <c r="AV60" s="400">
        <v>4</v>
      </c>
      <c r="AW60" s="400">
        <v>5</v>
      </c>
      <c r="AX60" s="400">
        <v>5</v>
      </c>
      <c r="AY60" s="400">
        <v>5</v>
      </c>
      <c r="AZ60" s="400">
        <v>5</v>
      </c>
      <c r="BA60" s="400">
        <v>5</v>
      </c>
      <c r="BB60" s="409"/>
      <c r="BC60" s="401">
        <v>5</v>
      </c>
      <c r="BD60" s="400">
        <v>5</v>
      </c>
      <c r="BE60" s="395"/>
      <c r="BF60" s="400">
        <v>5</v>
      </c>
      <c r="BG60" s="400">
        <v>5</v>
      </c>
      <c r="BH60" s="395"/>
      <c r="BI60" s="400">
        <v>5</v>
      </c>
      <c r="BJ60" s="400">
        <v>5</v>
      </c>
      <c r="BK60" s="400">
        <v>3</v>
      </c>
      <c r="BL60" s="400">
        <v>5</v>
      </c>
      <c r="BM60" s="400">
        <v>1</v>
      </c>
      <c r="BN60" s="400">
        <v>5</v>
      </c>
      <c r="BO60" s="395"/>
      <c r="BP60" s="400">
        <v>5</v>
      </c>
      <c r="BQ60" s="400">
        <v>5</v>
      </c>
      <c r="BR60" s="406"/>
      <c r="BS60" s="400">
        <v>4</v>
      </c>
      <c r="BT60" s="400">
        <v>2</v>
      </c>
      <c r="BU60" s="400">
        <v>5</v>
      </c>
      <c r="BV60" s="400">
        <v>1</v>
      </c>
      <c r="BW60" s="400">
        <v>5</v>
      </c>
      <c r="BX60" s="409"/>
      <c r="BY60" s="400">
        <v>4</v>
      </c>
      <c r="BZ60" s="400">
        <v>4</v>
      </c>
      <c r="CA60" s="400">
        <v>5</v>
      </c>
      <c r="CB60" s="400">
        <v>5</v>
      </c>
      <c r="CC60" s="409"/>
      <c r="CD60" s="409"/>
      <c r="CE60" s="400">
        <v>1</v>
      </c>
      <c r="CF60" s="409"/>
      <c r="CG60" s="400">
        <v>5</v>
      </c>
      <c r="CH60" s="409"/>
      <c r="CI60" s="395"/>
      <c r="CJ60" s="409"/>
      <c r="CK60" s="400">
        <v>1</v>
      </c>
      <c r="CL60" s="395"/>
      <c r="CM60" s="404">
        <f t="shared" si="11"/>
        <v>3.5555555555555554</v>
      </c>
      <c r="CN60" s="401">
        <f t="shared" si="12"/>
        <v>91</v>
      </c>
      <c r="CO60" s="410"/>
      <c r="CP60" s="404">
        <f t="shared" si="13"/>
        <v>2</v>
      </c>
      <c r="CQ60" s="401">
        <f t="shared" si="14"/>
        <v>114</v>
      </c>
      <c r="CR60" s="410"/>
      <c r="CS60" s="404">
        <f t="shared" si="15"/>
        <v>4.1842105263157894</v>
      </c>
      <c r="CT60" s="401">
        <f t="shared" si="16"/>
        <v>32</v>
      </c>
      <c r="CU60" s="421"/>
      <c r="CV60" s="401">
        <f t="shared" si="17"/>
        <v>203</v>
      </c>
      <c r="CW60" s="404">
        <f t="shared" si="18"/>
        <v>3.8301886792452828</v>
      </c>
      <c r="CX60" s="401">
        <f t="shared" si="19"/>
        <v>61</v>
      </c>
      <c r="CY60" s="410"/>
      <c r="CZ60" s="764"/>
    </row>
    <row r="61" spans="1:104" ht="30.75" customHeight="1" thickBot="1" x14ac:dyDescent="0.3">
      <c r="A61" s="594" t="s">
        <v>819</v>
      </c>
      <c r="B61" s="319" t="s">
        <v>820</v>
      </c>
      <c r="C61" s="320" t="s">
        <v>772</v>
      </c>
      <c r="D61" s="320" t="s">
        <v>521</v>
      </c>
      <c r="E61" s="323"/>
      <c r="F61" s="396" t="s">
        <v>63</v>
      </c>
      <c r="G61" s="397">
        <f>'Stage 2 - Site Information'!N107</f>
        <v>15</v>
      </c>
      <c r="H61" s="396"/>
      <c r="I61" s="398">
        <f>'Stage 2 - Site Information'!M107</f>
        <v>0.5</v>
      </c>
      <c r="J61" s="399"/>
      <c r="K61" s="405"/>
      <c r="L61" s="408"/>
      <c r="M61" s="401">
        <f t="shared" si="10"/>
        <v>5</v>
      </c>
      <c r="N61" s="409"/>
      <c r="O61" s="400">
        <v>4</v>
      </c>
      <c r="P61" s="400">
        <v>1</v>
      </c>
      <c r="Q61" s="408"/>
      <c r="R61" s="400">
        <v>5</v>
      </c>
      <c r="S61" s="400">
        <v>5</v>
      </c>
      <c r="T61" s="400">
        <v>5</v>
      </c>
      <c r="U61" s="400">
        <v>1</v>
      </c>
      <c r="V61" s="407">
        <v>4</v>
      </c>
      <c r="W61" s="401">
        <v>4</v>
      </c>
      <c r="X61" s="401">
        <v>3</v>
      </c>
      <c r="Y61" s="400">
        <v>5</v>
      </c>
      <c r="Z61" s="401">
        <v>4</v>
      </c>
      <c r="AA61" s="407"/>
      <c r="AB61" s="400">
        <v>3</v>
      </c>
      <c r="AC61" s="409"/>
      <c r="AD61" s="407"/>
      <c r="AE61" s="400">
        <v>5</v>
      </c>
      <c r="AF61" s="400">
        <v>5</v>
      </c>
      <c r="AG61" s="406"/>
      <c r="AH61" s="401">
        <v>5</v>
      </c>
      <c r="AI61" s="400">
        <v>5</v>
      </c>
      <c r="AJ61" s="400">
        <v>3</v>
      </c>
      <c r="AK61" s="400">
        <v>2</v>
      </c>
      <c r="AL61" s="395"/>
      <c r="AM61" s="400">
        <v>5</v>
      </c>
      <c r="AN61" s="400">
        <v>3</v>
      </c>
      <c r="AO61" s="400">
        <v>4</v>
      </c>
      <c r="AP61" s="400">
        <v>3</v>
      </c>
      <c r="AQ61" s="400">
        <v>5</v>
      </c>
      <c r="AR61" s="400">
        <v>5</v>
      </c>
      <c r="AS61" s="395"/>
      <c r="AT61" s="400">
        <v>5</v>
      </c>
      <c r="AU61" s="400">
        <v>5</v>
      </c>
      <c r="AV61" s="400">
        <v>5</v>
      </c>
      <c r="AW61" s="400">
        <v>5</v>
      </c>
      <c r="AX61" s="400">
        <v>2</v>
      </c>
      <c r="AY61" s="400">
        <v>5</v>
      </c>
      <c r="AZ61" s="400">
        <v>5</v>
      </c>
      <c r="BA61" s="400">
        <v>5</v>
      </c>
      <c r="BB61" s="409"/>
      <c r="BC61" s="401">
        <v>3</v>
      </c>
      <c r="BD61" s="400">
        <v>4</v>
      </c>
      <c r="BE61" s="395"/>
      <c r="BF61" s="400">
        <v>3</v>
      </c>
      <c r="BG61" s="400">
        <v>5</v>
      </c>
      <c r="BH61" s="395"/>
      <c r="BI61" s="400">
        <v>5</v>
      </c>
      <c r="BJ61" s="400">
        <v>5</v>
      </c>
      <c r="BK61" s="400">
        <v>5</v>
      </c>
      <c r="BL61" s="400">
        <v>5</v>
      </c>
      <c r="BM61" s="400">
        <v>5</v>
      </c>
      <c r="BN61" s="400">
        <v>5</v>
      </c>
      <c r="BO61" s="395"/>
      <c r="BP61" s="400">
        <v>5</v>
      </c>
      <c r="BQ61" s="400">
        <v>5</v>
      </c>
      <c r="BR61" s="406"/>
      <c r="BS61" s="400">
        <v>1</v>
      </c>
      <c r="BT61" s="400">
        <v>2</v>
      </c>
      <c r="BU61" s="400">
        <v>5</v>
      </c>
      <c r="BV61" s="400">
        <v>3</v>
      </c>
      <c r="BW61" s="400">
        <v>5</v>
      </c>
      <c r="BX61" s="409"/>
      <c r="BY61" s="400">
        <v>4</v>
      </c>
      <c r="BZ61" s="400">
        <v>4</v>
      </c>
      <c r="CA61" s="400">
        <v>1</v>
      </c>
      <c r="CB61" s="400">
        <v>4</v>
      </c>
      <c r="CC61" s="409"/>
      <c r="CD61" s="409"/>
      <c r="CE61" s="400">
        <v>1</v>
      </c>
      <c r="CF61" s="409"/>
      <c r="CG61" s="400">
        <v>5</v>
      </c>
      <c r="CH61" s="409"/>
      <c r="CI61" s="395"/>
      <c r="CJ61" s="409"/>
      <c r="CK61" s="400">
        <v>1</v>
      </c>
      <c r="CL61" s="395"/>
      <c r="CM61" s="404">
        <f t="shared" si="11"/>
        <v>3.9</v>
      </c>
      <c r="CN61" s="401">
        <f t="shared" si="12"/>
        <v>41</v>
      </c>
      <c r="CO61" s="410"/>
      <c r="CP61" s="404">
        <f t="shared" si="13"/>
        <v>4.166666666666667</v>
      </c>
      <c r="CQ61" s="401">
        <f t="shared" si="14"/>
        <v>18</v>
      </c>
      <c r="CR61" s="410"/>
      <c r="CS61" s="404">
        <f t="shared" si="15"/>
        <v>4.0263157894736841</v>
      </c>
      <c r="CT61" s="401">
        <f t="shared" si="16"/>
        <v>46</v>
      </c>
      <c r="CU61" s="421"/>
      <c r="CV61" s="401">
        <f t="shared" si="17"/>
        <v>217</v>
      </c>
      <c r="CW61" s="404">
        <f t="shared" si="18"/>
        <v>4.0185185185185182</v>
      </c>
      <c r="CX61" s="401">
        <f t="shared" si="19"/>
        <v>12</v>
      </c>
      <c r="CY61" s="410"/>
      <c r="CZ61" s="764"/>
    </row>
    <row r="62" spans="1:104" ht="30.75" customHeight="1" thickBot="1" x14ac:dyDescent="0.3">
      <c r="A62" s="594" t="s">
        <v>824</v>
      </c>
      <c r="B62" s="319" t="s">
        <v>825</v>
      </c>
      <c r="C62" s="320" t="s">
        <v>826</v>
      </c>
      <c r="D62" s="320" t="s">
        <v>827</v>
      </c>
      <c r="E62" s="323"/>
      <c r="F62" s="396" t="s">
        <v>63</v>
      </c>
      <c r="G62" s="397">
        <f>'Stage 2 - Site Information'!N109</f>
        <v>4</v>
      </c>
      <c r="H62" s="396"/>
      <c r="I62" s="398">
        <f>'Stage 2 - Site Information'!M109</f>
        <v>0.28000000000000003</v>
      </c>
      <c r="J62" s="399"/>
      <c r="K62" s="405"/>
      <c r="L62" s="408"/>
      <c r="M62" s="401">
        <f t="shared" si="10"/>
        <v>5</v>
      </c>
      <c r="N62" s="409"/>
      <c r="O62" s="400">
        <v>2</v>
      </c>
      <c r="P62" s="400">
        <v>1</v>
      </c>
      <c r="Q62" s="408"/>
      <c r="R62" s="400">
        <v>3</v>
      </c>
      <c r="S62" s="400">
        <v>5</v>
      </c>
      <c r="T62" s="400">
        <v>1</v>
      </c>
      <c r="U62" s="400">
        <v>4</v>
      </c>
      <c r="V62" s="407"/>
      <c r="W62" s="401">
        <v>4</v>
      </c>
      <c r="X62" s="401">
        <v>3</v>
      </c>
      <c r="Y62" s="400">
        <v>5</v>
      </c>
      <c r="Z62" s="401">
        <v>4</v>
      </c>
      <c r="AA62" s="407"/>
      <c r="AB62" s="400">
        <v>5</v>
      </c>
      <c r="AC62" s="409"/>
      <c r="AD62" s="407"/>
      <c r="AE62" s="400">
        <v>5</v>
      </c>
      <c r="AF62" s="400">
        <v>5</v>
      </c>
      <c r="AG62" s="406"/>
      <c r="AH62" s="401">
        <v>5</v>
      </c>
      <c r="AI62" s="400">
        <v>3</v>
      </c>
      <c r="AJ62" s="400">
        <v>3</v>
      </c>
      <c r="AK62" s="400">
        <v>2</v>
      </c>
      <c r="AL62" s="395"/>
      <c r="AM62" s="400">
        <v>5</v>
      </c>
      <c r="AN62" s="400">
        <v>3</v>
      </c>
      <c r="AO62" s="400">
        <v>5</v>
      </c>
      <c r="AP62" s="400">
        <v>3</v>
      </c>
      <c r="AQ62" s="400">
        <v>5</v>
      </c>
      <c r="AR62" s="400">
        <v>5</v>
      </c>
      <c r="AS62" s="395"/>
      <c r="AT62" s="400">
        <v>5</v>
      </c>
      <c r="AU62" s="400">
        <v>5</v>
      </c>
      <c r="AV62" s="400">
        <v>5</v>
      </c>
      <c r="AW62" s="400">
        <v>5</v>
      </c>
      <c r="AX62" s="400">
        <v>2</v>
      </c>
      <c r="AY62" s="400">
        <v>5</v>
      </c>
      <c r="AZ62" s="400">
        <v>5</v>
      </c>
      <c r="BA62" s="400">
        <v>2</v>
      </c>
      <c r="BB62" s="409"/>
      <c r="BC62" s="401">
        <v>3</v>
      </c>
      <c r="BD62" s="400">
        <v>4</v>
      </c>
      <c r="BE62" s="395"/>
      <c r="BF62" s="400">
        <v>3</v>
      </c>
      <c r="BG62" s="400">
        <v>5</v>
      </c>
      <c r="BH62" s="395"/>
      <c r="BI62" s="400">
        <v>5</v>
      </c>
      <c r="BJ62" s="400">
        <v>5</v>
      </c>
      <c r="BK62" s="400">
        <v>3</v>
      </c>
      <c r="BL62" s="400">
        <v>5</v>
      </c>
      <c r="BM62" s="400">
        <v>1</v>
      </c>
      <c r="BN62" s="400">
        <v>3</v>
      </c>
      <c r="BO62" s="395"/>
      <c r="BP62" s="400">
        <v>5</v>
      </c>
      <c r="BQ62" s="400">
        <v>3</v>
      </c>
      <c r="BR62" s="406"/>
      <c r="BS62" s="400">
        <v>4</v>
      </c>
      <c r="BT62" s="400">
        <v>1</v>
      </c>
      <c r="BU62" s="400">
        <v>2</v>
      </c>
      <c r="BV62" s="400">
        <v>1</v>
      </c>
      <c r="BW62" s="400">
        <v>1</v>
      </c>
      <c r="BX62" s="409"/>
      <c r="BY62" s="400">
        <v>1</v>
      </c>
      <c r="BZ62" s="400">
        <v>4</v>
      </c>
      <c r="CA62" s="400">
        <v>1</v>
      </c>
      <c r="CB62" s="400">
        <v>1</v>
      </c>
      <c r="CC62" s="409"/>
      <c r="CD62" s="409"/>
      <c r="CE62" s="400">
        <v>1</v>
      </c>
      <c r="CF62" s="409"/>
      <c r="CG62" s="400">
        <v>5</v>
      </c>
      <c r="CH62" s="409"/>
      <c r="CI62" s="395"/>
      <c r="CJ62" s="409"/>
      <c r="CK62" s="400">
        <v>1</v>
      </c>
      <c r="CL62" s="395"/>
      <c r="CM62" s="404">
        <f t="shared" si="11"/>
        <v>3.7777777777777777</v>
      </c>
      <c r="CN62" s="401">
        <f t="shared" si="12"/>
        <v>51</v>
      </c>
      <c r="CO62" s="410"/>
      <c r="CP62" s="404">
        <f t="shared" si="13"/>
        <v>3.8333333333333335</v>
      </c>
      <c r="CQ62" s="401">
        <f t="shared" si="14"/>
        <v>50</v>
      </c>
      <c r="CR62" s="410"/>
      <c r="CS62" s="404">
        <f t="shared" si="15"/>
        <v>3.3684210526315788</v>
      </c>
      <c r="CT62" s="401">
        <f t="shared" si="16"/>
        <v>135</v>
      </c>
      <c r="CU62" s="421"/>
      <c r="CV62" s="401">
        <f t="shared" si="17"/>
        <v>185</v>
      </c>
      <c r="CW62" s="404">
        <f t="shared" si="18"/>
        <v>3.4905660377358489</v>
      </c>
      <c r="CX62" s="401">
        <f t="shared" si="19"/>
        <v>131</v>
      </c>
      <c r="CY62" s="410"/>
      <c r="CZ62" s="764"/>
    </row>
    <row r="63" spans="1:104" ht="30.75" customHeight="1" thickBot="1" x14ac:dyDescent="0.3">
      <c r="A63" s="594" t="s">
        <v>828</v>
      </c>
      <c r="B63" s="319" t="s">
        <v>829</v>
      </c>
      <c r="C63" s="320" t="s">
        <v>830</v>
      </c>
      <c r="D63" s="320" t="s">
        <v>827</v>
      </c>
      <c r="E63" s="323"/>
      <c r="F63" s="396" t="s">
        <v>512</v>
      </c>
      <c r="G63" s="397">
        <f>'Stage 2 - Site Information'!N110</f>
        <v>29</v>
      </c>
      <c r="H63" s="396"/>
      <c r="I63" s="398">
        <f>'Stage 2 - Site Information'!M110</f>
        <v>3.74</v>
      </c>
      <c r="J63" s="399"/>
      <c r="K63" s="405"/>
      <c r="L63" s="408"/>
      <c r="M63" s="401">
        <f t="shared" si="10"/>
        <v>5</v>
      </c>
      <c r="N63" s="409"/>
      <c r="O63" s="400">
        <v>2</v>
      </c>
      <c r="P63" s="400">
        <v>1</v>
      </c>
      <c r="Q63" s="408"/>
      <c r="R63" s="400">
        <v>3</v>
      </c>
      <c r="S63" s="400">
        <v>5</v>
      </c>
      <c r="T63" s="400">
        <v>1</v>
      </c>
      <c r="U63" s="400">
        <v>4</v>
      </c>
      <c r="V63" s="407"/>
      <c r="W63" s="401">
        <v>4</v>
      </c>
      <c r="X63" s="401">
        <v>3</v>
      </c>
      <c r="Y63" s="400">
        <v>1</v>
      </c>
      <c r="Z63" s="401">
        <v>4</v>
      </c>
      <c r="AA63" s="407"/>
      <c r="AB63" s="400">
        <v>5</v>
      </c>
      <c r="AC63" s="409"/>
      <c r="AD63" s="407"/>
      <c r="AE63" s="400">
        <v>5</v>
      </c>
      <c r="AF63" s="400">
        <v>5</v>
      </c>
      <c r="AG63" s="406"/>
      <c r="AH63" s="401">
        <v>5</v>
      </c>
      <c r="AI63" s="400">
        <v>3</v>
      </c>
      <c r="AJ63" s="400">
        <v>3</v>
      </c>
      <c r="AK63" s="400">
        <v>2</v>
      </c>
      <c r="AL63" s="395"/>
      <c r="AM63" s="400">
        <v>5</v>
      </c>
      <c r="AN63" s="400">
        <v>3</v>
      </c>
      <c r="AO63" s="400">
        <v>5</v>
      </c>
      <c r="AP63" s="400">
        <v>3</v>
      </c>
      <c r="AQ63" s="400">
        <v>5</v>
      </c>
      <c r="AR63" s="400">
        <v>5</v>
      </c>
      <c r="AS63" s="395"/>
      <c r="AT63" s="400">
        <v>5</v>
      </c>
      <c r="AU63" s="400">
        <v>5</v>
      </c>
      <c r="AV63" s="400">
        <v>5</v>
      </c>
      <c r="AW63" s="400">
        <v>5</v>
      </c>
      <c r="AX63" s="400">
        <v>2</v>
      </c>
      <c r="AY63" s="400">
        <v>5</v>
      </c>
      <c r="AZ63" s="400">
        <v>5</v>
      </c>
      <c r="BA63" s="400">
        <v>1</v>
      </c>
      <c r="BB63" s="409"/>
      <c r="BC63" s="401">
        <v>3</v>
      </c>
      <c r="BD63" s="400">
        <v>1</v>
      </c>
      <c r="BE63" s="395"/>
      <c r="BF63" s="400">
        <v>3</v>
      </c>
      <c r="BG63" s="400">
        <v>5</v>
      </c>
      <c r="BH63" s="395"/>
      <c r="BI63" s="400">
        <v>5</v>
      </c>
      <c r="BJ63" s="400">
        <v>5</v>
      </c>
      <c r="BK63" s="400">
        <v>1</v>
      </c>
      <c r="BL63" s="400">
        <v>5</v>
      </c>
      <c r="BM63" s="400">
        <v>5</v>
      </c>
      <c r="BN63" s="400">
        <v>3</v>
      </c>
      <c r="BO63" s="395"/>
      <c r="BP63" s="400">
        <v>5</v>
      </c>
      <c r="BQ63" s="400">
        <v>3</v>
      </c>
      <c r="BR63" s="406"/>
      <c r="BS63" s="400">
        <v>4</v>
      </c>
      <c r="BT63" s="400">
        <v>1</v>
      </c>
      <c r="BU63" s="400">
        <v>2</v>
      </c>
      <c r="BV63" s="400">
        <v>1</v>
      </c>
      <c r="BW63" s="400">
        <v>1</v>
      </c>
      <c r="BX63" s="409"/>
      <c r="BY63" s="400">
        <v>1</v>
      </c>
      <c r="BZ63" s="400">
        <v>4</v>
      </c>
      <c r="CA63" s="400">
        <v>1</v>
      </c>
      <c r="CB63" s="400">
        <v>1</v>
      </c>
      <c r="CC63" s="409"/>
      <c r="CD63" s="409"/>
      <c r="CE63" s="400">
        <v>1</v>
      </c>
      <c r="CF63" s="409"/>
      <c r="CG63" s="400">
        <v>5</v>
      </c>
      <c r="CH63" s="409"/>
      <c r="CI63" s="395"/>
      <c r="CJ63" s="409"/>
      <c r="CK63" s="400">
        <v>1</v>
      </c>
      <c r="CL63" s="395"/>
      <c r="CM63" s="404">
        <f t="shared" si="11"/>
        <v>3.3333333333333335</v>
      </c>
      <c r="CN63" s="401">
        <f t="shared" si="12"/>
        <v>110</v>
      </c>
      <c r="CO63" s="410"/>
      <c r="CP63" s="404">
        <f t="shared" si="13"/>
        <v>3.8333333333333335</v>
      </c>
      <c r="CQ63" s="401">
        <f t="shared" si="14"/>
        <v>50</v>
      </c>
      <c r="CR63" s="410"/>
      <c r="CS63" s="404">
        <f t="shared" si="15"/>
        <v>3.3157894736842106</v>
      </c>
      <c r="CT63" s="401">
        <f t="shared" si="16"/>
        <v>138</v>
      </c>
      <c r="CU63" s="421"/>
      <c r="CV63" s="401">
        <f t="shared" si="17"/>
        <v>179</v>
      </c>
      <c r="CW63" s="404">
        <f t="shared" si="18"/>
        <v>3.3773584905660377</v>
      </c>
      <c r="CX63" s="401">
        <f t="shared" si="19"/>
        <v>139</v>
      </c>
      <c r="CY63" s="410"/>
      <c r="CZ63" s="764"/>
    </row>
    <row r="64" spans="1:104" ht="30.75" customHeight="1" thickBot="1" x14ac:dyDescent="0.3">
      <c r="A64" s="594" t="s">
        <v>831</v>
      </c>
      <c r="B64" s="319" t="s">
        <v>832</v>
      </c>
      <c r="C64" s="320" t="s">
        <v>743</v>
      </c>
      <c r="D64" s="320" t="s">
        <v>612</v>
      </c>
      <c r="E64" s="323"/>
      <c r="F64" s="396" t="s">
        <v>63</v>
      </c>
      <c r="G64" s="397">
        <f>'Stage 2 - Site Information'!N111</f>
        <v>60</v>
      </c>
      <c r="H64" s="396"/>
      <c r="I64" s="398">
        <f>'Stage 2 - Site Information'!M111</f>
        <v>3.2</v>
      </c>
      <c r="J64" s="399"/>
      <c r="K64" s="405"/>
      <c r="L64" s="408"/>
      <c r="M64" s="401">
        <f t="shared" si="10"/>
        <v>5</v>
      </c>
      <c r="N64" s="409"/>
      <c r="O64" s="400">
        <v>4</v>
      </c>
      <c r="P64" s="400">
        <v>1</v>
      </c>
      <c r="Q64" s="408"/>
      <c r="R64" s="400">
        <v>3</v>
      </c>
      <c r="S64" s="400">
        <v>5</v>
      </c>
      <c r="T64" s="400">
        <v>5</v>
      </c>
      <c r="U64" s="400">
        <v>5</v>
      </c>
      <c r="V64" s="407"/>
      <c r="W64" s="401">
        <v>4</v>
      </c>
      <c r="X64" s="401">
        <v>3</v>
      </c>
      <c r="Y64" s="400">
        <v>1</v>
      </c>
      <c r="Z64" s="401">
        <v>4</v>
      </c>
      <c r="AA64" s="407"/>
      <c r="AB64" s="400">
        <v>4</v>
      </c>
      <c r="AC64" s="409"/>
      <c r="AD64" s="407"/>
      <c r="AE64" s="400">
        <v>5</v>
      </c>
      <c r="AF64" s="400">
        <v>5</v>
      </c>
      <c r="AG64" s="406"/>
      <c r="AH64" s="401">
        <v>5</v>
      </c>
      <c r="AI64" s="400">
        <v>5</v>
      </c>
      <c r="AJ64" s="400">
        <v>5</v>
      </c>
      <c r="AK64" s="400">
        <v>2</v>
      </c>
      <c r="AL64" s="395"/>
      <c r="AM64" s="400">
        <v>5</v>
      </c>
      <c r="AN64" s="400">
        <v>3</v>
      </c>
      <c r="AO64" s="400">
        <v>4</v>
      </c>
      <c r="AP64" s="400">
        <v>3</v>
      </c>
      <c r="AQ64" s="400">
        <v>5</v>
      </c>
      <c r="AR64" s="400">
        <v>4</v>
      </c>
      <c r="AS64" s="395"/>
      <c r="AT64" s="400">
        <v>5</v>
      </c>
      <c r="AU64" s="400">
        <v>1</v>
      </c>
      <c r="AV64" s="400">
        <v>5</v>
      </c>
      <c r="AW64" s="400">
        <v>1</v>
      </c>
      <c r="AX64" s="400">
        <v>2</v>
      </c>
      <c r="AY64" s="400">
        <v>5</v>
      </c>
      <c r="AZ64" s="400">
        <v>5</v>
      </c>
      <c r="BA64" s="400">
        <v>5</v>
      </c>
      <c r="BB64" s="409"/>
      <c r="BC64" s="401">
        <v>4</v>
      </c>
      <c r="BD64" s="400">
        <v>3</v>
      </c>
      <c r="BE64" s="395"/>
      <c r="BF64" s="400">
        <v>3</v>
      </c>
      <c r="BG64" s="400">
        <v>5</v>
      </c>
      <c r="BH64" s="395"/>
      <c r="BI64" s="400">
        <v>5</v>
      </c>
      <c r="BJ64" s="400">
        <v>5</v>
      </c>
      <c r="BK64" s="400">
        <v>3</v>
      </c>
      <c r="BL64" s="400">
        <v>5</v>
      </c>
      <c r="BM64" s="400">
        <v>4</v>
      </c>
      <c r="BN64" s="400">
        <v>3</v>
      </c>
      <c r="BO64" s="395"/>
      <c r="BP64" s="400">
        <v>5</v>
      </c>
      <c r="BQ64" s="400">
        <v>5</v>
      </c>
      <c r="BR64" s="406"/>
      <c r="BS64" s="400">
        <v>4</v>
      </c>
      <c r="BT64" s="400">
        <v>2</v>
      </c>
      <c r="BU64" s="400">
        <v>2</v>
      </c>
      <c r="BV64" s="400">
        <v>2</v>
      </c>
      <c r="BW64" s="400">
        <v>5</v>
      </c>
      <c r="BX64" s="409"/>
      <c r="BY64" s="400">
        <v>4</v>
      </c>
      <c r="BZ64" s="400">
        <v>5</v>
      </c>
      <c r="CA64" s="400">
        <v>1</v>
      </c>
      <c r="CB64" s="400">
        <v>5</v>
      </c>
      <c r="CC64" s="409"/>
      <c r="CD64" s="409"/>
      <c r="CE64" s="400">
        <v>2</v>
      </c>
      <c r="CF64" s="409"/>
      <c r="CG64" s="400">
        <v>5</v>
      </c>
      <c r="CH64" s="409"/>
      <c r="CI64" s="395"/>
      <c r="CJ64" s="409"/>
      <c r="CK64" s="400">
        <v>1</v>
      </c>
      <c r="CL64" s="395"/>
      <c r="CM64" s="404">
        <f t="shared" si="11"/>
        <v>3.7777777777777777</v>
      </c>
      <c r="CN64" s="401">
        <f t="shared" si="12"/>
        <v>51</v>
      </c>
      <c r="CO64" s="410"/>
      <c r="CP64" s="404">
        <f t="shared" si="13"/>
        <v>4.5</v>
      </c>
      <c r="CQ64" s="401">
        <f t="shared" si="14"/>
        <v>1</v>
      </c>
      <c r="CR64" s="410"/>
      <c r="CS64" s="404">
        <f t="shared" si="15"/>
        <v>3.7105263157894739</v>
      </c>
      <c r="CT64" s="401">
        <f t="shared" si="16"/>
        <v>94</v>
      </c>
      <c r="CU64" s="421"/>
      <c r="CV64" s="401">
        <f t="shared" si="17"/>
        <v>202</v>
      </c>
      <c r="CW64" s="404">
        <f t="shared" si="18"/>
        <v>3.8113207547169812</v>
      </c>
      <c r="CX64" s="401">
        <f t="shared" si="19"/>
        <v>66</v>
      </c>
      <c r="CY64" s="410"/>
      <c r="CZ64" s="764"/>
    </row>
    <row r="65" spans="1:104" ht="30.75" customHeight="1" thickBot="1" x14ac:dyDescent="0.3">
      <c r="A65" s="594" t="s">
        <v>833</v>
      </c>
      <c r="B65" s="319" t="s">
        <v>834</v>
      </c>
      <c r="C65" s="320" t="s">
        <v>514</v>
      </c>
      <c r="D65" s="320" t="s">
        <v>515</v>
      </c>
      <c r="E65" s="323"/>
      <c r="F65" s="396" t="s">
        <v>63</v>
      </c>
      <c r="G65" s="397">
        <f>'Stage 2 - Site Information'!N112</f>
        <v>197</v>
      </c>
      <c r="H65" s="396"/>
      <c r="I65" s="398">
        <f>'Stage 2 - Site Information'!M112</f>
        <v>6.56</v>
      </c>
      <c r="J65" s="399" t="s">
        <v>1344</v>
      </c>
      <c r="K65" s="405"/>
      <c r="L65" s="408"/>
      <c r="M65" s="401">
        <f t="shared" si="10"/>
        <v>5</v>
      </c>
      <c r="N65" s="409"/>
      <c r="O65" s="400">
        <v>5</v>
      </c>
      <c r="P65" s="400">
        <v>1</v>
      </c>
      <c r="Q65" s="408"/>
      <c r="R65" s="400">
        <v>3</v>
      </c>
      <c r="S65" s="400">
        <v>5</v>
      </c>
      <c r="T65" s="400">
        <v>5</v>
      </c>
      <c r="U65" s="400">
        <v>4</v>
      </c>
      <c r="V65" s="407"/>
      <c r="W65" s="401">
        <v>4</v>
      </c>
      <c r="X65" s="401">
        <v>3</v>
      </c>
      <c r="Y65" s="400">
        <v>5</v>
      </c>
      <c r="Z65" s="401">
        <v>4</v>
      </c>
      <c r="AA65" s="407"/>
      <c r="AB65" s="400">
        <v>5</v>
      </c>
      <c r="AC65" s="409"/>
      <c r="AD65" s="407"/>
      <c r="AE65" s="400">
        <v>1</v>
      </c>
      <c r="AF65" s="400">
        <v>1</v>
      </c>
      <c r="AG65" s="406"/>
      <c r="AH65" s="401">
        <v>4</v>
      </c>
      <c r="AI65" s="400">
        <v>3</v>
      </c>
      <c r="AJ65" s="400">
        <v>3</v>
      </c>
      <c r="AK65" s="400">
        <v>2</v>
      </c>
      <c r="AL65" s="395"/>
      <c r="AM65" s="400">
        <v>1</v>
      </c>
      <c r="AN65" s="400">
        <v>1</v>
      </c>
      <c r="AO65" s="400">
        <v>5</v>
      </c>
      <c r="AP65" s="400">
        <v>2</v>
      </c>
      <c r="AQ65" s="400">
        <v>5</v>
      </c>
      <c r="AR65" s="400">
        <v>5</v>
      </c>
      <c r="AS65" s="395"/>
      <c r="AT65" s="400">
        <v>5</v>
      </c>
      <c r="AU65" s="400">
        <v>5</v>
      </c>
      <c r="AV65" s="400">
        <v>3</v>
      </c>
      <c r="AW65" s="400">
        <v>3</v>
      </c>
      <c r="AX65" s="400">
        <v>2</v>
      </c>
      <c r="AY65" s="400">
        <v>5</v>
      </c>
      <c r="AZ65" s="400">
        <v>5</v>
      </c>
      <c r="BA65" s="400">
        <v>5</v>
      </c>
      <c r="BB65" s="409"/>
      <c r="BC65" s="401">
        <v>4</v>
      </c>
      <c r="BD65" s="400">
        <v>4</v>
      </c>
      <c r="BE65" s="395"/>
      <c r="BF65" s="400">
        <v>3</v>
      </c>
      <c r="BG65" s="400">
        <v>2</v>
      </c>
      <c r="BH65" s="395"/>
      <c r="BI65" s="400">
        <v>5</v>
      </c>
      <c r="BJ65" s="400">
        <v>3</v>
      </c>
      <c r="BK65" s="400">
        <v>3</v>
      </c>
      <c r="BL65" s="400">
        <v>5</v>
      </c>
      <c r="BM65" s="400">
        <v>5</v>
      </c>
      <c r="BN65" s="400">
        <v>5</v>
      </c>
      <c r="BO65" s="395"/>
      <c r="BP65" s="400">
        <v>5</v>
      </c>
      <c r="BQ65" s="400">
        <v>5</v>
      </c>
      <c r="BR65" s="406"/>
      <c r="BS65" s="400">
        <v>3</v>
      </c>
      <c r="BT65" s="400">
        <v>2</v>
      </c>
      <c r="BU65" s="400">
        <v>3</v>
      </c>
      <c r="BV65" s="400">
        <v>3</v>
      </c>
      <c r="BW65" s="400">
        <v>3</v>
      </c>
      <c r="BX65" s="409"/>
      <c r="BY65" s="400">
        <v>5</v>
      </c>
      <c r="BZ65" s="400">
        <v>4</v>
      </c>
      <c r="CA65" s="400">
        <v>4</v>
      </c>
      <c r="CB65" s="400">
        <v>2</v>
      </c>
      <c r="CC65" s="409"/>
      <c r="CD65" s="409"/>
      <c r="CE65" s="400">
        <v>2</v>
      </c>
      <c r="CF65" s="409"/>
      <c r="CG65" s="400">
        <v>4</v>
      </c>
      <c r="CH65" s="409"/>
      <c r="CI65" s="395"/>
      <c r="CJ65" s="409"/>
      <c r="CK65" s="400">
        <v>1</v>
      </c>
      <c r="CL65" s="395"/>
      <c r="CM65" s="404">
        <f t="shared" si="11"/>
        <v>4.2222222222222223</v>
      </c>
      <c r="CN65" s="401">
        <f t="shared" si="12"/>
        <v>16</v>
      </c>
      <c r="CO65" s="410"/>
      <c r="CP65" s="404">
        <f t="shared" si="13"/>
        <v>2.3333333333333335</v>
      </c>
      <c r="CQ65" s="401">
        <f t="shared" si="14"/>
        <v>106</v>
      </c>
      <c r="CR65" s="410"/>
      <c r="CS65" s="404">
        <f t="shared" si="15"/>
        <v>3.6052631578947367</v>
      </c>
      <c r="CT65" s="401">
        <f t="shared" si="16"/>
        <v>113</v>
      </c>
      <c r="CU65" s="421"/>
      <c r="CV65" s="401">
        <f t="shared" si="17"/>
        <v>189</v>
      </c>
      <c r="CW65" s="404">
        <f t="shared" si="18"/>
        <v>3.5660377358490565</v>
      </c>
      <c r="CX65" s="401">
        <f t="shared" si="19"/>
        <v>118</v>
      </c>
      <c r="CY65" s="410"/>
      <c r="CZ65" s="764" t="s">
        <v>1343</v>
      </c>
    </row>
    <row r="66" spans="1:104" ht="30.75" customHeight="1" thickBot="1" x14ac:dyDescent="0.3">
      <c r="A66" s="594" t="s">
        <v>841</v>
      </c>
      <c r="B66" s="319" t="s">
        <v>842</v>
      </c>
      <c r="C66" s="320" t="s">
        <v>520</v>
      </c>
      <c r="D66" s="320" t="s">
        <v>521</v>
      </c>
      <c r="E66" s="323"/>
      <c r="F66" s="396" t="s">
        <v>63</v>
      </c>
      <c r="G66" s="397">
        <f>'Stage 2 - Site Information'!N115</f>
        <v>103</v>
      </c>
      <c r="H66" s="396"/>
      <c r="I66" s="398">
        <f>'Stage 2 - Site Information'!M115</f>
        <v>3.67</v>
      </c>
      <c r="J66" s="399"/>
      <c r="K66" s="405"/>
      <c r="L66" s="408"/>
      <c r="M66" s="401">
        <f t="shared" si="10"/>
        <v>5</v>
      </c>
      <c r="N66" s="409"/>
      <c r="O66" s="400">
        <v>4</v>
      </c>
      <c r="P66" s="400">
        <v>1</v>
      </c>
      <c r="Q66" s="408"/>
      <c r="R66" s="400">
        <v>3</v>
      </c>
      <c r="S66" s="400">
        <v>5</v>
      </c>
      <c r="T66" s="400">
        <v>3</v>
      </c>
      <c r="U66" s="400">
        <v>4</v>
      </c>
      <c r="V66" s="407"/>
      <c r="W66" s="401">
        <v>4</v>
      </c>
      <c r="X66" s="401">
        <v>3</v>
      </c>
      <c r="Y66" s="400">
        <v>1</v>
      </c>
      <c r="Z66" s="401">
        <v>4</v>
      </c>
      <c r="AA66" s="407"/>
      <c r="AB66" s="400">
        <v>5</v>
      </c>
      <c r="AC66" s="409"/>
      <c r="AD66" s="407"/>
      <c r="AE66" s="400">
        <v>5</v>
      </c>
      <c r="AF66" s="400">
        <v>5</v>
      </c>
      <c r="AG66" s="406"/>
      <c r="AH66" s="401">
        <v>4</v>
      </c>
      <c r="AI66" s="400">
        <v>5</v>
      </c>
      <c r="AJ66" s="400">
        <v>3</v>
      </c>
      <c r="AK66" s="400">
        <v>2</v>
      </c>
      <c r="AL66" s="395"/>
      <c r="AM66" s="400">
        <v>5</v>
      </c>
      <c r="AN66" s="400">
        <v>3</v>
      </c>
      <c r="AO66" s="400">
        <v>4</v>
      </c>
      <c r="AP66" s="400">
        <v>3</v>
      </c>
      <c r="AQ66" s="400">
        <v>5</v>
      </c>
      <c r="AR66" s="400">
        <v>5</v>
      </c>
      <c r="AS66" s="395"/>
      <c r="AT66" s="400">
        <v>5</v>
      </c>
      <c r="AU66" s="400">
        <v>5</v>
      </c>
      <c r="AV66" s="400">
        <v>4</v>
      </c>
      <c r="AW66" s="400">
        <v>5</v>
      </c>
      <c r="AX66" s="400">
        <v>1</v>
      </c>
      <c r="AY66" s="400">
        <v>5</v>
      </c>
      <c r="AZ66" s="400">
        <v>5</v>
      </c>
      <c r="BA66" s="400">
        <v>5</v>
      </c>
      <c r="BB66" s="409"/>
      <c r="BC66" s="401">
        <v>2</v>
      </c>
      <c r="BD66" s="400">
        <v>1</v>
      </c>
      <c r="BE66" s="395"/>
      <c r="BF66" s="400">
        <v>5</v>
      </c>
      <c r="BG66" s="400">
        <v>1</v>
      </c>
      <c r="BH66" s="395"/>
      <c r="BI66" s="400">
        <v>5</v>
      </c>
      <c r="BJ66" s="400">
        <v>5</v>
      </c>
      <c r="BK66" s="400">
        <v>1</v>
      </c>
      <c r="BL66" s="400">
        <v>1</v>
      </c>
      <c r="BM66" s="400">
        <v>1</v>
      </c>
      <c r="BN66" s="400">
        <v>5</v>
      </c>
      <c r="BO66" s="395"/>
      <c r="BP66" s="400">
        <v>1</v>
      </c>
      <c r="BQ66" s="400">
        <v>5</v>
      </c>
      <c r="BR66" s="406"/>
      <c r="BS66" s="400">
        <v>1</v>
      </c>
      <c r="BT66" s="400">
        <v>4</v>
      </c>
      <c r="BU66" s="400">
        <v>4</v>
      </c>
      <c r="BV66" s="400">
        <v>2</v>
      </c>
      <c r="BW66" s="400">
        <v>5</v>
      </c>
      <c r="BX66" s="409"/>
      <c r="BY66" s="400">
        <v>5</v>
      </c>
      <c r="BZ66" s="400">
        <v>1</v>
      </c>
      <c r="CA66" s="400">
        <v>1</v>
      </c>
      <c r="CB66" s="400">
        <v>4</v>
      </c>
      <c r="CC66" s="409"/>
      <c r="CD66" s="409"/>
      <c r="CE66" s="400">
        <v>1</v>
      </c>
      <c r="CF66" s="409"/>
      <c r="CG66" s="400">
        <v>5</v>
      </c>
      <c r="CH66" s="409"/>
      <c r="CI66" s="395"/>
      <c r="CJ66" s="409"/>
      <c r="CK66" s="400">
        <v>1</v>
      </c>
      <c r="CL66" s="395"/>
      <c r="CM66" s="404">
        <f t="shared" si="11"/>
        <v>3.5555555555555554</v>
      </c>
      <c r="CN66" s="401">
        <f t="shared" si="12"/>
        <v>91</v>
      </c>
      <c r="CO66" s="410"/>
      <c r="CP66" s="404">
        <f t="shared" si="13"/>
        <v>4</v>
      </c>
      <c r="CQ66" s="401">
        <f t="shared" si="14"/>
        <v>39</v>
      </c>
      <c r="CR66" s="410"/>
      <c r="CS66" s="404">
        <f t="shared" si="15"/>
        <v>3.3421052631578947</v>
      </c>
      <c r="CT66" s="401">
        <f t="shared" si="16"/>
        <v>136</v>
      </c>
      <c r="CU66" s="421"/>
      <c r="CV66" s="401">
        <f t="shared" si="17"/>
        <v>183</v>
      </c>
      <c r="CW66" s="404">
        <f t="shared" si="18"/>
        <v>3.4528301886792452</v>
      </c>
      <c r="CX66" s="401">
        <f t="shared" si="19"/>
        <v>135</v>
      </c>
      <c r="CY66" s="410"/>
      <c r="CZ66" s="764"/>
    </row>
    <row r="67" spans="1:104" ht="30.75" customHeight="1" thickBot="1" x14ac:dyDescent="0.3">
      <c r="A67" s="594" t="s">
        <v>843</v>
      </c>
      <c r="B67" s="319" t="s">
        <v>844</v>
      </c>
      <c r="C67" s="320" t="s">
        <v>763</v>
      </c>
      <c r="D67" s="320" t="s">
        <v>524</v>
      </c>
      <c r="E67" s="323"/>
      <c r="F67" s="396" t="s">
        <v>63</v>
      </c>
      <c r="G67" s="397">
        <f>'Stage 2 - Site Information'!N116</f>
        <v>46</v>
      </c>
      <c r="H67" s="396"/>
      <c r="I67" s="398">
        <f>'Stage 2 - Site Information'!M116</f>
        <v>1.54</v>
      </c>
      <c r="J67" s="399" t="s">
        <v>682</v>
      </c>
      <c r="K67" s="405"/>
      <c r="L67" s="408"/>
      <c r="M67" s="401">
        <f t="shared" si="10"/>
        <v>5</v>
      </c>
      <c r="N67" s="409"/>
      <c r="O67" s="400">
        <v>3</v>
      </c>
      <c r="P67" s="400">
        <v>1</v>
      </c>
      <c r="Q67" s="408"/>
      <c r="R67" s="400">
        <v>3</v>
      </c>
      <c r="S67" s="400">
        <v>2</v>
      </c>
      <c r="T67" s="400">
        <v>1</v>
      </c>
      <c r="U67" s="400">
        <v>2</v>
      </c>
      <c r="V67" s="407"/>
      <c r="W67" s="401">
        <v>4</v>
      </c>
      <c r="X67" s="401">
        <v>3</v>
      </c>
      <c r="Y67" s="400">
        <v>5</v>
      </c>
      <c r="Z67" s="401">
        <v>4</v>
      </c>
      <c r="AA67" s="407"/>
      <c r="AB67" s="400">
        <v>5</v>
      </c>
      <c r="AC67" s="409"/>
      <c r="AD67" s="407"/>
      <c r="AE67" s="400">
        <v>5</v>
      </c>
      <c r="AF67" s="400">
        <v>5</v>
      </c>
      <c r="AG67" s="406"/>
      <c r="AH67" s="401">
        <v>5</v>
      </c>
      <c r="AI67" s="400">
        <v>5</v>
      </c>
      <c r="AJ67" s="400">
        <v>1</v>
      </c>
      <c r="AK67" s="400">
        <v>2</v>
      </c>
      <c r="AL67" s="395"/>
      <c r="AM67" s="400">
        <v>5</v>
      </c>
      <c r="AN67" s="400">
        <v>4</v>
      </c>
      <c r="AO67" s="400">
        <v>5</v>
      </c>
      <c r="AP67" s="400">
        <v>5</v>
      </c>
      <c r="AQ67" s="400">
        <v>2</v>
      </c>
      <c r="AR67" s="400">
        <v>5</v>
      </c>
      <c r="AS67" s="395"/>
      <c r="AT67" s="400">
        <v>5</v>
      </c>
      <c r="AU67" s="400">
        <v>5</v>
      </c>
      <c r="AV67" s="400">
        <v>5</v>
      </c>
      <c r="AW67" s="400">
        <v>1</v>
      </c>
      <c r="AX67" s="400">
        <v>2</v>
      </c>
      <c r="AY67" s="400">
        <v>1</v>
      </c>
      <c r="AZ67" s="400">
        <v>5</v>
      </c>
      <c r="BA67" s="400">
        <v>5</v>
      </c>
      <c r="BB67" s="409"/>
      <c r="BC67" s="401">
        <v>4</v>
      </c>
      <c r="BD67" s="400">
        <v>4</v>
      </c>
      <c r="BE67" s="395"/>
      <c r="BF67" s="400">
        <v>5</v>
      </c>
      <c r="BG67" s="400">
        <v>5</v>
      </c>
      <c r="BH67" s="395"/>
      <c r="BI67" s="400">
        <v>5</v>
      </c>
      <c r="BJ67" s="400">
        <v>3</v>
      </c>
      <c r="BK67" s="400">
        <v>1</v>
      </c>
      <c r="BL67" s="400">
        <v>5</v>
      </c>
      <c r="BM67" s="400">
        <v>1</v>
      </c>
      <c r="BN67" s="400">
        <v>5</v>
      </c>
      <c r="BO67" s="395"/>
      <c r="BP67" s="400">
        <v>5</v>
      </c>
      <c r="BQ67" s="400">
        <v>5</v>
      </c>
      <c r="BR67" s="406"/>
      <c r="BS67" s="400">
        <v>2</v>
      </c>
      <c r="BT67" s="400">
        <v>4</v>
      </c>
      <c r="BU67" s="400">
        <v>3</v>
      </c>
      <c r="BV67" s="400">
        <v>2</v>
      </c>
      <c r="BW67" s="400">
        <v>1</v>
      </c>
      <c r="BX67" s="409"/>
      <c r="BY67" s="400">
        <v>5</v>
      </c>
      <c r="BZ67" s="400">
        <v>5</v>
      </c>
      <c r="CA67" s="400">
        <v>1</v>
      </c>
      <c r="CB67" s="400">
        <v>1</v>
      </c>
      <c r="CC67" s="409"/>
      <c r="CD67" s="409"/>
      <c r="CE67" s="400">
        <v>1</v>
      </c>
      <c r="CF67" s="409"/>
      <c r="CG67" s="400">
        <v>5</v>
      </c>
      <c r="CH67" s="409"/>
      <c r="CI67" s="395"/>
      <c r="CJ67" s="409"/>
      <c r="CK67" s="400">
        <v>1</v>
      </c>
      <c r="CL67" s="395"/>
      <c r="CM67" s="404">
        <f t="shared" si="11"/>
        <v>3.2222222222222223</v>
      </c>
      <c r="CN67" s="401">
        <f t="shared" si="12"/>
        <v>123</v>
      </c>
      <c r="CO67" s="410"/>
      <c r="CP67" s="404">
        <f t="shared" si="13"/>
        <v>3.8333333333333335</v>
      </c>
      <c r="CQ67" s="401">
        <f t="shared" si="14"/>
        <v>50</v>
      </c>
      <c r="CR67" s="410"/>
      <c r="CS67" s="404">
        <f t="shared" si="15"/>
        <v>3.5263157894736841</v>
      </c>
      <c r="CT67" s="401">
        <f t="shared" si="16"/>
        <v>122</v>
      </c>
      <c r="CU67" s="421"/>
      <c r="CV67" s="401">
        <f t="shared" si="17"/>
        <v>186</v>
      </c>
      <c r="CW67" s="404">
        <f t="shared" si="18"/>
        <v>3.5094339622641511</v>
      </c>
      <c r="CX67" s="401">
        <f t="shared" si="19"/>
        <v>130</v>
      </c>
      <c r="CY67" s="410"/>
      <c r="CZ67" s="766" t="s">
        <v>1429</v>
      </c>
    </row>
    <row r="68" spans="1:104" ht="30.75" customHeight="1" thickBot="1" x14ac:dyDescent="0.3">
      <c r="A68" s="594" t="s">
        <v>845</v>
      </c>
      <c r="B68" s="319" t="s">
        <v>846</v>
      </c>
      <c r="C68" s="320" t="s">
        <v>700</v>
      </c>
      <c r="D68" s="320" t="s">
        <v>701</v>
      </c>
      <c r="E68" s="323"/>
      <c r="F68" s="396" t="s">
        <v>63</v>
      </c>
      <c r="G68" s="397">
        <f>'Stage 2 - Site Information'!N117</f>
        <v>12</v>
      </c>
      <c r="H68" s="396"/>
      <c r="I68" s="398">
        <f>'Stage 2 - Site Information'!M117</f>
        <v>0.51</v>
      </c>
      <c r="J68" s="399"/>
      <c r="K68" s="405"/>
      <c r="L68" s="408"/>
      <c r="M68" s="401">
        <f t="shared" si="10"/>
        <v>5</v>
      </c>
      <c r="N68" s="409"/>
      <c r="O68" s="400">
        <v>2</v>
      </c>
      <c r="P68" s="400">
        <v>2</v>
      </c>
      <c r="Q68" s="408"/>
      <c r="R68" s="400">
        <v>3</v>
      </c>
      <c r="S68" s="400">
        <v>5</v>
      </c>
      <c r="T68" s="400">
        <v>1</v>
      </c>
      <c r="U68" s="400">
        <v>4</v>
      </c>
      <c r="V68" s="407"/>
      <c r="W68" s="401">
        <v>4</v>
      </c>
      <c r="X68" s="401">
        <v>3</v>
      </c>
      <c r="Y68" s="400">
        <v>3</v>
      </c>
      <c r="Z68" s="401">
        <v>4</v>
      </c>
      <c r="AA68" s="407"/>
      <c r="AB68" s="400">
        <v>4</v>
      </c>
      <c r="AC68" s="409"/>
      <c r="AD68" s="407"/>
      <c r="AE68" s="400">
        <v>5</v>
      </c>
      <c r="AF68" s="400">
        <v>5</v>
      </c>
      <c r="AG68" s="406"/>
      <c r="AH68" s="401">
        <v>5</v>
      </c>
      <c r="AI68" s="400">
        <v>5</v>
      </c>
      <c r="AJ68" s="400">
        <v>5</v>
      </c>
      <c r="AK68" s="400">
        <v>2</v>
      </c>
      <c r="AL68" s="395"/>
      <c r="AM68" s="400">
        <v>1</v>
      </c>
      <c r="AN68" s="400">
        <v>3</v>
      </c>
      <c r="AO68" s="400">
        <v>5</v>
      </c>
      <c r="AP68" s="400">
        <v>3</v>
      </c>
      <c r="AQ68" s="400">
        <v>5</v>
      </c>
      <c r="AR68" s="400">
        <v>5</v>
      </c>
      <c r="AS68" s="395">
        <v>4</v>
      </c>
      <c r="AT68" s="400">
        <v>5</v>
      </c>
      <c r="AU68" s="400">
        <v>5</v>
      </c>
      <c r="AV68" s="400">
        <v>5</v>
      </c>
      <c r="AW68" s="400">
        <v>5</v>
      </c>
      <c r="AX68" s="400">
        <v>2</v>
      </c>
      <c r="AY68" s="400">
        <v>5</v>
      </c>
      <c r="AZ68" s="400">
        <v>5</v>
      </c>
      <c r="BA68" s="400">
        <v>5</v>
      </c>
      <c r="BB68" s="409"/>
      <c r="BC68" s="401">
        <v>4</v>
      </c>
      <c r="BD68" s="400">
        <v>3</v>
      </c>
      <c r="BE68" s="395"/>
      <c r="BF68" s="400">
        <v>5</v>
      </c>
      <c r="BG68" s="400">
        <v>5</v>
      </c>
      <c r="BH68" s="395"/>
      <c r="BI68" s="400">
        <v>5</v>
      </c>
      <c r="BJ68" s="400">
        <v>5</v>
      </c>
      <c r="BK68" s="400">
        <v>5</v>
      </c>
      <c r="BL68" s="400">
        <v>5</v>
      </c>
      <c r="BM68" s="400">
        <v>4</v>
      </c>
      <c r="BN68" s="400">
        <v>5</v>
      </c>
      <c r="BO68" s="395"/>
      <c r="BP68" s="400">
        <v>5</v>
      </c>
      <c r="BQ68" s="400">
        <v>5</v>
      </c>
      <c r="BR68" s="406"/>
      <c r="BS68" s="400">
        <v>2</v>
      </c>
      <c r="BT68" s="400">
        <v>4</v>
      </c>
      <c r="BU68" s="400">
        <v>2</v>
      </c>
      <c r="BV68" s="400">
        <v>1</v>
      </c>
      <c r="BW68" s="400">
        <v>2</v>
      </c>
      <c r="BX68" s="409"/>
      <c r="BY68" s="400">
        <v>1</v>
      </c>
      <c r="BZ68" s="400">
        <v>5</v>
      </c>
      <c r="CA68" s="400">
        <v>1</v>
      </c>
      <c r="CB68" s="400">
        <v>1</v>
      </c>
      <c r="CC68" s="409"/>
      <c r="CD68" s="409"/>
      <c r="CE68" s="400">
        <v>1</v>
      </c>
      <c r="CF68" s="409"/>
      <c r="CG68" s="400">
        <v>5</v>
      </c>
      <c r="CH68" s="409"/>
      <c r="CI68" s="395"/>
      <c r="CJ68" s="409"/>
      <c r="CK68" s="400">
        <v>1</v>
      </c>
      <c r="CL68" s="395"/>
      <c r="CM68" s="404">
        <f t="shared" si="11"/>
        <v>3.4444444444444446</v>
      </c>
      <c r="CN68" s="401">
        <f t="shared" si="12"/>
        <v>106</v>
      </c>
      <c r="CO68" s="410"/>
      <c r="CP68" s="404">
        <f t="shared" si="13"/>
        <v>4.5</v>
      </c>
      <c r="CQ68" s="401">
        <f t="shared" si="14"/>
        <v>1</v>
      </c>
      <c r="CR68" s="410"/>
      <c r="CS68" s="404">
        <f t="shared" si="15"/>
        <v>3.7179487179487181</v>
      </c>
      <c r="CT68" s="401">
        <f t="shared" si="16"/>
        <v>93</v>
      </c>
      <c r="CU68" s="421"/>
      <c r="CV68" s="401">
        <f t="shared" si="17"/>
        <v>203</v>
      </c>
      <c r="CW68" s="404">
        <f t="shared" si="18"/>
        <v>3.7592592592592591</v>
      </c>
      <c r="CX68" s="401">
        <f t="shared" si="19"/>
        <v>80</v>
      </c>
      <c r="CY68" s="410"/>
      <c r="CZ68" s="764"/>
    </row>
    <row r="69" spans="1:104" ht="30.75" customHeight="1" thickBot="1" x14ac:dyDescent="0.3">
      <c r="A69" s="594" t="s">
        <v>847</v>
      </c>
      <c r="B69" s="319" t="s">
        <v>848</v>
      </c>
      <c r="C69" s="320" t="s">
        <v>763</v>
      </c>
      <c r="D69" s="320" t="s">
        <v>535</v>
      </c>
      <c r="E69" s="323"/>
      <c r="F69" s="396" t="s">
        <v>63</v>
      </c>
      <c r="G69" s="397">
        <f>'Stage 2 - Site Information'!N118</f>
        <v>80</v>
      </c>
      <c r="H69" s="396"/>
      <c r="I69" s="398">
        <f>'Stage 2 - Site Information'!M118</f>
        <v>2.68</v>
      </c>
      <c r="J69" s="399" t="s">
        <v>854</v>
      </c>
      <c r="K69" s="405"/>
      <c r="L69" s="408"/>
      <c r="M69" s="401">
        <f t="shared" si="10"/>
        <v>5</v>
      </c>
      <c r="N69" s="409"/>
      <c r="O69" s="400">
        <v>5</v>
      </c>
      <c r="P69" s="400">
        <v>1</v>
      </c>
      <c r="Q69" s="408"/>
      <c r="R69" s="400">
        <v>5</v>
      </c>
      <c r="S69" s="400">
        <v>5</v>
      </c>
      <c r="T69" s="400">
        <v>1</v>
      </c>
      <c r="U69" s="400">
        <v>4</v>
      </c>
      <c r="V69" s="407"/>
      <c r="W69" s="401">
        <v>4</v>
      </c>
      <c r="X69" s="401">
        <v>3</v>
      </c>
      <c r="Y69" s="400">
        <v>1</v>
      </c>
      <c r="Z69" s="401">
        <v>4</v>
      </c>
      <c r="AA69" s="407"/>
      <c r="AB69" s="400">
        <v>5</v>
      </c>
      <c r="AC69" s="409"/>
      <c r="AD69" s="407"/>
      <c r="AE69" s="400">
        <v>5</v>
      </c>
      <c r="AF69" s="400">
        <v>5</v>
      </c>
      <c r="AG69" s="406"/>
      <c r="AH69" s="401">
        <v>4</v>
      </c>
      <c r="AI69" s="400">
        <v>5</v>
      </c>
      <c r="AJ69" s="400">
        <v>3</v>
      </c>
      <c r="AK69" s="400">
        <v>2</v>
      </c>
      <c r="AL69" s="395"/>
      <c r="AM69" s="400">
        <v>5</v>
      </c>
      <c r="AN69" s="400">
        <v>5</v>
      </c>
      <c r="AO69" s="400">
        <v>4</v>
      </c>
      <c r="AP69" s="400">
        <v>3</v>
      </c>
      <c r="AQ69" s="400">
        <v>5</v>
      </c>
      <c r="AR69" s="400">
        <v>5</v>
      </c>
      <c r="AS69" s="395"/>
      <c r="AT69" s="400">
        <v>5</v>
      </c>
      <c r="AU69" s="400">
        <v>5</v>
      </c>
      <c r="AV69" s="400">
        <v>5</v>
      </c>
      <c r="AW69" s="400">
        <v>3</v>
      </c>
      <c r="AX69" s="400">
        <v>2</v>
      </c>
      <c r="AY69" s="400">
        <v>5</v>
      </c>
      <c r="AZ69" s="400">
        <v>1</v>
      </c>
      <c r="BA69" s="400">
        <v>5</v>
      </c>
      <c r="BB69" s="409"/>
      <c r="BC69" s="401">
        <v>4</v>
      </c>
      <c r="BD69" s="400">
        <v>1</v>
      </c>
      <c r="BE69" s="395"/>
      <c r="BF69" s="400">
        <v>5</v>
      </c>
      <c r="BG69" s="400">
        <v>5</v>
      </c>
      <c r="BH69" s="395"/>
      <c r="BI69" s="400">
        <v>5</v>
      </c>
      <c r="BJ69" s="400">
        <v>5</v>
      </c>
      <c r="BK69" s="400">
        <v>3</v>
      </c>
      <c r="BL69" s="400">
        <v>5</v>
      </c>
      <c r="BM69" s="400">
        <v>5</v>
      </c>
      <c r="BN69" s="400">
        <v>5</v>
      </c>
      <c r="BO69" s="395"/>
      <c r="BP69" s="400">
        <v>5</v>
      </c>
      <c r="BQ69" s="400">
        <v>5</v>
      </c>
      <c r="BR69" s="406"/>
      <c r="BS69" s="400">
        <v>3</v>
      </c>
      <c r="BT69" s="400">
        <v>4</v>
      </c>
      <c r="BU69" s="400">
        <v>2</v>
      </c>
      <c r="BV69" s="400">
        <v>4</v>
      </c>
      <c r="BW69" s="400">
        <v>4</v>
      </c>
      <c r="BX69" s="409"/>
      <c r="BY69" s="400">
        <v>2</v>
      </c>
      <c r="BZ69" s="400">
        <v>3</v>
      </c>
      <c r="CA69" s="400">
        <v>2</v>
      </c>
      <c r="CB69" s="400">
        <v>2</v>
      </c>
      <c r="CC69" s="409"/>
      <c r="CD69" s="409"/>
      <c r="CE69" s="400">
        <v>3</v>
      </c>
      <c r="CF69" s="409"/>
      <c r="CG69" s="400">
        <v>5</v>
      </c>
      <c r="CH69" s="409"/>
      <c r="CI69" s="395"/>
      <c r="CJ69" s="409"/>
      <c r="CK69" s="400">
        <v>1</v>
      </c>
      <c r="CL69" s="395"/>
      <c r="CM69" s="404">
        <f t="shared" si="11"/>
        <v>3.5555555555555554</v>
      </c>
      <c r="CN69" s="401">
        <f t="shared" si="12"/>
        <v>91</v>
      </c>
      <c r="CO69" s="410"/>
      <c r="CP69" s="404">
        <f t="shared" si="13"/>
        <v>4</v>
      </c>
      <c r="CQ69" s="401">
        <f t="shared" si="14"/>
        <v>39</v>
      </c>
      <c r="CR69" s="410"/>
      <c r="CS69" s="404">
        <f t="shared" si="15"/>
        <v>3.8421052631578947</v>
      </c>
      <c r="CT69" s="401">
        <f t="shared" si="16"/>
        <v>74</v>
      </c>
      <c r="CU69" s="421"/>
      <c r="CV69" s="401">
        <f t="shared" si="17"/>
        <v>202</v>
      </c>
      <c r="CW69" s="404">
        <f t="shared" si="18"/>
        <v>3.8113207547169812</v>
      </c>
      <c r="CX69" s="401">
        <f t="shared" si="19"/>
        <v>66</v>
      </c>
      <c r="CY69" s="410"/>
      <c r="CZ69" s="764"/>
    </row>
    <row r="70" spans="1:104" ht="30.75" customHeight="1" thickBot="1" x14ac:dyDescent="0.3">
      <c r="A70" s="594" t="s">
        <v>849</v>
      </c>
      <c r="B70" s="319" t="s">
        <v>850</v>
      </c>
      <c r="C70" s="320" t="s">
        <v>743</v>
      </c>
      <c r="D70" s="320" t="s">
        <v>612</v>
      </c>
      <c r="E70" s="323"/>
      <c r="F70" s="396" t="s">
        <v>63</v>
      </c>
      <c r="G70" s="397">
        <f>'Stage 2 - Site Information'!N119</f>
        <v>4</v>
      </c>
      <c r="H70" s="396"/>
      <c r="I70" s="398">
        <f>'Stage 2 - Site Information'!M119</f>
        <v>0.31</v>
      </c>
      <c r="J70" s="399" t="s">
        <v>1346</v>
      </c>
      <c r="K70" s="405"/>
      <c r="L70" s="408"/>
      <c r="M70" s="401">
        <f t="shared" si="10"/>
        <v>5</v>
      </c>
      <c r="N70" s="409"/>
      <c r="O70" s="400">
        <v>4</v>
      </c>
      <c r="P70" s="400">
        <v>1</v>
      </c>
      <c r="Q70" s="408"/>
      <c r="R70" s="400">
        <v>5</v>
      </c>
      <c r="S70" s="400">
        <v>5</v>
      </c>
      <c r="T70" s="400">
        <v>3</v>
      </c>
      <c r="U70" s="400">
        <v>4</v>
      </c>
      <c r="V70" s="407"/>
      <c r="W70" s="401">
        <v>4</v>
      </c>
      <c r="X70" s="401">
        <v>3</v>
      </c>
      <c r="Y70" s="400">
        <v>1</v>
      </c>
      <c r="Z70" s="401">
        <v>4</v>
      </c>
      <c r="AA70" s="407"/>
      <c r="AB70" s="400">
        <v>5</v>
      </c>
      <c r="AC70" s="409"/>
      <c r="AD70" s="407"/>
      <c r="AE70" s="400">
        <v>5</v>
      </c>
      <c r="AF70" s="400">
        <v>5</v>
      </c>
      <c r="AG70" s="406"/>
      <c r="AH70" s="401">
        <v>5</v>
      </c>
      <c r="AI70" s="400">
        <v>5</v>
      </c>
      <c r="AJ70" s="400">
        <v>3</v>
      </c>
      <c r="AK70" s="400">
        <v>2</v>
      </c>
      <c r="AL70" s="395"/>
      <c r="AM70" s="400">
        <v>5</v>
      </c>
      <c r="AN70" s="400">
        <v>3</v>
      </c>
      <c r="AO70" s="400">
        <v>5</v>
      </c>
      <c r="AP70" s="400">
        <v>3</v>
      </c>
      <c r="AQ70" s="400">
        <v>5</v>
      </c>
      <c r="AR70" s="400">
        <v>4</v>
      </c>
      <c r="AS70" s="395"/>
      <c r="AT70" s="400">
        <v>5</v>
      </c>
      <c r="AU70" s="400">
        <v>5</v>
      </c>
      <c r="AV70" s="400">
        <v>5</v>
      </c>
      <c r="AW70" s="400">
        <v>3</v>
      </c>
      <c r="AX70" s="400">
        <v>2</v>
      </c>
      <c r="AY70" s="400">
        <v>1</v>
      </c>
      <c r="AZ70" s="400">
        <v>3</v>
      </c>
      <c r="BA70" s="400">
        <v>5</v>
      </c>
      <c r="BB70" s="409"/>
      <c r="BC70" s="401">
        <v>4</v>
      </c>
      <c r="BD70" s="400">
        <v>4</v>
      </c>
      <c r="BE70" s="395"/>
      <c r="BF70" s="400">
        <v>5</v>
      </c>
      <c r="BG70" s="400">
        <v>5</v>
      </c>
      <c r="BH70" s="395"/>
      <c r="BI70" s="400">
        <v>5</v>
      </c>
      <c r="BJ70" s="400">
        <v>5</v>
      </c>
      <c r="BK70" s="400">
        <v>3</v>
      </c>
      <c r="BL70" s="400">
        <v>5</v>
      </c>
      <c r="BM70" s="400">
        <v>1</v>
      </c>
      <c r="BN70" s="400">
        <v>3</v>
      </c>
      <c r="BO70" s="395"/>
      <c r="BP70" s="400">
        <v>5</v>
      </c>
      <c r="BQ70" s="400">
        <v>5</v>
      </c>
      <c r="BR70" s="406"/>
      <c r="BS70" s="400">
        <v>4</v>
      </c>
      <c r="BT70" s="400">
        <v>2</v>
      </c>
      <c r="BU70" s="400">
        <v>2</v>
      </c>
      <c r="BV70" s="400">
        <v>1</v>
      </c>
      <c r="BW70" s="400">
        <v>5</v>
      </c>
      <c r="BX70" s="409"/>
      <c r="BY70" s="400">
        <v>3</v>
      </c>
      <c r="BZ70" s="400">
        <v>5</v>
      </c>
      <c r="CA70" s="400">
        <v>1</v>
      </c>
      <c r="CB70" s="400">
        <v>4</v>
      </c>
      <c r="CC70" s="409"/>
      <c r="CD70" s="409"/>
      <c r="CE70" s="400">
        <v>1</v>
      </c>
      <c r="CF70" s="409"/>
      <c r="CG70" s="400">
        <v>5</v>
      </c>
      <c r="CH70" s="409"/>
      <c r="CI70" s="395"/>
      <c r="CJ70" s="409"/>
      <c r="CK70" s="400">
        <v>1</v>
      </c>
      <c r="CL70" s="395"/>
      <c r="CM70" s="404">
        <f t="shared" si="11"/>
        <v>3.7777777777777777</v>
      </c>
      <c r="CN70" s="401">
        <f t="shared" si="12"/>
        <v>51</v>
      </c>
      <c r="CO70" s="410"/>
      <c r="CP70" s="404">
        <f t="shared" si="13"/>
        <v>4.166666666666667</v>
      </c>
      <c r="CQ70" s="401">
        <f t="shared" si="14"/>
        <v>18</v>
      </c>
      <c r="CR70" s="410"/>
      <c r="CS70" s="404">
        <f t="shared" si="15"/>
        <v>3.6315789473684212</v>
      </c>
      <c r="CT70" s="401">
        <f t="shared" si="16"/>
        <v>110</v>
      </c>
      <c r="CU70" s="421"/>
      <c r="CV70" s="401">
        <f t="shared" si="17"/>
        <v>197</v>
      </c>
      <c r="CW70" s="404">
        <f t="shared" si="18"/>
        <v>3.7169811320754715</v>
      </c>
      <c r="CX70" s="401">
        <f t="shared" si="19"/>
        <v>94</v>
      </c>
      <c r="CY70" s="410"/>
      <c r="CZ70" s="766" t="s">
        <v>1427</v>
      </c>
    </row>
    <row r="71" spans="1:104" ht="30.75" customHeight="1" thickBot="1" x14ac:dyDescent="0.3">
      <c r="A71" s="594" t="s">
        <v>851</v>
      </c>
      <c r="B71" s="319" t="s">
        <v>852</v>
      </c>
      <c r="C71" s="320" t="s">
        <v>853</v>
      </c>
      <c r="D71" s="320" t="s">
        <v>535</v>
      </c>
      <c r="E71" s="323"/>
      <c r="F71" s="396" t="s">
        <v>63</v>
      </c>
      <c r="G71" s="397">
        <f>'Stage 2 - Site Information'!N120</f>
        <v>79</v>
      </c>
      <c r="H71" s="396"/>
      <c r="I71" s="398">
        <f>'Stage 2 - Site Information'!M120</f>
        <v>2.79</v>
      </c>
      <c r="J71" s="399" t="s">
        <v>854</v>
      </c>
      <c r="K71" s="405"/>
      <c r="L71" s="408"/>
      <c r="M71" s="401">
        <f t="shared" si="10"/>
        <v>5</v>
      </c>
      <c r="N71" s="409"/>
      <c r="O71" s="400">
        <v>5</v>
      </c>
      <c r="P71" s="400">
        <v>1</v>
      </c>
      <c r="Q71" s="408"/>
      <c r="R71" s="400">
        <v>5</v>
      </c>
      <c r="S71" s="400">
        <v>5</v>
      </c>
      <c r="T71" s="400">
        <v>5</v>
      </c>
      <c r="U71" s="400">
        <v>5</v>
      </c>
      <c r="V71" s="407"/>
      <c r="W71" s="401">
        <v>4</v>
      </c>
      <c r="X71" s="401">
        <v>5</v>
      </c>
      <c r="Y71" s="400">
        <v>5</v>
      </c>
      <c r="Z71" s="401">
        <v>4</v>
      </c>
      <c r="AA71" s="407"/>
      <c r="AB71" s="400">
        <v>5</v>
      </c>
      <c r="AC71" s="409"/>
      <c r="AD71" s="407"/>
      <c r="AE71" s="400">
        <v>1</v>
      </c>
      <c r="AF71" s="400">
        <v>3</v>
      </c>
      <c r="AG71" s="406"/>
      <c r="AH71" s="401">
        <v>2</v>
      </c>
      <c r="AI71" s="400">
        <v>4</v>
      </c>
      <c r="AJ71" s="400">
        <v>1</v>
      </c>
      <c r="AK71" s="400">
        <v>4</v>
      </c>
      <c r="AL71" s="395"/>
      <c r="AM71" s="400">
        <v>1</v>
      </c>
      <c r="AN71" s="400">
        <v>3</v>
      </c>
      <c r="AO71" s="400">
        <v>2</v>
      </c>
      <c r="AP71" s="400">
        <v>4</v>
      </c>
      <c r="AQ71" s="400">
        <v>5</v>
      </c>
      <c r="AR71" s="400">
        <v>5</v>
      </c>
      <c r="AS71" s="395"/>
      <c r="AT71" s="400">
        <v>5</v>
      </c>
      <c r="AU71" s="400">
        <v>5</v>
      </c>
      <c r="AV71" s="400">
        <v>4</v>
      </c>
      <c r="AW71" s="400">
        <v>5</v>
      </c>
      <c r="AX71" s="400">
        <v>5</v>
      </c>
      <c r="AY71" s="400">
        <v>5</v>
      </c>
      <c r="AZ71" s="400">
        <v>5</v>
      </c>
      <c r="BA71" s="400">
        <v>5</v>
      </c>
      <c r="BB71" s="409"/>
      <c r="BC71" s="401">
        <v>5</v>
      </c>
      <c r="BD71" s="400">
        <v>5</v>
      </c>
      <c r="BE71" s="395"/>
      <c r="BF71" s="400">
        <v>5</v>
      </c>
      <c r="BG71" s="400">
        <v>5</v>
      </c>
      <c r="BH71" s="395"/>
      <c r="BI71" s="400">
        <v>5</v>
      </c>
      <c r="BJ71" s="400">
        <v>5</v>
      </c>
      <c r="BK71" s="400">
        <v>3</v>
      </c>
      <c r="BL71" s="400">
        <v>5</v>
      </c>
      <c r="BM71" s="400">
        <v>5</v>
      </c>
      <c r="BN71" s="400">
        <v>5</v>
      </c>
      <c r="BO71" s="395"/>
      <c r="BP71" s="400">
        <v>5</v>
      </c>
      <c r="BQ71" s="400">
        <v>5</v>
      </c>
      <c r="BR71" s="406"/>
      <c r="BS71" s="400">
        <v>4</v>
      </c>
      <c r="BT71" s="400">
        <v>2</v>
      </c>
      <c r="BU71" s="400">
        <v>3</v>
      </c>
      <c r="BV71" s="400">
        <v>5</v>
      </c>
      <c r="BW71" s="400">
        <v>5</v>
      </c>
      <c r="BX71" s="409"/>
      <c r="BY71" s="400">
        <v>5</v>
      </c>
      <c r="BZ71" s="400">
        <v>4</v>
      </c>
      <c r="CA71" s="400">
        <v>3</v>
      </c>
      <c r="CB71" s="400">
        <v>4</v>
      </c>
      <c r="CC71" s="409"/>
      <c r="CD71" s="409"/>
      <c r="CE71" s="400">
        <v>4</v>
      </c>
      <c r="CF71" s="409"/>
      <c r="CG71" s="400">
        <v>5</v>
      </c>
      <c r="CH71" s="409"/>
      <c r="CI71" s="395"/>
      <c r="CJ71" s="409"/>
      <c r="CK71" s="400">
        <v>5</v>
      </c>
      <c r="CL71" s="395"/>
      <c r="CM71" s="404">
        <f t="shared" si="11"/>
        <v>4.7777777777777777</v>
      </c>
      <c r="CN71" s="401">
        <f t="shared" si="12"/>
        <v>1</v>
      </c>
      <c r="CO71" s="410"/>
      <c r="CP71" s="404">
        <f t="shared" si="13"/>
        <v>2.5</v>
      </c>
      <c r="CQ71" s="401">
        <f t="shared" si="14"/>
        <v>101</v>
      </c>
      <c r="CR71" s="410"/>
      <c r="CS71" s="404">
        <f t="shared" si="15"/>
        <v>4.3684210526315788</v>
      </c>
      <c r="CT71" s="401">
        <f t="shared" si="16"/>
        <v>13</v>
      </c>
      <c r="CU71" s="421"/>
      <c r="CV71" s="401">
        <f t="shared" si="17"/>
        <v>224</v>
      </c>
      <c r="CW71" s="404">
        <f t="shared" si="18"/>
        <v>4.2264150943396226</v>
      </c>
      <c r="CX71" s="401">
        <f t="shared" si="19"/>
        <v>3</v>
      </c>
      <c r="CY71" s="410"/>
      <c r="CZ71" s="764"/>
    </row>
    <row r="72" spans="1:104" ht="30.75" customHeight="1" thickBot="1" x14ac:dyDescent="0.3">
      <c r="A72" s="594" t="s">
        <v>855</v>
      </c>
      <c r="B72" s="319" t="s">
        <v>856</v>
      </c>
      <c r="C72" s="320" t="s">
        <v>797</v>
      </c>
      <c r="D72" s="320" t="s">
        <v>593</v>
      </c>
      <c r="E72" s="323"/>
      <c r="F72" s="396" t="s">
        <v>63</v>
      </c>
      <c r="G72" s="397">
        <f>'Stage 2 - Site Information'!N121</f>
        <v>74</v>
      </c>
      <c r="H72" s="396"/>
      <c r="I72" s="398">
        <f>'Stage 2 - Site Information'!M121</f>
        <v>3.7</v>
      </c>
      <c r="J72" s="399"/>
      <c r="K72" s="405"/>
      <c r="L72" s="408"/>
      <c r="M72" s="401">
        <f t="shared" ref="M72:M103" si="20">IF(I72&gt;0.249,5,1)</f>
        <v>5</v>
      </c>
      <c r="N72" s="409"/>
      <c r="O72" s="400">
        <v>2</v>
      </c>
      <c r="P72" s="400">
        <v>1</v>
      </c>
      <c r="Q72" s="408"/>
      <c r="R72" s="400">
        <v>3</v>
      </c>
      <c r="S72" s="400">
        <v>5</v>
      </c>
      <c r="T72" s="400">
        <v>1</v>
      </c>
      <c r="U72" s="400">
        <v>4</v>
      </c>
      <c r="V72" s="407"/>
      <c r="W72" s="401">
        <v>4</v>
      </c>
      <c r="X72" s="401">
        <v>3</v>
      </c>
      <c r="Y72" s="400">
        <v>5</v>
      </c>
      <c r="Z72" s="401">
        <v>4</v>
      </c>
      <c r="AA72" s="407"/>
      <c r="AB72" s="400">
        <v>5</v>
      </c>
      <c r="AC72" s="409"/>
      <c r="AD72" s="407"/>
      <c r="AE72" s="400">
        <v>5</v>
      </c>
      <c r="AF72" s="400">
        <v>5</v>
      </c>
      <c r="AG72" s="406"/>
      <c r="AH72" s="401">
        <v>5</v>
      </c>
      <c r="AI72" s="400">
        <v>5</v>
      </c>
      <c r="AJ72" s="400">
        <v>3</v>
      </c>
      <c r="AK72" s="400">
        <v>2</v>
      </c>
      <c r="AL72" s="395"/>
      <c r="AM72" s="400">
        <v>5</v>
      </c>
      <c r="AN72" s="400">
        <v>3</v>
      </c>
      <c r="AO72" s="400">
        <v>5</v>
      </c>
      <c r="AP72" s="400">
        <v>3</v>
      </c>
      <c r="AQ72" s="400">
        <v>5</v>
      </c>
      <c r="AR72" s="400">
        <v>5</v>
      </c>
      <c r="AS72" s="395"/>
      <c r="AT72" s="400">
        <v>5</v>
      </c>
      <c r="AU72" s="400">
        <v>5</v>
      </c>
      <c r="AV72" s="400">
        <v>5</v>
      </c>
      <c r="AW72" s="400">
        <v>5</v>
      </c>
      <c r="AX72" s="400">
        <v>2</v>
      </c>
      <c r="AY72" s="400">
        <v>5</v>
      </c>
      <c r="AZ72" s="400">
        <v>5</v>
      </c>
      <c r="BA72" s="400">
        <v>5</v>
      </c>
      <c r="BB72" s="409"/>
      <c r="BC72" s="401">
        <v>3</v>
      </c>
      <c r="BD72" s="400">
        <v>3</v>
      </c>
      <c r="BE72" s="395"/>
      <c r="BF72" s="400">
        <v>3</v>
      </c>
      <c r="BG72" s="400">
        <v>5</v>
      </c>
      <c r="BH72" s="395"/>
      <c r="BI72" s="400">
        <v>5</v>
      </c>
      <c r="BJ72" s="400">
        <v>5</v>
      </c>
      <c r="BK72" s="400">
        <v>3</v>
      </c>
      <c r="BL72" s="400">
        <v>5</v>
      </c>
      <c r="BM72" s="400">
        <v>5</v>
      </c>
      <c r="BN72" s="400">
        <v>5</v>
      </c>
      <c r="BO72" s="395"/>
      <c r="BP72" s="400">
        <v>5</v>
      </c>
      <c r="BQ72" s="400">
        <v>5</v>
      </c>
      <c r="BR72" s="406"/>
      <c r="BS72" s="400">
        <v>1</v>
      </c>
      <c r="BT72" s="400">
        <v>2</v>
      </c>
      <c r="BU72" s="400">
        <v>4</v>
      </c>
      <c r="BV72" s="400">
        <v>1</v>
      </c>
      <c r="BW72" s="400">
        <v>1</v>
      </c>
      <c r="BX72" s="409"/>
      <c r="BY72" s="400">
        <v>1</v>
      </c>
      <c r="BZ72" s="400">
        <v>5</v>
      </c>
      <c r="CA72" s="400">
        <v>1</v>
      </c>
      <c r="CB72" s="400">
        <v>1</v>
      </c>
      <c r="CC72" s="409"/>
      <c r="CD72" s="409"/>
      <c r="CE72" s="400">
        <v>1</v>
      </c>
      <c r="CF72" s="409"/>
      <c r="CG72" s="400">
        <v>5</v>
      </c>
      <c r="CH72" s="409"/>
      <c r="CI72" s="395"/>
      <c r="CJ72" s="409"/>
      <c r="CK72" s="400">
        <v>1</v>
      </c>
      <c r="CL72" s="395"/>
      <c r="CM72" s="404">
        <f t="shared" ref="CM72:CM103" si="21">SUM(R72:AC72)/COUNTA(R72:AC72)</f>
        <v>3.7777777777777777</v>
      </c>
      <c r="CN72" s="401">
        <f t="shared" ref="CN72:CN82" si="22">RANK(CM72,CM$8:CM$155)</f>
        <v>51</v>
      </c>
      <c r="CO72" s="410"/>
      <c r="CP72" s="404">
        <f t="shared" ref="CP72:CP103" si="23">SUM(AE72:AK72)/COUNTA(AE72:AK72)</f>
        <v>4.166666666666667</v>
      </c>
      <c r="CQ72" s="401">
        <f t="shared" ref="CQ72:CQ82" si="24">RANK(CP72,CP$8:CP$155)</f>
        <v>18</v>
      </c>
      <c r="CR72" s="410"/>
      <c r="CS72" s="404">
        <f t="shared" ref="CS72:CS103" si="25">SUM(AM72:CK72)/COUNTA(AM72:CK72)</f>
        <v>3.6578947368421053</v>
      </c>
      <c r="CT72" s="401">
        <f t="shared" ref="CT72:CT82" si="26">RANK(CS72,CS$8:CS$155)</f>
        <v>107</v>
      </c>
      <c r="CU72" s="421"/>
      <c r="CV72" s="401">
        <f t="shared" ref="CV72:CV103" si="27">SUM(R72:CK72)</f>
        <v>198</v>
      </c>
      <c r="CW72" s="404">
        <f t="shared" ref="CW72:CW103" si="28">CV72/COUNTA(R72:CK72)</f>
        <v>3.7358490566037736</v>
      </c>
      <c r="CX72" s="401">
        <f t="shared" ref="CX72:CX82" si="29">RANK(CW72,CW$8:CW$155)</f>
        <v>89</v>
      </c>
      <c r="CY72" s="410"/>
      <c r="CZ72" s="764"/>
    </row>
    <row r="73" spans="1:104" ht="30.75" customHeight="1" thickBot="1" x14ac:dyDescent="0.3">
      <c r="A73" s="594" t="s">
        <v>857</v>
      </c>
      <c r="B73" s="319" t="s">
        <v>858</v>
      </c>
      <c r="C73" s="320" t="s">
        <v>859</v>
      </c>
      <c r="D73" s="320" t="s">
        <v>612</v>
      </c>
      <c r="E73" s="323"/>
      <c r="F73" s="396" t="s">
        <v>63</v>
      </c>
      <c r="G73" s="397">
        <f>'Stage 2 - Site Information'!N122</f>
        <v>68</v>
      </c>
      <c r="H73" s="396"/>
      <c r="I73" s="398">
        <f>'Stage 2 - Site Information'!M122</f>
        <v>2.27</v>
      </c>
      <c r="J73" s="399" t="s">
        <v>682</v>
      </c>
      <c r="K73" s="405"/>
      <c r="L73" s="408"/>
      <c r="M73" s="401">
        <f t="shared" si="20"/>
        <v>5</v>
      </c>
      <c r="N73" s="409"/>
      <c r="O73" s="400">
        <v>4</v>
      </c>
      <c r="P73" s="400">
        <v>1</v>
      </c>
      <c r="Q73" s="408"/>
      <c r="R73" s="400">
        <v>3</v>
      </c>
      <c r="S73" s="400">
        <v>5</v>
      </c>
      <c r="T73" s="400">
        <v>1</v>
      </c>
      <c r="U73" s="400">
        <v>4</v>
      </c>
      <c r="V73" s="407"/>
      <c r="W73" s="401">
        <v>4</v>
      </c>
      <c r="X73" s="401">
        <v>3</v>
      </c>
      <c r="Y73" s="400">
        <v>1</v>
      </c>
      <c r="Z73" s="401">
        <v>4</v>
      </c>
      <c r="AA73" s="407"/>
      <c r="AB73" s="400">
        <v>5</v>
      </c>
      <c r="AC73" s="409"/>
      <c r="AD73" s="407"/>
      <c r="AE73" s="400">
        <v>5</v>
      </c>
      <c r="AF73" s="400">
        <v>5</v>
      </c>
      <c r="AG73" s="406"/>
      <c r="AH73" s="401">
        <v>5</v>
      </c>
      <c r="AI73" s="400">
        <v>4</v>
      </c>
      <c r="AJ73" s="400">
        <v>3</v>
      </c>
      <c r="AK73" s="400">
        <v>2</v>
      </c>
      <c r="AL73" s="395"/>
      <c r="AM73" s="400">
        <v>5</v>
      </c>
      <c r="AN73" s="400">
        <v>3</v>
      </c>
      <c r="AO73" s="400">
        <v>3</v>
      </c>
      <c r="AP73" s="400">
        <v>3</v>
      </c>
      <c r="AQ73" s="400">
        <v>5</v>
      </c>
      <c r="AR73" s="400">
        <v>5</v>
      </c>
      <c r="AS73" s="395"/>
      <c r="AT73" s="400">
        <v>5</v>
      </c>
      <c r="AU73" s="400">
        <v>5</v>
      </c>
      <c r="AV73" s="400">
        <v>5</v>
      </c>
      <c r="AW73" s="400">
        <v>1</v>
      </c>
      <c r="AX73" s="400">
        <v>5</v>
      </c>
      <c r="AY73" s="400">
        <v>5</v>
      </c>
      <c r="AZ73" s="400">
        <v>5</v>
      </c>
      <c r="BA73" s="400">
        <v>5</v>
      </c>
      <c r="BB73" s="409"/>
      <c r="BC73" s="401">
        <v>4</v>
      </c>
      <c r="BD73" s="400">
        <v>4</v>
      </c>
      <c r="BE73" s="395"/>
      <c r="BF73" s="400">
        <v>3</v>
      </c>
      <c r="BG73" s="400">
        <v>5</v>
      </c>
      <c r="BH73" s="395"/>
      <c r="BI73" s="400">
        <v>5</v>
      </c>
      <c r="BJ73" s="400">
        <v>5</v>
      </c>
      <c r="BK73" s="400">
        <v>1</v>
      </c>
      <c r="BL73" s="400">
        <v>5</v>
      </c>
      <c r="BM73" s="400">
        <v>1</v>
      </c>
      <c r="BN73" s="400">
        <v>5</v>
      </c>
      <c r="BO73" s="395"/>
      <c r="BP73" s="400">
        <v>5</v>
      </c>
      <c r="BQ73" s="400">
        <v>5</v>
      </c>
      <c r="BR73" s="406"/>
      <c r="BS73" s="400">
        <v>4</v>
      </c>
      <c r="BT73" s="400">
        <v>2</v>
      </c>
      <c r="BU73" s="400">
        <v>2</v>
      </c>
      <c r="BV73" s="400">
        <v>3</v>
      </c>
      <c r="BW73" s="400">
        <v>3</v>
      </c>
      <c r="BX73" s="409"/>
      <c r="BY73" s="400">
        <v>3</v>
      </c>
      <c r="BZ73" s="400">
        <v>4</v>
      </c>
      <c r="CA73" s="400">
        <v>2</v>
      </c>
      <c r="CB73" s="400">
        <v>3</v>
      </c>
      <c r="CC73" s="409"/>
      <c r="CD73" s="409"/>
      <c r="CE73" s="400"/>
      <c r="CF73" s="409"/>
      <c r="CG73" s="400"/>
      <c r="CH73" s="409"/>
      <c r="CI73" s="395"/>
      <c r="CJ73" s="409"/>
      <c r="CK73" s="400"/>
      <c r="CL73" s="395"/>
      <c r="CM73" s="404">
        <f t="shared" si="21"/>
        <v>3.3333333333333335</v>
      </c>
      <c r="CN73" s="401">
        <f t="shared" si="22"/>
        <v>110</v>
      </c>
      <c r="CO73" s="410"/>
      <c r="CP73" s="404">
        <f t="shared" si="23"/>
        <v>4</v>
      </c>
      <c r="CQ73" s="401">
        <f t="shared" si="24"/>
        <v>39</v>
      </c>
      <c r="CR73" s="410"/>
      <c r="CS73" s="404">
        <f t="shared" si="25"/>
        <v>3.8285714285714287</v>
      </c>
      <c r="CT73" s="401">
        <f t="shared" si="26"/>
        <v>76</v>
      </c>
      <c r="CU73" s="421"/>
      <c r="CV73" s="401">
        <f t="shared" si="27"/>
        <v>188</v>
      </c>
      <c r="CW73" s="404">
        <f t="shared" si="28"/>
        <v>3.76</v>
      </c>
      <c r="CX73" s="401">
        <f t="shared" si="29"/>
        <v>79</v>
      </c>
      <c r="CY73" s="410"/>
      <c r="CZ73" s="764"/>
    </row>
    <row r="74" spans="1:104" ht="30.75" customHeight="1" thickBot="1" x14ac:dyDescent="0.3">
      <c r="A74" s="594" t="s">
        <v>860</v>
      </c>
      <c r="B74" s="319" t="s">
        <v>861</v>
      </c>
      <c r="C74" s="320" t="s">
        <v>803</v>
      </c>
      <c r="D74" s="320" t="s">
        <v>535</v>
      </c>
      <c r="E74" s="323"/>
      <c r="F74" s="396" t="s">
        <v>63</v>
      </c>
      <c r="G74" s="397">
        <f>'Stage 2 - Site Information'!N123</f>
        <v>59</v>
      </c>
      <c r="H74" s="396"/>
      <c r="I74" s="398">
        <f>'Stage 2 - Site Information'!M123</f>
        <v>1.97</v>
      </c>
      <c r="J74" s="399"/>
      <c r="K74" s="405"/>
      <c r="L74" s="408"/>
      <c r="M74" s="401">
        <f t="shared" si="20"/>
        <v>5</v>
      </c>
      <c r="N74" s="409"/>
      <c r="O74" s="400">
        <v>1</v>
      </c>
      <c r="P74" s="400">
        <v>2</v>
      </c>
      <c r="Q74" s="408"/>
      <c r="R74" s="400">
        <v>5</v>
      </c>
      <c r="S74" s="400">
        <v>5</v>
      </c>
      <c r="T74" s="400">
        <v>1</v>
      </c>
      <c r="U74" s="400">
        <v>4</v>
      </c>
      <c r="V74" s="407"/>
      <c r="W74" s="401">
        <v>4</v>
      </c>
      <c r="X74" s="401">
        <v>3</v>
      </c>
      <c r="Y74" s="400">
        <v>3</v>
      </c>
      <c r="Z74" s="401">
        <v>4</v>
      </c>
      <c r="AA74" s="407"/>
      <c r="AB74" s="400">
        <v>5</v>
      </c>
      <c r="AC74" s="409"/>
      <c r="AD74" s="407"/>
      <c r="AE74" s="400">
        <v>1</v>
      </c>
      <c r="AF74" s="400">
        <v>1</v>
      </c>
      <c r="AG74" s="406"/>
      <c r="AH74" s="401">
        <v>3</v>
      </c>
      <c r="AI74" s="400">
        <v>4</v>
      </c>
      <c r="AJ74" s="400">
        <v>5</v>
      </c>
      <c r="AK74" s="400">
        <v>2</v>
      </c>
      <c r="AL74" s="395"/>
      <c r="AM74" s="400">
        <v>5</v>
      </c>
      <c r="AN74" s="400">
        <v>4</v>
      </c>
      <c r="AO74" s="400">
        <v>5</v>
      </c>
      <c r="AP74" s="400">
        <v>3</v>
      </c>
      <c r="AQ74" s="400">
        <v>5</v>
      </c>
      <c r="AR74" s="400">
        <v>5</v>
      </c>
      <c r="AS74" s="395"/>
      <c r="AT74" s="400">
        <v>5</v>
      </c>
      <c r="AU74" s="400">
        <v>5</v>
      </c>
      <c r="AV74" s="400">
        <v>5</v>
      </c>
      <c r="AW74" s="400">
        <v>5</v>
      </c>
      <c r="AX74" s="400">
        <v>2</v>
      </c>
      <c r="AY74" s="400">
        <v>5</v>
      </c>
      <c r="AZ74" s="400">
        <v>5</v>
      </c>
      <c r="BA74" s="400">
        <v>5</v>
      </c>
      <c r="BB74" s="409"/>
      <c r="BC74" s="401">
        <v>2</v>
      </c>
      <c r="BD74" s="400">
        <v>1</v>
      </c>
      <c r="BE74" s="395"/>
      <c r="BF74" s="400">
        <v>3</v>
      </c>
      <c r="BG74" s="400">
        <v>5</v>
      </c>
      <c r="BH74" s="395"/>
      <c r="BI74" s="400">
        <v>5</v>
      </c>
      <c r="BJ74" s="400">
        <v>5</v>
      </c>
      <c r="BK74" s="400">
        <v>1</v>
      </c>
      <c r="BL74" s="400">
        <v>5</v>
      </c>
      <c r="BM74" s="400">
        <v>5</v>
      </c>
      <c r="BN74" s="400">
        <v>3</v>
      </c>
      <c r="BO74" s="395"/>
      <c r="BP74" s="400">
        <v>5</v>
      </c>
      <c r="BQ74" s="400">
        <v>5</v>
      </c>
      <c r="BR74" s="406"/>
      <c r="BS74" s="400">
        <v>3</v>
      </c>
      <c r="BT74" s="400">
        <v>2</v>
      </c>
      <c r="BU74" s="400">
        <v>1</v>
      </c>
      <c r="BV74" s="400">
        <v>3</v>
      </c>
      <c r="BW74" s="400">
        <v>4</v>
      </c>
      <c r="BX74" s="409"/>
      <c r="BY74" s="400">
        <v>4</v>
      </c>
      <c r="BZ74" s="400">
        <v>4</v>
      </c>
      <c r="CA74" s="400">
        <v>3</v>
      </c>
      <c r="CB74" s="400">
        <v>2</v>
      </c>
      <c r="CC74" s="409"/>
      <c r="CD74" s="409"/>
      <c r="CE74" s="400">
        <v>3</v>
      </c>
      <c r="CF74" s="409"/>
      <c r="CG74" s="400">
        <v>4</v>
      </c>
      <c r="CH74" s="409"/>
      <c r="CI74" s="395"/>
      <c r="CJ74" s="409"/>
      <c r="CK74" s="400">
        <v>1</v>
      </c>
      <c r="CL74" s="395"/>
      <c r="CM74" s="404">
        <f t="shared" si="21"/>
        <v>3.7777777777777777</v>
      </c>
      <c r="CN74" s="401">
        <f t="shared" si="22"/>
        <v>51</v>
      </c>
      <c r="CO74" s="410"/>
      <c r="CP74" s="404">
        <f t="shared" si="23"/>
        <v>2.6666666666666665</v>
      </c>
      <c r="CQ74" s="401">
        <f t="shared" si="24"/>
        <v>95</v>
      </c>
      <c r="CR74" s="410"/>
      <c r="CS74" s="404">
        <f t="shared" si="25"/>
        <v>3.763157894736842</v>
      </c>
      <c r="CT74" s="401">
        <f t="shared" si="26"/>
        <v>82</v>
      </c>
      <c r="CU74" s="421"/>
      <c r="CV74" s="401">
        <f t="shared" si="27"/>
        <v>193</v>
      </c>
      <c r="CW74" s="404">
        <f t="shared" si="28"/>
        <v>3.641509433962264</v>
      </c>
      <c r="CX74" s="401">
        <f t="shared" si="29"/>
        <v>102</v>
      </c>
      <c r="CY74" s="410"/>
      <c r="CZ74" s="764"/>
    </row>
    <row r="75" spans="1:104" ht="30.75" customHeight="1" thickBot="1" x14ac:dyDescent="0.3">
      <c r="A75" s="594" t="s">
        <v>862</v>
      </c>
      <c r="B75" s="319" t="s">
        <v>863</v>
      </c>
      <c r="C75" s="320" t="s">
        <v>763</v>
      </c>
      <c r="D75" s="320" t="s">
        <v>524</v>
      </c>
      <c r="E75" s="323"/>
      <c r="F75" s="396" t="s">
        <v>63</v>
      </c>
      <c r="G75" s="397">
        <f>'Stage 2 - Site Information'!N124</f>
        <v>46</v>
      </c>
      <c r="H75" s="396"/>
      <c r="I75" s="398">
        <f>'Stage 2 - Site Information'!M124</f>
        <v>1.56</v>
      </c>
      <c r="J75" s="399" t="s">
        <v>682</v>
      </c>
      <c r="K75" s="405"/>
      <c r="L75" s="408"/>
      <c r="M75" s="401">
        <f t="shared" si="20"/>
        <v>5</v>
      </c>
      <c r="N75" s="409"/>
      <c r="O75" s="400">
        <v>3</v>
      </c>
      <c r="P75" s="400">
        <v>2</v>
      </c>
      <c r="Q75" s="408"/>
      <c r="R75" s="400">
        <v>3</v>
      </c>
      <c r="S75" s="400">
        <v>5</v>
      </c>
      <c r="T75" s="400">
        <v>1</v>
      </c>
      <c r="U75" s="400">
        <v>4</v>
      </c>
      <c r="V75" s="407"/>
      <c r="W75" s="401">
        <v>4</v>
      </c>
      <c r="X75" s="401">
        <v>3</v>
      </c>
      <c r="Y75" s="400">
        <v>3</v>
      </c>
      <c r="Z75" s="401">
        <v>4</v>
      </c>
      <c r="AA75" s="407"/>
      <c r="AB75" s="400">
        <v>5</v>
      </c>
      <c r="AC75" s="409"/>
      <c r="AD75" s="407"/>
      <c r="AE75" s="400">
        <v>5</v>
      </c>
      <c r="AF75" s="400">
        <v>5</v>
      </c>
      <c r="AG75" s="406"/>
      <c r="AH75" s="401">
        <v>4</v>
      </c>
      <c r="AI75" s="400">
        <v>4</v>
      </c>
      <c r="AJ75" s="400">
        <v>3</v>
      </c>
      <c r="AK75" s="400">
        <v>2</v>
      </c>
      <c r="AL75" s="395"/>
      <c r="AM75" s="400">
        <v>5</v>
      </c>
      <c r="AN75" s="400">
        <v>5</v>
      </c>
      <c r="AO75" s="400">
        <v>5</v>
      </c>
      <c r="AP75" s="400">
        <v>3</v>
      </c>
      <c r="AQ75" s="400">
        <v>3</v>
      </c>
      <c r="AR75" s="400">
        <v>5</v>
      </c>
      <c r="AS75" s="395"/>
      <c r="AT75" s="400">
        <v>3</v>
      </c>
      <c r="AU75" s="400">
        <v>5</v>
      </c>
      <c r="AV75" s="400">
        <v>5</v>
      </c>
      <c r="AW75" s="400">
        <v>5</v>
      </c>
      <c r="AX75" s="400">
        <v>2</v>
      </c>
      <c r="AY75" s="400">
        <v>1</v>
      </c>
      <c r="AZ75" s="400">
        <v>5</v>
      </c>
      <c r="BA75" s="400">
        <v>5</v>
      </c>
      <c r="BB75" s="409"/>
      <c r="BC75" s="401">
        <v>3</v>
      </c>
      <c r="BD75" s="400">
        <v>1</v>
      </c>
      <c r="BE75" s="395"/>
      <c r="BF75" s="400">
        <v>3</v>
      </c>
      <c r="BG75" s="400">
        <v>2</v>
      </c>
      <c r="BH75" s="395"/>
      <c r="BI75" s="400">
        <v>5</v>
      </c>
      <c r="BJ75" s="400">
        <v>3</v>
      </c>
      <c r="BK75" s="400">
        <v>1</v>
      </c>
      <c r="BL75" s="400">
        <v>5</v>
      </c>
      <c r="BM75" s="400">
        <v>5</v>
      </c>
      <c r="BN75" s="400">
        <v>5</v>
      </c>
      <c r="BO75" s="395"/>
      <c r="BP75" s="400">
        <v>5</v>
      </c>
      <c r="BQ75" s="400">
        <v>5</v>
      </c>
      <c r="BR75" s="406"/>
      <c r="BS75" s="400">
        <v>3</v>
      </c>
      <c r="BT75" s="400">
        <v>4</v>
      </c>
      <c r="BU75" s="400">
        <v>3</v>
      </c>
      <c r="BV75" s="400">
        <v>3</v>
      </c>
      <c r="BW75" s="400">
        <v>2</v>
      </c>
      <c r="BX75" s="409"/>
      <c r="BY75" s="400">
        <v>5</v>
      </c>
      <c r="BZ75" s="400">
        <v>4</v>
      </c>
      <c r="CA75" s="400">
        <v>1</v>
      </c>
      <c r="CB75" s="400">
        <v>2</v>
      </c>
      <c r="CC75" s="409"/>
      <c r="CD75" s="409"/>
      <c r="CE75" s="400">
        <v>1</v>
      </c>
      <c r="CF75" s="409"/>
      <c r="CG75" s="400">
        <v>3</v>
      </c>
      <c r="CH75" s="409"/>
      <c r="CI75" s="395"/>
      <c r="CJ75" s="409"/>
      <c r="CK75" s="400">
        <v>1</v>
      </c>
      <c r="CL75" s="395"/>
      <c r="CM75" s="404">
        <f t="shared" si="21"/>
        <v>3.5555555555555554</v>
      </c>
      <c r="CN75" s="401">
        <f t="shared" si="22"/>
        <v>91</v>
      </c>
      <c r="CO75" s="410"/>
      <c r="CP75" s="404">
        <f t="shared" si="23"/>
        <v>3.8333333333333335</v>
      </c>
      <c r="CQ75" s="401">
        <f t="shared" si="24"/>
        <v>50</v>
      </c>
      <c r="CR75" s="410"/>
      <c r="CS75" s="404">
        <f t="shared" si="25"/>
        <v>3.4736842105263159</v>
      </c>
      <c r="CT75" s="401">
        <f t="shared" si="26"/>
        <v>125</v>
      </c>
      <c r="CU75" s="421"/>
      <c r="CV75" s="401">
        <f t="shared" si="27"/>
        <v>187</v>
      </c>
      <c r="CW75" s="404">
        <f t="shared" si="28"/>
        <v>3.5283018867924527</v>
      </c>
      <c r="CX75" s="401">
        <f t="shared" si="29"/>
        <v>126</v>
      </c>
      <c r="CY75" s="410"/>
      <c r="CZ75" s="766" t="s">
        <v>1430</v>
      </c>
    </row>
    <row r="76" spans="1:104" ht="30.75" customHeight="1" thickBot="1" x14ac:dyDescent="0.3">
      <c r="A76" s="594" t="s">
        <v>869</v>
      </c>
      <c r="B76" s="319" t="s">
        <v>870</v>
      </c>
      <c r="C76" s="320" t="s">
        <v>763</v>
      </c>
      <c r="D76" s="320" t="s">
        <v>524</v>
      </c>
      <c r="E76" s="323"/>
      <c r="F76" s="396" t="s">
        <v>63</v>
      </c>
      <c r="G76" s="397">
        <f>'Stage 2 - Site Information'!N127</f>
        <v>300</v>
      </c>
      <c r="H76" s="396"/>
      <c r="I76" s="398">
        <f>'Stage 2 - Site Information'!M127</f>
        <v>10.039999999999999</v>
      </c>
      <c r="J76" s="399" t="s">
        <v>682</v>
      </c>
      <c r="K76" s="405"/>
      <c r="L76" s="408"/>
      <c r="M76" s="401">
        <f t="shared" si="20"/>
        <v>5</v>
      </c>
      <c r="N76" s="409"/>
      <c r="O76" s="400">
        <v>1</v>
      </c>
      <c r="P76" s="400">
        <v>1</v>
      </c>
      <c r="Q76" s="408"/>
      <c r="R76" s="400">
        <v>3</v>
      </c>
      <c r="S76" s="400">
        <v>5</v>
      </c>
      <c r="T76" s="400">
        <v>1</v>
      </c>
      <c r="U76" s="400">
        <v>4</v>
      </c>
      <c r="V76" s="407"/>
      <c r="W76" s="401">
        <v>4</v>
      </c>
      <c r="X76" s="401">
        <v>3</v>
      </c>
      <c r="Y76" s="400">
        <v>1</v>
      </c>
      <c r="Z76" s="401">
        <v>4</v>
      </c>
      <c r="AA76" s="407"/>
      <c r="AB76" s="400">
        <v>5</v>
      </c>
      <c r="AC76" s="409"/>
      <c r="AD76" s="407"/>
      <c r="AE76" s="400">
        <v>5</v>
      </c>
      <c r="AF76" s="400">
        <v>5</v>
      </c>
      <c r="AG76" s="406"/>
      <c r="AH76" s="401">
        <v>5</v>
      </c>
      <c r="AI76" s="400">
        <v>4</v>
      </c>
      <c r="AJ76" s="400">
        <v>3</v>
      </c>
      <c r="AK76" s="400">
        <v>2</v>
      </c>
      <c r="AL76" s="395"/>
      <c r="AM76" s="400">
        <v>5</v>
      </c>
      <c r="AN76" s="400">
        <v>4</v>
      </c>
      <c r="AO76" s="400">
        <v>3</v>
      </c>
      <c r="AP76" s="400">
        <v>3</v>
      </c>
      <c r="AQ76" s="400">
        <v>3</v>
      </c>
      <c r="AR76" s="400">
        <v>5</v>
      </c>
      <c r="AS76" s="395"/>
      <c r="AT76" s="400">
        <v>5</v>
      </c>
      <c r="AU76" s="400">
        <v>5</v>
      </c>
      <c r="AV76" s="400">
        <v>5</v>
      </c>
      <c r="AW76" s="400">
        <v>3</v>
      </c>
      <c r="AX76" s="400">
        <v>2</v>
      </c>
      <c r="AY76" s="400">
        <v>1</v>
      </c>
      <c r="AZ76" s="400">
        <v>3</v>
      </c>
      <c r="BA76" s="400">
        <v>5</v>
      </c>
      <c r="BB76" s="409"/>
      <c r="BC76" s="401">
        <v>2</v>
      </c>
      <c r="BD76" s="400">
        <v>1</v>
      </c>
      <c r="BE76" s="395"/>
      <c r="BF76" s="400">
        <v>3</v>
      </c>
      <c r="BG76" s="400">
        <v>2</v>
      </c>
      <c r="BH76" s="395"/>
      <c r="BI76" s="400">
        <v>5</v>
      </c>
      <c r="BJ76" s="400">
        <v>3</v>
      </c>
      <c r="BK76" s="400">
        <v>1</v>
      </c>
      <c r="BL76" s="400">
        <v>5</v>
      </c>
      <c r="BM76" s="400">
        <v>4</v>
      </c>
      <c r="BN76" s="400">
        <v>5</v>
      </c>
      <c r="BO76" s="395"/>
      <c r="BP76" s="400">
        <v>5</v>
      </c>
      <c r="BQ76" s="400">
        <v>5</v>
      </c>
      <c r="BR76" s="406"/>
      <c r="BS76" s="400">
        <v>4</v>
      </c>
      <c r="BT76" s="400">
        <v>2</v>
      </c>
      <c r="BU76" s="400">
        <v>3</v>
      </c>
      <c r="BV76" s="400">
        <v>4</v>
      </c>
      <c r="BW76" s="400">
        <v>3</v>
      </c>
      <c r="BX76" s="409"/>
      <c r="BY76" s="400">
        <v>2</v>
      </c>
      <c r="BZ76" s="400">
        <v>2</v>
      </c>
      <c r="CA76" s="400">
        <v>1</v>
      </c>
      <c r="CB76" s="400">
        <v>3</v>
      </c>
      <c r="CC76" s="409"/>
      <c r="CD76" s="409"/>
      <c r="CE76" s="400">
        <v>1</v>
      </c>
      <c r="CF76" s="409"/>
      <c r="CG76" s="400">
        <v>3</v>
      </c>
      <c r="CH76" s="409"/>
      <c r="CI76" s="395"/>
      <c r="CJ76" s="409"/>
      <c r="CK76" s="400">
        <v>1</v>
      </c>
      <c r="CL76" s="395"/>
      <c r="CM76" s="404">
        <f t="shared" si="21"/>
        <v>3.3333333333333335</v>
      </c>
      <c r="CN76" s="401">
        <f t="shared" si="22"/>
        <v>110</v>
      </c>
      <c r="CO76" s="410"/>
      <c r="CP76" s="404">
        <f t="shared" si="23"/>
        <v>4</v>
      </c>
      <c r="CQ76" s="401">
        <f t="shared" si="24"/>
        <v>39</v>
      </c>
      <c r="CR76" s="410"/>
      <c r="CS76" s="404">
        <f t="shared" si="25"/>
        <v>3.2105263157894739</v>
      </c>
      <c r="CT76" s="401">
        <f t="shared" si="26"/>
        <v>144</v>
      </c>
      <c r="CU76" s="421"/>
      <c r="CV76" s="401">
        <f t="shared" si="27"/>
        <v>176</v>
      </c>
      <c r="CW76" s="404">
        <f t="shared" si="28"/>
        <v>3.3207547169811322</v>
      </c>
      <c r="CX76" s="401">
        <f t="shared" si="29"/>
        <v>143</v>
      </c>
      <c r="CY76" s="410"/>
      <c r="CZ76" s="766" t="s">
        <v>1439</v>
      </c>
    </row>
    <row r="77" spans="1:104" ht="30.75" customHeight="1" thickBot="1" x14ac:dyDescent="0.3">
      <c r="A77" s="594" t="s">
        <v>874</v>
      </c>
      <c r="B77" s="319" t="s">
        <v>875</v>
      </c>
      <c r="C77" s="320" t="s">
        <v>740</v>
      </c>
      <c r="D77" s="320" t="s">
        <v>518</v>
      </c>
      <c r="E77" s="323"/>
      <c r="F77" s="396" t="s">
        <v>63</v>
      </c>
      <c r="G77" s="397">
        <f>'Stage 2 - Site Information'!N129</f>
        <v>27</v>
      </c>
      <c r="H77" s="396"/>
      <c r="I77" s="398">
        <f>'Stage 2 - Site Information'!M129</f>
        <v>0.9</v>
      </c>
      <c r="J77" s="399" t="s">
        <v>682</v>
      </c>
      <c r="K77" s="405"/>
      <c r="L77" s="408"/>
      <c r="M77" s="401">
        <f t="shared" si="20"/>
        <v>5</v>
      </c>
      <c r="N77" s="409"/>
      <c r="O77" s="400">
        <v>1</v>
      </c>
      <c r="P77" s="400">
        <v>1</v>
      </c>
      <c r="Q77" s="408"/>
      <c r="R77" s="400">
        <v>5</v>
      </c>
      <c r="S77" s="400">
        <v>5</v>
      </c>
      <c r="T77" s="400">
        <v>3</v>
      </c>
      <c r="U77" s="400">
        <v>4</v>
      </c>
      <c r="V77" s="407"/>
      <c r="W77" s="401">
        <v>4</v>
      </c>
      <c r="X77" s="401">
        <v>3</v>
      </c>
      <c r="Y77" s="400">
        <v>1</v>
      </c>
      <c r="Z77" s="401">
        <v>4</v>
      </c>
      <c r="AA77" s="407"/>
      <c r="AB77" s="400">
        <v>5</v>
      </c>
      <c r="AC77" s="409"/>
      <c r="AD77" s="407"/>
      <c r="AE77" s="400">
        <v>5</v>
      </c>
      <c r="AF77" s="400">
        <v>5</v>
      </c>
      <c r="AG77" s="406"/>
      <c r="AH77" s="401">
        <v>4</v>
      </c>
      <c r="AI77" s="400">
        <v>3</v>
      </c>
      <c r="AJ77" s="400">
        <v>1</v>
      </c>
      <c r="AK77" s="400">
        <v>2</v>
      </c>
      <c r="AL77" s="395"/>
      <c r="AM77" s="400">
        <v>5</v>
      </c>
      <c r="AN77" s="400">
        <v>3</v>
      </c>
      <c r="AO77" s="400">
        <v>5</v>
      </c>
      <c r="AP77" s="400">
        <v>3</v>
      </c>
      <c r="AQ77" s="400">
        <v>5</v>
      </c>
      <c r="AR77" s="400">
        <v>3</v>
      </c>
      <c r="AS77" s="395"/>
      <c r="AT77" s="400">
        <v>5</v>
      </c>
      <c r="AU77" s="400">
        <v>5</v>
      </c>
      <c r="AV77" s="400">
        <v>5</v>
      </c>
      <c r="AW77" s="400">
        <v>3</v>
      </c>
      <c r="AX77" s="400">
        <v>1</v>
      </c>
      <c r="AY77" s="400">
        <v>1</v>
      </c>
      <c r="AZ77" s="400">
        <v>5</v>
      </c>
      <c r="BA77" s="400">
        <v>5</v>
      </c>
      <c r="BB77" s="409"/>
      <c r="BC77" s="401">
        <v>2</v>
      </c>
      <c r="BD77" s="400">
        <v>4</v>
      </c>
      <c r="BE77" s="395"/>
      <c r="BF77" s="400">
        <v>5</v>
      </c>
      <c r="BG77" s="400">
        <v>5</v>
      </c>
      <c r="BH77" s="395"/>
      <c r="BI77" s="400">
        <v>5</v>
      </c>
      <c r="BJ77" s="400">
        <v>3</v>
      </c>
      <c r="BK77" s="400">
        <v>1</v>
      </c>
      <c r="BL77" s="400">
        <v>4</v>
      </c>
      <c r="BM77" s="400">
        <v>5</v>
      </c>
      <c r="BN77" s="400">
        <v>3</v>
      </c>
      <c r="BO77" s="395"/>
      <c r="BP77" s="400">
        <v>5</v>
      </c>
      <c r="BQ77" s="400">
        <v>5</v>
      </c>
      <c r="BR77" s="406"/>
      <c r="BS77" s="400">
        <v>2</v>
      </c>
      <c r="BT77" s="400">
        <v>1</v>
      </c>
      <c r="BU77" s="400">
        <v>1</v>
      </c>
      <c r="BV77" s="400">
        <v>3</v>
      </c>
      <c r="BW77" s="400">
        <v>1</v>
      </c>
      <c r="BX77" s="409"/>
      <c r="BY77" s="400">
        <v>2</v>
      </c>
      <c r="BZ77" s="400">
        <v>2</v>
      </c>
      <c r="CA77" s="400">
        <v>3</v>
      </c>
      <c r="CB77" s="400">
        <v>1</v>
      </c>
      <c r="CC77" s="409"/>
      <c r="CD77" s="409"/>
      <c r="CE77" s="400">
        <v>1</v>
      </c>
      <c r="CF77" s="409"/>
      <c r="CG77" s="400">
        <v>3</v>
      </c>
      <c r="CH77" s="409"/>
      <c r="CI77" s="395"/>
      <c r="CJ77" s="409"/>
      <c r="CK77" s="400">
        <v>1</v>
      </c>
      <c r="CL77" s="395"/>
      <c r="CM77" s="404">
        <f t="shared" si="21"/>
        <v>3.7777777777777777</v>
      </c>
      <c r="CN77" s="401">
        <f t="shared" si="22"/>
        <v>51</v>
      </c>
      <c r="CO77" s="410"/>
      <c r="CP77" s="404">
        <f t="shared" si="23"/>
        <v>3.3333333333333335</v>
      </c>
      <c r="CQ77" s="401">
        <f t="shared" si="24"/>
        <v>79</v>
      </c>
      <c r="CR77" s="410"/>
      <c r="CS77" s="404">
        <f t="shared" si="25"/>
        <v>3.2105263157894739</v>
      </c>
      <c r="CT77" s="401">
        <f t="shared" si="26"/>
        <v>144</v>
      </c>
      <c r="CU77" s="421"/>
      <c r="CV77" s="401">
        <f t="shared" si="27"/>
        <v>176</v>
      </c>
      <c r="CW77" s="404">
        <f t="shared" si="28"/>
        <v>3.3207547169811322</v>
      </c>
      <c r="CX77" s="401">
        <f t="shared" si="29"/>
        <v>143</v>
      </c>
      <c r="CY77" s="410"/>
      <c r="CZ77" s="766" t="s">
        <v>1440</v>
      </c>
    </row>
    <row r="78" spans="1:104" ht="30.75" customHeight="1" thickBot="1" x14ac:dyDescent="0.3">
      <c r="A78" s="594" t="s">
        <v>876</v>
      </c>
      <c r="B78" s="319" t="s">
        <v>877</v>
      </c>
      <c r="C78" s="320" t="s">
        <v>735</v>
      </c>
      <c r="D78" s="320" t="s">
        <v>612</v>
      </c>
      <c r="E78" s="323"/>
      <c r="F78" s="396" t="s">
        <v>63</v>
      </c>
      <c r="G78" s="397">
        <f>'Stage 2 - Site Information'!N130</f>
        <v>119</v>
      </c>
      <c r="H78" s="396"/>
      <c r="I78" s="398">
        <f>'Stage 2 - Site Information'!M130</f>
        <v>3.98</v>
      </c>
      <c r="J78" s="399" t="s">
        <v>682</v>
      </c>
      <c r="K78" s="405"/>
      <c r="L78" s="408"/>
      <c r="M78" s="401">
        <f t="shared" si="20"/>
        <v>5</v>
      </c>
      <c r="N78" s="409"/>
      <c r="O78" s="400">
        <v>4</v>
      </c>
      <c r="P78" s="400">
        <v>1</v>
      </c>
      <c r="Q78" s="408"/>
      <c r="R78" s="400">
        <v>3</v>
      </c>
      <c r="S78" s="400">
        <v>2</v>
      </c>
      <c r="T78" s="400">
        <v>3</v>
      </c>
      <c r="U78" s="400">
        <v>3</v>
      </c>
      <c r="V78" s="407"/>
      <c r="W78" s="401">
        <v>4</v>
      </c>
      <c r="X78" s="401">
        <v>3</v>
      </c>
      <c r="Y78" s="400">
        <v>1</v>
      </c>
      <c r="Z78" s="401">
        <v>4</v>
      </c>
      <c r="AA78" s="407"/>
      <c r="AB78" s="400">
        <v>4</v>
      </c>
      <c r="AC78" s="409"/>
      <c r="AD78" s="407"/>
      <c r="AE78" s="400">
        <v>5</v>
      </c>
      <c r="AF78" s="400">
        <v>5</v>
      </c>
      <c r="AG78" s="406"/>
      <c r="AH78" s="401">
        <v>5</v>
      </c>
      <c r="AI78" s="400">
        <v>5</v>
      </c>
      <c r="AJ78" s="400">
        <v>5</v>
      </c>
      <c r="AK78" s="400">
        <v>2</v>
      </c>
      <c r="AL78" s="395"/>
      <c r="AM78" s="400">
        <v>5</v>
      </c>
      <c r="AN78" s="400">
        <v>3</v>
      </c>
      <c r="AO78" s="400">
        <v>4</v>
      </c>
      <c r="AP78" s="400">
        <v>3</v>
      </c>
      <c r="AQ78" s="400">
        <v>5</v>
      </c>
      <c r="AR78" s="400">
        <v>5</v>
      </c>
      <c r="AS78" s="395"/>
      <c r="AT78" s="400">
        <v>5</v>
      </c>
      <c r="AU78" s="400">
        <v>5</v>
      </c>
      <c r="AV78" s="400">
        <v>5</v>
      </c>
      <c r="AW78" s="400">
        <v>3</v>
      </c>
      <c r="AX78" s="400">
        <v>2</v>
      </c>
      <c r="AY78" s="400">
        <v>5</v>
      </c>
      <c r="AZ78" s="400">
        <v>5</v>
      </c>
      <c r="BA78" s="400">
        <v>5</v>
      </c>
      <c r="BB78" s="409"/>
      <c r="BC78" s="401">
        <v>2</v>
      </c>
      <c r="BD78" s="400">
        <v>1</v>
      </c>
      <c r="BE78" s="395"/>
      <c r="BF78" s="400">
        <v>5</v>
      </c>
      <c r="BG78" s="400">
        <v>5</v>
      </c>
      <c r="BH78" s="395"/>
      <c r="BI78" s="400">
        <v>5</v>
      </c>
      <c r="BJ78" s="400">
        <v>5</v>
      </c>
      <c r="BK78" s="400">
        <v>1</v>
      </c>
      <c r="BL78" s="400">
        <v>5</v>
      </c>
      <c r="BM78" s="400">
        <v>2</v>
      </c>
      <c r="BN78" s="400">
        <v>5</v>
      </c>
      <c r="BO78" s="395"/>
      <c r="BP78" s="400">
        <v>5</v>
      </c>
      <c r="BQ78" s="400">
        <v>5</v>
      </c>
      <c r="BR78" s="406"/>
      <c r="BS78" s="400">
        <v>2</v>
      </c>
      <c r="BT78" s="400">
        <v>2</v>
      </c>
      <c r="BU78" s="400">
        <v>2</v>
      </c>
      <c r="BV78" s="400">
        <v>1</v>
      </c>
      <c r="BW78" s="400">
        <v>2</v>
      </c>
      <c r="BX78" s="409"/>
      <c r="BY78" s="400">
        <v>1</v>
      </c>
      <c r="BZ78" s="400">
        <v>1</v>
      </c>
      <c r="CA78" s="400">
        <v>1</v>
      </c>
      <c r="CB78" s="400">
        <v>1</v>
      </c>
      <c r="CC78" s="409"/>
      <c r="CD78" s="409"/>
      <c r="CE78" s="400">
        <v>1</v>
      </c>
      <c r="CF78" s="409"/>
      <c r="CG78" s="400">
        <v>3</v>
      </c>
      <c r="CH78" s="409"/>
      <c r="CI78" s="395"/>
      <c r="CJ78" s="409"/>
      <c r="CK78" s="400">
        <v>1</v>
      </c>
      <c r="CL78" s="395"/>
      <c r="CM78" s="404">
        <f t="shared" si="21"/>
        <v>3</v>
      </c>
      <c r="CN78" s="401">
        <f t="shared" si="22"/>
        <v>138</v>
      </c>
      <c r="CO78" s="410"/>
      <c r="CP78" s="404">
        <f t="shared" si="23"/>
        <v>4.5</v>
      </c>
      <c r="CQ78" s="401">
        <f t="shared" si="24"/>
        <v>1</v>
      </c>
      <c r="CR78" s="410"/>
      <c r="CS78" s="404">
        <f t="shared" si="25"/>
        <v>3.263157894736842</v>
      </c>
      <c r="CT78" s="401">
        <f t="shared" si="26"/>
        <v>142</v>
      </c>
      <c r="CU78" s="421"/>
      <c r="CV78" s="401">
        <f t="shared" si="27"/>
        <v>178</v>
      </c>
      <c r="CW78" s="404">
        <f t="shared" si="28"/>
        <v>3.358490566037736</v>
      </c>
      <c r="CX78" s="401">
        <f t="shared" si="29"/>
        <v>140</v>
      </c>
      <c r="CY78" s="410"/>
      <c r="CZ78" s="764"/>
    </row>
    <row r="79" spans="1:104" ht="30.75" customHeight="1" thickBot="1" x14ac:dyDescent="0.3">
      <c r="A79" s="594" t="s">
        <v>878</v>
      </c>
      <c r="B79" s="319" t="s">
        <v>879</v>
      </c>
      <c r="C79" s="320" t="s">
        <v>553</v>
      </c>
      <c r="D79" s="320" t="s">
        <v>535</v>
      </c>
      <c r="E79" s="323"/>
      <c r="F79" s="396" t="s">
        <v>63</v>
      </c>
      <c r="G79" s="397">
        <f>'Stage 2 - Site Information'!N131</f>
        <v>2</v>
      </c>
      <c r="H79" s="396"/>
      <c r="I79" s="398">
        <f>'Stage 2 - Site Information'!M131</f>
        <v>0.27</v>
      </c>
      <c r="J79" s="399"/>
      <c r="K79" s="405"/>
      <c r="L79" s="408"/>
      <c r="M79" s="401">
        <f t="shared" si="20"/>
        <v>5</v>
      </c>
      <c r="N79" s="409"/>
      <c r="O79" s="400">
        <v>1</v>
      </c>
      <c r="P79" s="400">
        <v>1</v>
      </c>
      <c r="Q79" s="408"/>
      <c r="R79" s="400">
        <v>5</v>
      </c>
      <c r="S79" s="400">
        <v>3</v>
      </c>
      <c r="T79" s="400">
        <v>1</v>
      </c>
      <c r="U79" s="400">
        <v>3</v>
      </c>
      <c r="V79" s="407"/>
      <c r="W79" s="401">
        <v>4</v>
      </c>
      <c r="X79" s="401">
        <v>3</v>
      </c>
      <c r="Y79" s="400">
        <v>5</v>
      </c>
      <c r="Z79" s="401">
        <v>4</v>
      </c>
      <c r="AA79" s="407"/>
      <c r="AB79" s="400">
        <v>5</v>
      </c>
      <c r="AC79" s="409"/>
      <c r="AD79" s="407"/>
      <c r="AE79" s="400">
        <v>5</v>
      </c>
      <c r="AF79" s="400">
        <v>5</v>
      </c>
      <c r="AG79" s="406"/>
      <c r="AH79" s="401">
        <v>5</v>
      </c>
      <c r="AI79" s="400">
        <v>5</v>
      </c>
      <c r="AJ79" s="400">
        <v>3</v>
      </c>
      <c r="AK79" s="400">
        <v>2</v>
      </c>
      <c r="AL79" s="395"/>
      <c r="AM79" s="400">
        <v>5</v>
      </c>
      <c r="AN79" s="400">
        <v>2</v>
      </c>
      <c r="AO79" s="400">
        <v>4</v>
      </c>
      <c r="AP79" s="400">
        <v>3</v>
      </c>
      <c r="AQ79" s="400">
        <v>5</v>
      </c>
      <c r="AR79" s="400">
        <v>5</v>
      </c>
      <c r="AS79" s="395"/>
      <c r="AT79" s="400">
        <v>5</v>
      </c>
      <c r="AU79" s="400">
        <v>5</v>
      </c>
      <c r="AV79" s="400">
        <v>4</v>
      </c>
      <c r="AW79" s="400">
        <v>3</v>
      </c>
      <c r="AX79" s="400">
        <v>2</v>
      </c>
      <c r="AY79" s="400">
        <v>1</v>
      </c>
      <c r="AZ79" s="400">
        <v>5</v>
      </c>
      <c r="BA79" s="400">
        <v>5</v>
      </c>
      <c r="BB79" s="409"/>
      <c r="BC79" s="401">
        <v>4</v>
      </c>
      <c r="BD79" s="400">
        <v>3</v>
      </c>
      <c r="BE79" s="395"/>
      <c r="BF79" s="400">
        <v>5</v>
      </c>
      <c r="BG79" s="400">
        <v>5</v>
      </c>
      <c r="BH79" s="395"/>
      <c r="BI79" s="400">
        <v>5</v>
      </c>
      <c r="BJ79" s="400">
        <v>5</v>
      </c>
      <c r="BK79" s="400">
        <v>5</v>
      </c>
      <c r="BL79" s="400">
        <v>5</v>
      </c>
      <c r="BM79" s="400">
        <v>5</v>
      </c>
      <c r="BN79" s="400">
        <v>5</v>
      </c>
      <c r="BO79" s="395"/>
      <c r="BP79" s="400">
        <v>5</v>
      </c>
      <c r="BQ79" s="400">
        <v>5</v>
      </c>
      <c r="BR79" s="406"/>
      <c r="BS79" s="400">
        <v>3</v>
      </c>
      <c r="BT79" s="400">
        <v>2</v>
      </c>
      <c r="BU79" s="400">
        <v>1</v>
      </c>
      <c r="BV79" s="400">
        <v>3</v>
      </c>
      <c r="BW79" s="400">
        <v>3</v>
      </c>
      <c r="BX79" s="409"/>
      <c r="BY79" s="400">
        <v>3</v>
      </c>
      <c r="BZ79" s="400">
        <v>5</v>
      </c>
      <c r="CA79" s="400">
        <v>2</v>
      </c>
      <c r="CB79" s="400">
        <v>2</v>
      </c>
      <c r="CC79" s="409"/>
      <c r="CD79" s="409"/>
      <c r="CE79" s="400">
        <v>1</v>
      </c>
      <c r="CF79" s="409"/>
      <c r="CG79" s="400">
        <v>5</v>
      </c>
      <c r="CH79" s="409"/>
      <c r="CI79" s="395"/>
      <c r="CJ79" s="409"/>
      <c r="CK79" s="400">
        <v>1</v>
      </c>
      <c r="CL79" s="395"/>
      <c r="CM79" s="404">
        <f t="shared" si="21"/>
        <v>3.6666666666666665</v>
      </c>
      <c r="CN79" s="401">
        <f t="shared" si="22"/>
        <v>78</v>
      </c>
      <c r="CO79" s="410"/>
      <c r="CP79" s="404">
        <f t="shared" si="23"/>
        <v>4.166666666666667</v>
      </c>
      <c r="CQ79" s="401">
        <f t="shared" si="24"/>
        <v>18</v>
      </c>
      <c r="CR79" s="410"/>
      <c r="CS79" s="404">
        <f t="shared" si="25"/>
        <v>3.736842105263158</v>
      </c>
      <c r="CT79" s="401">
        <f t="shared" si="26"/>
        <v>87</v>
      </c>
      <c r="CU79" s="421"/>
      <c r="CV79" s="401">
        <f t="shared" si="27"/>
        <v>200</v>
      </c>
      <c r="CW79" s="404">
        <f t="shared" si="28"/>
        <v>3.7735849056603774</v>
      </c>
      <c r="CX79" s="401">
        <f t="shared" si="29"/>
        <v>75</v>
      </c>
      <c r="CY79" s="410"/>
      <c r="CZ79" s="766" t="s">
        <v>1442</v>
      </c>
    </row>
    <row r="80" spans="1:104" ht="30.75" customHeight="1" thickBot="1" x14ac:dyDescent="0.3">
      <c r="A80" s="594" t="s">
        <v>880</v>
      </c>
      <c r="B80" s="319" t="s">
        <v>881</v>
      </c>
      <c r="C80" s="320" t="s">
        <v>882</v>
      </c>
      <c r="D80" s="320" t="s">
        <v>515</v>
      </c>
      <c r="E80" s="323"/>
      <c r="F80" s="396" t="s">
        <v>63</v>
      </c>
      <c r="G80" s="397">
        <f>'Stage 2 - Site Information'!N132</f>
        <v>20</v>
      </c>
      <c r="H80" s="396"/>
      <c r="I80" s="398">
        <f>'Stage 2 - Site Information'!M132</f>
        <v>0.69</v>
      </c>
      <c r="J80" s="399"/>
      <c r="K80" s="405"/>
      <c r="L80" s="408"/>
      <c r="M80" s="401">
        <f t="shared" si="20"/>
        <v>5</v>
      </c>
      <c r="N80" s="409"/>
      <c r="O80" s="400">
        <v>5</v>
      </c>
      <c r="P80" s="400">
        <v>1</v>
      </c>
      <c r="Q80" s="408"/>
      <c r="R80" s="400">
        <v>5</v>
      </c>
      <c r="S80" s="400">
        <v>5</v>
      </c>
      <c r="T80" s="400">
        <v>1</v>
      </c>
      <c r="U80" s="400">
        <v>4</v>
      </c>
      <c r="V80" s="407"/>
      <c r="W80" s="401">
        <v>4</v>
      </c>
      <c r="X80" s="401">
        <v>3</v>
      </c>
      <c r="Y80" s="400">
        <v>5</v>
      </c>
      <c r="Z80" s="401">
        <v>4</v>
      </c>
      <c r="AA80" s="407"/>
      <c r="AB80" s="400">
        <v>3</v>
      </c>
      <c r="AC80" s="409"/>
      <c r="AD80" s="407"/>
      <c r="AE80" s="400">
        <v>1</v>
      </c>
      <c r="AF80" s="400">
        <v>1</v>
      </c>
      <c r="AG80" s="406"/>
      <c r="AH80" s="401">
        <v>4</v>
      </c>
      <c r="AI80" s="400">
        <v>3</v>
      </c>
      <c r="AJ80" s="400">
        <v>1</v>
      </c>
      <c r="AK80" s="400">
        <v>2</v>
      </c>
      <c r="AL80" s="395"/>
      <c r="AM80" s="400">
        <v>5</v>
      </c>
      <c r="AN80" s="400">
        <v>3</v>
      </c>
      <c r="AO80" s="400">
        <v>5</v>
      </c>
      <c r="AP80" s="400">
        <v>3</v>
      </c>
      <c r="AQ80" s="400">
        <v>5</v>
      </c>
      <c r="AR80" s="400">
        <v>5</v>
      </c>
      <c r="AS80" s="395"/>
      <c r="AT80" s="400">
        <v>5</v>
      </c>
      <c r="AU80" s="400">
        <v>5</v>
      </c>
      <c r="AV80" s="400">
        <v>5</v>
      </c>
      <c r="AW80" s="400">
        <v>5</v>
      </c>
      <c r="AX80" s="400">
        <v>2</v>
      </c>
      <c r="AY80" s="400">
        <v>5</v>
      </c>
      <c r="AZ80" s="400">
        <v>1</v>
      </c>
      <c r="BA80" s="400">
        <v>5</v>
      </c>
      <c r="BB80" s="409"/>
      <c r="BC80" s="401">
        <v>3</v>
      </c>
      <c r="BD80" s="400">
        <v>3</v>
      </c>
      <c r="BE80" s="395"/>
      <c r="BF80" s="400">
        <v>5</v>
      </c>
      <c r="BG80" s="400">
        <v>5</v>
      </c>
      <c r="BH80" s="395"/>
      <c r="BI80" s="400">
        <v>5</v>
      </c>
      <c r="BJ80" s="400">
        <v>5</v>
      </c>
      <c r="BK80" s="400">
        <v>1</v>
      </c>
      <c r="BL80" s="400">
        <v>5</v>
      </c>
      <c r="BM80" s="400">
        <v>5</v>
      </c>
      <c r="BN80" s="400">
        <v>5</v>
      </c>
      <c r="BO80" s="395"/>
      <c r="BP80" s="400">
        <v>5</v>
      </c>
      <c r="BQ80" s="400">
        <v>5</v>
      </c>
      <c r="BR80" s="406"/>
      <c r="BS80" s="400">
        <v>3</v>
      </c>
      <c r="BT80" s="400">
        <v>2</v>
      </c>
      <c r="BU80" s="400">
        <v>4</v>
      </c>
      <c r="BV80" s="400">
        <v>1</v>
      </c>
      <c r="BW80" s="400">
        <v>3</v>
      </c>
      <c r="BX80" s="409"/>
      <c r="BY80" s="400">
        <v>3</v>
      </c>
      <c r="BZ80" s="400">
        <v>3</v>
      </c>
      <c r="CA80" s="400">
        <v>4</v>
      </c>
      <c r="CB80" s="400">
        <v>3</v>
      </c>
      <c r="CC80" s="409"/>
      <c r="CD80" s="409"/>
      <c r="CE80" s="400">
        <v>1</v>
      </c>
      <c r="CF80" s="409"/>
      <c r="CG80" s="400">
        <v>5</v>
      </c>
      <c r="CH80" s="409"/>
      <c r="CI80" s="395"/>
      <c r="CJ80" s="409"/>
      <c r="CK80" s="400">
        <v>1</v>
      </c>
      <c r="CL80" s="395"/>
      <c r="CM80" s="404">
        <f t="shared" si="21"/>
        <v>3.7777777777777777</v>
      </c>
      <c r="CN80" s="401">
        <f t="shared" si="22"/>
        <v>51</v>
      </c>
      <c r="CO80" s="410"/>
      <c r="CP80" s="404">
        <f t="shared" si="23"/>
        <v>2</v>
      </c>
      <c r="CQ80" s="401">
        <f t="shared" si="24"/>
        <v>114</v>
      </c>
      <c r="CR80" s="410"/>
      <c r="CS80" s="404">
        <f t="shared" si="25"/>
        <v>3.7894736842105261</v>
      </c>
      <c r="CT80" s="401">
        <f t="shared" si="26"/>
        <v>80</v>
      </c>
      <c r="CU80" s="421"/>
      <c r="CV80" s="401">
        <f t="shared" si="27"/>
        <v>190</v>
      </c>
      <c r="CW80" s="404">
        <f t="shared" si="28"/>
        <v>3.5849056603773586</v>
      </c>
      <c r="CX80" s="401">
        <f t="shared" si="29"/>
        <v>115</v>
      </c>
      <c r="CY80" s="410"/>
      <c r="CZ80" s="764"/>
    </row>
    <row r="81" spans="1:104" ht="30.75" customHeight="1" thickBot="1" x14ac:dyDescent="0.3">
      <c r="A81" s="594" t="s">
        <v>883</v>
      </c>
      <c r="B81" s="319" t="s">
        <v>884</v>
      </c>
      <c r="C81" s="320" t="s">
        <v>538</v>
      </c>
      <c r="D81" s="320" t="s">
        <v>885</v>
      </c>
      <c r="E81" s="323"/>
      <c r="F81" s="396" t="s">
        <v>63</v>
      </c>
      <c r="G81" s="397">
        <f>'Stage 2 - Site Information'!N133</f>
        <v>23</v>
      </c>
      <c r="H81" s="396"/>
      <c r="I81" s="398">
        <f>'Stage 2 - Site Information'!M133</f>
        <v>0.77</v>
      </c>
      <c r="J81" s="399" t="s">
        <v>682</v>
      </c>
      <c r="K81" s="405"/>
      <c r="L81" s="408"/>
      <c r="M81" s="401">
        <f t="shared" si="20"/>
        <v>5</v>
      </c>
      <c r="N81" s="409"/>
      <c r="O81" s="400">
        <v>1</v>
      </c>
      <c r="P81" s="400">
        <v>3</v>
      </c>
      <c r="Q81" s="408"/>
      <c r="R81" s="400">
        <v>5</v>
      </c>
      <c r="S81" s="400">
        <v>5</v>
      </c>
      <c r="T81" s="400">
        <v>5</v>
      </c>
      <c r="U81" s="400">
        <v>4</v>
      </c>
      <c r="V81" s="407"/>
      <c r="W81" s="401">
        <v>4</v>
      </c>
      <c r="X81" s="401">
        <v>3</v>
      </c>
      <c r="Y81" s="400">
        <v>1</v>
      </c>
      <c r="Z81" s="401">
        <v>4</v>
      </c>
      <c r="AA81" s="407"/>
      <c r="AB81" s="400">
        <v>4</v>
      </c>
      <c r="AC81" s="400">
        <v>5</v>
      </c>
      <c r="AD81" s="407"/>
      <c r="AE81" s="400">
        <v>5</v>
      </c>
      <c r="AF81" s="400">
        <v>5</v>
      </c>
      <c r="AG81" s="406"/>
      <c r="AH81" s="401">
        <v>5</v>
      </c>
      <c r="AI81" s="400">
        <v>5</v>
      </c>
      <c r="AJ81" s="400">
        <v>1</v>
      </c>
      <c r="AK81" s="400">
        <v>2</v>
      </c>
      <c r="AL81" s="395"/>
      <c r="AM81" s="400">
        <v>5</v>
      </c>
      <c r="AN81" s="400">
        <v>5</v>
      </c>
      <c r="AO81" s="400">
        <v>4</v>
      </c>
      <c r="AP81" s="400">
        <v>3</v>
      </c>
      <c r="AQ81" s="400">
        <v>5</v>
      </c>
      <c r="AR81" s="400">
        <v>5</v>
      </c>
      <c r="AS81" s="395"/>
      <c r="AT81" s="400">
        <v>2</v>
      </c>
      <c r="AU81" s="400">
        <v>5</v>
      </c>
      <c r="AV81" s="400">
        <v>4</v>
      </c>
      <c r="AW81" s="400">
        <v>5</v>
      </c>
      <c r="AX81" s="400">
        <v>2</v>
      </c>
      <c r="AY81" s="400">
        <v>1</v>
      </c>
      <c r="AZ81" s="400">
        <v>5</v>
      </c>
      <c r="BA81" s="400">
        <v>5</v>
      </c>
      <c r="BB81" s="409"/>
      <c r="BC81" s="401">
        <v>4</v>
      </c>
      <c r="BD81" s="400">
        <v>4</v>
      </c>
      <c r="BE81" s="395"/>
      <c r="BF81" s="400">
        <v>5</v>
      </c>
      <c r="BG81" s="400">
        <v>5</v>
      </c>
      <c r="BH81" s="395"/>
      <c r="BI81" s="400">
        <v>5</v>
      </c>
      <c r="BJ81" s="400">
        <v>5</v>
      </c>
      <c r="BK81" s="400">
        <v>5</v>
      </c>
      <c r="BL81" s="400">
        <v>1</v>
      </c>
      <c r="BM81" s="400">
        <v>5</v>
      </c>
      <c r="BN81" s="400">
        <v>3</v>
      </c>
      <c r="BO81" s="395"/>
      <c r="BP81" s="400">
        <v>5</v>
      </c>
      <c r="BQ81" s="400">
        <v>5</v>
      </c>
      <c r="BR81" s="406"/>
      <c r="BS81" s="400">
        <v>3</v>
      </c>
      <c r="BT81" s="400">
        <v>4</v>
      </c>
      <c r="BU81" s="400">
        <v>4</v>
      </c>
      <c r="BV81" s="400">
        <v>4</v>
      </c>
      <c r="BW81" s="400">
        <v>4</v>
      </c>
      <c r="BX81" s="409"/>
      <c r="BY81" s="400">
        <v>4</v>
      </c>
      <c r="BZ81" s="400">
        <v>3</v>
      </c>
      <c r="CA81" s="400">
        <v>3</v>
      </c>
      <c r="CB81" s="400">
        <v>1</v>
      </c>
      <c r="CC81" s="409"/>
      <c r="CD81" s="409"/>
      <c r="CE81" s="400">
        <v>1</v>
      </c>
      <c r="CF81" s="409"/>
      <c r="CG81" s="400">
        <v>4</v>
      </c>
      <c r="CH81" s="409"/>
      <c r="CI81" s="395"/>
      <c r="CJ81" s="409"/>
      <c r="CK81" s="400">
        <v>1</v>
      </c>
      <c r="CL81" s="395"/>
      <c r="CM81" s="404">
        <f t="shared" si="21"/>
        <v>4</v>
      </c>
      <c r="CN81" s="401">
        <f t="shared" si="22"/>
        <v>28</v>
      </c>
      <c r="CO81" s="410"/>
      <c r="CP81" s="404">
        <f t="shared" si="23"/>
        <v>3.8333333333333335</v>
      </c>
      <c r="CQ81" s="401">
        <f t="shared" si="24"/>
        <v>50</v>
      </c>
      <c r="CR81" s="410"/>
      <c r="CS81" s="404">
        <f t="shared" si="25"/>
        <v>3.7894736842105261</v>
      </c>
      <c r="CT81" s="401">
        <f t="shared" si="26"/>
        <v>80</v>
      </c>
      <c r="CU81" s="421"/>
      <c r="CV81" s="401">
        <f t="shared" si="27"/>
        <v>207</v>
      </c>
      <c r="CW81" s="404">
        <f t="shared" si="28"/>
        <v>3.8333333333333335</v>
      </c>
      <c r="CX81" s="401">
        <f t="shared" si="29"/>
        <v>60</v>
      </c>
      <c r="CY81" s="410"/>
      <c r="CZ81" s="766" t="s">
        <v>1441</v>
      </c>
    </row>
    <row r="82" spans="1:104" ht="30.75" customHeight="1" thickBot="1" x14ac:dyDescent="0.3">
      <c r="A82" s="594" t="s">
        <v>886</v>
      </c>
      <c r="B82" s="319" t="s">
        <v>887</v>
      </c>
      <c r="C82" s="320" t="s">
        <v>660</v>
      </c>
      <c r="D82" s="320" t="s">
        <v>565</v>
      </c>
      <c r="E82" s="323"/>
      <c r="F82" s="396" t="s">
        <v>63</v>
      </c>
      <c r="G82" s="397">
        <f>'Stage 2 - Site Information'!N134</f>
        <v>20</v>
      </c>
      <c r="H82" s="396"/>
      <c r="I82" s="398">
        <f>'Stage 2 - Site Information'!M134</f>
        <v>0.61</v>
      </c>
      <c r="J82" s="399"/>
      <c r="K82" s="405"/>
      <c r="L82" s="408"/>
      <c r="M82" s="401">
        <f t="shared" si="20"/>
        <v>5</v>
      </c>
      <c r="N82" s="409"/>
      <c r="O82" s="400">
        <v>5</v>
      </c>
      <c r="P82" s="400">
        <v>1</v>
      </c>
      <c r="Q82" s="408"/>
      <c r="R82" s="400">
        <v>3</v>
      </c>
      <c r="S82" s="400">
        <v>5</v>
      </c>
      <c r="T82" s="400">
        <v>1</v>
      </c>
      <c r="U82" s="400">
        <v>4</v>
      </c>
      <c r="V82" s="407"/>
      <c r="W82" s="401">
        <v>4</v>
      </c>
      <c r="X82" s="401">
        <v>2</v>
      </c>
      <c r="Y82" s="400">
        <v>5</v>
      </c>
      <c r="Z82" s="401">
        <v>4</v>
      </c>
      <c r="AA82" s="407"/>
      <c r="AB82" s="400">
        <v>5</v>
      </c>
      <c r="AC82" s="409"/>
      <c r="AD82" s="407"/>
      <c r="AE82" s="400">
        <v>5</v>
      </c>
      <c r="AF82" s="400">
        <v>5</v>
      </c>
      <c r="AG82" s="406"/>
      <c r="AH82" s="401">
        <v>3</v>
      </c>
      <c r="AI82" s="400">
        <v>3</v>
      </c>
      <c r="AJ82" s="400">
        <v>3</v>
      </c>
      <c r="AK82" s="400">
        <v>2</v>
      </c>
      <c r="AL82" s="395"/>
      <c r="AM82" s="400">
        <v>5</v>
      </c>
      <c r="AN82" s="400">
        <v>4</v>
      </c>
      <c r="AO82" s="400">
        <v>4</v>
      </c>
      <c r="AP82" s="400">
        <v>3</v>
      </c>
      <c r="AQ82" s="400">
        <v>5</v>
      </c>
      <c r="AR82" s="400">
        <v>5</v>
      </c>
      <c r="AS82" s="395"/>
      <c r="AT82" s="400">
        <v>5</v>
      </c>
      <c r="AU82" s="400">
        <v>5</v>
      </c>
      <c r="AV82" s="400">
        <v>5</v>
      </c>
      <c r="AW82" s="400">
        <v>3</v>
      </c>
      <c r="AX82" s="400">
        <v>5</v>
      </c>
      <c r="AY82" s="400">
        <v>5</v>
      </c>
      <c r="AZ82" s="400">
        <v>5</v>
      </c>
      <c r="BA82" s="400">
        <v>5</v>
      </c>
      <c r="BB82" s="409"/>
      <c r="BC82" s="401">
        <v>4</v>
      </c>
      <c r="BD82" s="400">
        <v>4</v>
      </c>
      <c r="BE82" s="395"/>
      <c r="BF82" s="400">
        <v>5</v>
      </c>
      <c r="BG82" s="400">
        <v>5</v>
      </c>
      <c r="BH82" s="395"/>
      <c r="BI82" s="400">
        <v>5</v>
      </c>
      <c r="BJ82" s="400">
        <v>5</v>
      </c>
      <c r="BK82" s="400">
        <v>5</v>
      </c>
      <c r="BL82" s="400">
        <v>5</v>
      </c>
      <c r="BM82" s="400">
        <v>5</v>
      </c>
      <c r="BN82" s="400">
        <v>1</v>
      </c>
      <c r="BO82" s="395"/>
      <c r="BP82" s="400">
        <v>5</v>
      </c>
      <c r="BQ82" s="400">
        <v>3</v>
      </c>
      <c r="BR82" s="406"/>
      <c r="BS82" s="400">
        <v>1</v>
      </c>
      <c r="BT82" s="400">
        <v>2</v>
      </c>
      <c r="BU82" s="400">
        <v>3</v>
      </c>
      <c r="BV82" s="400">
        <v>4</v>
      </c>
      <c r="BW82" s="400">
        <v>4</v>
      </c>
      <c r="BX82" s="409"/>
      <c r="BY82" s="400">
        <v>4</v>
      </c>
      <c r="BZ82" s="400">
        <v>4</v>
      </c>
      <c r="CA82" s="400">
        <v>2</v>
      </c>
      <c r="CB82" s="400">
        <v>3</v>
      </c>
      <c r="CC82" s="409"/>
      <c r="CD82" s="409"/>
      <c r="CE82" s="400">
        <v>2</v>
      </c>
      <c r="CF82" s="409"/>
      <c r="CG82" s="400">
        <v>5</v>
      </c>
      <c r="CH82" s="409"/>
      <c r="CI82" s="395"/>
      <c r="CJ82" s="409"/>
      <c r="CK82" s="400">
        <v>1</v>
      </c>
      <c r="CL82" s="395"/>
      <c r="CM82" s="404">
        <f t="shared" si="21"/>
        <v>3.6666666666666665</v>
      </c>
      <c r="CN82" s="401">
        <f t="shared" si="22"/>
        <v>78</v>
      </c>
      <c r="CO82" s="410"/>
      <c r="CP82" s="404">
        <f t="shared" si="23"/>
        <v>3.5</v>
      </c>
      <c r="CQ82" s="401">
        <f t="shared" si="24"/>
        <v>73</v>
      </c>
      <c r="CR82" s="410"/>
      <c r="CS82" s="404">
        <f t="shared" si="25"/>
        <v>3.9736842105263159</v>
      </c>
      <c r="CT82" s="401">
        <f t="shared" si="26"/>
        <v>51</v>
      </c>
      <c r="CU82" s="421"/>
      <c r="CV82" s="401">
        <f t="shared" si="27"/>
        <v>205</v>
      </c>
      <c r="CW82" s="404">
        <f t="shared" si="28"/>
        <v>3.8679245283018866</v>
      </c>
      <c r="CX82" s="401">
        <f t="shared" si="29"/>
        <v>48</v>
      </c>
      <c r="CY82" s="410"/>
      <c r="CZ82" s="764"/>
    </row>
    <row r="83" spans="1:104" ht="30.75" customHeight="1" thickBot="1" x14ac:dyDescent="0.3">
      <c r="A83" s="594" t="s">
        <v>888</v>
      </c>
      <c r="B83" s="319" t="s">
        <v>889</v>
      </c>
      <c r="C83" s="320" t="s">
        <v>890</v>
      </c>
      <c r="D83" s="320" t="s">
        <v>515</v>
      </c>
      <c r="E83" s="323"/>
      <c r="F83" s="396" t="s">
        <v>63</v>
      </c>
      <c r="G83" s="397">
        <f>'Stage 2 - Site Information'!N84</f>
        <v>8</v>
      </c>
      <c r="H83" s="396"/>
      <c r="I83" s="398">
        <v>0.27</v>
      </c>
      <c r="J83" s="399" t="s">
        <v>1365</v>
      </c>
      <c r="K83" s="405"/>
      <c r="L83" s="408"/>
      <c r="M83" s="401">
        <f t="shared" si="20"/>
        <v>5</v>
      </c>
      <c r="N83" s="529"/>
      <c r="O83" s="401">
        <v>5</v>
      </c>
      <c r="P83" s="401">
        <v>5</v>
      </c>
      <c r="Q83" s="408"/>
      <c r="R83" s="400">
        <v>1</v>
      </c>
      <c r="S83" s="400">
        <v>5</v>
      </c>
      <c r="T83" s="400">
        <v>3</v>
      </c>
      <c r="U83" s="400">
        <v>3</v>
      </c>
      <c r="V83" s="407"/>
      <c r="W83" s="401">
        <v>1</v>
      </c>
      <c r="X83" s="401">
        <v>3</v>
      </c>
      <c r="Y83" s="400">
        <v>1</v>
      </c>
      <c r="Z83" s="401">
        <v>4</v>
      </c>
      <c r="AA83" s="407"/>
      <c r="AB83" s="400">
        <v>4</v>
      </c>
      <c r="AC83" s="400">
        <v>1</v>
      </c>
      <c r="AD83" s="407"/>
      <c r="AE83" s="400">
        <v>1</v>
      </c>
      <c r="AF83" s="400">
        <v>1</v>
      </c>
      <c r="AG83" s="406"/>
      <c r="AH83" s="401">
        <v>2</v>
      </c>
      <c r="AI83" s="400">
        <v>1</v>
      </c>
      <c r="AJ83" s="400">
        <v>1</v>
      </c>
      <c r="AK83" s="400">
        <v>2</v>
      </c>
      <c r="AL83" s="395"/>
      <c r="AM83" s="400">
        <v>5</v>
      </c>
      <c r="AN83" s="400">
        <v>5</v>
      </c>
      <c r="AO83" s="400">
        <v>5</v>
      </c>
      <c r="AP83" s="400">
        <v>4</v>
      </c>
      <c r="AQ83" s="400">
        <v>5</v>
      </c>
      <c r="AR83" s="400">
        <v>5</v>
      </c>
      <c r="AS83" s="395"/>
      <c r="AT83" s="400">
        <v>5</v>
      </c>
      <c r="AU83" s="400">
        <v>5</v>
      </c>
      <c r="AV83" s="400">
        <v>5</v>
      </c>
      <c r="AW83" s="400">
        <v>5</v>
      </c>
      <c r="AX83" s="400">
        <v>5</v>
      </c>
      <c r="AY83" s="400">
        <v>5</v>
      </c>
      <c r="AZ83" s="400">
        <v>5</v>
      </c>
      <c r="BA83" s="400">
        <v>5</v>
      </c>
      <c r="BB83" s="409"/>
      <c r="BC83" s="401">
        <v>5</v>
      </c>
      <c r="BD83" s="400">
        <v>5</v>
      </c>
      <c r="BE83" s="395"/>
      <c r="BF83" s="400">
        <v>5</v>
      </c>
      <c r="BG83" s="400">
        <v>5</v>
      </c>
      <c r="BH83" s="395"/>
      <c r="BI83" s="400">
        <v>4</v>
      </c>
      <c r="BJ83" s="400">
        <v>3</v>
      </c>
      <c r="BK83" s="400">
        <v>3</v>
      </c>
      <c r="BL83" s="400">
        <v>3</v>
      </c>
      <c r="BM83" s="400">
        <v>1</v>
      </c>
      <c r="BN83" s="400">
        <v>3</v>
      </c>
      <c r="BO83" s="395"/>
      <c r="BP83" s="400">
        <v>5</v>
      </c>
      <c r="BQ83" s="400">
        <v>5</v>
      </c>
      <c r="BR83" s="406"/>
      <c r="BS83" s="400">
        <v>4</v>
      </c>
      <c r="BT83" s="400">
        <v>4</v>
      </c>
      <c r="BU83" s="400">
        <v>5</v>
      </c>
      <c r="BV83" s="400">
        <v>5</v>
      </c>
      <c r="BW83" s="400">
        <v>5</v>
      </c>
      <c r="BX83" s="409"/>
      <c r="BY83" s="400">
        <v>4</v>
      </c>
      <c r="BZ83" s="400">
        <v>5</v>
      </c>
      <c r="CA83" s="400">
        <v>4</v>
      </c>
      <c r="CB83" s="400">
        <v>5</v>
      </c>
      <c r="CC83" s="409"/>
      <c r="CD83" s="409"/>
      <c r="CE83" s="400">
        <v>5</v>
      </c>
      <c r="CF83" s="409"/>
      <c r="CG83" s="400">
        <v>5</v>
      </c>
      <c r="CH83" s="409"/>
      <c r="CI83" s="395"/>
      <c r="CJ83" s="409"/>
      <c r="CK83" s="400">
        <v>5</v>
      </c>
      <c r="CL83" s="395"/>
      <c r="CM83" s="404">
        <f t="shared" si="21"/>
        <v>2.6</v>
      </c>
      <c r="CN83" s="401">
        <f>RANK(CM83,CM$8:CM$243)</f>
        <v>145</v>
      </c>
      <c r="CO83" s="410"/>
      <c r="CP83" s="404">
        <f t="shared" si="23"/>
        <v>1.3333333333333333</v>
      </c>
      <c r="CQ83" s="401">
        <f>RANK(CP83,CP$8:CP$243)</f>
        <v>140</v>
      </c>
      <c r="CR83" s="410"/>
      <c r="CS83" s="404">
        <f t="shared" si="25"/>
        <v>4.5263157894736841</v>
      </c>
      <c r="CT83" s="401">
        <f>RANK(CS83,CS$8:CS$243)</f>
        <v>3</v>
      </c>
      <c r="CU83" s="421"/>
      <c r="CV83" s="401">
        <f t="shared" si="27"/>
        <v>206</v>
      </c>
      <c r="CW83" s="404">
        <f t="shared" si="28"/>
        <v>3.8148148148148149</v>
      </c>
      <c r="CX83" s="401">
        <f>RANK(CW83,CW$8:CW$243)</f>
        <v>65</v>
      </c>
      <c r="CY83" s="410"/>
      <c r="CZ83" s="764"/>
    </row>
    <row r="84" spans="1:104" ht="30.75" customHeight="1" thickBot="1" x14ac:dyDescent="0.3">
      <c r="A84" s="594" t="s">
        <v>891</v>
      </c>
      <c r="B84" s="319" t="s">
        <v>892</v>
      </c>
      <c r="C84" s="320" t="s">
        <v>538</v>
      </c>
      <c r="D84" s="320" t="s">
        <v>885</v>
      </c>
      <c r="E84" s="323"/>
      <c r="F84" s="396" t="s">
        <v>63</v>
      </c>
      <c r="G84" s="397">
        <f>'Stage 2 - Site Information'!N136</f>
        <v>9</v>
      </c>
      <c r="H84" s="396"/>
      <c r="I84" s="398">
        <f>'Stage 2 - Site Information'!M136</f>
        <v>0.44</v>
      </c>
      <c r="J84" s="399"/>
      <c r="K84" s="405"/>
      <c r="L84" s="408"/>
      <c r="M84" s="401">
        <f t="shared" si="20"/>
        <v>5</v>
      </c>
      <c r="N84" s="409"/>
      <c r="O84" s="400">
        <v>3</v>
      </c>
      <c r="P84" s="400">
        <v>5</v>
      </c>
      <c r="Q84" s="408"/>
      <c r="R84" s="400">
        <v>5</v>
      </c>
      <c r="S84" s="400">
        <v>5</v>
      </c>
      <c r="T84" s="400">
        <v>3</v>
      </c>
      <c r="U84" s="400">
        <v>4</v>
      </c>
      <c r="V84" s="407"/>
      <c r="W84" s="401">
        <v>4</v>
      </c>
      <c r="X84" s="401">
        <v>5</v>
      </c>
      <c r="Y84" s="400">
        <v>5</v>
      </c>
      <c r="Z84" s="401">
        <v>4</v>
      </c>
      <c r="AA84" s="407"/>
      <c r="AB84" s="400">
        <v>5</v>
      </c>
      <c r="AC84" s="400">
        <v>1</v>
      </c>
      <c r="AD84" s="407"/>
      <c r="AE84" s="400">
        <v>5</v>
      </c>
      <c r="AF84" s="400">
        <v>5</v>
      </c>
      <c r="AG84" s="406"/>
      <c r="AH84" s="401">
        <v>4</v>
      </c>
      <c r="AI84" s="400">
        <v>5</v>
      </c>
      <c r="AJ84" s="400">
        <v>1</v>
      </c>
      <c r="AK84" s="400">
        <v>2</v>
      </c>
      <c r="AL84" s="395"/>
      <c r="AM84" s="400">
        <v>5</v>
      </c>
      <c r="AN84" s="400">
        <v>5</v>
      </c>
      <c r="AO84" s="400">
        <v>4</v>
      </c>
      <c r="AP84" s="400">
        <v>5</v>
      </c>
      <c r="AQ84" s="400">
        <v>5</v>
      </c>
      <c r="AR84" s="400">
        <v>5</v>
      </c>
      <c r="AS84" s="395"/>
      <c r="AT84" s="400">
        <v>3</v>
      </c>
      <c r="AU84" s="400">
        <v>5</v>
      </c>
      <c r="AV84" s="400">
        <v>4</v>
      </c>
      <c r="AW84" s="400">
        <v>1</v>
      </c>
      <c r="AX84" s="400">
        <v>2</v>
      </c>
      <c r="AY84" s="400">
        <v>5</v>
      </c>
      <c r="AZ84" s="400">
        <v>5</v>
      </c>
      <c r="BA84" s="400">
        <v>5</v>
      </c>
      <c r="BB84" s="409"/>
      <c r="BC84" s="401">
        <v>5</v>
      </c>
      <c r="BD84" s="400">
        <v>5</v>
      </c>
      <c r="BE84" s="395"/>
      <c r="BF84" s="400">
        <v>5</v>
      </c>
      <c r="BG84" s="400">
        <v>5</v>
      </c>
      <c r="BH84" s="395"/>
      <c r="BI84" s="400">
        <v>5</v>
      </c>
      <c r="BJ84" s="400">
        <v>5</v>
      </c>
      <c r="BK84" s="400">
        <v>5</v>
      </c>
      <c r="BL84" s="400">
        <v>5</v>
      </c>
      <c r="BM84" s="400">
        <v>5</v>
      </c>
      <c r="BN84" s="400">
        <v>5</v>
      </c>
      <c r="BO84" s="395"/>
      <c r="BP84" s="400">
        <v>5</v>
      </c>
      <c r="BQ84" s="400">
        <v>5</v>
      </c>
      <c r="BR84" s="406"/>
      <c r="BS84" s="400">
        <v>2</v>
      </c>
      <c r="BT84" s="400">
        <v>4</v>
      </c>
      <c r="BU84" s="400">
        <v>5</v>
      </c>
      <c r="BV84" s="400">
        <v>2</v>
      </c>
      <c r="BW84" s="400">
        <v>2</v>
      </c>
      <c r="BX84" s="409"/>
      <c r="BY84" s="400">
        <v>2</v>
      </c>
      <c r="BZ84" s="400">
        <v>4</v>
      </c>
      <c r="CA84" s="400">
        <v>2</v>
      </c>
      <c r="CB84" s="400">
        <v>2</v>
      </c>
      <c r="CC84" s="409"/>
      <c r="CD84" s="409"/>
      <c r="CE84" s="400">
        <v>1</v>
      </c>
      <c r="CF84" s="409"/>
      <c r="CG84" s="400">
        <v>5</v>
      </c>
      <c r="CH84" s="409"/>
      <c r="CI84" s="395"/>
      <c r="CJ84" s="409"/>
      <c r="CK84" s="400">
        <v>1</v>
      </c>
      <c r="CL84" s="395"/>
      <c r="CM84" s="404">
        <f t="shared" si="21"/>
        <v>4.0999999999999996</v>
      </c>
      <c r="CN84" s="401">
        <f t="shared" ref="CN84:CN94" si="30">RANK(CM84,CM$8:CM$155)</f>
        <v>26</v>
      </c>
      <c r="CO84" s="410"/>
      <c r="CP84" s="404">
        <f t="shared" si="23"/>
        <v>3.6666666666666665</v>
      </c>
      <c r="CQ84" s="401">
        <f t="shared" ref="CQ84:CQ94" si="31">RANK(CP84,CP$8:CP$155)</f>
        <v>68</v>
      </c>
      <c r="CR84" s="410"/>
      <c r="CS84" s="404">
        <f t="shared" si="25"/>
        <v>3.9736842105263159</v>
      </c>
      <c r="CT84" s="401">
        <f t="shared" ref="CT84:CT94" si="32">RANK(CS84,CS$8:CS$155)</f>
        <v>51</v>
      </c>
      <c r="CU84" s="421"/>
      <c r="CV84" s="401">
        <f t="shared" si="27"/>
        <v>214</v>
      </c>
      <c r="CW84" s="404">
        <f t="shared" si="28"/>
        <v>3.9629629629629628</v>
      </c>
      <c r="CX84" s="401">
        <f t="shared" ref="CX84:CX94" si="33">RANK(CW84,CW$8:CW$155)</f>
        <v>18</v>
      </c>
      <c r="CY84" s="410"/>
      <c r="CZ84" s="764"/>
    </row>
    <row r="85" spans="1:104" ht="30.75" customHeight="1" thickBot="1" x14ac:dyDescent="0.3">
      <c r="A85" s="594" t="s">
        <v>893</v>
      </c>
      <c r="B85" s="319" t="s">
        <v>894</v>
      </c>
      <c r="C85" s="320" t="s">
        <v>743</v>
      </c>
      <c r="D85" s="320" t="s">
        <v>612</v>
      </c>
      <c r="E85" s="323"/>
      <c r="F85" s="396" t="s">
        <v>63</v>
      </c>
      <c r="G85" s="397">
        <f>'Stage 2 - Site Information'!N137</f>
        <v>140</v>
      </c>
      <c r="H85" s="396"/>
      <c r="I85" s="398">
        <f>'Stage 2 - Site Information'!M137</f>
        <v>6.56</v>
      </c>
      <c r="J85" s="399"/>
      <c r="K85" s="405"/>
      <c r="L85" s="408"/>
      <c r="M85" s="401">
        <f t="shared" si="20"/>
        <v>5</v>
      </c>
      <c r="N85" s="409"/>
      <c r="O85" s="400">
        <v>4</v>
      </c>
      <c r="P85" s="400">
        <v>1</v>
      </c>
      <c r="Q85" s="408"/>
      <c r="R85" s="400">
        <v>3</v>
      </c>
      <c r="S85" s="400">
        <v>5</v>
      </c>
      <c r="T85" s="400">
        <v>3</v>
      </c>
      <c r="U85" s="400">
        <v>4</v>
      </c>
      <c r="V85" s="407"/>
      <c r="W85" s="401">
        <v>4</v>
      </c>
      <c r="X85" s="401">
        <v>3</v>
      </c>
      <c r="Y85" s="400">
        <v>3</v>
      </c>
      <c r="Z85" s="401">
        <v>4</v>
      </c>
      <c r="AA85" s="407"/>
      <c r="AB85" s="400">
        <v>4</v>
      </c>
      <c r="AC85" s="409"/>
      <c r="AD85" s="407"/>
      <c r="AE85" s="400">
        <v>5</v>
      </c>
      <c r="AF85" s="400">
        <v>5</v>
      </c>
      <c r="AG85" s="406"/>
      <c r="AH85" s="401">
        <v>5</v>
      </c>
      <c r="AI85" s="400">
        <v>5</v>
      </c>
      <c r="AJ85" s="400">
        <v>5</v>
      </c>
      <c r="AK85" s="400">
        <v>2</v>
      </c>
      <c r="AL85" s="395"/>
      <c r="AM85" s="400">
        <v>5</v>
      </c>
      <c r="AN85" s="400">
        <v>5</v>
      </c>
      <c r="AO85" s="400">
        <v>4</v>
      </c>
      <c r="AP85" s="400">
        <v>3</v>
      </c>
      <c r="AQ85" s="400">
        <v>5</v>
      </c>
      <c r="AR85" s="400">
        <v>5</v>
      </c>
      <c r="AS85" s="395"/>
      <c r="AT85" s="400">
        <v>5</v>
      </c>
      <c r="AU85" s="400">
        <v>5</v>
      </c>
      <c r="AV85" s="400">
        <v>5</v>
      </c>
      <c r="AW85" s="400">
        <v>3</v>
      </c>
      <c r="AX85" s="400">
        <v>2</v>
      </c>
      <c r="AY85" s="400">
        <v>5</v>
      </c>
      <c r="AZ85" s="400">
        <v>5</v>
      </c>
      <c r="BA85" s="400">
        <v>5</v>
      </c>
      <c r="BB85" s="409"/>
      <c r="BC85" s="401">
        <v>3</v>
      </c>
      <c r="BD85" s="400">
        <v>3</v>
      </c>
      <c r="BE85" s="395"/>
      <c r="BF85" s="400">
        <v>5</v>
      </c>
      <c r="BG85" s="400">
        <v>5</v>
      </c>
      <c r="BH85" s="395"/>
      <c r="BI85" s="400">
        <v>5</v>
      </c>
      <c r="BJ85" s="400">
        <v>5</v>
      </c>
      <c r="BK85" s="400">
        <v>3</v>
      </c>
      <c r="BL85" s="400">
        <v>5</v>
      </c>
      <c r="BM85" s="400">
        <v>4</v>
      </c>
      <c r="BN85" s="400">
        <v>3</v>
      </c>
      <c r="BO85" s="395"/>
      <c r="BP85" s="400">
        <v>5</v>
      </c>
      <c r="BQ85" s="400">
        <v>5</v>
      </c>
      <c r="BR85" s="406"/>
      <c r="BS85" s="400">
        <v>4</v>
      </c>
      <c r="BT85" s="400">
        <v>2</v>
      </c>
      <c r="BU85" s="400">
        <v>2</v>
      </c>
      <c r="BV85" s="400">
        <v>1</v>
      </c>
      <c r="BW85" s="400">
        <v>5</v>
      </c>
      <c r="BX85" s="409"/>
      <c r="BY85" s="400">
        <v>4</v>
      </c>
      <c r="BZ85" s="400">
        <v>3</v>
      </c>
      <c r="CA85" s="400">
        <v>1</v>
      </c>
      <c r="CB85" s="400">
        <v>5</v>
      </c>
      <c r="CC85" s="409"/>
      <c r="CD85" s="409"/>
      <c r="CE85" s="400">
        <v>2</v>
      </c>
      <c r="CF85" s="409"/>
      <c r="CG85" s="400">
        <v>5</v>
      </c>
      <c r="CH85" s="409"/>
      <c r="CI85" s="395"/>
      <c r="CJ85" s="409"/>
      <c r="CK85" s="400">
        <v>1</v>
      </c>
      <c r="CL85" s="395"/>
      <c r="CM85" s="404">
        <f t="shared" si="21"/>
        <v>3.6666666666666665</v>
      </c>
      <c r="CN85" s="401">
        <f t="shared" si="30"/>
        <v>78</v>
      </c>
      <c r="CO85" s="410"/>
      <c r="CP85" s="404">
        <f t="shared" si="23"/>
        <v>4.5</v>
      </c>
      <c r="CQ85" s="401">
        <f t="shared" si="31"/>
        <v>1</v>
      </c>
      <c r="CR85" s="410"/>
      <c r="CS85" s="404">
        <f t="shared" si="25"/>
        <v>3.8947368421052633</v>
      </c>
      <c r="CT85" s="401">
        <f t="shared" si="32"/>
        <v>67</v>
      </c>
      <c r="CU85" s="421"/>
      <c r="CV85" s="401">
        <f t="shared" si="27"/>
        <v>208</v>
      </c>
      <c r="CW85" s="404">
        <f t="shared" si="28"/>
        <v>3.9245283018867925</v>
      </c>
      <c r="CX85" s="401">
        <f t="shared" si="33"/>
        <v>28</v>
      </c>
      <c r="CY85" s="410"/>
      <c r="CZ85" s="764"/>
    </row>
    <row r="86" spans="1:104" ht="30.75" customHeight="1" thickBot="1" x14ac:dyDescent="0.3">
      <c r="A86" s="594" t="s">
        <v>910</v>
      </c>
      <c r="B86" s="319" t="s">
        <v>911</v>
      </c>
      <c r="C86" s="320" t="s">
        <v>735</v>
      </c>
      <c r="D86" s="320" t="s">
        <v>612</v>
      </c>
      <c r="E86" s="323"/>
      <c r="F86" s="396" t="s">
        <v>63</v>
      </c>
      <c r="G86" s="397">
        <f>'Stage 2 - Site Information'!N143</f>
        <v>66</v>
      </c>
      <c r="H86" s="396"/>
      <c r="I86" s="398">
        <f>'Stage 2 - Site Information'!M143</f>
        <v>2.2000000000000002</v>
      </c>
      <c r="J86" s="399" t="s">
        <v>682</v>
      </c>
      <c r="K86" s="405"/>
      <c r="L86" s="408"/>
      <c r="M86" s="401">
        <f t="shared" si="20"/>
        <v>5</v>
      </c>
      <c r="N86" s="409"/>
      <c r="O86" s="400">
        <v>4</v>
      </c>
      <c r="P86" s="400">
        <v>1</v>
      </c>
      <c r="Q86" s="408"/>
      <c r="R86" s="400">
        <v>5</v>
      </c>
      <c r="S86" s="400">
        <v>5</v>
      </c>
      <c r="T86" s="400">
        <v>1</v>
      </c>
      <c r="U86" s="400">
        <v>4</v>
      </c>
      <c r="V86" s="407"/>
      <c r="W86" s="401">
        <v>4</v>
      </c>
      <c r="X86" s="401">
        <v>3</v>
      </c>
      <c r="Y86" s="400">
        <v>5</v>
      </c>
      <c r="Z86" s="401">
        <v>4</v>
      </c>
      <c r="AA86" s="407"/>
      <c r="AB86" s="400">
        <v>5</v>
      </c>
      <c r="AC86" s="409"/>
      <c r="AD86" s="407"/>
      <c r="AE86" s="400">
        <v>5</v>
      </c>
      <c r="AF86" s="400">
        <v>5</v>
      </c>
      <c r="AG86" s="406"/>
      <c r="AH86" s="401">
        <v>5</v>
      </c>
      <c r="AI86" s="400">
        <v>5</v>
      </c>
      <c r="AJ86" s="400">
        <v>5</v>
      </c>
      <c r="AK86" s="400">
        <v>2</v>
      </c>
      <c r="AL86" s="395">
        <v>5</v>
      </c>
      <c r="AM86" s="400">
        <v>5</v>
      </c>
      <c r="AN86" s="400">
        <v>3</v>
      </c>
      <c r="AO86" s="400">
        <v>4</v>
      </c>
      <c r="AP86" s="400">
        <v>3</v>
      </c>
      <c r="AQ86" s="400">
        <v>5</v>
      </c>
      <c r="AR86" s="400">
        <v>5</v>
      </c>
      <c r="AS86" s="395"/>
      <c r="AT86" s="400">
        <v>5</v>
      </c>
      <c r="AU86" s="400">
        <v>5</v>
      </c>
      <c r="AV86" s="400">
        <v>5</v>
      </c>
      <c r="AW86" s="400">
        <v>5</v>
      </c>
      <c r="AX86" s="400">
        <v>2</v>
      </c>
      <c r="AY86" s="400">
        <v>1</v>
      </c>
      <c r="AZ86" s="400">
        <v>5</v>
      </c>
      <c r="BA86" s="400">
        <v>5</v>
      </c>
      <c r="BB86" s="409"/>
      <c r="BC86" s="401">
        <v>3</v>
      </c>
      <c r="BD86" s="400">
        <v>3</v>
      </c>
      <c r="BE86" s="395"/>
      <c r="BF86" s="400">
        <v>5</v>
      </c>
      <c r="BG86" s="400">
        <v>5</v>
      </c>
      <c r="BH86" s="395"/>
      <c r="BI86" s="400">
        <v>5</v>
      </c>
      <c r="BJ86" s="400">
        <v>5</v>
      </c>
      <c r="BK86" s="400">
        <v>5</v>
      </c>
      <c r="BL86" s="400">
        <v>5</v>
      </c>
      <c r="BM86" s="400">
        <v>4</v>
      </c>
      <c r="BN86" s="400">
        <v>5</v>
      </c>
      <c r="BO86" s="395"/>
      <c r="BP86" s="400">
        <v>5</v>
      </c>
      <c r="BQ86" s="400">
        <v>5</v>
      </c>
      <c r="BR86" s="406"/>
      <c r="BS86" s="400">
        <v>3</v>
      </c>
      <c r="BT86" s="400">
        <v>2</v>
      </c>
      <c r="BU86" s="400">
        <v>1</v>
      </c>
      <c r="BV86" s="400">
        <v>4</v>
      </c>
      <c r="BW86" s="400">
        <v>3</v>
      </c>
      <c r="BX86" s="409"/>
      <c r="BY86" s="400">
        <v>3</v>
      </c>
      <c r="BZ86" s="400">
        <v>2</v>
      </c>
      <c r="CA86" s="400">
        <v>1</v>
      </c>
      <c r="CB86" s="400">
        <v>2</v>
      </c>
      <c r="CC86" s="409"/>
      <c r="CD86" s="409"/>
      <c r="CE86" s="400">
        <v>1</v>
      </c>
      <c r="CF86" s="409"/>
      <c r="CG86" s="400">
        <v>4</v>
      </c>
      <c r="CH86" s="409"/>
      <c r="CI86" s="395"/>
      <c r="CJ86" s="409"/>
      <c r="CK86" s="400">
        <v>1</v>
      </c>
      <c r="CL86" s="395"/>
      <c r="CM86" s="404">
        <f t="shared" si="21"/>
        <v>4</v>
      </c>
      <c r="CN86" s="401">
        <f t="shared" si="30"/>
        <v>28</v>
      </c>
      <c r="CO86" s="410"/>
      <c r="CP86" s="404">
        <f t="shared" si="23"/>
        <v>4.5</v>
      </c>
      <c r="CQ86" s="401">
        <f t="shared" si="31"/>
        <v>1</v>
      </c>
      <c r="CR86" s="410"/>
      <c r="CS86" s="404">
        <f t="shared" si="25"/>
        <v>3.6842105263157894</v>
      </c>
      <c r="CT86" s="401">
        <f t="shared" si="32"/>
        <v>101</v>
      </c>
      <c r="CU86" s="421"/>
      <c r="CV86" s="401">
        <f t="shared" si="27"/>
        <v>208</v>
      </c>
      <c r="CW86" s="404">
        <f t="shared" si="28"/>
        <v>3.8518518518518516</v>
      </c>
      <c r="CX86" s="401">
        <f t="shared" si="33"/>
        <v>51</v>
      </c>
      <c r="CY86" s="410"/>
      <c r="CZ86" s="766" t="s">
        <v>1443</v>
      </c>
    </row>
    <row r="87" spans="1:104" ht="30.75" customHeight="1" thickBot="1" x14ac:dyDescent="0.3">
      <c r="A87" s="594" t="s">
        <v>916</v>
      </c>
      <c r="B87" s="319" t="s">
        <v>917</v>
      </c>
      <c r="C87" s="320" t="s">
        <v>689</v>
      </c>
      <c r="D87" s="320" t="s">
        <v>515</v>
      </c>
      <c r="E87" s="323"/>
      <c r="F87" s="396" t="s">
        <v>63</v>
      </c>
      <c r="G87" s="397">
        <f>'Stage 2 - Site Information'!N146</f>
        <v>9</v>
      </c>
      <c r="H87" s="396"/>
      <c r="I87" s="398">
        <f>'Stage 2 - Site Information'!M146</f>
        <v>0.25</v>
      </c>
      <c r="J87" s="399"/>
      <c r="K87" s="405"/>
      <c r="L87" s="408"/>
      <c r="M87" s="401">
        <f t="shared" si="20"/>
        <v>5</v>
      </c>
      <c r="N87" s="409"/>
      <c r="O87" s="400">
        <v>5</v>
      </c>
      <c r="P87" s="400">
        <v>5</v>
      </c>
      <c r="Q87" s="408"/>
      <c r="R87" s="400">
        <v>3</v>
      </c>
      <c r="S87" s="400">
        <v>5</v>
      </c>
      <c r="T87" s="400">
        <v>1</v>
      </c>
      <c r="U87" s="400">
        <v>4</v>
      </c>
      <c r="V87" s="407"/>
      <c r="W87" s="401">
        <v>4</v>
      </c>
      <c r="X87" s="401">
        <v>3</v>
      </c>
      <c r="Y87" s="400">
        <v>1</v>
      </c>
      <c r="Z87" s="401">
        <v>4</v>
      </c>
      <c r="AA87" s="407"/>
      <c r="AB87" s="400">
        <v>5</v>
      </c>
      <c r="AC87" s="400">
        <v>1</v>
      </c>
      <c r="AD87" s="407"/>
      <c r="AE87" s="400">
        <v>1</v>
      </c>
      <c r="AF87" s="400">
        <v>1</v>
      </c>
      <c r="AG87" s="406"/>
      <c r="AH87" s="401">
        <v>2</v>
      </c>
      <c r="AI87" s="400">
        <v>3</v>
      </c>
      <c r="AJ87" s="400">
        <v>3</v>
      </c>
      <c r="AK87" s="400">
        <v>2</v>
      </c>
      <c r="AL87" s="395"/>
      <c r="AM87" s="400">
        <v>5</v>
      </c>
      <c r="AN87" s="400">
        <v>4</v>
      </c>
      <c r="AO87" s="400">
        <v>5</v>
      </c>
      <c r="AP87" s="400">
        <v>4</v>
      </c>
      <c r="AQ87" s="400">
        <v>5</v>
      </c>
      <c r="AR87" s="400">
        <v>5</v>
      </c>
      <c r="AS87" s="395"/>
      <c r="AT87" s="400">
        <v>5</v>
      </c>
      <c r="AU87" s="400">
        <v>5</v>
      </c>
      <c r="AV87" s="400">
        <v>5</v>
      </c>
      <c r="AW87" s="400">
        <v>5</v>
      </c>
      <c r="AX87" s="400">
        <v>2</v>
      </c>
      <c r="AY87" s="400">
        <v>5</v>
      </c>
      <c r="AZ87" s="400">
        <v>5</v>
      </c>
      <c r="BA87" s="400">
        <v>5</v>
      </c>
      <c r="BB87" s="409"/>
      <c r="BC87" s="401">
        <v>5</v>
      </c>
      <c r="BD87" s="400">
        <v>5</v>
      </c>
      <c r="BE87" s="395"/>
      <c r="BF87" s="400">
        <v>5</v>
      </c>
      <c r="BG87" s="400">
        <v>5</v>
      </c>
      <c r="BH87" s="395"/>
      <c r="BI87" s="400">
        <v>3</v>
      </c>
      <c r="BJ87" s="400">
        <v>5</v>
      </c>
      <c r="BK87" s="400">
        <v>3</v>
      </c>
      <c r="BL87" s="400">
        <v>5</v>
      </c>
      <c r="BM87" s="400">
        <v>4</v>
      </c>
      <c r="BN87" s="400">
        <v>5</v>
      </c>
      <c r="BO87" s="395"/>
      <c r="BP87" s="400">
        <v>5</v>
      </c>
      <c r="BQ87" s="400">
        <v>3</v>
      </c>
      <c r="BR87" s="406"/>
      <c r="BS87" s="400">
        <v>4</v>
      </c>
      <c r="BT87" s="400">
        <v>2</v>
      </c>
      <c r="BU87" s="400">
        <v>4</v>
      </c>
      <c r="BV87" s="400">
        <v>5</v>
      </c>
      <c r="BW87" s="400">
        <v>5</v>
      </c>
      <c r="BX87" s="409"/>
      <c r="BY87" s="400">
        <v>5</v>
      </c>
      <c r="BZ87" s="400">
        <v>4</v>
      </c>
      <c r="CA87" s="400">
        <v>4</v>
      </c>
      <c r="CB87" s="400">
        <v>4</v>
      </c>
      <c r="CC87" s="409"/>
      <c r="CD87" s="409"/>
      <c r="CE87" s="400">
        <v>4</v>
      </c>
      <c r="CF87" s="409"/>
      <c r="CG87" s="400">
        <v>5</v>
      </c>
      <c r="CH87" s="409"/>
      <c r="CI87" s="395"/>
      <c r="CJ87" s="409"/>
      <c r="CK87" s="400">
        <v>1</v>
      </c>
      <c r="CL87" s="395"/>
      <c r="CM87" s="404">
        <f t="shared" si="21"/>
        <v>3.1</v>
      </c>
      <c r="CN87" s="401">
        <f t="shared" si="30"/>
        <v>136</v>
      </c>
      <c r="CO87" s="410"/>
      <c r="CP87" s="404">
        <f t="shared" si="23"/>
        <v>2</v>
      </c>
      <c r="CQ87" s="401">
        <f t="shared" si="31"/>
        <v>114</v>
      </c>
      <c r="CR87" s="410"/>
      <c r="CS87" s="404">
        <f t="shared" si="25"/>
        <v>4.3421052631578947</v>
      </c>
      <c r="CT87" s="401">
        <f t="shared" si="32"/>
        <v>15</v>
      </c>
      <c r="CU87" s="421"/>
      <c r="CV87" s="401">
        <f t="shared" si="27"/>
        <v>208</v>
      </c>
      <c r="CW87" s="404">
        <f t="shared" si="28"/>
        <v>3.8518518518518516</v>
      </c>
      <c r="CX87" s="401">
        <f t="shared" si="33"/>
        <v>51</v>
      </c>
      <c r="CY87" s="410"/>
      <c r="CZ87" s="764"/>
    </row>
    <row r="88" spans="1:104" ht="30.75" customHeight="1" thickBot="1" x14ac:dyDescent="0.3">
      <c r="A88" s="594" t="s">
        <v>924</v>
      </c>
      <c r="B88" s="319" t="s">
        <v>925</v>
      </c>
      <c r="C88" s="320" t="s">
        <v>926</v>
      </c>
      <c r="D88" s="320" t="s">
        <v>535</v>
      </c>
      <c r="E88" s="323"/>
      <c r="F88" s="396" t="s">
        <v>63</v>
      </c>
      <c r="G88" s="397">
        <f>'Stage 2 - Site Information'!N149</f>
        <v>39</v>
      </c>
      <c r="H88" s="396" t="s">
        <v>63</v>
      </c>
      <c r="I88" s="398">
        <f>'Stage 2 - Site Information'!M149</f>
        <v>1.1000000000000001</v>
      </c>
      <c r="J88" s="399"/>
      <c r="K88" s="405"/>
      <c r="L88" s="408"/>
      <c r="M88" s="401">
        <f t="shared" si="20"/>
        <v>5</v>
      </c>
      <c r="N88" s="409"/>
      <c r="O88" s="400">
        <v>5</v>
      </c>
      <c r="P88" s="400">
        <v>1</v>
      </c>
      <c r="Q88" s="408"/>
      <c r="R88" s="400">
        <v>5</v>
      </c>
      <c r="S88" s="400">
        <v>5</v>
      </c>
      <c r="T88" s="400">
        <v>3</v>
      </c>
      <c r="U88" s="400">
        <v>4</v>
      </c>
      <c r="V88" s="407"/>
      <c r="W88" s="401">
        <v>4</v>
      </c>
      <c r="X88" s="401">
        <v>3</v>
      </c>
      <c r="Y88" s="400">
        <v>1</v>
      </c>
      <c r="Z88" s="401">
        <v>4</v>
      </c>
      <c r="AA88" s="407"/>
      <c r="AB88" s="400">
        <v>4</v>
      </c>
      <c r="AC88" s="409"/>
      <c r="AD88" s="407"/>
      <c r="AE88" s="400">
        <v>1</v>
      </c>
      <c r="AF88" s="400">
        <v>1</v>
      </c>
      <c r="AG88" s="406"/>
      <c r="AH88" s="401">
        <v>2</v>
      </c>
      <c r="AI88" s="400">
        <v>1</v>
      </c>
      <c r="AJ88" s="400">
        <v>1</v>
      </c>
      <c r="AK88" s="400">
        <v>2</v>
      </c>
      <c r="AL88" s="395"/>
      <c r="AM88" s="400">
        <v>5</v>
      </c>
      <c r="AN88" s="400">
        <v>5</v>
      </c>
      <c r="AO88" s="400">
        <v>4</v>
      </c>
      <c r="AP88" s="400">
        <v>4</v>
      </c>
      <c r="AQ88" s="400">
        <v>5</v>
      </c>
      <c r="AR88" s="400">
        <v>4</v>
      </c>
      <c r="AS88" s="395"/>
      <c r="AT88" s="400">
        <v>5</v>
      </c>
      <c r="AU88" s="400">
        <v>5</v>
      </c>
      <c r="AV88" s="400">
        <v>5</v>
      </c>
      <c r="AW88" s="400">
        <v>5</v>
      </c>
      <c r="AX88" s="400">
        <v>5</v>
      </c>
      <c r="AY88" s="400">
        <v>5</v>
      </c>
      <c r="AZ88" s="400">
        <v>5</v>
      </c>
      <c r="BA88" s="400">
        <v>5</v>
      </c>
      <c r="BB88" s="409"/>
      <c r="BC88" s="401">
        <v>5</v>
      </c>
      <c r="BD88" s="400">
        <v>5</v>
      </c>
      <c r="BE88" s="395"/>
      <c r="BF88" s="400">
        <v>3</v>
      </c>
      <c r="BG88" s="400">
        <v>5</v>
      </c>
      <c r="BH88" s="395"/>
      <c r="BI88" s="400">
        <v>4</v>
      </c>
      <c r="BJ88" s="400">
        <v>5</v>
      </c>
      <c r="BK88" s="400">
        <v>1</v>
      </c>
      <c r="BL88" s="400">
        <v>4</v>
      </c>
      <c r="BM88" s="400">
        <v>4</v>
      </c>
      <c r="BN88" s="400">
        <v>5</v>
      </c>
      <c r="BO88" s="395"/>
      <c r="BP88" s="400">
        <v>5</v>
      </c>
      <c r="BQ88" s="400">
        <v>3</v>
      </c>
      <c r="BR88" s="406"/>
      <c r="BS88" s="400">
        <v>4</v>
      </c>
      <c r="BT88" s="400">
        <v>2</v>
      </c>
      <c r="BU88" s="400">
        <v>5</v>
      </c>
      <c r="BV88" s="400">
        <v>5</v>
      </c>
      <c r="BW88" s="400">
        <v>5</v>
      </c>
      <c r="BX88" s="409"/>
      <c r="BY88" s="400">
        <v>5</v>
      </c>
      <c r="BZ88" s="400">
        <v>5</v>
      </c>
      <c r="CA88" s="400">
        <v>5</v>
      </c>
      <c r="CB88" s="400">
        <v>2</v>
      </c>
      <c r="CC88" s="409"/>
      <c r="CD88" s="409"/>
      <c r="CE88" s="400">
        <v>5</v>
      </c>
      <c r="CF88" s="409"/>
      <c r="CG88" s="400">
        <v>5</v>
      </c>
      <c r="CH88" s="409"/>
      <c r="CI88" s="395"/>
      <c r="CJ88" s="409"/>
      <c r="CK88" s="400">
        <v>1</v>
      </c>
      <c r="CL88" s="395"/>
      <c r="CM88" s="404">
        <f t="shared" si="21"/>
        <v>3.6666666666666665</v>
      </c>
      <c r="CN88" s="401">
        <f t="shared" si="30"/>
        <v>78</v>
      </c>
      <c r="CO88" s="410"/>
      <c r="CP88" s="404">
        <f t="shared" si="23"/>
        <v>1.3333333333333333</v>
      </c>
      <c r="CQ88" s="401">
        <f t="shared" si="31"/>
        <v>140</v>
      </c>
      <c r="CR88" s="410"/>
      <c r="CS88" s="404">
        <f t="shared" si="25"/>
        <v>4.3421052631578947</v>
      </c>
      <c r="CT88" s="401">
        <f t="shared" si="32"/>
        <v>15</v>
      </c>
      <c r="CU88" s="421"/>
      <c r="CV88" s="401">
        <f t="shared" si="27"/>
        <v>206</v>
      </c>
      <c r="CW88" s="404">
        <f t="shared" si="28"/>
        <v>3.8867924528301887</v>
      </c>
      <c r="CX88" s="401">
        <f t="shared" si="33"/>
        <v>38</v>
      </c>
      <c r="CY88" s="410"/>
      <c r="CZ88" s="764" t="s">
        <v>1348</v>
      </c>
    </row>
    <row r="89" spans="1:104" ht="30.75" customHeight="1" thickBot="1" x14ac:dyDescent="0.3">
      <c r="A89" s="594" t="s">
        <v>929</v>
      </c>
      <c r="B89" s="319" t="s">
        <v>930</v>
      </c>
      <c r="C89" s="320" t="s">
        <v>931</v>
      </c>
      <c r="D89" s="320" t="s">
        <v>518</v>
      </c>
      <c r="E89" s="323"/>
      <c r="F89" s="396" t="s">
        <v>63</v>
      </c>
      <c r="G89" s="397">
        <f>'Stage 2 - Site Information'!N151</f>
        <v>19</v>
      </c>
      <c r="H89" s="396" t="s">
        <v>63</v>
      </c>
      <c r="I89" s="398">
        <f>'Stage 2 - Site Information'!M151</f>
        <v>0.53</v>
      </c>
      <c r="J89" s="399"/>
      <c r="K89" s="405"/>
      <c r="L89" s="408"/>
      <c r="M89" s="401">
        <f t="shared" si="20"/>
        <v>5</v>
      </c>
      <c r="N89" s="409"/>
      <c r="O89" s="400">
        <v>4</v>
      </c>
      <c r="P89" s="400">
        <v>2</v>
      </c>
      <c r="Q89" s="408"/>
      <c r="R89" s="400">
        <v>5</v>
      </c>
      <c r="S89" s="400">
        <v>5</v>
      </c>
      <c r="T89" s="400">
        <v>1</v>
      </c>
      <c r="U89" s="400">
        <v>3</v>
      </c>
      <c r="V89" s="407"/>
      <c r="W89" s="401">
        <v>1</v>
      </c>
      <c r="X89" s="401">
        <v>3</v>
      </c>
      <c r="Y89" s="400">
        <v>1</v>
      </c>
      <c r="Z89" s="401">
        <v>4</v>
      </c>
      <c r="AA89" s="407"/>
      <c r="AB89" s="400">
        <v>5</v>
      </c>
      <c r="AC89" s="409"/>
      <c r="AD89" s="407"/>
      <c r="AE89" s="400">
        <v>1</v>
      </c>
      <c r="AF89" s="400">
        <v>1</v>
      </c>
      <c r="AG89" s="406"/>
      <c r="AH89" s="401">
        <v>2</v>
      </c>
      <c r="AI89" s="400">
        <v>1</v>
      </c>
      <c r="AJ89" s="400">
        <v>1</v>
      </c>
      <c r="AK89" s="400">
        <v>2</v>
      </c>
      <c r="AL89" s="395"/>
      <c r="AM89" s="400">
        <v>5</v>
      </c>
      <c r="AN89" s="400">
        <v>3</v>
      </c>
      <c r="AO89" s="400">
        <v>3</v>
      </c>
      <c r="AP89" s="400">
        <v>3</v>
      </c>
      <c r="AQ89" s="400">
        <v>5</v>
      </c>
      <c r="AR89" s="400">
        <v>5</v>
      </c>
      <c r="AS89" s="395"/>
      <c r="AT89" s="400">
        <v>5</v>
      </c>
      <c r="AU89" s="400">
        <v>5</v>
      </c>
      <c r="AV89" s="400">
        <v>5</v>
      </c>
      <c r="AW89" s="400">
        <v>5</v>
      </c>
      <c r="AX89" s="400">
        <v>5</v>
      </c>
      <c r="AY89" s="400">
        <v>5</v>
      </c>
      <c r="AZ89" s="400">
        <v>5</v>
      </c>
      <c r="BA89" s="400">
        <v>5</v>
      </c>
      <c r="BB89" s="409"/>
      <c r="BC89" s="401">
        <v>5</v>
      </c>
      <c r="BD89" s="400">
        <v>5</v>
      </c>
      <c r="BE89" s="395"/>
      <c r="BF89" s="400">
        <v>5</v>
      </c>
      <c r="BG89" s="400">
        <v>5</v>
      </c>
      <c r="BH89" s="395"/>
      <c r="BI89" s="400">
        <v>5</v>
      </c>
      <c r="BJ89" s="400">
        <v>5</v>
      </c>
      <c r="BK89" s="400">
        <v>3</v>
      </c>
      <c r="BL89" s="400">
        <v>5</v>
      </c>
      <c r="BM89" s="400">
        <v>5</v>
      </c>
      <c r="BN89" s="400">
        <v>3</v>
      </c>
      <c r="BO89" s="395"/>
      <c r="BP89" s="400">
        <v>5</v>
      </c>
      <c r="BQ89" s="400">
        <v>5</v>
      </c>
      <c r="BR89" s="406"/>
      <c r="BS89" s="400">
        <v>5</v>
      </c>
      <c r="BT89" s="400">
        <v>5</v>
      </c>
      <c r="BU89" s="400">
        <v>5</v>
      </c>
      <c r="BV89" s="400">
        <v>5</v>
      </c>
      <c r="BW89" s="400">
        <v>5</v>
      </c>
      <c r="BX89" s="409"/>
      <c r="BY89" s="400">
        <v>4</v>
      </c>
      <c r="BZ89" s="400">
        <v>4</v>
      </c>
      <c r="CA89" s="400">
        <v>3</v>
      </c>
      <c r="CB89" s="400">
        <v>5</v>
      </c>
      <c r="CC89" s="409"/>
      <c r="CD89" s="409"/>
      <c r="CE89" s="400">
        <v>3</v>
      </c>
      <c r="CF89" s="409"/>
      <c r="CG89" s="400">
        <v>5</v>
      </c>
      <c r="CH89" s="409"/>
      <c r="CI89" s="395"/>
      <c r="CJ89" s="409"/>
      <c r="CK89" s="400">
        <v>1</v>
      </c>
      <c r="CL89" s="395"/>
      <c r="CM89" s="404">
        <f t="shared" si="21"/>
        <v>3.1111111111111112</v>
      </c>
      <c r="CN89" s="401">
        <f t="shared" si="30"/>
        <v>134</v>
      </c>
      <c r="CO89" s="410"/>
      <c r="CP89" s="404">
        <f t="shared" si="23"/>
        <v>1.3333333333333333</v>
      </c>
      <c r="CQ89" s="401">
        <f t="shared" si="31"/>
        <v>140</v>
      </c>
      <c r="CR89" s="410"/>
      <c r="CS89" s="404">
        <f t="shared" si="25"/>
        <v>4.4736842105263159</v>
      </c>
      <c r="CT89" s="401">
        <f t="shared" si="32"/>
        <v>6</v>
      </c>
      <c r="CU89" s="421"/>
      <c r="CV89" s="401">
        <f t="shared" si="27"/>
        <v>206</v>
      </c>
      <c r="CW89" s="404">
        <f t="shared" si="28"/>
        <v>3.8867924528301887</v>
      </c>
      <c r="CX89" s="401">
        <f t="shared" si="33"/>
        <v>38</v>
      </c>
      <c r="CY89" s="410"/>
      <c r="CZ89" s="764" t="s">
        <v>1348</v>
      </c>
    </row>
    <row r="90" spans="1:104" ht="30.75" customHeight="1" thickBot="1" x14ac:dyDescent="0.3">
      <c r="A90" s="594" t="s">
        <v>935</v>
      </c>
      <c r="B90" s="319" t="s">
        <v>936</v>
      </c>
      <c r="C90" s="320" t="s">
        <v>937</v>
      </c>
      <c r="D90" s="320" t="s">
        <v>515</v>
      </c>
      <c r="E90" s="323"/>
      <c r="F90" s="396" t="s">
        <v>63</v>
      </c>
      <c r="G90" s="397">
        <f>'Stage 2 - Site Information'!N153</f>
        <v>50</v>
      </c>
      <c r="H90" s="396" t="s">
        <v>63</v>
      </c>
      <c r="I90" s="398">
        <f>'Stage 2 - Site Information'!M153</f>
        <v>0.7</v>
      </c>
      <c r="J90" s="399"/>
      <c r="K90" s="405"/>
      <c r="L90" s="408"/>
      <c r="M90" s="401">
        <f t="shared" si="20"/>
        <v>5</v>
      </c>
      <c r="N90" s="409"/>
      <c r="O90" s="400">
        <v>5</v>
      </c>
      <c r="P90" s="400">
        <v>1</v>
      </c>
      <c r="Q90" s="408"/>
      <c r="R90" s="400">
        <v>5</v>
      </c>
      <c r="S90" s="400">
        <v>5</v>
      </c>
      <c r="T90" s="400">
        <v>1</v>
      </c>
      <c r="U90" s="400">
        <v>3</v>
      </c>
      <c r="V90" s="407"/>
      <c r="W90" s="401">
        <v>4</v>
      </c>
      <c r="X90" s="401">
        <v>3</v>
      </c>
      <c r="Y90" s="401">
        <v>1</v>
      </c>
      <c r="Z90" s="401">
        <v>3</v>
      </c>
      <c r="AA90" s="407"/>
      <c r="AB90" s="400">
        <v>4</v>
      </c>
      <c r="AC90" s="409"/>
      <c r="AD90" s="407"/>
      <c r="AE90" s="400">
        <v>1</v>
      </c>
      <c r="AF90" s="400">
        <v>1</v>
      </c>
      <c r="AG90" s="406"/>
      <c r="AH90" s="401">
        <v>2</v>
      </c>
      <c r="AI90" s="400">
        <v>3</v>
      </c>
      <c r="AJ90" s="400">
        <v>1</v>
      </c>
      <c r="AK90" s="400">
        <v>2</v>
      </c>
      <c r="AL90" s="395"/>
      <c r="AM90" s="400">
        <v>1</v>
      </c>
      <c r="AN90" s="400">
        <v>4</v>
      </c>
      <c r="AO90" s="400">
        <v>3</v>
      </c>
      <c r="AP90" s="400">
        <v>3</v>
      </c>
      <c r="AQ90" s="400">
        <v>5</v>
      </c>
      <c r="AR90" s="400">
        <v>3</v>
      </c>
      <c r="AS90" s="395"/>
      <c r="AT90" s="400">
        <v>4</v>
      </c>
      <c r="AU90" s="400">
        <v>5</v>
      </c>
      <c r="AV90" s="400">
        <v>4</v>
      </c>
      <c r="AW90" s="400">
        <v>5</v>
      </c>
      <c r="AX90" s="400">
        <v>5</v>
      </c>
      <c r="AY90" s="400">
        <v>5</v>
      </c>
      <c r="AZ90" s="400">
        <v>5</v>
      </c>
      <c r="BA90" s="400">
        <v>5</v>
      </c>
      <c r="BB90" s="409"/>
      <c r="BC90" s="401">
        <v>5</v>
      </c>
      <c r="BD90" s="400">
        <v>5</v>
      </c>
      <c r="BE90" s="395"/>
      <c r="BF90" s="400">
        <v>5</v>
      </c>
      <c r="BG90" s="400">
        <v>5</v>
      </c>
      <c r="BH90" s="395"/>
      <c r="BI90" s="400">
        <v>5</v>
      </c>
      <c r="BJ90" s="400">
        <v>3</v>
      </c>
      <c r="BK90" s="400">
        <v>1</v>
      </c>
      <c r="BL90" s="400">
        <v>5</v>
      </c>
      <c r="BM90" s="400">
        <v>2</v>
      </c>
      <c r="BN90" s="400">
        <v>3</v>
      </c>
      <c r="BO90" s="395"/>
      <c r="BP90" s="400">
        <v>5</v>
      </c>
      <c r="BQ90" s="400">
        <v>5</v>
      </c>
      <c r="BR90" s="406"/>
      <c r="BS90" s="400">
        <v>5</v>
      </c>
      <c r="BT90" s="400">
        <v>2</v>
      </c>
      <c r="BU90" s="400">
        <v>5</v>
      </c>
      <c r="BV90" s="400">
        <v>5</v>
      </c>
      <c r="BW90" s="400">
        <v>5</v>
      </c>
      <c r="BX90" s="409"/>
      <c r="BY90" s="400">
        <v>5</v>
      </c>
      <c r="BZ90" s="400">
        <v>4</v>
      </c>
      <c r="CA90" s="400">
        <v>2</v>
      </c>
      <c r="CB90" s="400">
        <v>5</v>
      </c>
      <c r="CC90" s="409"/>
      <c r="CD90" s="409"/>
      <c r="CE90" s="400">
        <v>3</v>
      </c>
      <c r="CF90" s="409"/>
      <c r="CG90" s="400">
        <v>5</v>
      </c>
      <c r="CH90" s="409"/>
      <c r="CI90" s="395"/>
      <c r="CJ90" s="409"/>
      <c r="CK90" s="400">
        <v>1</v>
      </c>
      <c r="CL90" s="395"/>
      <c r="CM90" s="404">
        <f t="shared" si="21"/>
        <v>3.2222222222222223</v>
      </c>
      <c r="CN90" s="401">
        <f t="shared" si="30"/>
        <v>123</v>
      </c>
      <c r="CO90" s="410"/>
      <c r="CP90" s="404">
        <f t="shared" si="23"/>
        <v>1.6666666666666667</v>
      </c>
      <c r="CQ90" s="401">
        <f t="shared" si="31"/>
        <v>127</v>
      </c>
      <c r="CR90" s="410"/>
      <c r="CS90" s="404">
        <f t="shared" si="25"/>
        <v>4.0263157894736841</v>
      </c>
      <c r="CT90" s="401">
        <f t="shared" si="32"/>
        <v>46</v>
      </c>
      <c r="CU90" s="421"/>
      <c r="CV90" s="401">
        <f t="shared" si="27"/>
        <v>192</v>
      </c>
      <c r="CW90" s="404">
        <f t="shared" si="28"/>
        <v>3.6226415094339623</v>
      </c>
      <c r="CX90" s="401">
        <f t="shared" si="33"/>
        <v>105</v>
      </c>
      <c r="CY90" s="410"/>
      <c r="CZ90" s="764" t="s">
        <v>1348</v>
      </c>
    </row>
    <row r="91" spans="1:104" ht="30.75" customHeight="1" thickBot="1" x14ac:dyDescent="0.3">
      <c r="A91" s="594" t="s">
        <v>940</v>
      </c>
      <c r="B91" s="319" t="s">
        <v>941</v>
      </c>
      <c r="C91" s="320" t="s">
        <v>942</v>
      </c>
      <c r="D91" s="320" t="s">
        <v>515</v>
      </c>
      <c r="E91" s="323"/>
      <c r="F91" s="396" t="s">
        <v>63</v>
      </c>
      <c r="G91" s="397">
        <f>'Stage 2 - Site Information'!N155</f>
        <v>44</v>
      </c>
      <c r="H91" s="396"/>
      <c r="I91" s="398">
        <f>'Stage 2 - Site Information'!M155</f>
        <v>1.47</v>
      </c>
      <c r="J91" s="399" t="s">
        <v>1519</v>
      </c>
      <c r="K91" s="405"/>
      <c r="L91" s="408"/>
      <c r="M91" s="401">
        <f t="shared" si="20"/>
        <v>5</v>
      </c>
      <c r="N91" s="409"/>
      <c r="O91" s="400">
        <v>5</v>
      </c>
      <c r="P91" s="400">
        <v>5</v>
      </c>
      <c r="Q91" s="408"/>
      <c r="R91" s="400">
        <v>3</v>
      </c>
      <c r="S91" s="400">
        <v>5</v>
      </c>
      <c r="T91" s="400">
        <v>1</v>
      </c>
      <c r="U91" s="400">
        <v>4</v>
      </c>
      <c r="V91" s="407"/>
      <c r="W91" s="401">
        <v>4</v>
      </c>
      <c r="X91" s="401">
        <v>3</v>
      </c>
      <c r="Y91" s="400">
        <v>3</v>
      </c>
      <c r="Z91" s="401">
        <v>4</v>
      </c>
      <c r="AA91" s="407"/>
      <c r="AB91" s="400">
        <v>5</v>
      </c>
      <c r="AC91" s="400">
        <v>1</v>
      </c>
      <c r="AD91" s="407"/>
      <c r="AE91" s="400">
        <v>1</v>
      </c>
      <c r="AF91" s="400">
        <v>1</v>
      </c>
      <c r="AG91" s="406"/>
      <c r="AH91" s="401">
        <v>2</v>
      </c>
      <c r="AI91" s="400">
        <v>1</v>
      </c>
      <c r="AJ91" s="400">
        <v>3</v>
      </c>
      <c r="AK91" s="400">
        <v>2</v>
      </c>
      <c r="AL91" s="395"/>
      <c r="AM91" s="400">
        <v>5</v>
      </c>
      <c r="AN91" s="400">
        <v>5</v>
      </c>
      <c r="AO91" s="400">
        <v>5</v>
      </c>
      <c r="AP91" s="400">
        <v>5</v>
      </c>
      <c r="AQ91" s="400">
        <v>5</v>
      </c>
      <c r="AR91" s="400">
        <v>5</v>
      </c>
      <c r="AS91" s="395"/>
      <c r="AT91" s="400">
        <v>5</v>
      </c>
      <c r="AU91" s="400">
        <v>5</v>
      </c>
      <c r="AV91" s="400">
        <v>5</v>
      </c>
      <c r="AW91" s="400">
        <v>5</v>
      </c>
      <c r="AX91" s="400">
        <v>5</v>
      </c>
      <c r="AY91" s="400">
        <v>5</v>
      </c>
      <c r="AZ91" s="400">
        <v>5</v>
      </c>
      <c r="BA91" s="400">
        <v>5</v>
      </c>
      <c r="BB91" s="409"/>
      <c r="BC91" s="401">
        <v>5</v>
      </c>
      <c r="BD91" s="400">
        <v>5</v>
      </c>
      <c r="BE91" s="395"/>
      <c r="BF91" s="400">
        <v>5</v>
      </c>
      <c r="BG91" s="400">
        <v>5</v>
      </c>
      <c r="BH91" s="395"/>
      <c r="BI91" s="400">
        <v>4</v>
      </c>
      <c r="BJ91" s="400">
        <v>5</v>
      </c>
      <c r="BK91" s="400">
        <v>3</v>
      </c>
      <c r="BL91" s="400">
        <v>5</v>
      </c>
      <c r="BM91" s="400">
        <v>1</v>
      </c>
      <c r="BN91" s="400">
        <v>3</v>
      </c>
      <c r="BO91" s="395"/>
      <c r="BP91" s="400">
        <v>5</v>
      </c>
      <c r="BQ91" s="400">
        <v>5</v>
      </c>
      <c r="BR91" s="406"/>
      <c r="BS91" s="400">
        <v>4</v>
      </c>
      <c r="BT91" s="400">
        <v>2</v>
      </c>
      <c r="BU91" s="400">
        <v>3</v>
      </c>
      <c r="BV91" s="400">
        <v>5</v>
      </c>
      <c r="BW91" s="400">
        <v>4</v>
      </c>
      <c r="BX91" s="409"/>
      <c r="BY91" s="400">
        <v>4</v>
      </c>
      <c r="BZ91" s="400">
        <v>3</v>
      </c>
      <c r="CA91" s="400">
        <v>4</v>
      </c>
      <c r="CB91" s="400">
        <v>5</v>
      </c>
      <c r="CC91" s="409"/>
      <c r="CD91" s="409"/>
      <c r="CE91" s="400">
        <v>4</v>
      </c>
      <c r="CF91" s="409"/>
      <c r="CG91" s="400">
        <v>5</v>
      </c>
      <c r="CH91" s="409"/>
      <c r="CI91" s="395"/>
      <c r="CJ91" s="409"/>
      <c r="CK91" s="400">
        <v>1</v>
      </c>
      <c r="CL91" s="395"/>
      <c r="CM91" s="404">
        <f t="shared" si="21"/>
        <v>3.3</v>
      </c>
      <c r="CN91" s="401">
        <f t="shared" si="30"/>
        <v>121</v>
      </c>
      <c r="CO91" s="410"/>
      <c r="CP91" s="404">
        <f t="shared" si="23"/>
        <v>1.6666666666666667</v>
      </c>
      <c r="CQ91" s="401">
        <f t="shared" si="31"/>
        <v>127</v>
      </c>
      <c r="CR91" s="410"/>
      <c r="CS91" s="404">
        <f t="shared" si="25"/>
        <v>4.3421052631578947</v>
      </c>
      <c r="CT91" s="401">
        <f t="shared" si="32"/>
        <v>15</v>
      </c>
      <c r="CU91" s="421"/>
      <c r="CV91" s="401">
        <f t="shared" si="27"/>
        <v>208</v>
      </c>
      <c r="CW91" s="404">
        <f t="shared" si="28"/>
        <v>3.8518518518518516</v>
      </c>
      <c r="CX91" s="401">
        <f t="shared" si="33"/>
        <v>51</v>
      </c>
      <c r="CY91" s="410"/>
      <c r="CZ91" s="764"/>
    </row>
    <row r="92" spans="1:104" ht="30.75" customHeight="1" thickBot="1" x14ac:dyDescent="0.3">
      <c r="A92" s="594" t="s">
        <v>946</v>
      </c>
      <c r="B92" s="319" t="s">
        <v>947</v>
      </c>
      <c r="C92" s="320" t="s">
        <v>948</v>
      </c>
      <c r="D92" s="320" t="s">
        <v>515</v>
      </c>
      <c r="E92" s="323"/>
      <c r="F92" s="396" t="s">
        <v>63</v>
      </c>
      <c r="G92" s="397">
        <f>'Stage 2 - Site Information'!N157</f>
        <v>77</v>
      </c>
      <c r="H92" s="396"/>
      <c r="I92" s="398">
        <f>'Stage 2 - Site Information'!M157</f>
        <v>2.59</v>
      </c>
      <c r="J92" s="399" t="s">
        <v>1365</v>
      </c>
      <c r="K92" s="405"/>
      <c r="L92" s="408"/>
      <c r="M92" s="401">
        <f t="shared" si="20"/>
        <v>5</v>
      </c>
      <c r="N92" s="409"/>
      <c r="O92" s="400">
        <v>5</v>
      </c>
      <c r="P92" s="400">
        <v>4</v>
      </c>
      <c r="Q92" s="408"/>
      <c r="R92" s="400">
        <v>3</v>
      </c>
      <c r="S92" s="400">
        <v>5</v>
      </c>
      <c r="T92" s="400">
        <v>1</v>
      </c>
      <c r="U92" s="400">
        <v>4</v>
      </c>
      <c r="V92" s="407"/>
      <c r="W92" s="401">
        <v>5</v>
      </c>
      <c r="X92" s="401">
        <v>3</v>
      </c>
      <c r="Y92" s="400">
        <v>1</v>
      </c>
      <c r="Z92" s="401">
        <v>4</v>
      </c>
      <c r="AA92" s="407"/>
      <c r="AB92" s="400">
        <v>5</v>
      </c>
      <c r="AC92" s="400">
        <v>1</v>
      </c>
      <c r="AD92" s="407"/>
      <c r="AE92" s="400">
        <v>1</v>
      </c>
      <c r="AF92" s="400">
        <v>1</v>
      </c>
      <c r="AG92" s="406"/>
      <c r="AH92" s="401">
        <v>2</v>
      </c>
      <c r="AI92" s="400">
        <v>3</v>
      </c>
      <c r="AJ92" s="400">
        <v>1</v>
      </c>
      <c r="AK92" s="400">
        <v>2</v>
      </c>
      <c r="AL92" s="395"/>
      <c r="AM92" s="400">
        <v>5</v>
      </c>
      <c r="AN92" s="400">
        <v>5</v>
      </c>
      <c r="AO92" s="400">
        <v>5</v>
      </c>
      <c r="AP92" s="400">
        <v>5</v>
      </c>
      <c r="AQ92" s="400">
        <v>5</v>
      </c>
      <c r="AR92" s="400">
        <v>5</v>
      </c>
      <c r="AS92" s="395"/>
      <c r="AT92" s="400">
        <v>5</v>
      </c>
      <c r="AU92" s="400">
        <v>5</v>
      </c>
      <c r="AV92" s="400">
        <v>5</v>
      </c>
      <c r="AW92" s="400">
        <v>5</v>
      </c>
      <c r="AX92" s="400">
        <v>5</v>
      </c>
      <c r="AY92" s="400">
        <v>5</v>
      </c>
      <c r="AZ92" s="400">
        <v>5</v>
      </c>
      <c r="BA92" s="400">
        <v>5</v>
      </c>
      <c r="BB92" s="409"/>
      <c r="BC92" s="401">
        <v>5</v>
      </c>
      <c r="BD92" s="400">
        <v>5</v>
      </c>
      <c r="BE92" s="395"/>
      <c r="BF92" s="400">
        <v>5</v>
      </c>
      <c r="BG92" s="400">
        <v>5</v>
      </c>
      <c r="BH92" s="395">
        <v>5</v>
      </c>
      <c r="BI92" s="400">
        <v>4</v>
      </c>
      <c r="BJ92" s="400">
        <v>5</v>
      </c>
      <c r="BK92" s="400">
        <v>3</v>
      </c>
      <c r="BL92" s="400">
        <v>5</v>
      </c>
      <c r="BM92" s="400">
        <v>2</v>
      </c>
      <c r="BN92" s="400">
        <v>3</v>
      </c>
      <c r="BO92" s="395"/>
      <c r="BP92" s="400">
        <v>5</v>
      </c>
      <c r="BQ92" s="400">
        <v>5</v>
      </c>
      <c r="BR92" s="406"/>
      <c r="BS92" s="400">
        <v>4</v>
      </c>
      <c r="BT92" s="400">
        <v>2</v>
      </c>
      <c r="BU92" s="400">
        <v>3</v>
      </c>
      <c r="BV92" s="400">
        <v>5</v>
      </c>
      <c r="BW92" s="400">
        <v>2</v>
      </c>
      <c r="BX92" s="409"/>
      <c r="BY92" s="400">
        <v>4</v>
      </c>
      <c r="BZ92" s="400">
        <v>3</v>
      </c>
      <c r="CA92" s="400">
        <v>2</v>
      </c>
      <c r="CB92" s="400">
        <v>3</v>
      </c>
      <c r="CC92" s="409"/>
      <c r="CD92" s="409"/>
      <c r="CE92" s="400">
        <v>3</v>
      </c>
      <c r="CF92" s="409"/>
      <c r="CG92" s="400">
        <v>5</v>
      </c>
      <c r="CH92" s="409"/>
      <c r="CI92" s="395"/>
      <c r="CJ92" s="409"/>
      <c r="CK92" s="400">
        <v>1</v>
      </c>
      <c r="CL92" s="395"/>
      <c r="CM92" s="404">
        <f t="shared" si="21"/>
        <v>3.2</v>
      </c>
      <c r="CN92" s="401">
        <f t="shared" si="30"/>
        <v>130</v>
      </c>
      <c r="CO92" s="410"/>
      <c r="CP92" s="404">
        <f t="shared" si="23"/>
        <v>1.6666666666666667</v>
      </c>
      <c r="CQ92" s="401">
        <f t="shared" si="31"/>
        <v>127</v>
      </c>
      <c r="CR92" s="410"/>
      <c r="CS92" s="404">
        <f t="shared" si="25"/>
        <v>4.2051282051282053</v>
      </c>
      <c r="CT92" s="401">
        <f t="shared" si="32"/>
        <v>29</v>
      </c>
      <c r="CU92" s="421"/>
      <c r="CV92" s="401">
        <f t="shared" si="27"/>
        <v>206</v>
      </c>
      <c r="CW92" s="404">
        <f t="shared" si="28"/>
        <v>3.7454545454545456</v>
      </c>
      <c r="CX92" s="401">
        <f t="shared" si="33"/>
        <v>85</v>
      </c>
      <c r="CY92" s="410"/>
      <c r="CZ92" s="764"/>
    </row>
    <row r="93" spans="1:104" ht="30.75" customHeight="1" thickBot="1" x14ac:dyDescent="0.3">
      <c r="A93" s="594" t="s">
        <v>949</v>
      </c>
      <c r="B93" s="319" t="s">
        <v>950</v>
      </c>
      <c r="C93" s="320" t="s">
        <v>951</v>
      </c>
      <c r="D93" s="320" t="s">
        <v>515</v>
      </c>
      <c r="E93" s="323"/>
      <c r="F93" s="396" t="s">
        <v>63</v>
      </c>
      <c r="G93" s="397">
        <f>'Stage 2 - Site Information'!N158</f>
        <v>120</v>
      </c>
      <c r="H93" s="396" t="s">
        <v>63</v>
      </c>
      <c r="I93" s="398">
        <f>'Stage 2 - Site Information'!M158</f>
        <v>4.05</v>
      </c>
      <c r="J93" s="399" t="s">
        <v>1365</v>
      </c>
      <c r="K93" s="405"/>
      <c r="L93" s="408"/>
      <c r="M93" s="401">
        <f t="shared" si="20"/>
        <v>5</v>
      </c>
      <c r="N93" s="409"/>
      <c r="O93" s="400">
        <v>5</v>
      </c>
      <c r="P93" s="400">
        <v>5</v>
      </c>
      <c r="Q93" s="408"/>
      <c r="R93" s="400">
        <v>5</v>
      </c>
      <c r="S93" s="400">
        <v>1</v>
      </c>
      <c r="T93" s="400">
        <v>1</v>
      </c>
      <c r="U93" s="400">
        <v>3</v>
      </c>
      <c r="V93" s="407"/>
      <c r="W93" s="401">
        <v>5</v>
      </c>
      <c r="X93" s="401">
        <v>5</v>
      </c>
      <c r="Y93" s="400">
        <v>3</v>
      </c>
      <c r="Z93" s="401">
        <v>3</v>
      </c>
      <c r="AA93" s="407"/>
      <c r="AB93" s="400">
        <v>5</v>
      </c>
      <c r="AC93" s="400">
        <v>1</v>
      </c>
      <c r="AD93" s="407"/>
      <c r="AE93" s="400">
        <v>1</v>
      </c>
      <c r="AF93" s="400">
        <v>1</v>
      </c>
      <c r="AG93" s="406"/>
      <c r="AH93" s="401">
        <v>2</v>
      </c>
      <c r="AI93" s="400">
        <v>3</v>
      </c>
      <c r="AJ93" s="400">
        <v>1</v>
      </c>
      <c r="AK93" s="400">
        <v>2</v>
      </c>
      <c r="AL93" s="395"/>
      <c r="AM93" s="400">
        <v>5</v>
      </c>
      <c r="AN93" s="400">
        <v>5</v>
      </c>
      <c r="AO93" s="400">
        <v>5</v>
      </c>
      <c r="AP93" s="400">
        <v>4</v>
      </c>
      <c r="AQ93" s="400">
        <v>4</v>
      </c>
      <c r="AR93" s="400">
        <v>5</v>
      </c>
      <c r="AS93" s="395"/>
      <c r="AT93" s="400">
        <v>5</v>
      </c>
      <c r="AU93" s="400">
        <v>5</v>
      </c>
      <c r="AV93" s="400">
        <v>5</v>
      </c>
      <c r="AW93" s="400">
        <v>5</v>
      </c>
      <c r="AX93" s="400">
        <v>5</v>
      </c>
      <c r="AY93" s="400">
        <v>5</v>
      </c>
      <c r="AZ93" s="400">
        <v>5</v>
      </c>
      <c r="BA93" s="400">
        <v>5</v>
      </c>
      <c r="BB93" s="409"/>
      <c r="BC93" s="401">
        <v>5</v>
      </c>
      <c r="BD93" s="400">
        <v>5</v>
      </c>
      <c r="BE93" s="395"/>
      <c r="BF93" s="400">
        <v>5</v>
      </c>
      <c r="BG93" s="400">
        <v>5</v>
      </c>
      <c r="BH93" s="395"/>
      <c r="BI93" s="400">
        <v>4</v>
      </c>
      <c r="BJ93" s="400">
        <v>3</v>
      </c>
      <c r="BK93" s="400">
        <v>3</v>
      </c>
      <c r="BL93" s="400">
        <v>5</v>
      </c>
      <c r="BM93" s="400">
        <v>1</v>
      </c>
      <c r="BN93" s="400">
        <v>3</v>
      </c>
      <c r="BO93" s="395"/>
      <c r="BP93" s="400">
        <v>5</v>
      </c>
      <c r="BQ93" s="400">
        <v>3</v>
      </c>
      <c r="BR93" s="406"/>
      <c r="BS93" s="400">
        <v>4</v>
      </c>
      <c r="BT93" s="400">
        <v>2</v>
      </c>
      <c r="BU93" s="400">
        <v>5</v>
      </c>
      <c r="BV93" s="400">
        <v>5</v>
      </c>
      <c r="BW93" s="400">
        <v>3</v>
      </c>
      <c r="BX93" s="409"/>
      <c r="BY93" s="400">
        <v>5</v>
      </c>
      <c r="BZ93" s="400">
        <v>3</v>
      </c>
      <c r="CA93" s="400">
        <v>2</v>
      </c>
      <c r="CB93" s="400">
        <v>4</v>
      </c>
      <c r="CC93" s="409"/>
      <c r="CD93" s="409"/>
      <c r="CE93" s="400">
        <v>3</v>
      </c>
      <c r="CF93" s="409"/>
      <c r="CG93" s="400">
        <v>4</v>
      </c>
      <c r="CH93" s="409"/>
      <c r="CI93" s="395"/>
      <c r="CJ93" s="409"/>
      <c r="CK93" s="400">
        <v>1</v>
      </c>
      <c r="CL93" s="395"/>
      <c r="CM93" s="404">
        <f t="shared" si="21"/>
        <v>3.2</v>
      </c>
      <c r="CN93" s="401">
        <f t="shared" si="30"/>
        <v>130</v>
      </c>
      <c r="CO93" s="410"/>
      <c r="CP93" s="404">
        <f t="shared" si="23"/>
        <v>1.6666666666666667</v>
      </c>
      <c r="CQ93" s="401">
        <f t="shared" si="31"/>
        <v>127</v>
      </c>
      <c r="CR93" s="410"/>
      <c r="CS93" s="404">
        <f t="shared" si="25"/>
        <v>4.1052631578947372</v>
      </c>
      <c r="CT93" s="401">
        <f t="shared" si="32"/>
        <v>40</v>
      </c>
      <c r="CU93" s="421"/>
      <c r="CV93" s="401">
        <f t="shared" si="27"/>
        <v>198</v>
      </c>
      <c r="CW93" s="404">
        <f t="shared" si="28"/>
        <v>3.6666666666666665</v>
      </c>
      <c r="CX93" s="401">
        <f t="shared" si="33"/>
        <v>99</v>
      </c>
      <c r="CY93" s="410"/>
      <c r="CZ93" s="764"/>
    </row>
    <row r="94" spans="1:104" ht="30.75" customHeight="1" thickBot="1" x14ac:dyDescent="0.3">
      <c r="A94" s="594" t="s">
        <v>952</v>
      </c>
      <c r="B94" s="319" t="s">
        <v>953</v>
      </c>
      <c r="C94" s="320" t="s">
        <v>803</v>
      </c>
      <c r="D94" s="320" t="s">
        <v>535</v>
      </c>
      <c r="E94" s="323"/>
      <c r="F94" s="396" t="s">
        <v>63</v>
      </c>
      <c r="G94" s="397">
        <f>'Stage 2 - Site Information'!N159</f>
        <v>160</v>
      </c>
      <c r="H94" s="396" t="s">
        <v>63</v>
      </c>
      <c r="I94" s="398">
        <f>'Stage 2 - Site Information'!M159</f>
        <v>7.57</v>
      </c>
      <c r="J94" s="399" t="s">
        <v>539</v>
      </c>
      <c r="K94" s="405"/>
      <c r="L94" s="408"/>
      <c r="M94" s="401">
        <f t="shared" si="20"/>
        <v>5</v>
      </c>
      <c r="N94" s="409"/>
      <c r="O94" s="400">
        <v>1</v>
      </c>
      <c r="P94" s="400">
        <v>2</v>
      </c>
      <c r="Q94" s="408"/>
      <c r="R94" s="400">
        <v>5</v>
      </c>
      <c r="S94" s="400">
        <v>5</v>
      </c>
      <c r="T94" s="400">
        <v>5</v>
      </c>
      <c r="U94" s="400">
        <v>4</v>
      </c>
      <c r="V94" s="407"/>
      <c r="W94" s="401">
        <v>4</v>
      </c>
      <c r="X94" s="401">
        <v>3</v>
      </c>
      <c r="Y94" s="400">
        <v>1</v>
      </c>
      <c r="Z94" s="401">
        <v>4</v>
      </c>
      <c r="AA94" s="407"/>
      <c r="AB94" s="400">
        <v>5</v>
      </c>
      <c r="AC94" s="409"/>
      <c r="AD94" s="407"/>
      <c r="AE94" s="400">
        <v>1</v>
      </c>
      <c r="AF94" s="400">
        <v>1</v>
      </c>
      <c r="AG94" s="406"/>
      <c r="AH94" s="401">
        <v>3</v>
      </c>
      <c r="AI94" s="400">
        <v>4</v>
      </c>
      <c r="AJ94" s="400">
        <v>5</v>
      </c>
      <c r="AK94" s="400">
        <v>2</v>
      </c>
      <c r="AL94" s="395"/>
      <c r="AM94" s="400">
        <v>5</v>
      </c>
      <c r="AN94" s="400">
        <v>3</v>
      </c>
      <c r="AO94" s="400">
        <v>4</v>
      </c>
      <c r="AP94" s="400">
        <v>3</v>
      </c>
      <c r="AQ94" s="400">
        <v>5</v>
      </c>
      <c r="AR94" s="400">
        <v>4</v>
      </c>
      <c r="AS94" s="395"/>
      <c r="AT94" s="400">
        <v>5</v>
      </c>
      <c r="AU94" s="400">
        <v>5</v>
      </c>
      <c r="AV94" s="400">
        <v>5</v>
      </c>
      <c r="AW94" s="400">
        <v>3</v>
      </c>
      <c r="AX94" s="400">
        <v>2</v>
      </c>
      <c r="AY94" s="400">
        <v>5</v>
      </c>
      <c r="AZ94" s="400">
        <v>5</v>
      </c>
      <c r="BA94" s="400">
        <v>5</v>
      </c>
      <c r="BB94" s="409"/>
      <c r="BC94" s="401">
        <v>3</v>
      </c>
      <c r="BD94" s="400">
        <v>3</v>
      </c>
      <c r="BE94" s="395"/>
      <c r="BF94" s="400">
        <v>3</v>
      </c>
      <c r="BG94" s="400">
        <v>5</v>
      </c>
      <c r="BH94" s="395"/>
      <c r="BI94" s="400">
        <v>3</v>
      </c>
      <c r="BJ94" s="400">
        <v>5</v>
      </c>
      <c r="BK94" s="400">
        <v>1</v>
      </c>
      <c r="BL94" s="400">
        <v>5</v>
      </c>
      <c r="BM94" s="400">
        <v>2</v>
      </c>
      <c r="BN94" s="400">
        <v>5</v>
      </c>
      <c r="BO94" s="395"/>
      <c r="BP94" s="400">
        <v>5</v>
      </c>
      <c r="BQ94" s="400">
        <v>5</v>
      </c>
      <c r="BR94" s="406"/>
      <c r="BS94" s="400">
        <v>4</v>
      </c>
      <c r="BT94" s="400">
        <v>2</v>
      </c>
      <c r="BU94" s="400">
        <v>3</v>
      </c>
      <c r="BV94" s="400">
        <v>5</v>
      </c>
      <c r="BW94" s="400">
        <v>4</v>
      </c>
      <c r="BX94" s="409"/>
      <c r="BY94" s="400">
        <v>4</v>
      </c>
      <c r="BZ94" s="400">
        <v>3</v>
      </c>
      <c r="CA94" s="400">
        <v>2</v>
      </c>
      <c r="CB94" s="400">
        <v>4</v>
      </c>
      <c r="CC94" s="409"/>
      <c r="CD94" s="409"/>
      <c r="CE94" s="400">
        <v>4</v>
      </c>
      <c r="CF94" s="409"/>
      <c r="CG94" s="400">
        <v>1</v>
      </c>
      <c r="CH94" s="409"/>
      <c r="CI94" s="395"/>
      <c r="CJ94" s="409"/>
      <c r="CK94" s="400">
        <v>1</v>
      </c>
      <c r="CL94" s="395"/>
      <c r="CM94" s="404">
        <f t="shared" si="21"/>
        <v>4</v>
      </c>
      <c r="CN94" s="401">
        <f t="shared" si="30"/>
        <v>28</v>
      </c>
      <c r="CO94" s="410"/>
      <c r="CP94" s="404">
        <f t="shared" si="23"/>
        <v>2.6666666666666665</v>
      </c>
      <c r="CQ94" s="401">
        <f t="shared" si="31"/>
        <v>95</v>
      </c>
      <c r="CR94" s="410"/>
      <c r="CS94" s="404">
        <f t="shared" si="25"/>
        <v>3.7105263157894739</v>
      </c>
      <c r="CT94" s="401">
        <f t="shared" si="32"/>
        <v>94</v>
      </c>
      <c r="CU94" s="421"/>
      <c r="CV94" s="401">
        <f t="shared" si="27"/>
        <v>193</v>
      </c>
      <c r="CW94" s="404">
        <f t="shared" si="28"/>
        <v>3.641509433962264</v>
      </c>
      <c r="CX94" s="401">
        <f t="shared" si="33"/>
        <v>102</v>
      </c>
      <c r="CY94" s="410"/>
      <c r="CZ94" s="764" t="s">
        <v>1445</v>
      </c>
    </row>
    <row r="95" spans="1:104" ht="30.75" customHeight="1" thickBot="1" x14ac:dyDescent="0.3">
      <c r="A95" s="594" t="s">
        <v>954</v>
      </c>
      <c r="B95" s="319" t="s">
        <v>955</v>
      </c>
      <c r="C95" s="320" t="s">
        <v>942</v>
      </c>
      <c r="D95" s="320" t="s">
        <v>515</v>
      </c>
      <c r="E95" s="323"/>
      <c r="F95" s="396" t="s">
        <v>63</v>
      </c>
      <c r="G95" s="397">
        <f>'Stage 2 - Site Information'!N96</f>
        <v>3</v>
      </c>
      <c r="H95" s="396" t="s">
        <v>63</v>
      </c>
      <c r="I95" s="398">
        <f>'Stage 2 - Site Information'!M96</f>
        <v>0.12</v>
      </c>
      <c r="J95" s="399"/>
      <c r="K95" s="405"/>
      <c r="L95" s="408"/>
      <c r="M95" s="401">
        <f t="shared" si="20"/>
        <v>1</v>
      </c>
      <c r="N95" s="529"/>
      <c r="O95" s="401">
        <v>5</v>
      </c>
      <c r="P95" s="401">
        <v>5</v>
      </c>
      <c r="Q95" s="408"/>
      <c r="R95" s="400">
        <v>1</v>
      </c>
      <c r="S95" s="400">
        <v>5</v>
      </c>
      <c r="T95" s="400">
        <v>3</v>
      </c>
      <c r="U95" s="400">
        <v>3</v>
      </c>
      <c r="V95" s="407"/>
      <c r="W95" s="401">
        <v>1</v>
      </c>
      <c r="X95" s="401">
        <v>3</v>
      </c>
      <c r="Y95" s="400">
        <v>1</v>
      </c>
      <c r="Z95" s="401">
        <v>4</v>
      </c>
      <c r="AA95" s="407"/>
      <c r="AB95" s="400">
        <v>4</v>
      </c>
      <c r="AC95" s="400">
        <v>1</v>
      </c>
      <c r="AD95" s="407"/>
      <c r="AE95" s="400">
        <v>1</v>
      </c>
      <c r="AF95" s="400">
        <v>1</v>
      </c>
      <c r="AG95" s="406"/>
      <c r="AH95" s="401">
        <v>2</v>
      </c>
      <c r="AI95" s="400">
        <v>1</v>
      </c>
      <c r="AJ95" s="400">
        <v>3</v>
      </c>
      <c r="AK95" s="400">
        <v>2</v>
      </c>
      <c r="AL95" s="395"/>
      <c r="AM95" s="400">
        <v>5</v>
      </c>
      <c r="AN95" s="400">
        <v>5</v>
      </c>
      <c r="AO95" s="400">
        <v>5</v>
      </c>
      <c r="AP95" s="400">
        <v>5</v>
      </c>
      <c r="AQ95" s="400">
        <v>5</v>
      </c>
      <c r="AR95" s="400">
        <v>4</v>
      </c>
      <c r="AS95" s="395"/>
      <c r="AT95" s="400">
        <v>5</v>
      </c>
      <c r="AU95" s="400">
        <v>5</v>
      </c>
      <c r="AV95" s="400">
        <v>5</v>
      </c>
      <c r="AW95" s="400">
        <v>5</v>
      </c>
      <c r="AX95" s="400">
        <v>5</v>
      </c>
      <c r="AY95" s="400">
        <v>5</v>
      </c>
      <c r="AZ95" s="400">
        <v>5</v>
      </c>
      <c r="BA95" s="400">
        <v>5</v>
      </c>
      <c r="BB95" s="409"/>
      <c r="BC95" s="401">
        <v>5</v>
      </c>
      <c r="BD95" s="400">
        <v>5</v>
      </c>
      <c r="BE95" s="395"/>
      <c r="BF95" s="400">
        <v>5</v>
      </c>
      <c r="BG95" s="400">
        <v>5</v>
      </c>
      <c r="BH95" s="395"/>
      <c r="BI95" s="400">
        <v>4</v>
      </c>
      <c r="BJ95" s="400">
        <v>3</v>
      </c>
      <c r="BK95" s="400">
        <v>3</v>
      </c>
      <c r="BL95" s="400">
        <v>3</v>
      </c>
      <c r="BM95" s="400">
        <v>1</v>
      </c>
      <c r="BN95" s="400">
        <v>5</v>
      </c>
      <c r="BO95" s="395"/>
      <c r="BP95" s="400">
        <v>5</v>
      </c>
      <c r="BQ95" s="400">
        <v>3</v>
      </c>
      <c r="BR95" s="406"/>
      <c r="BS95" s="400">
        <v>4</v>
      </c>
      <c r="BT95" s="400">
        <v>2</v>
      </c>
      <c r="BU95" s="400">
        <v>4</v>
      </c>
      <c r="BV95" s="400">
        <v>5</v>
      </c>
      <c r="BW95" s="400">
        <v>4</v>
      </c>
      <c r="BX95" s="409"/>
      <c r="BY95" s="400">
        <v>4</v>
      </c>
      <c r="BZ95" s="400">
        <v>4</v>
      </c>
      <c r="CA95" s="400">
        <v>4</v>
      </c>
      <c r="CB95" s="400">
        <v>5</v>
      </c>
      <c r="CC95" s="409"/>
      <c r="CD95" s="409"/>
      <c r="CE95" s="400">
        <v>4</v>
      </c>
      <c r="CF95" s="409"/>
      <c r="CG95" s="400">
        <v>1</v>
      </c>
      <c r="CH95" s="409"/>
      <c r="CI95" s="395"/>
      <c r="CJ95" s="409"/>
      <c r="CK95" s="400">
        <v>1</v>
      </c>
      <c r="CL95" s="395"/>
      <c r="CM95" s="404">
        <f t="shared" si="21"/>
        <v>2.6</v>
      </c>
      <c r="CN95" s="401">
        <f>RANK(CM95,CM$8:CM$244)</f>
        <v>145</v>
      </c>
      <c r="CO95" s="410"/>
      <c r="CP95" s="404">
        <f t="shared" si="23"/>
        <v>1.6666666666666667</v>
      </c>
      <c r="CQ95" s="401">
        <f>RANK(CP95,CP$8:CP$244)</f>
        <v>127</v>
      </c>
      <c r="CR95" s="410"/>
      <c r="CS95" s="404">
        <f t="shared" si="25"/>
        <v>4.1578947368421053</v>
      </c>
      <c r="CT95" s="401">
        <f>RANK(CS95,CS$8:CS$244)</f>
        <v>34</v>
      </c>
      <c r="CU95" s="421"/>
      <c r="CV95" s="401">
        <f t="shared" si="27"/>
        <v>194</v>
      </c>
      <c r="CW95" s="404">
        <f t="shared" si="28"/>
        <v>3.5925925925925926</v>
      </c>
      <c r="CX95" s="401">
        <f>RANK(CW95,CW$8:CW$244)</f>
        <v>113</v>
      </c>
      <c r="CY95" s="410"/>
      <c r="CZ95" s="764" t="s">
        <v>1352</v>
      </c>
    </row>
    <row r="96" spans="1:104" ht="30.75" customHeight="1" thickBot="1" x14ac:dyDescent="0.3">
      <c r="A96" s="594" t="s">
        <v>982</v>
      </c>
      <c r="B96" s="319" t="s">
        <v>983</v>
      </c>
      <c r="C96" s="320" t="s">
        <v>538</v>
      </c>
      <c r="D96" s="320" t="s">
        <v>565</v>
      </c>
      <c r="E96" s="323"/>
      <c r="F96" s="396" t="s">
        <v>63</v>
      </c>
      <c r="G96" s="397">
        <f>'Stage 2 - Site Information'!N171</f>
        <v>34</v>
      </c>
      <c r="H96" s="396"/>
      <c r="I96" s="398">
        <f>'Stage 2 - Site Information'!M171</f>
        <v>5.04</v>
      </c>
      <c r="J96" s="399"/>
      <c r="K96" s="405"/>
      <c r="L96" s="408"/>
      <c r="M96" s="401">
        <f t="shared" si="20"/>
        <v>5</v>
      </c>
      <c r="N96" s="409"/>
      <c r="O96" s="400">
        <v>5</v>
      </c>
      <c r="P96" s="400">
        <v>1</v>
      </c>
      <c r="Q96" s="408"/>
      <c r="R96" s="400">
        <v>5</v>
      </c>
      <c r="S96" s="400">
        <v>5</v>
      </c>
      <c r="T96" s="400">
        <v>3</v>
      </c>
      <c r="U96" s="400">
        <v>5</v>
      </c>
      <c r="V96" s="407"/>
      <c r="W96" s="401">
        <v>4</v>
      </c>
      <c r="X96" s="401">
        <v>2</v>
      </c>
      <c r="Y96" s="400">
        <v>1</v>
      </c>
      <c r="Z96" s="401">
        <v>4</v>
      </c>
      <c r="AA96" s="407"/>
      <c r="AB96" s="400">
        <v>5</v>
      </c>
      <c r="AC96" s="409"/>
      <c r="AD96" s="407"/>
      <c r="AE96" s="400">
        <v>5</v>
      </c>
      <c r="AF96" s="400">
        <v>5</v>
      </c>
      <c r="AG96" s="406"/>
      <c r="AH96" s="401">
        <v>5</v>
      </c>
      <c r="AI96" s="400">
        <v>3</v>
      </c>
      <c r="AJ96" s="400">
        <v>3</v>
      </c>
      <c r="AK96" s="400">
        <v>2</v>
      </c>
      <c r="AL96" s="395"/>
      <c r="AM96" s="400">
        <v>5</v>
      </c>
      <c r="AN96" s="400">
        <v>4</v>
      </c>
      <c r="AO96" s="400">
        <v>5</v>
      </c>
      <c r="AP96" s="400">
        <v>3</v>
      </c>
      <c r="AQ96" s="400">
        <v>5</v>
      </c>
      <c r="AR96" s="400">
        <v>5</v>
      </c>
      <c r="AS96" s="395"/>
      <c r="AT96" s="400">
        <v>2</v>
      </c>
      <c r="AU96" s="400">
        <v>5</v>
      </c>
      <c r="AV96" s="400">
        <v>4</v>
      </c>
      <c r="AW96" s="400">
        <v>5</v>
      </c>
      <c r="AX96" s="400">
        <v>2</v>
      </c>
      <c r="AY96" s="400">
        <v>5</v>
      </c>
      <c r="AZ96" s="400">
        <v>5</v>
      </c>
      <c r="BA96" s="400">
        <v>5</v>
      </c>
      <c r="BB96" s="409"/>
      <c r="BC96" s="401">
        <v>3</v>
      </c>
      <c r="BD96" s="400">
        <v>2</v>
      </c>
      <c r="BE96" s="395"/>
      <c r="BF96" s="400">
        <v>3</v>
      </c>
      <c r="BG96" s="400">
        <v>5</v>
      </c>
      <c r="BH96" s="395"/>
      <c r="BI96" s="400">
        <v>3</v>
      </c>
      <c r="BJ96" s="400">
        <v>3</v>
      </c>
      <c r="BK96" s="400">
        <v>5</v>
      </c>
      <c r="BL96" s="400">
        <v>5</v>
      </c>
      <c r="BM96" s="400">
        <v>5</v>
      </c>
      <c r="BN96" s="400">
        <v>5</v>
      </c>
      <c r="BO96" s="395"/>
      <c r="BP96" s="400">
        <v>3</v>
      </c>
      <c r="BQ96" s="400">
        <v>5</v>
      </c>
      <c r="BR96" s="406"/>
      <c r="BS96" s="400">
        <v>1</v>
      </c>
      <c r="BT96" s="400">
        <v>4</v>
      </c>
      <c r="BU96" s="400">
        <v>3</v>
      </c>
      <c r="BV96" s="400">
        <v>4</v>
      </c>
      <c r="BW96" s="400">
        <v>2</v>
      </c>
      <c r="BX96" s="409"/>
      <c r="BY96" s="400">
        <v>2</v>
      </c>
      <c r="BZ96" s="400">
        <v>2</v>
      </c>
      <c r="CA96" s="400">
        <v>1</v>
      </c>
      <c r="CB96" s="400">
        <v>2</v>
      </c>
      <c r="CC96" s="409"/>
      <c r="CD96" s="409"/>
      <c r="CE96" s="400">
        <v>1</v>
      </c>
      <c r="CF96" s="409"/>
      <c r="CG96" s="400">
        <v>5</v>
      </c>
      <c r="CH96" s="409"/>
      <c r="CI96" s="395"/>
      <c r="CJ96" s="409"/>
      <c r="CK96" s="400">
        <v>1</v>
      </c>
      <c r="CL96" s="395"/>
      <c r="CM96" s="404">
        <f t="shared" si="21"/>
        <v>3.7777777777777777</v>
      </c>
      <c r="CN96" s="401">
        <f t="shared" ref="CN96:CN127" si="34">RANK(CM96,CM$8:CM$155)</f>
        <v>51</v>
      </c>
      <c r="CO96" s="410"/>
      <c r="CP96" s="404">
        <f t="shared" si="23"/>
        <v>3.8333333333333335</v>
      </c>
      <c r="CQ96" s="401">
        <f t="shared" ref="CQ96:CQ127" si="35">RANK(CP96,CP$8:CP$155)</f>
        <v>50</v>
      </c>
      <c r="CR96" s="410"/>
      <c r="CS96" s="404">
        <f t="shared" si="25"/>
        <v>3.5526315789473686</v>
      </c>
      <c r="CT96" s="401">
        <f t="shared" ref="CT96:CT127" si="36">RANK(CS96,CS$8:CS$155)</f>
        <v>120</v>
      </c>
      <c r="CU96" s="421"/>
      <c r="CV96" s="401">
        <f t="shared" si="27"/>
        <v>192</v>
      </c>
      <c r="CW96" s="404">
        <f t="shared" si="28"/>
        <v>3.6226415094339623</v>
      </c>
      <c r="CX96" s="401">
        <f t="shared" ref="CX96:CX127" si="37">RANK(CW96,CW$8:CW$155)</f>
        <v>105</v>
      </c>
      <c r="CY96" s="410"/>
      <c r="CZ96" s="764"/>
    </row>
    <row r="97" spans="1:104" ht="30.75" customHeight="1" thickBot="1" x14ac:dyDescent="0.3">
      <c r="A97" s="594" t="s">
        <v>984</v>
      </c>
      <c r="B97" s="319" t="s">
        <v>985</v>
      </c>
      <c r="C97" s="320" t="s">
        <v>986</v>
      </c>
      <c r="D97" s="320" t="s">
        <v>518</v>
      </c>
      <c r="E97" s="323"/>
      <c r="F97" s="396" t="s">
        <v>63</v>
      </c>
      <c r="G97" s="397">
        <f>'Stage 2 - Site Information'!N172</f>
        <v>38</v>
      </c>
      <c r="H97" s="396"/>
      <c r="I97" s="398">
        <f>'Stage 2 - Site Information'!M172</f>
        <v>1.26</v>
      </c>
      <c r="J97" s="399"/>
      <c r="K97" s="405"/>
      <c r="L97" s="408"/>
      <c r="M97" s="401">
        <f t="shared" si="20"/>
        <v>5</v>
      </c>
      <c r="N97" s="409"/>
      <c r="O97" s="400">
        <v>5</v>
      </c>
      <c r="P97" s="400">
        <v>1</v>
      </c>
      <c r="Q97" s="408"/>
      <c r="R97" s="400">
        <v>5</v>
      </c>
      <c r="S97" s="400">
        <v>3</v>
      </c>
      <c r="T97" s="400">
        <v>1</v>
      </c>
      <c r="U97" s="400">
        <v>3</v>
      </c>
      <c r="V97" s="407"/>
      <c r="W97" s="401">
        <v>4</v>
      </c>
      <c r="X97" s="401">
        <v>3</v>
      </c>
      <c r="Y97" s="400">
        <v>3</v>
      </c>
      <c r="Z97" s="401">
        <v>4</v>
      </c>
      <c r="AA97" s="407"/>
      <c r="AB97" s="400">
        <v>4</v>
      </c>
      <c r="AC97" s="409"/>
      <c r="AD97" s="407"/>
      <c r="AE97" s="400">
        <v>1</v>
      </c>
      <c r="AF97" s="400">
        <v>1</v>
      </c>
      <c r="AG97" s="406"/>
      <c r="AH97" s="401">
        <v>3</v>
      </c>
      <c r="AI97" s="400">
        <v>3</v>
      </c>
      <c r="AJ97" s="400">
        <v>3</v>
      </c>
      <c r="AK97" s="400">
        <v>2</v>
      </c>
      <c r="AL97" s="395"/>
      <c r="AM97" s="400">
        <v>1</v>
      </c>
      <c r="AN97" s="400">
        <v>2</v>
      </c>
      <c r="AO97" s="400">
        <v>4</v>
      </c>
      <c r="AP97" s="400">
        <v>3</v>
      </c>
      <c r="AQ97" s="400">
        <v>5</v>
      </c>
      <c r="AR97" s="400">
        <v>5</v>
      </c>
      <c r="AS97" s="395"/>
      <c r="AT97" s="400">
        <v>5</v>
      </c>
      <c r="AU97" s="400">
        <v>5</v>
      </c>
      <c r="AV97" s="400">
        <v>3</v>
      </c>
      <c r="AW97" s="400">
        <v>3</v>
      </c>
      <c r="AX97" s="400">
        <v>2</v>
      </c>
      <c r="AY97" s="400">
        <v>5</v>
      </c>
      <c r="AZ97" s="400">
        <v>5</v>
      </c>
      <c r="BA97" s="400">
        <v>5</v>
      </c>
      <c r="BB97" s="409"/>
      <c r="BC97" s="401">
        <v>4</v>
      </c>
      <c r="BD97" s="400">
        <v>4</v>
      </c>
      <c r="BE97" s="395"/>
      <c r="BF97" s="400">
        <v>3</v>
      </c>
      <c r="BG97" s="400">
        <v>4</v>
      </c>
      <c r="BH97" s="395"/>
      <c r="BI97" s="400">
        <v>5</v>
      </c>
      <c r="BJ97" s="400">
        <v>3</v>
      </c>
      <c r="BK97" s="400">
        <v>3</v>
      </c>
      <c r="BL97" s="400">
        <v>5</v>
      </c>
      <c r="BM97" s="400">
        <v>5</v>
      </c>
      <c r="BN97" s="400">
        <v>5</v>
      </c>
      <c r="BO97" s="395"/>
      <c r="BP97" s="400">
        <v>5</v>
      </c>
      <c r="BQ97" s="400">
        <v>5</v>
      </c>
      <c r="BR97" s="406"/>
      <c r="BS97" s="400">
        <v>4</v>
      </c>
      <c r="BT97" s="400">
        <v>2</v>
      </c>
      <c r="BU97" s="400">
        <v>4</v>
      </c>
      <c r="BV97" s="400">
        <v>1</v>
      </c>
      <c r="BW97" s="400">
        <v>3</v>
      </c>
      <c r="BX97" s="409"/>
      <c r="BY97" s="400">
        <v>4</v>
      </c>
      <c r="BZ97" s="400">
        <v>4</v>
      </c>
      <c r="CA97" s="400">
        <v>5</v>
      </c>
      <c r="CB97" s="400">
        <v>3</v>
      </c>
      <c r="CC97" s="409"/>
      <c r="CD97" s="409"/>
      <c r="CE97" s="400">
        <v>2</v>
      </c>
      <c r="CF97" s="409"/>
      <c r="CG97" s="400">
        <v>5</v>
      </c>
      <c r="CH97" s="409"/>
      <c r="CI97" s="395"/>
      <c r="CJ97" s="409"/>
      <c r="CK97" s="400">
        <v>1</v>
      </c>
      <c r="CL97" s="395"/>
      <c r="CM97" s="404">
        <f t="shared" si="21"/>
        <v>3.3333333333333335</v>
      </c>
      <c r="CN97" s="401">
        <f t="shared" si="34"/>
        <v>110</v>
      </c>
      <c r="CO97" s="410"/>
      <c r="CP97" s="404">
        <f t="shared" si="23"/>
        <v>2.1666666666666665</v>
      </c>
      <c r="CQ97" s="401">
        <f t="shared" si="35"/>
        <v>109</v>
      </c>
      <c r="CR97" s="410"/>
      <c r="CS97" s="404">
        <f t="shared" si="25"/>
        <v>3.736842105263158</v>
      </c>
      <c r="CT97" s="401">
        <f t="shared" si="36"/>
        <v>87</v>
      </c>
      <c r="CU97" s="421"/>
      <c r="CV97" s="401">
        <f t="shared" si="27"/>
        <v>185</v>
      </c>
      <c r="CW97" s="404">
        <f t="shared" si="28"/>
        <v>3.4905660377358489</v>
      </c>
      <c r="CX97" s="401">
        <f t="shared" si="37"/>
        <v>131</v>
      </c>
      <c r="CY97" s="410"/>
      <c r="CZ97" s="764" t="s">
        <v>1364</v>
      </c>
    </row>
    <row r="98" spans="1:104" ht="30.75" customHeight="1" thickBot="1" x14ac:dyDescent="0.3">
      <c r="A98" s="594" t="s">
        <v>990</v>
      </c>
      <c r="B98" s="319" t="s">
        <v>991</v>
      </c>
      <c r="C98" s="320" t="s">
        <v>992</v>
      </c>
      <c r="D98" s="320" t="s">
        <v>535</v>
      </c>
      <c r="E98" s="323"/>
      <c r="F98" s="396" t="s">
        <v>63</v>
      </c>
      <c r="G98" s="397">
        <f>'Stage 2 - Site Information'!N174</f>
        <v>10</v>
      </c>
      <c r="H98" s="396"/>
      <c r="I98" s="398">
        <f>'Stage 2 - Site Information'!M174</f>
        <v>0.28999999999999998</v>
      </c>
      <c r="J98" s="399"/>
      <c r="K98" s="405"/>
      <c r="L98" s="408"/>
      <c r="M98" s="401">
        <f t="shared" si="20"/>
        <v>5</v>
      </c>
      <c r="N98" s="409"/>
      <c r="O98" s="400">
        <v>5</v>
      </c>
      <c r="P98" s="400">
        <v>2</v>
      </c>
      <c r="Q98" s="408"/>
      <c r="R98" s="400">
        <v>5</v>
      </c>
      <c r="S98" s="400">
        <v>5</v>
      </c>
      <c r="T98" s="400">
        <v>5</v>
      </c>
      <c r="U98" s="400">
        <v>4</v>
      </c>
      <c r="V98" s="407"/>
      <c r="W98" s="401">
        <v>4</v>
      </c>
      <c r="X98" s="401">
        <v>5</v>
      </c>
      <c r="Y98" s="400">
        <v>5</v>
      </c>
      <c r="Z98" s="401">
        <v>4</v>
      </c>
      <c r="AA98" s="407"/>
      <c r="AB98" s="400">
        <v>5</v>
      </c>
      <c r="AC98" s="409"/>
      <c r="AD98" s="407"/>
      <c r="AE98" s="400">
        <v>1</v>
      </c>
      <c r="AF98" s="400">
        <v>1</v>
      </c>
      <c r="AG98" s="406"/>
      <c r="AH98" s="401">
        <v>2</v>
      </c>
      <c r="AI98" s="400">
        <v>3</v>
      </c>
      <c r="AJ98" s="400">
        <v>1</v>
      </c>
      <c r="AK98" s="400">
        <v>4</v>
      </c>
      <c r="AL98" s="395"/>
      <c r="AM98" s="400">
        <v>5</v>
      </c>
      <c r="AN98" s="400">
        <v>5</v>
      </c>
      <c r="AO98" s="400">
        <v>2</v>
      </c>
      <c r="AP98" s="400">
        <v>5</v>
      </c>
      <c r="AQ98" s="400">
        <v>5</v>
      </c>
      <c r="AR98" s="400">
        <v>4</v>
      </c>
      <c r="AS98" s="395"/>
      <c r="AT98" s="400">
        <v>5</v>
      </c>
      <c r="AU98" s="400">
        <v>5</v>
      </c>
      <c r="AV98" s="400">
        <v>5</v>
      </c>
      <c r="AW98" s="400">
        <v>5</v>
      </c>
      <c r="AX98" s="400">
        <v>5</v>
      </c>
      <c r="AY98" s="400">
        <v>5</v>
      </c>
      <c r="AZ98" s="400">
        <v>5</v>
      </c>
      <c r="BA98" s="400">
        <v>5</v>
      </c>
      <c r="BB98" s="409"/>
      <c r="BC98" s="401">
        <v>5</v>
      </c>
      <c r="BD98" s="400">
        <v>5</v>
      </c>
      <c r="BE98" s="395"/>
      <c r="BF98" s="400">
        <v>5</v>
      </c>
      <c r="BG98" s="400">
        <v>5</v>
      </c>
      <c r="BH98" s="395"/>
      <c r="BI98" s="400">
        <v>5</v>
      </c>
      <c r="BJ98" s="400">
        <v>5</v>
      </c>
      <c r="BK98" s="400">
        <v>3</v>
      </c>
      <c r="BL98" s="400">
        <v>5</v>
      </c>
      <c r="BM98" s="400">
        <v>5</v>
      </c>
      <c r="BN98" s="400">
        <v>5</v>
      </c>
      <c r="BO98" s="395"/>
      <c r="BP98" s="400">
        <v>5</v>
      </c>
      <c r="BQ98" s="400">
        <v>5</v>
      </c>
      <c r="BR98" s="406"/>
      <c r="BS98" s="400">
        <v>4</v>
      </c>
      <c r="BT98" s="400">
        <v>2</v>
      </c>
      <c r="BU98" s="400">
        <v>5</v>
      </c>
      <c r="BV98" s="400">
        <v>5</v>
      </c>
      <c r="BW98" s="400">
        <v>5</v>
      </c>
      <c r="BX98" s="409"/>
      <c r="BY98" s="400">
        <v>5</v>
      </c>
      <c r="BZ98" s="400">
        <v>4</v>
      </c>
      <c r="CA98" s="400">
        <v>2</v>
      </c>
      <c r="CB98" s="400">
        <v>5</v>
      </c>
      <c r="CC98" s="409"/>
      <c r="CD98" s="409"/>
      <c r="CE98" s="400">
        <v>4</v>
      </c>
      <c r="CF98" s="409"/>
      <c r="CG98" s="400">
        <v>5</v>
      </c>
      <c r="CH98" s="409"/>
      <c r="CI98" s="395"/>
      <c r="CJ98" s="409"/>
      <c r="CK98" s="400">
        <v>1</v>
      </c>
      <c r="CL98" s="395"/>
      <c r="CM98" s="404">
        <f t="shared" si="21"/>
        <v>4.666666666666667</v>
      </c>
      <c r="CN98" s="401">
        <f t="shared" si="34"/>
        <v>2</v>
      </c>
      <c r="CO98" s="410"/>
      <c r="CP98" s="404">
        <f t="shared" si="23"/>
        <v>2</v>
      </c>
      <c r="CQ98" s="401">
        <f t="shared" si="35"/>
        <v>114</v>
      </c>
      <c r="CR98" s="410"/>
      <c r="CS98" s="404">
        <f t="shared" si="25"/>
        <v>4.5</v>
      </c>
      <c r="CT98" s="401">
        <f t="shared" si="36"/>
        <v>5</v>
      </c>
      <c r="CU98" s="421"/>
      <c r="CV98" s="401">
        <f t="shared" si="27"/>
        <v>225</v>
      </c>
      <c r="CW98" s="404">
        <f t="shared" si="28"/>
        <v>4.2452830188679247</v>
      </c>
      <c r="CX98" s="401">
        <f t="shared" si="37"/>
        <v>2</v>
      </c>
      <c r="CY98" s="410"/>
      <c r="CZ98" s="772" t="s">
        <v>1374</v>
      </c>
    </row>
    <row r="99" spans="1:104" ht="30.75" customHeight="1" thickBot="1" x14ac:dyDescent="0.3">
      <c r="A99" s="594" t="s">
        <v>996</v>
      </c>
      <c r="B99" s="319" t="s">
        <v>997</v>
      </c>
      <c r="C99" s="320" t="s">
        <v>998</v>
      </c>
      <c r="D99" s="320" t="s">
        <v>565</v>
      </c>
      <c r="E99" s="323"/>
      <c r="F99" s="396" t="s">
        <v>63</v>
      </c>
      <c r="G99" s="397">
        <f>'Stage 2 - Site Information'!N176</f>
        <v>13</v>
      </c>
      <c r="H99" s="396"/>
      <c r="I99" s="398">
        <f>'Stage 2 - Site Information'!M176</f>
        <v>0.37</v>
      </c>
      <c r="J99" s="399"/>
      <c r="K99" s="405"/>
      <c r="L99" s="408"/>
      <c r="M99" s="401">
        <f t="shared" si="20"/>
        <v>5</v>
      </c>
      <c r="N99" s="409"/>
      <c r="O99" s="400">
        <v>5</v>
      </c>
      <c r="P99" s="400">
        <v>4</v>
      </c>
      <c r="Q99" s="408"/>
      <c r="R99" s="400">
        <v>5</v>
      </c>
      <c r="S99" s="400">
        <v>1</v>
      </c>
      <c r="T99" s="400">
        <v>3</v>
      </c>
      <c r="U99" s="400">
        <v>4</v>
      </c>
      <c r="V99" s="407"/>
      <c r="W99" s="401">
        <v>4</v>
      </c>
      <c r="X99" s="401">
        <v>3</v>
      </c>
      <c r="Y99" s="400">
        <v>5</v>
      </c>
      <c r="Z99" s="401">
        <v>4</v>
      </c>
      <c r="AA99" s="407"/>
      <c r="AB99" s="400">
        <v>4</v>
      </c>
      <c r="AC99" s="400">
        <v>5</v>
      </c>
      <c r="AD99" s="407"/>
      <c r="AE99" s="400">
        <v>5</v>
      </c>
      <c r="AF99" s="400">
        <v>5</v>
      </c>
      <c r="AG99" s="406"/>
      <c r="AH99" s="401">
        <v>3</v>
      </c>
      <c r="AI99" s="400">
        <v>3</v>
      </c>
      <c r="AJ99" s="400">
        <v>1</v>
      </c>
      <c r="AK99" s="400">
        <v>2</v>
      </c>
      <c r="AL99" s="395"/>
      <c r="AM99" s="400">
        <v>5</v>
      </c>
      <c r="AN99" s="400">
        <v>5</v>
      </c>
      <c r="AO99" s="400">
        <v>5</v>
      </c>
      <c r="AP99" s="400">
        <v>2</v>
      </c>
      <c r="AQ99" s="400">
        <v>5</v>
      </c>
      <c r="AR99" s="400">
        <v>3</v>
      </c>
      <c r="AS99" s="395"/>
      <c r="AT99" s="400">
        <v>5</v>
      </c>
      <c r="AU99" s="400">
        <v>5</v>
      </c>
      <c r="AV99" s="400">
        <v>5</v>
      </c>
      <c r="AW99" s="400">
        <v>5</v>
      </c>
      <c r="AX99" s="400">
        <v>5</v>
      </c>
      <c r="AY99" s="400">
        <v>5</v>
      </c>
      <c r="AZ99" s="400">
        <v>5</v>
      </c>
      <c r="BA99" s="400">
        <v>5</v>
      </c>
      <c r="BB99" s="409"/>
      <c r="BC99" s="401">
        <v>4</v>
      </c>
      <c r="BD99" s="400">
        <v>4</v>
      </c>
      <c r="BE99" s="395"/>
      <c r="BF99" s="400">
        <v>5</v>
      </c>
      <c r="BG99" s="400">
        <v>5</v>
      </c>
      <c r="BH99" s="395"/>
      <c r="BI99" s="400">
        <v>5</v>
      </c>
      <c r="BJ99" s="400">
        <v>1</v>
      </c>
      <c r="BK99" s="400">
        <v>5</v>
      </c>
      <c r="BL99" s="400">
        <v>5</v>
      </c>
      <c r="BM99" s="400">
        <v>5</v>
      </c>
      <c r="BN99" s="400">
        <v>3</v>
      </c>
      <c r="BO99" s="395"/>
      <c r="BP99" s="400">
        <v>5</v>
      </c>
      <c r="BQ99" s="400">
        <v>5</v>
      </c>
      <c r="BR99" s="406"/>
      <c r="BS99" s="400">
        <v>4</v>
      </c>
      <c r="BT99" s="400">
        <v>2</v>
      </c>
      <c r="BU99" s="400">
        <v>4</v>
      </c>
      <c r="BV99" s="400">
        <v>5</v>
      </c>
      <c r="BW99" s="400">
        <v>5</v>
      </c>
      <c r="BX99" s="409"/>
      <c r="BY99" s="400">
        <v>4</v>
      </c>
      <c r="BZ99" s="400">
        <v>4</v>
      </c>
      <c r="CA99" s="400">
        <v>5</v>
      </c>
      <c r="CB99" s="400">
        <v>5</v>
      </c>
      <c r="CC99" s="409"/>
      <c r="CD99" s="409"/>
      <c r="CE99" s="400">
        <v>5</v>
      </c>
      <c r="CF99" s="409"/>
      <c r="CG99" s="400">
        <v>5</v>
      </c>
      <c r="CH99" s="409"/>
      <c r="CI99" s="395"/>
      <c r="CJ99" s="409"/>
      <c r="CK99" s="400">
        <v>1</v>
      </c>
      <c r="CL99" s="395"/>
      <c r="CM99" s="404">
        <f t="shared" si="21"/>
        <v>3.8</v>
      </c>
      <c r="CN99" s="401">
        <f t="shared" si="34"/>
        <v>47</v>
      </c>
      <c r="CO99" s="410"/>
      <c r="CP99" s="404">
        <f t="shared" si="23"/>
        <v>3.1666666666666665</v>
      </c>
      <c r="CQ99" s="401">
        <f t="shared" si="35"/>
        <v>80</v>
      </c>
      <c r="CR99" s="410"/>
      <c r="CS99" s="404">
        <f t="shared" si="25"/>
        <v>4.3684210526315788</v>
      </c>
      <c r="CT99" s="401">
        <f t="shared" si="36"/>
        <v>13</v>
      </c>
      <c r="CU99" s="421"/>
      <c r="CV99" s="401">
        <f t="shared" si="27"/>
        <v>223</v>
      </c>
      <c r="CW99" s="404">
        <f t="shared" si="28"/>
        <v>4.1296296296296298</v>
      </c>
      <c r="CX99" s="401">
        <f t="shared" si="37"/>
        <v>4</v>
      </c>
      <c r="CY99" s="410"/>
      <c r="CZ99" s="764" t="s">
        <v>1352</v>
      </c>
    </row>
    <row r="100" spans="1:104" ht="30.75" customHeight="1" thickBot="1" x14ac:dyDescent="0.3">
      <c r="A100" s="594" t="s">
        <v>999</v>
      </c>
      <c r="B100" s="319" t="s">
        <v>1000</v>
      </c>
      <c r="C100" s="320" t="s">
        <v>1001</v>
      </c>
      <c r="D100" s="320" t="s">
        <v>565</v>
      </c>
      <c r="E100" s="323"/>
      <c r="F100" s="396" t="s">
        <v>63</v>
      </c>
      <c r="G100" s="397">
        <f>'Stage 2 - Site Information'!N177</f>
        <v>12</v>
      </c>
      <c r="H100" s="396"/>
      <c r="I100" s="398">
        <f>'Stage 2 - Site Information'!M177</f>
        <v>0.41</v>
      </c>
      <c r="J100" s="399"/>
      <c r="K100" s="405"/>
      <c r="L100" s="408"/>
      <c r="M100" s="401">
        <f t="shared" si="20"/>
        <v>5</v>
      </c>
      <c r="N100" s="409"/>
      <c r="O100" s="400">
        <v>5</v>
      </c>
      <c r="P100" s="400">
        <v>1</v>
      </c>
      <c r="Q100" s="408"/>
      <c r="R100" s="400">
        <v>5</v>
      </c>
      <c r="S100" s="400">
        <v>5</v>
      </c>
      <c r="T100" s="400">
        <v>1</v>
      </c>
      <c r="U100" s="400">
        <v>3</v>
      </c>
      <c r="V100" s="407"/>
      <c r="W100" s="401">
        <v>4</v>
      </c>
      <c r="X100" s="401">
        <v>3</v>
      </c>
      <c r="Y100" s="400">
        <v>5</v>
      </c>
      <c r="Z100" s="401">
        <v>4</v>
      </c>
      <c r="AA100" s="407"/>
      <c r="AB100" s="400">
        <v>4</v>
      </c>
      <c r="AC100" s="409"/>
      <c r="AD100" s="407"/>
      <c r="AE100" s="400">
        <v>5</v>
      </c>
      <c r="AF100" s="400">
        <v>5</v>
      </c>
      <c r="AG100" s="406"/>
      <c r="AH100" s="401">
        <v>3</v>
      </c>
      <c r="AI100" s="400">
        <v>3</v>
      </c>
      <c r="AJ100" s="400">
        <v>3</v>
      </c>
      <c r="AK100" s="400">
        <v>2</v>
      </c>
      <c r="AL100" s="395"/>
      <c r="AM100" s="400">
        <v>1</v>
      </c>
      <c r="AN100" s="400">
        <v>1</v>
      </c>
      <c r="AO100" s="400">
        <v>5</v>
      </c>
      <c r="AP100" s="400">
        <v>3</v>
      </c>
      <c r="AQ100" s="400">
        <v>5</v>
      </c>
      <c r="AR100" s="400">
        <v>5</v>
      </c>
      <c r="AS100" s="395"/>
      <c r="AT100" s="400">
        <v>5</v>
      </c>
      <c r="AU100" s="400">
        <v>5</v>
      </c>
      <c r="AV100" s="400">
        <v>5</v>
      </c>
      <c r="AW100" s="400">
        <v>5</v>
      </c>
      <c r="AX100" s="400">
        <v>5</v>
      </c>
      <c r="AY100" s="400">
        <v>5</v>
      </c>
      <c r="AZ100" s="400">
        <v>1</v>
      </c>
      <c r="BA100" s="400">
        <v>5</v>
      </c>
      <c r="BB100" s="409"/>
      <c r="BC100" s="401">
        <v>3</v>
      </c>
      <c r="BD100" s="400">
        <v>4</v>
      </c>
      <c r="BE100" s="395"/>
      <c r="BF100" s="400">
        <v>5</v>
      </c>
      <c r="BG100" s="400">
        <v>5</v>
      </c>
      <c r="BH100" s="395"/>
      <c r="BI100" s="400">
        <v>5</v>
      </c>
      <c r="BJ100" s="400">
        <v>5</v>
      </c>
      <c r="BK100" s="400">
        <v>1</v>
      </c>
      <c r="BL100" s="400">
        <v>5</v>
      </c>
      <c r="BM100" s="400">
        <v>1</v>
      </c>
      <c r="BN100" s="400">
        <v>3</v>
      </c>
      <c r="BO100" s="395"/>
      <c r="BP100" s="400">
        <v>5</v>
      </c>
      <c r="BQ100" s="400">
        <v>3</v>
      </c>
      <c r="BR100" s="406"/>
      <c r="BS100" s="400">
        <v>4</v>
      </c>
      <c r="BT100" s="400">
        <v>2</v>
      </c>
      <c r="BU100" s="400">
        <v>4</v>
      </c>
      <c r="BV100" s="400">
        <v>5</v>
      </c>
      <c r="BW100" s="400">
        <v>5</v>
      </c>
      <c r="BX100" s="409"/>
      <c r="BY100" s="400">
        <v>4</v>
      </c>
      <c r="BZ100" s="400">
        <v>4</v>
      </c>
      <c r="CA100" s="400">
        <v>5</v>
      </c>
      <c r="CB100" s="400">
        <v>5</v>
      </c>
      <c r="CC100" s="409"/>
      <c r="CD100" s="409"/>
      <c r="CE100" s="400">
        <v>5</v>
      </c>
      <c r="CF100" s="409"/>
      <c r="CG100" s="400">
        <v>5</v>
      </c>
      <c r="CH100" s="409"/>
      <c r="CI100" s="395"/>
      <c r="CJ100" s="409"/>
      <c r="CK100" s="400">
        <v>1</v>
      </c>
      <c r="CL100" s="395"/>
      <c r="CM100" s="404">
        <f t="shared" si="21"/>
        <v>3.7777777777777777</v>
      </c>
      <c r="CN100" s="401">
        <f t="shared" si="34"/>
        <v>51</v>
      </c>
      <c r="CO100" s="410"/>
      <c r="CP100" s="404">
        <f t="shared" si="23"/>
        <v>3.5</v>
      </c>
      <c r="CQ100" s="401">
        <f t="shared" si="35"/>
        <v>73</v>
      </c>
      <c r="CR100" s="410"/>
      <c r="CS100" s="404">
        <f t="shared" si="25"/>
        <v>3.9473684210526314</v>
      </c>
      <c r="CT100" s="401">
        <f t="shared" si="36"/>
        <v>57</v>
      </c>
      <c r="CU100" s="421"/>
      <c r="CV100" s="401">
        <f t="shared" si="27"/>
        <v>205</v>
      </c>
      <c r="CW100" s="404">
        <f t="shared" si="28"/>
        <v>3.8679245283018866</v>
      </c>
      <c r="CX100" s="401">
        <f t="shared" si="37"/>
        <v>48</v>
      </c>
      <c r="CY100" s="410"/>
      <c r="CZ100" s="764" t="s">
        <v>1351</v>
      </c>
    </row>
    <row r="101" spans="1:104" ht="30.75" customHeight="1" thickBot="1" x14ac:dyDescent="0.3">
      <c r="A101" s="594" t="s">
        <v>1017</v>
      </c>
      <c r="B101" s="319" t="s">
        <v>1018</v>
      </c>
      <c r="C101" s="320" t="s">
        <v>1019</v>
      </c>
      <c r="D101" s="320" t="s">
        <v>515</v>
      </c>
      <c r="E101" s="323"/>
      <c r="F101" s="396" t="s">
        <v>63</v>
      </c>
      <c r="G101" s="397">
        <f>'Stage 2 - Site Information'!N183</f>
        <v>38</v>
      </c>
      <c r="H101" s="396"/>
      <c r="I101" s="398">
        <f>'Stage 2 - Site Information'!M183</f>
        <v>1.24</v>
      </c>
      <c r="J101" s="399"/>
      <c r="K101" s="405"/>
      <c r="L101" s="408"/>
      <c r="M101" s="401">
        <f t="shared" si="20"/>
        <v>5</v>
      </c>
      <c r="N101" s="409"/>
      <c r="O101" s="400">
        <v>5</v>
      </c>
      <c r="P101" s="400">
        <v>1</v>
      </c>
      <c r="Q101" s="408"/>
      <c r="R101" s="400">
        <v>3</v>
      </c>
      <c r="S101" s="400">
        <v>5</v>
      </c>
      <c r="T101" s="400">
        <v>1</v>
      </c>
      <c r="U101" s="400">
        <v>3</v>
      </c>
      <c r="V101" s="407"/>
      <c r="W101" s="401">
        <v>4</v>
      </c>
      <c r="X101" s="401">
        <v>3</v>
      </c>
      <c r="Y101" s="400">
        <v>3</v>
      </c>
      <c r="Z101" s="401">
        <v>4</v>
      </c>
      <c r="AA101" s="407"/>
      <c r="AB101" s="400">
        <v>4</v>
      </c>
      <c r="AC101" s="409"/>
      <c r="AD101" s="407"/>
      <c r="AE101" s="400">
        <v>1</v>
      </c>
      <c r="AF101" s="400">
        <v>1</v>
      </c>
      <c r="AG101" s="406"/>
      <c r="AH101" s="401">
        <v>3</v>
      </c>
      <c r="AI101" s="400">
        <v>3</v>
      </c>
      <c r="AJ101" s="400">
        <v>5</v>
      </c>
      <c r="AK101" s="400">
        <v>2</v>
      </c>
      <c r="AL101" s="395"/>
      <c r="AM101" s="400">
        <v>1</v>
      </c>
      <c r="AN101" s="400">
        <v>1</v>
      </c>
      <c r="AO101" s="400">
        <v>5</v>
      </c>
      <c r="AP101" s="400">
        <v>3</v>
      </c>
      <c r="AQ101" s="400">
        <v>5</v>
      </c>
      <c r="AR101" s="400">
        <v>4</v>
      </c>
      <c r="AS101" s="395"/>
      <c r="AT101" s="400">
        <v>5</v>
      </c>
      <c r="AU101" s="400">
        <v>5</v>
      </c>
      <c r="AV101" s="400">
        <v>5</v>
      </c>
      <c r="AW101" s="400">
        <v>5</v>
      </c>
      <c r="AX101" s="400">
        <v>5</v>
      </c>
      <c r="AY101" s="400">
        <v>5</v>
      </c>
      <c r="AZ101" s="400">
        <v>5</v>
      </c>
      <c r="BA101" s="400">
        <v>5</v>
      </c>
      <c r="BB101" s="409"/>
      <c r="BC101" s="401">
        <v>3</v>
      </c>
      <c r="BD101" s="400">
        <v>4</v>
      </c>
      <c r="BE101" s="395"/>
      <c r="BF101" s="400">
        <v>5</v>
      </c>
      <c r="BG101" s="400">
        <v>5</v>
      </c>
      <c r="BH101" s="395"/>
      <c r="BI101" s="400">
        <v>5</v>
      </c>
      <c r="BJ101" s="400">
        <v>5</v>
      </c>
      <c r="BK101" s="400">
        <v>1</v>
      </c>
      <c r="BL101" s="400">
        <v>4</v>
      </c>
      <c r="BM101" s="400">
        <v>1</v>
      </c>
      <c r="BN101" s="400">
        <v>5</v>
      </c>
      <c r="BO101" s="395"/>
      <c r="BP101" s="400">
        <v>5</v>
      </c>
      <c r="BQ101" s="400">
        <v>3</v>
      </c>
      <c r="BR101" s="406"/>
      <c r="BS101" s="400">
        <v>3</v>
      </c>
      <c r="BT101" s="400">
        <v>2</v>
      </c>
      <c r="BU101" s="400">
        <v>3</v>
      </c>
      <c r="BV101" s="400">
        <v>5</v>
      </c>
      <c r="BW101" s="400">
        <v>4</v>
      </c>
      <c r="BX101" s="409"/>
      <c r="BY101" s="400">
        <v>3</v>
      </c>
      <c r="BZ101" s="400">
        <v>4</v>
      </c>
      <c r="CA101" s="400">
        <v>3</v>
      </c>
      <c r="CB101" s="400">
        <v>3</v>
      </c>
      <c r="CC101" s="409"/>
      <c r="CD101" s="409"/>
      <c r="CE101" s="400">
        <v>3</v>
      </c>
      <c r="CF101" s="409"/>
      <c r="CG101" s="400">
        <v>4</v>
      </c>
      <c r="CH101" s="409"/>
      <c r="CI101" s="395"/>
      <c r="CJ101" s="409"/>
      <c r="CK101" s="400">
        <v>1</v>
      </c>
      <c r="CL101" s="395"/>
      <c r="CM101" s="404">
        <f t="shared" si="21"/>
        <v>3.3333333333333335</v>
      </c>
      <c r="CN101" s="401">
        <f t="shared" si="34"/>
        <v>110</v>
      </c>
      <c r="CO101" s="410"/>
      <c r="CP101" s="404">
        <f t="shared" si="23"/>
        <v>2.5</v>
      </c>
      <c r="CQ101" s="401">
        <f t="shared" si="35"/>
        <v>101</v>
      </c>
      <c r="CR101" s="410"/>
      <c r="CS101" s="404">
        <f t="shared" si="25"/>
        <v>3.763157894736842</v>
      </c>
      <c r="CT101" s="401">
        <f t="shared" si="36"/>
        <v>82</v>
      </c>
      <c r="CU101" s="421"/>
      <c r="CV101" s="401">
        <f t="shared" si="27"/>
        <v>188</v>
      </c>
      <c r="CW101" s="404">
        <f t="shared" si="28"/>
        <v>3.5471698113207548</v>
      </c>
      <c r="CX101" s="401">
        <f t="shared" si="37"/>
        <v>122</v>
      </c>
      <c r="CY101" s="410"/>
      <c r="CZ101" s="764"/>
    </row>
    <row r="102" spans="1:104" ht="30.75" customHeight="1" thickBot="1" x14ac:dyDescent="0.3">
      <c r="A102" s="594" t="s">
        <v>1040</v>
      </c>
      <c r="B102" s="319" t="s">
        <v>1041</v>
      </c>
      <c r="C102" s="320" t="s">
        <v>1042</v>
      </c>
      <c r="D102" s="320" t="s">
        <v>515</v>
      </c>
      <c r="E102" s="323"/>
      <c r="F102" s="396" t="s">
        <v>63</v>
      </c>
      <c r="G102" s="397">
        <f>'Stage 2 - Site Information'!N191</f>
        <v>49</v>
      </c>
      <c r="H102" s="396"/>
      <c r="I102" s="398">
        <f>'Stage 2 - Site Information'!M191</f>
        <v>1.34</v>
      </c>
      <c r="J102" s="399"/>
      <c r="K102" s="405"/>
      <c r="L102" s="408"/>
      <c r="M102" s="401">
        <f t="shared" si="20"/>
        <v>5</v>
      </c>
      <c r="N102" s="409"/>
      <c r="O102" s="400">
        <v>5</v>
      </c>
      <c r="P102" s="400">
        <v>5</v>
      </c>
      <c r="Q102" s="408"/>
      <c r="R102" s="400">
        <v>1</v>
      </c>
      <c r="S102" s="400">
        <v>5</v>
      </c>
      <c r="T102" s="400">
        <v>1</v>
      </c>
      <c r="U102" s="400">
        <v>3</v>
      </c>
      <c r="V102" s="407"/>
      <c r="W102" s="401">
        <v>4</v>
      </c>
      <c r="X102" s="401">
        <v>4</v>
      </c>
      <c r="Y102" s="400">
        <v>1</v>
      </c>
      <c r="Z102" s="401">
        <v>4</v>
      </c>
      <c r="AA102" s="407"/>
      <c r="AB102" s="400">
        <v>4</v>
      </c>
      <c r="AC102" s="400">
        <v>1</v>
      </c>
      <c r="AD102" s="407"/>
      <c r="AE102" s="400">
        <v>1</v>
      </c>
      <c r="AF102" s="400">
        <v>1</v>
      </c>
      <c r="AG102" s="406"/>
      <c r="AH102" s="401">
        <v>2</v>
      </c>
      <c r="AI102" s="400">
        <v>3</v>
      </c>
      <c r="AJ102" s="400">
        <v>1</v>
      </c>
      <c r="AK102" s="400">
        <v>4</v>
      </c>
      <c r="AL102" s="395"/>
      <c r="AM102" s="400">
        <v>5</v>
      </c>
      <c r="AN102" s="400">
        <v>5</v>
      </c>
      <c r="AO102" s="400">
        <v>5</v>
      </c>
      <c r="AP102" s="400">
        <v>5</v>
      </c>
      <c r="AQ102" s="400">
        <v>5</v>
      </c>
      <c r="AR102" s="400">
        <v>5</v>
      </c>
      <c r="AS102" s="395"/>
      <c r="AT102" s="400">
        <v>5</v>
      </c>
      <c r="AU102" s="400">
        <v>5</v>
      </c>
      <c r="AV102" s="400">
        <v>5</v>
      </c>
      <c r="AW102" s="400">
        <v>5</v>
      </c>
      <c r="AX102" s="400">
        <v>5</v>
      </c>
      <c r="AY102" s="400">
        <v>5</v>
      </c>
      <c r="AZ102" s="400">
        <v>5</v>
      </c>
      <c r="BA102" s="400">
        <v>5</v>
      </c>
      <c r="BB102" s="409"/>
      <c r="BC102" s="401">
        <v>5</v>
      </c>
      <c r="BD102" s="400">
        <v>5</v>
      </c>
      <c r="BE102" s="395"/>
      <c r="BF102" s="400">
        <v>5</v>
      </c>
      <c r="BG102" s="400">
        <v>5</v>
      </c>
      <c r="BH102" s="395"/>
      <c r="BI102" s="400">
        <v>3</v>
      </c>
      <c r="BJ102" s="400">
        <v>5</v>
      </c>
      <c r="BK102" s="400">
        <v>1</v>
      </c>
      <c r="BL102" s="400">
        <v>5</v>
      </c>
      <c r="BM102" s="400">
        <v>1</v>
      </c>
      <c r="BN102" s="400">
        <v>1</v>
      </c>
      <c r="BO102" s="395"/>
      <c r="BP102" s="400">
        <v>5</v>
      </c>
      <c r="BQ102" s="400">
        <v>5</v>
      </c>
      <c r="BR102" s="406"/>
      <c r="BS102" s="400">
        <v>4</v>
      </c>
      <c r="BT102" s="400">
        <v>2</v>
      </c>
      <c r="BU102" s="400">
        <v>4</v>
      </c>
      <c r="BV102" s="400">
        <v>5</v>
      </c>
      <c r="BW102" s="400">
        <v>5</v>
      </c>
      <c r="BX102" s="409"/>
      <c r="BY102" s="400">
        <v>5</v>
      </c>
      <c r="BZ102" s="400">
        <v>4</v>
      </c>
      <c r="CA102" s="400">
        <v>3</v>
      </c>
      <c r="CB102" s="400">
        <v>3</v>
      </c>
      <c r="CC102" s="409"/>
      <c r="CD102" s="409"/>
      <c r="CE102" s="400">
        <v>4</v>
      </c>
      <c r="CF102" s="409"/>
      <c r="CG102" s="400">
        <v>5</v>
      </c>
      <c r="CH102" s="409"/>
      <c r="CI102" s="395"/>
      <c r="CJ102" s="409"/>
      <c r="CK102" s="400">
        <v>1</v>
      </c>
      <c r="CL102" s="395"/>
      <c r="CM102" s="404">
        <f t="shared" si="21"/>
        <v>2.8</v>
      </c>
      <c r="CN102" s="401">
        <f t="shared" si="34"/>
        <v>142</v>
      </c>
      <c r="CO102" s="410"/>
      <c r="CP102" s="404">
        <f t="shared" si="23"/>
        <v>2</v>
      </c>
      <c r="CQ102" s="401">
        <f t="shared" si="35"/>
        <v>114</v>
      </c>
      <c r="CR102" s="410"/>
      <c r="CS102" s="404">
        <f t="shared" si="25"/>
        <v>4.2368421052631575</v>
      </c>
      <c r="CT102" s="401">
        <f t="shared" si="36"/>
        <v>25</v>
      </c>
      <c r="CU102" s="421"/>
      <c r="CV102" s="401">
        <f t="shared" si="27"/>
        <v>201</v>
      </c>
      <c r="CW102" s="404">
        <f t="shared" si="28"/>
        <v>3.7222222222222223</v>
      </c>
      <c r="CX102" s="401">
        <f t="shared" si="37"/>
        <v>93</v>
      </c>
      <c r="CY102" s="410"/>
      <c r="CZ102" s="764"/>
    </row>
    <row r="103" spans="1:104" ht="30.75" customHeight="1" thickBot="1" x14ac:dyDescent="0.3">
      <c r="A103" s="594" t="s">
        <v>1051</v>
      </c>
      <c r="B103" s="319" t="s">
        <v>1052</v>
      </c>
      <c r="C103" s="320" t="s">
        <v>1053</v>
      </c>
      <c r="D103" s="320" t="s">
        <v>612</v>
      </c>
      <c r="E103" s="323"/>
      <c r="F103" s="396" t="s">
        <v>63</v>
      </c>
      <c r="G103" s="397">
        <f>'Stage 2 - Site Information'!N195</f>
        <v>50</v>
      </c>
      <c r="H103" s="396"/>
      <c r="I103" s="398">
        <f>'Stage 2 - Site Information'!M195</f>
        <v>1.65</v>
      </c>
      <c r="J103" s="399"/>
      <c r="K103" s="405"/>
      <c r="L103" s="408"/>
      <c r="M103" s="401">
        <f t="shared" si="20"/>
        <v>5</v>
      </c>
      <c r="N103" s="409"/>
      <c r="O103" s="400">
        <v>4</v>
      </c>
      <c r="P103" s="400">
        <v>2</v>
      </c>
      <c r="Q103" s="408"/>
      <c r="R103" s="400">
        <v>5</v>
      </c>
      <c r="S103" s="400">
        <v>2</v>
      </c>
      <c r="T103" s="400">
        <v>1</v>
      </c>
      <c r="U103" s="400">
        <v>3</v>
      </c>
      <c r="V103" s="407"/>
      <c r="W103" s="401">
        <v>4</v>
      </c>
      <c r="X103" s="401">
        <v>2</v>
      </c>
      <c r="Y103" s="400">
        <v>1</v>
      </c>
      <c r="Z103" s="401">
        <v>2</v>
      </c>
      <c r="AA103" s="407"/>
      <c r="AB103" s="400">
        <v>3</v>
      </c>
      <c r="AC103" s="409"/>
      <c r="AD103" s="407"/>
      <c r="AE103" s="400">
        <v>5</v>
      </c>
      <c r="AF103" s="400">
        <v>5</v>
      </c>
      <c r="AG103" s="406"/>
      <c r="AH103" s="401">
        <v>4</v>
      </c>
      <c r="AI103" s="400">
        <v>4</v>
      </c>
      <c r="AJ103" s="400">
        <v>1</v>
      </c>
      <c r="AK103" s="400">
        <v>2</v>
      </c>
      <c r="AL103" s="395"/>
      <c r="AM103" s="400">
        <v>5</v>
      </c>
      <c r="AN103" s="400">
        <v>5</v>
      </c>
      <c r="AO103" s="400">
        <v>3</v>
      </c>
      <c r="AP103" s="400">
        <v>4</v>
      </c>
      <c r="AQ103" s="400">
        <v>5</v>
      </c>
      <c r="AR103" s="400">
        <v>4</v>
      </c>
      <c r="AS103" s="395"/>
      <c r="AT103" s="400">
        <v>5</v>
      </c>
      <c r="AU103" s="400">
        <v>5</v>
      </c>
      <c r="AV103" s="400">
        <v>5</v>
      </c>
      <c r="AW103" s="400">
        <v>3</v>
      </c>
      <c r="AX103" s="400">
        <v>5</v>
      </c>
      <c r="AY103" s="400">
        <v>5</v>
      </c>
      <c r="AZ103" s="400">
        <v>5</v>
      </c>
      <c r="BA103" s="400">
        <v>5</v>
      </c>
      <c r="BB103" s="409"/>
      <c r="BC103" s="401">
        <v>5</v>
      </c>
      <c r="BD103" s="400">
        <v>5</v>
      </c>
      <c r="BE103" s="395"/>
      <c r="BF103" s="400">
        <v>2</v>
      </c>
      <c r="BG103" s="400">
        <v>5</v>
      </c>
      <c r="BH103" s="395"/>
      <c r="BI103" s="400">
        <v>5</v>
      </c>
      <c r="BJ103" s="400">
        <v>5</v>
      </c>
      <c r="BK103" s="400">
        <v>3</v>
      </c>
      <c r="BL103" s="400">
        <v>5</v>
      </c>
      <c r="BM103" s="400">
        <v>4</v>
      </c>
      <c r="BN103" s="400">
        <v>5</v>
      </c>
      <c r="BO103" s="395"/>
      <c r="BP103" s="400">
        <v>5</v>
      </c>
      <c r="BQ103" s="400">
        <v>3</v>
      </c>
      <c r="BR103" s="406"/>
      <c r="BS103" s="400">
        <v>4</v>
      </c>
      <c r="BT103" s="400">
        <v>2</v>
      </c>
      <c r="BU103" s="400">
        <v>4</v>
      </c>
      <c r="BV103" s="400">
        <v>1</v>
      </c>
      <c r="BW103" s="400">
        <v>5</v>
      </c>
      <c r="BX103" s="409"/>
      <c r="BY103" s="400">
        <v>4</v>
      </c>
      <c r="BZ103" s="400">
        <v>5</v>
      </c>
      <c r="CA103" s="400">
        <v>2</v>
      </c>
      <c r="CB103" s="400">
        <v>5</v>
      </c>
      <c r="CC103" s="409"/>
      <c r="CD103" s="409"/>
      <c r="CE103" s="400">
        <v>3</v>
      </c>
      <c r="CF103" s="409"/>
      <c r="CG103" s="400">
        <v>5</v>
      </c>
      <c r="CH103" s="409"/>
      <c r="CI103" s="395"/>
      <c r="CJ103" s="409"/>
      <c r="CK103" s="400">
        <v>1</v>
      </c>
      <c r="CL103" s="395"/>
      <c r="CM103" s="404">
        <f t="shared" si="21"/>
        <v>2.5555555555555554</v>
      </c>
      <c r="CN103" s="401">
        <f t="shared" si="34"/>
        <v>148</v>
      </c>
      <c r="CO103" s="410"/>
      <c r="CP103" s="404">
        <f t="shared" si="23"/>
        <v>3.5</v>
      </c>
      <c r="CQ103" s="401">
        <f t="shared" si="35"/>
        <v>73</v>
      </c>
      <c r="CR103" s="410"/>
      <c r="CS103" s="404">
        <f t="shared" si="25"/>
        <v>4.1315789473684212</v>
      </c>
      <c r="CT103" s="401">
        <f t="shared" si="36"/>
        <v>37</v>
      </c>
      <c r="CU103" s="421"/>
      <c r="CV103" s="401">
        <f t="shared" si="27"/>
        <v>201</v>
      </c>
      <c r="CW103" s="404">
        <f t="shared" si="28"/>
        <v>3.7924528301886791</v>
      </c>
      <c r="CX103" s="401">
        <f t="shared" si="37"/>
        <v>72</v>
      </c>
      <c r="CY103" s="410"/>
      <c r="CZ103" s="764" t="s">
        <v>1351</v>
      </c>
    </row>
    <row r="104" spans="1:104" ht="30.75" customHeight="1" thickBot="1" x14ac:dyDescent="0.3">
      <c r="A104" s="594" t="s">
        <v>1054</v>
      </c>
      <c r="B104" s="319" t="s">
        <v>1055</v>
      </c>
      <c r="C104" s="320" t="s">
        <v>1056</v>
      </c>
      <c r="D104" s="320" t="s">
        <v>612</v>
      </c>
      <c r="E104" s="323"/>
      <c r="F104" s="396" t="s">
        <v>63</v>
      </c>
      <c r="G104" s="397">
        <f>'Stage 2 - Site Information'!N196</f>
        <v>7</v>
      </c>
      <c r="H104" s="396"/>
      <c r="I104" s="398">
        <f>'Stage 2 - Site Information'!M196</f>
        <v>0.25</v>
      </c>
      <c r="J104" s="399"/>
      <c r="K104" s="405"/>
      <c r="L104" s="408"/>
      <c r="M104" s="401">
        <f t="shared" ref="M104:M123" si="38">IF(I104&gt;0.249,5,1)</f>
        <v>5</v>
      </c>
      <c r="N104" s="409"/>
      <c r="O104" s="400">
        <v>4</v>
      </c>
      <c r="P104" s="400">
        <v>1</v>
      </c>
      <c r="Q104" s="408"/>
      <c r="R104" s="400">
        <v>3</v>
      </c>
      <c r="S104" s="400">
        <v>5</v>
      </c>
      <c r="T104" s="400">
        <v>1</v>
      </c>
      <c r="U104" s="400">
        <v>4</v>
      </c>
      <c r="V104" s="407"/>
      <c r="W104" s="401">
        <v>4</v>
      </c>
      <c r="X104" s="401">
        <v>3</v>
      </c>
      <c r="Y104" s="400">
        <v>5</v>
      </c>
      <c r="Z104" s="401">
        <v>4</v>
      </c>
      <c r="AA104" s="407"/>
      <c r="AB104" s="400">
        <v>5</v>
      </c>
      <c r="AC104" s="409"/>
      <c r="AD104" s="407"/>
      <c r="AE104" s="400">
        <v>5</v>
      </c>
      <c r="AF104" s="400">
        <v>5</v>
      </c>
      <c r="AG104" s="406"/>
      <c r="AH104" s="401">
        <v>5</v>
      </c>
      <c r="AI104" s="400">
        <v>5</v>
      </c>
      <c r="AJ104" s="400">
        <v>3</v>
      </c>
      <c r="AK104" s="400">
        <v>2</v>
      </c>
      <c r="AL104" s="395"/>
      <c r="AM104" s="400">
        <v>5</v>
      </c>
      <c r="AN104" s="400">
        <v>5</v>
      </c>
      <c r="AO104" s="400">
        <v>5</v>
      </c>
      <c r="AP104" s="400">
        <v>4</v>
      </c>
      <c r="AQ104" s="400">
        <v>5</v>
      </c>
      <c r="AR104" s="400">
        <v>5</v>
      </c>
      <c r="AS104" s="395"/>
      <c r="AT104" s="400">
        <v>3</v>
      </c>
      <c r="AU104" s="400">
        <v>5</v>
      </c>
      <c r="AV104" s="400">
        <v>5</v>
      </c>
      <c r="AW104" s="400">
        <v>5</v>
      </c>
      <c r="AX104" s="400">
        <v>5</v>
      </c>
      <c r="AY104" s="400">
        <v>5</v>
      </c>
      <c r="AZ104" s="400">
        <v>5</v>
      </c>
      <c r="BA104" s="400">
        <v>5</v>
      </c>
      <c r="BB104" s="409"/>
      <c r="BC104" s="401">
        <v>4</v>
      </c>
      <c r="BD104" s="400">
        <v>4</v>
      </c>
      <c r="BE104" s="395"/>
      <c r="BF104" s="400">
        <v>5</v>
      </c>
      <c r="BG104" s="400">
        <v>5</v>
      </c>
      <c r="BH104" s="395"/>
      <c r="BI104" s="400">
        <v>5</v>
      </c>
      <c r="BJ104" s="400">
        <v>5</v>
      </c>
      <c r="BK104" s="400">
        <v>1</v>
      </c>
      <c r="BL104" s="400">
        <v>5</v>
      </c>
      <c r="BM104" s="400">
        <v>5</v>
      </c>
      <c r="BN104" s="400">
        <v>5</v>
      </c>
      <c r="BO104" s="395"/>
      <c r="BP104" s="400">
        <v>5</v>
      </c>
      <c r="BQ104" s="400">
        <v>5</v>
      </c>
      <c r="BR104" s="406"/>
      <c r="BS104" s="400">
        <v>3</v>
      </c>
      <c r="BT104" s="400">
        <v>2</v>
      </c>
      <c r="BU104" s="400">
        <v>2</v>
      </c>
      <c r="BV104" s="400">
        <v>1</v>
      </c>
      <c r="BW104" s="400">
        <v>3</v>
      </c>
      <c r="BX104" s="409"/>
      <c r="BY104" s="400">
        <v>3</v>
      </c>
      <c r="BZ104" s="400">
        <v>4</v>
      </c>
      <c r="CA104" s="400">
        <v>2</v>
      </c>
      <c r="CB104" s="400">
        <v>2</v>
      </c>
      <c r="CC104" s="409"/>
      <c r="CD104" s="409"/>
      <c r="CE104" s="400">
        <v>2</v>
      </c>
      <c r="CF104" s="409"/>
      <c r="CG104" s="400">
        <v>5</v>
      </c>
      <c r="CH104" s="409"/>
      <c r="CI104" s="395"/>
      <c r="CJ104" s="409"/>
      <c r="CK104" s="400">
        <v>1</v>
      </c>
      <c r="CL104" s="395"/>
      <c r="CM104" s="404">
        <f t="shared" ref="CM104:CM123" si="39">SUM(R104:AC104)/COUNTA(R104:AC104)</f>
        <v>3.7777777777777777</v>
      </c>
      <c r="CN104" s="401">
        <f t="shared" si="34"/>
        <v>51</v>
      </c>
      <c r="CO104" s="410"/>
      <c r="CP104" s="404">
        <f t="shared" ref="CP104:CP123" si="40">SUM(AE104:AK104)/COUNTA(AE104:AK104)</f>
        <v>4.166666666666667</v>
      </c>
      <c r="CQ104" s="401">
        <f t="shared" si="35"/>
        <v>18</v>
      </c>
      <c r="CR104" s="410"/>
      <c r="CS104" s="404">
        <f t="shared" ref="CS104:CS123" si="41">SUM(AM104:CK104)/COUNTA(AM104:CK104)</f>
        <v>3.9736842105263159</v>
      </c>
      <c r="CT104" s="401">
        <f t="shared" si="36"/>
        <v>51</v>
      </c>
      <c r="CU104" s="421"/>
      <c r="CV104" s="401">
        <f t="shared" ref="CV104:CV123" si="42">SUM(R104:CK104)</f>
        <v>210</v>
      </c>
      <c r="CW104" s="404">
        <f t="shared" ref="CW104:CW123" si="43">CV104/COUNTA(R104:CK104)</f>
        <v>3.9622641509433962</v>
      </c>
      <c r="CX104" s="401">
        <f t="shared" si="37"/>
        <v>22</v>
      </c>
      <c r="CY104" s="410"/>
      <c r="CZ104" s="764" t="s">
        <v>1351</v>
      </c>
    </row>
    <row r="105" spans="1:104" ht="30.75" customHeight="1" thickBot="1" x14ac:dyDescent="0.3">
      <c r="A105" s="594" t="s">
        <v>1060</v>
      </c>
      <c r="B105" s="319" t="s">
        <v>1061</v>
      </c>
      <c r="C105" s="320" t="s">
        <v>568</v>
      </c>
      <c r="D105" s="320" t="s">
        <v>518</v>
      </c>
      <c r="E105" s="323"/>
      <c r="F105" s="396" t="s">
        <v>63</v>
      </c>
      <c r="G105" s="397">
        <f>'Stage 2 - Site Information'!N198</f>
        <v>17</v>
      </c>
      <c r="H105" s="396"/>
      <c r="I105" s="398">
        <f>'Stage 2 - Site Information'!M198</f>
        <v>0.42</v>
      </c>
      <c r="J105" s="399"/>
      <c r="K105" s="405"/>
      <c r="L105" s="408"/>
      <c r="M105" s="401">
        <f t="shared" si="38"/>
        <v>5</v>
      </c>
      <c r="N105" s="409"/>
      <c r="O105" s="400">
        <v>4</v>
      </c>
      <c r="P105" s="400">
        <v>1</v>
      </c>
      <c r="Q105" s="408"/>
      <c r="R105" s="400">
        <v>5</v>
      </c>
      <c r="S105" s="400">
        <v>5</v>
      </c>
      <c r="T105" s="400">
        <v>1</v>
      </c>
      <c r="U105" s="400">
        <v>3</v>
      </c>
      <c r="V105" s="407"/>
      <c r="W105" s="401">
        <v>4</v>
      </c>
      <c r="X105" s="401">
        <v>3</v>
      </c>
      <c r="Y105" s="400">
        <v>1</v>
      </c>
      <c r="Z105" s="401">
        <v>4</v>
      </c>
      <c r="AA105" s="407"/>
      <c r="AB105" s="400">
        <v>5</v>
      </c>
      <c r="AC105" s="409"/>
      <c r="AD105" s="407"/>
      <c r="AE105" s="400">
        <v>1</v>
      </c>
      <c r="AF105" s="400">
        <v>1</v>
      </c>
      <c r="AG105" s="406"/>
      <c r="AH105" s="401">
        <v>2</v>
      </c>
      <c r="AI105" s="400">
        <v>3</v>
      </c>
      <c r="AJ105" s="400">
        <v>1</v>
      </c>
      <c r="AK105" s="400">
        <v>2</v>
      </c>
      <c r="AL105" s="395"/>
      <c r="AM105" s="400">
        <v>5</v>
      </c>
      <c r="AN105" s="400">
        <v>4</v>
      </c>
      <c r="AO105" s="400">
        <v>4</v>
      </c>
      <c r="AP105" s="400">
        <v>5</v>
      </c>
      <c r="AQ105" s="400">
        <v>5</v>
      </c>
      <c r="AR105" s="400">
        <v>5</v>
      </c>
      <c r="AS105" s="395"/>
      <c r="AT105" s="400">
        <v>5</v>
      </c>
      <c r="AU105" s="400">
        <v>5</v>
      </c>
      <c r="AV105" s="400">
        <v>5</v>
      </c>
      <c r="AW105" s="400">
        <v>5</v>
      </c>
      <c r="AX105" s="400">
        <v>5</v>
      </c>
      <c r="AY105" s="400">
        <v>5</v>
      </c>
      <c r="AZ105" s="400">
        <v>5</v>
      </c>
      <c r="BA105" s="400">
        <v>5</v>
      </c>
      <c r="BB105" s="409"/>
      <c r="BC105" s="401">
        <v>5</v>
      </c>
      <c r="BD105" s="400">
        <v>5</v>
      </c>
      <c r="BE105" s="395"/>
      <c r="BF105" s="400">
        <v>5</v>
      </c>
      <c r="BG105" s="400">
        <v>5</v>
      </c>
      <c r="BH105" s="395"/>
      <c r="BI105" s="400">
        <v>5</v>
      </c>
      <c r="BJ105" s="400">
        <v>5</v>
      </c>
      <c r="BK105" s="400">
        <v>3</v>
      </c>
      <c r="BL105" s="400">
        <v>3</v>
      </c>
      <c r="BM105" s="400">
        <v>1</v>
      </c>
      <c r="BN105" s="400">
        <v>3</v>
      </c>
      <c r="BO105" s="395"/>
      <c r="BP105" s="400">
        <v>5</v>
      </c>
      <c r="BQ105" s="400">
        <v>5</v>
      </c>
      <c r="BR105" s="406"/>
      <c r="BS105" s="400">
        <v>4</v>
      </c>
      <c r="BT105" s="400">
        <v>2</v>
      </c>
      <c r="BU105" s="400">
        <v>5</v>
      </c>
      <c r="BV105" s="400">
        <v>2</v>
      </c>
      <c r="BW105" s="400">
        <v>5</v>
      </c>
      <c r="BX105" s="409"/>
      <c r="BY105" s="400">
        <v>5</v>
      </c>
      <c r="BZ105" s="400">
        <v>5</v>
      </c>
      <c r="CA105" s="400">
        <v>5</v>
      </c>
      <c r="CB105" s="400">
        <v>5</v>
      </c>
      <c r="CC105" s="409"/>
      <c r="CD105" s="409"/>
      <c r="CE105" s="400">
        <v>2</v>
      </c>
      <c r="CF105" s="409"/>
      <c r="CG105" s="400">
        <v>5</v>
      </c>
      <c r="CH105" s="409"/>
      <c r="CI105" s="395"/>
      <c r="CJ105" s="409"/>
      <c r="CK105" s="400">
        <v>1</v>
      </c>
      <c r="CL105" s="395"/>
      <c r="CM105" s="404">
        <f t="shared" si="39"/>
        <v>3.4444444444444446</v>
      </c>
      <c r="CN105" s="401">
        <f t="shared" si="34"/>
        <v>106</v>
      </c>
      <c r="CO105" s="410"/>
      <c r="CP105" s="404">
        <f t="shared" si="40"/>
        <v>1.6666666666666667</v>
      </c>
      <c r="CQ105" s="401">
        <f t="shared" si="35"/>
        <v>127</v>
      </c>
      <c r="CR105" s="410"/>
      <c r="CS105" s="404">
        <f t="shared" si="41"/>
        <v>4.3157894736842106</v>
      </c>
      <c r="CT105" s="401">
        <f t="shared" si="36"/>
        <v>18</v>
      </c>
      <c r="CU105" s="421"/>
      <c r="CV105" s="401">
        <f t="shared" si="42"/>
        <v>205</v>
      </c>
      <c r="CW105" s="404">
        <f t="shared" si="43"/>
        <v>3.8679245283018866</v>
      </c>
      <c r="CX105" s="401">
        <f t="shared" si="37"/>
        <v>48</v>
      </c>
      <c r="CY105" s="410"/>
      <c r="CZ105" s="764" t="s">
        <v>1351</v>
      </c>
    </row>
    <row r="106" spans="1:104" ht="30.75" customHeight="1" thickBot="1" x14ac:dyDescent="0.3">
      <c r="A106" s="594" t="s">
        <v>1106</v>
      </c>
      <c r="B106" s="319" t="s">
        <v>1107</v>
      </c>
      <c r="C106" s="320" t="s">
        <v>754</v>
      </c>
      <c r="D106" s="320" t="s">
        <v>515</v>
      </c>
      <c r="E106" s="323"/>
      <c r="F106" s="396" t="s">
        <v>63</v>
      </c>
      <c r="G106" s="397">
        <f>'Stage 2 - Site Information'!N216</f>
        <v>47</v>
      </c>
      <c r="H106" s="396"/>
      <c r="I106" s="398">
        <f>'Stage 2 - Site Information'!M216</f>
        <v>0.88</v>
      </c>
      <c r="J106" s="399"/>
      <c r="K106" s="405"/>
      <c r="L106" s="408"/>
      <c r="M106" s="401">
        <f t="shared" si="38"/>
        <v>5</v>
      </c>
      <c r="N106" s="409"/>
      <c r="O106" s="400">
        <v>5</v>
      </c>
      <c r="P106" s="400">
        <v>4</v>
      </c>
      <c r="Q106" s="408"/>
      <c r="R106" s="400">
        <v>5</v>
      </c>
      <c r="S106" s="400">
        <v>5</v>
      </c>
      <c r="T106" s="400">
        <v>5</v>
      </c>
      <c r="U106" s="400">
        <v>4</v>
      </c>
      <c r="V106" s="407"/>
      <c r="W106" s="401">
        <v>4</v>
      </c>
      <c r="X106" s="401">
        <v>4</v>
      </c>
      <c r="Y106" s="400">
        <v>3</v>
      </c>
      <c r="Z106" s="401">
        <v>4</v>
      </c>
      <c r="AA106" s="407"/>
      <c r="AB106" s="400">
        <v>4</v>
      </c>
      <c r="AC106" s="400">
        <v>5</v>
      </c>
      <c r="AD106" s="407"/>
      <c r="AE106" s="400">
        <v>5</v>
      </c>
      <c r="AF106" s="400">
        <v>5</v>
      </c>
      <c r="AG106" s="406"/>
      <c r="AH106" s="401">
        <v>2</v>
      </c>
      <c r="AI106" s="400">
        <v>3</v>
      </c>
      <c r="AJ106" s="400">
        <v>1</v>
      </c>
      <c r="AK106" s="400">
        <v>2</v>
      </c>
      <c r="AL106" s="395"/>
      <c r="AM106" s="400">
        <v>5</v>
      </c>
      <c r="AN106" s="400">
        <v>5</v>
      </c>
      <c r="AO106" s="400">
        <v>5</v>
      </c>
      <c r="AP106" s="400">
        <v>5</v>
      </c>
      <c r="AQ106" s="400">
        <v>5</v>
      </c>
      <c r="AR106" s="400">
        <v>3</v>
      </c>
      <c r="AS106" s="395"/>
      <c r="AT106" s="400">
        <v>4</v>
      </c>
      <c r="AU106" s="400">
        <v>5</v>
      </c>
      <c r="AV106" s="400">
        <v>5</v>
      </c>
      <c r="AW106" s="400">
        <v>5</v>
      </c>
      <c r="AX106" s="400">
        <v>5</v>
      </c>
      <c r="AY106" s="400">
        <v>5</v>
      </c>
      <c r="AZ106" s="400">
        <v>5</v>
      </c>
      <c r="BA106" s="400">
        <v>5</v>
      </c>
      <c r="BB106" s="409"/>
      <c r="BC106" s="401">
        <v>5</v>
      </c>
      <c r="BD106" s="400">
        <v>5</v>
      </c>
      <c r="BE106" s="395"/>
      <c r="BF106" s="400">
        <v>4</v>
      </c>
      <c r="BG106" s="400">
        <v>5</v>
      </c>
      <c r="BH106" s="395"/>
      <c r="BI106" s="400">
        <v>5</v>
      </c>
      <c r="BJ106" s="400">
        <v>3</v>
      </c>
      <c r="BK106" s="400">
        <v>3</v>
      </c>
      <c r="BL106" s="400">
        <v>5</v>
      </c>
      <c r="BM106" s="400">
        <v>5</v>
      </c>
      <c r="BN106" s="400">
        <v>5</v>
      </c>
      <c r="BO106" s="395"/>
      <c r="BP106" s="400">
        <v>5</v>
      </c>
      <c r="BQ106" s="400">
        <v>5</v>
      </c>
      <c r="BR106" s="406"/>
      <c r="BS106" s="400">
        <v>4</v>
      </c>
      <c r="BT106" s="400">
        <v>4</v>
      </c>
      <c r="BU106" s="400">
        <v>5</v>
      </c>
      <c r="BV106" s="400">
        <v>5</v>
      </c>
      <c r="BW106" s="400">
        <v>5</v>
      </c>
      <c r="BX106" s="409"/>
      <c r="BY106" s="400">
        <v>5</v>
      </c>
      <c r="BZ106" s="400">
        <v>4</v>
      </c>
      <c r="CA106" s="400">
        <v>2</v>
      </c>
      <c r="CB106" s="400">
        <v>4</v>
      </c>
      <c r="CC106" s="409"/>
      <c r="CD106" s="409"/>
      <c r="CE106" s="400">
        <v>4</v>
      </c>
      <c r="CF106" s="409"/>
      <c r="CG106" s="400">
        <v>5</v>
      </c>
      <c r="CH106" s="409"/>
      <c r="CI106" s="395"/>
      <c r="CJ106" s="409"/>
      <c r="CK106" s="400">
        <v>1</v>
      </c>
      <c r="CL106" s="395"/>
      <c r="CM106" s="404">
        <f t="shared" si="39"/>
        <v>4.3</v>
      </c>
      <c r="CN106" s="401">
        <f t="shared" si="34"/>
        <v>14</v>
      </c>
      <c r="CO106" s="410"/>
      <c r="CP106" s="404">
        <f t="shared" si="40"/>
        <v>3</v>
      </c>
      <c r="CQ106" s="401">
        <f t="shared" si="35"/>
        <v>82</v>
      </c>
      <c r="CR106" s="410"/>
      <c r="CS106" s="404">
        <f t="shared" si="41"/>
        <v>4.4736842105263159</v>
      </c>
      <c r="CT106" s="401">
        <f t="shared" si="36"/>
        <v>6</v>
      </c>
      <c r="CU106" s="421"/>
      <c r="CV106" s="401">
        <f t="shared" si="42"/>
        <v>231</v>
      </c>
      <c r="CW106" s="404">
        <f t="shared" si="43"/>
        <v>4.2777777777777777</v>
      </c>
      <c r="CX106" s="401">
        <f t="shared" si="37"/>
        <v>1</v>
      </c>
      <c r="CY106" s="410"/>
      <c r="CZ106" s="764" t="s">
        <v>1351</v>
      </c>
    </row>
    <row r="107" spans="1:104" ht="30.75" customHeight="1" thickBot="1" x14ac:dyDescent="0.3">
      <c r="A107" s="594" t="s">
        <v>1108</v>
      </c>
      <c r="B107" s="319" t="s">
        <v>1109</v>
      </c>
      <c r="C107" s="320" t="s">
        <v>937</v>
      </c>
      <c r="D107" s="320" t="s">
        <v>515</v>
      </c>
      <c r="E107" s="323"/>
      <c r="F107" s="396" t="s">
        <v>63</v>
      </c>
      <c r="G107" s="397">
        <f>'Stage 2 - Site Information'!N217</f>
        <v>17</v>
      </c>
      <c r="H107" s="396"/>
      <c r="I107" s="398">
        <f>'Stage 2 - Site Information'!M217</f>
        <v>0.56000000000000005</v>
      </c>
      <c r="J107" s="399"/>
      <c r="K107" s="405"/>
      <c r="L107" s="408"/>
      <c r="M107" s="401">
        <f t="shared" si="38"/>
        <v>5</v>
      </c>
      <c r="N107" s="409"/>
      <c r="O107" s="400">
        <v>5</v>
      </c>
      <c r="P107" s="400">
        <v>1</v>
      </c>
      <c r="Q107" s="408"/>
      <c r="R107" s="400">
        <v>5</v>
      </c>
      <c r="S107" s="400">
        <v>5</v>
      </c>
      <c r="T107" s="400">
        <v>1</v>
      </c>
      <c r="U107" s="400">
        <v>3</v>
      </c>
      <c r="V107" s="407"/>
      <c r="W107" s="401">
        <v>4</v>
      </c>
      <c r="X107" s="401">
        <v>3</v>
      </c>
      <c r="Y107" s="400">
        <v>1</v>
      </c>
      <c r="Z107" s="401">
        <v>4</v>
      </c>
      <c r="AA107" s="407"/>
      <c r="AB107" s="400">
        <v>4</v>
      </c>
      <c r="AC107" s="409"/>
      <c r="AD107" s="407"/>
      <c r="AE107" s="400">
        <v>1</v>
      </c>
      <c r="AF107" s="400">
        <v>1</v>
      </c>
      <c r="AG107" s="406"/>
      <c r="AH107" s="401">
        <v>2</v>
      </c>
      <c r="AI107" s="400">
        <v>3</v>
      </c>
      <c r="AJ107" s="400">
        <v>1</v>
      </c>
      <c r="AK107" s="400">
        <v>2</v>
      </c>
      <c r="AL107" s="395"/>
      <c r="AM107" s="400">
        <v>5</v>
      </c>
      <c r="AN107" s="400">
        <v>5</v>
      </c>
      <c r="AO107" s="400">
        <v>3</v>
      </c>
      <c r="AP107" s="400">
        <v>5</v>
      </c>
      <c r="AQ107" s="400">
        <v>5</v>
      </c>
      <c r="AR107" s="400">
        <v>3</v>
      </c>
      <c r="AS107" s="395"/>
      <c r="AT107" s="400">
        <v>4</v>
      </c>
      <c r="AU107" s="400">
        <v>5</v>
      </c>
      <c r="AV107" s="400">
        <v>4</v>
      </c>
      <c r="AW107" s="400">
        <v>1</v>
      </c>
      <c r="AX107" s="400">
        <v>5</v>
      </c>
      <c r="AY107" s="400">
        <v>5</v>
      </c>
      <c r="AZ107" s="400">
        <v>5</v>
      </c>
      <c r="BA107" s="400">
        <v>5</v>
      </c>
      <c r="BB107" s="409"/>
      <c r="BC107" s="401">
        <v>5</v>
      </c>
      <c r="BD107" s="400">
        <v>5</v>
      </c>
      <c r="BE107" s="395"/>
      <c r="BF107" s="400">
        <v>5</v>
      </c>
      <c r="BG107" s="400">
        <v>5</v>
      </c>
      <c r="BH107" s="395"/>
      <c r="BI107" s="400">
        <v>5</v>
      </c>
      <c r="BJ107" s="400">
        <v>3</v>
      </c>
      <c r="BK107" s="400">
        <v>3</v>
      </c>
      <c r="BL107" s="400">
        <v>4</v>
      </c>
      <c r="BM107" s="400">
        <v>4</v>
      </c>
      <c r="BN107" s="400">
        <v>5</v>
      </c>
      <c r="BO107" s="395"/>
      <c r="BP107" s="400">
        <v>5</v>
      </c>
      <c r="BQ107" s="400">
        <v>5</v>
      </c>
      <c r="BR107" s="406"/>
      <c r="BS107" s="400">
        <v>4</v>
      </c>
      <c r="BT107" s="400">
        <v>2</v>
      </c>
      <c r="BU107" s="400">
        <v>5</v>
      </c>
      <c r="BV107" s="400">
        <v>4</v>
      </c>
      <c r="BW107" s="400">
        <v>5</v>
      </c>
      <c r="BX107" s="409"/>
      <c r="BY107" s="400">
        <v>5</v>
      </c>
      <c r="BZ107" s="400">
        <v>4</v>
      </c>
      <c r="CA107" s="400">
        <v>2</v>
      </c>
      <c r="CB107" s="400">
        <v>4</v>
      </c>
      <c r="CC107" s="409"/>
      <c r="CD107" s="409"/>
      <c r="CE107" s="400">
        <v>3</v>
      </c>
      <c r="CF107" s="409"/>
      <c r="CG107" s="400">
        <v>5</v>
      </c>
      <c r="CH107" s="409"/>
      <c r="CI107" s="395"/>
      <c r="CJ107" s="409"/>
      <c r="CK107" s="400">
        <v>1</v>
      </c>
      <c r="CL107" s="395"/>
      <c r="CM107" s="404">
        <f t="shared" si="39"/>
        <v>3.3333333333333335</v>
      </c>
      <c r="CN107" s="401">
        <f t="shared" si="34"/>
        <v>110</v>
      </c>
      <c r="CO107" s="410"/>
      <c r="CP107" s="404">
        <f t="shared" si="40"/>
        <v>1.6666666666666667</v>
      </c>
      <c r="CQ107" s="401">
        <f t="shared" si="35"/>
        <v>127</v>
      </c>
      <c r="CR107" s="410"/>
      <c r="CS107" s="404">
        <f t="shared" si="41"/>
        <v>4.1578947368421053</v>
      </c>
      <c r="CT107" s="401">
        <f t="shared" si="36"/>
        <v>34</v>
      </c>
      <c r="CU107" s="421"/>
      <c r="CV107" s="401">
        <f t="shared" si="42"/>
        <v>198</v>
      </c>
      <c r="CW107" s="404">
        <f t="shared" si="43"/>
        <v>3.7358490566037736</v>
      </c>
      <c r="CX107" s="401">
        <f t="shared" si="37"/>
        <v>89</v>
      </c>
      <c r="CY107" s="410"/>
      <c r="CZ107" s="764" t="s">
        <v>1351</v>
      </c>
    </row>
    <row r="108" spans="1:104" ht="30.75" customHeight="1" thickBot="1" x14ac:dyDescent="0.3">
      <c r="A108" s="594" t="s">
        <v>1110</v>
      </c>
      <c r="B108" s="319" t="s">
        <v>1111</v>
      </c>
      <c r="C108" s="320" t="s">
        <v>1112</v>
      </c>
      <c r="D108" s="320" t="s">
        <v>515</v>
      </c>
      <c r="E108" s="323"/>
      <c r="F108" s="396" t="s">
        <v>63</v>
      </c>
      <c r="G108" s="397">
        <f>'Stage 2 - Site Information'!N218</f>
        <v>30</v>
      </c>
      <c r="H108" s="396"/>
      <c r="I108" s="398">
        <f>'Stage 2 - Site Information'!M218</f>
        <v>0.42</v>
      </c>
      <c r="J108" s="399"/>
      <c r="K108" s="405"/>
      <c r="L108" s="408"/>
      <c r="M108" s="401">
        <f t="shared" si="38"/>
        <v>5</v>
      </c>
      <c r="N108" s="409"/>
      <c r="O108" s="400">
        <v>5</v>
      </c>
      <c r="P108" s="400">
        <v>1</v>
      </c>
      <c r="Q108" s="408"/>
      <c r="R108" s="400">
        <v>5</v>
      </c>
      <c r="S108" s="400">
        <v>5</v>
      </c>
      <c r="T108" s="400">
        <v>1</v>
      </c>
      <c r="U108" s="400">
        <v>4</v>
      </c>
      <c r="V108" s="407"/>
      <c r="W108" s="401">
        <v>4</v>
      </c>
      <c r="X108" s="401">
        <v>3</v>
      </c>
      <c r="Y108" s="400">
        <v>1</v>
      </c>
      <c r="Z108" s="401">
        <v>4</v>
      </c>
      <c r="AA108" s="407"/>
      <c r="AB108" s="400">
        <v>4</v>
      </c>
      <c r="AC108" s="409"/>
      <c r="AD108" s="407"/>
      <c r="AE108" s="400">
        <v>1</v>
      </c>
      <c r="AF108" s="400">
        <v>1</v>
      </c>
      <c r="AG108" s="406"/>
      <c r="AH108" s="401">
        <v>2</v>
      </c>
      <c r="AI108" s="400">
        <v>3</v>
      </c>
      <c r="AJ108" s="400">
        <v>3</v>
      </c>
      <c r="AK108" s="400">
        <v>2</v>
      </c>
      <c r="AL108" s="395"/>
      <c r="AM108" s="400">
        <v>5</v>
      </c>
      <c r="AN108" s="400">
        <v>5</v>
      </c>
      <c r="AO108" s="400">
        <v>5</v>
      </c>
      <c r="AP108" s="400">
        <v>3</v>
      </c>
      <c r="AQ108" s="400">
        <v>5</v>
      </c>
      <c r="AR108" s="400">
        <v>5</v>
      </c>
      <c r="AS108" s="395"/>
      <c r="AT108" s="400">
        <v>5</v>
      </c>
      <c r="AU108" s="400">
        <v>5</v>
      </c>
      <c r="AV108" s="400">
        <v>5</v>
      </c>
      <c r="AW108" s="400">
        <v>5</v>
      </c>
      <c r="AX108" s="400">
        <v>5</v>
      </c>
      <c r="AY108" s="400">
        <v>5</v>
      </c>
      <c r="AZ108" s="400">
        <v>5</v>
      </c>
      <c r="BA108" s="400">
        <v>5</v>
      </c>
      <c r="BB108" s="409"/>
      <c r="BC108" s="401">
        <v>5</v>
      </c>
      <c r="BD108" s="400">
        <v>5</v>
      </c>
      <c r="BE108" s="395"/>
      <c r="BF108" s="400">
        <v>5</v>
      </c>
      <c r="BG108" s="400">
        <v>5</v>
      </c>
      <c r="BH108" s="395"/>
      <c r="BI108" s="400">
        <v>5</v>
      </c>
      <c r="BJ108" s="400">
        <v>5</v>
      </c>
      <c r="BK108" s="400">
        <v>3</v>
      </c>
      <c r="BL108" s="400">
        <v>5</v>
      </c>
      <c r="BM108" s="400">
        <v>4</v>
      </c>
      <c r="BN108" s="400">
        <v>5</v>
      </c>
      <c r="BO108" s="395"/>
      <c r="BP108" s="400">
        <v>3</v>
      </c>
      <c r="BQ108" s="400">
        <v>5</v>
      </c>
      <c r="BR108" s="406"/>
      <c r="BS108" s="400">
        <v>3</v>
      </c>
      <c r="BT108" s="400">
        <v>2</v>
      </c>
      <c r="BU108" s="400">
        <v>3</v>
      </c>
      <c r="BV108" s="400">
        <v>5</v>
      </c>
      <c r="BW108" s="400">
        <v>5</v>
      </c>
      <c r="BX108" s="409"/>
      <c r="BY108" s="400">
        <v>5</v>
      </c>
      <c r="BZ108" s="400">
        <v>4</v>
      </c>
      <c r="CA108" s="400">
        <v>5</v>
      </c>
      <c r="CB108" s="400">
        <v>4</v>
      </c>
      <c r="CC108" s="409"/>
      <c r="CD108" s="409"/>
      <c r="CE108" s="400">
        <v>4</v>
      </c>
      <c r="CF108" s="409"/>
      <c r="CG108" s="400">
        <v>5</v>
      </c>
      <c r="CH108" s="409"/>
      <c r="CI108" s="395"/>
      <c r="CJ108" s="409"/>
      <c r="CK108" s="400">
        <v>1</v>
      </c>
      <c r="CL108" s="395"/>
      <c r="CM108" s="404">
        <f t="shared" si="39"/>
        <v>3.4444444444444446</v>
      </c>
      <c r="CN108" s="401">
        <f t="shared" si="34"/>
        <v>106</v>
      </c>
      <c r="CO108" s="410"/>
      <c r="CP108" s="404">
        <f t="shared" si="40"/>
        <v>2</v>
      </c>
      <c r="CQ108" s="401">
        <f t="shared" si="35"/>
        <v>114</v>
      </c>
      <c r="CR108" s="410"/>
      <c r="CS108" s="404">
        <f t="shared" si="41"/>
        <v>4.4473684210526319</v>
      </c>
      <c r="CT108" s="401">
        <f t="shared" si="36"/>
        <v>9</v>
      </c>
      <c r="CU108" s="421"/>
      <c r="CV108" s="401">
        <f t="shared" si="42"/>
        <v>212</v>
      </c>
      <c r="CW108" s="404">
        <f t="shared" si="43"/>
        <v>4</v>
      </c>
      <c r="CX108" s="401">
        <f t="shared" si="37"/>
        <v>13</v>
      </c>
      <c r="CY108" s="410"/>
      <c r="CZ108" s="764" t="s">
        <v>1351</v>
      </c>
    </row>
    <row r="109" spans="1:104" ht="30.75" customHeight="1" thickBot="1" x14ac:dyDescent="0.3">
      <c r="A109" s="594" t="s">
        <v>1147</v>
      </c>
      <c r="B109" s="319" t="s">
        <v>1148</v>
      </c>
      <c r="C109" s="320" t="s">
        <v>1149</v>
      </c>
      <c r="D109" s="320" t="s">
        <v>515</v>
      </c>
      <c r="E109" s="323"/>
      <c r="F109" s="396" t="s">
        <v>63</v>
      </c>
      <c r="G109" s="397">
        <f>'Stage 2 - Site Information'!N231</f>
        <v>8</v>
      </c>
      <c r="H109" s="396"/>
      <c r="I109" s="398">
        <f>'Stage 2 - Site Information'!M231</f>
        <v>0.27</v>
      </c>
      <c r="J109" s="399"/>
      <c r="K109" s="405"/>
      <c r="L109" s="408"/>
      <c r="M109" s="401">
        <f t="shared" si="38"/>
        <v>5</v>
      </c>
      <c r="N109" s="409"/>
      <c r="O109" s="400">
        <v>5</v>
      </c>
      <c r="P109" s="400">
        <v>5</v>
      </c>
      <c r="Q109" s="408"/>
      <c r="R109" s="400">
        <v>5</v>
      </c>
      <c r="S109" s="400">
        <v>5</v>
      </c>
      <c r="T109" s="400">
        <v>3</v>
      </c>
      <c r="U109" s="400">
        <v>4</v>
      </c>
      <c r="V109" s="407"/>
      <c r="W109" s="401">
        <v>4</v>
      </c>
      <c r="X109" s="401">
        <v>4</v>
      </c>
      <c r="Y109" s="400">
        <v>1</v>
      </c>
      <c r="Z109" s="401">
        <v>4</v>
      </c>
      <c r="AA109" s="407"/>
      <c r="AB109" s="400">
        <v>4</v>
      </c>
      <c r="AC109" s="400">
        <v>1</v>
      </c>
      <c r="AD109" s="407"/>
      <c r="AE109" s="400">
        <v>1</v>
      </c>
      <c r="AF109" s="400">
        <v>1</v>
      </c>
      <c r="AG109" s="406"/>
      <c r="AH109" s="401">
        <v>2</v>
      </c>
      <c r="AI109" s="400">
        <v>3</v>
      </c>
      <c r="AJ109" s="400">
        <v>3</v>
      </c>
      <c r="AK109" s="400">
        <v>2</v>
      </c>
      <c r="AL109" s="395"/>
      <c r="AM109" s="400">
        <v>5</v>
      </c>
      <c r="AN109" s="400">
        <v>5</v>
      </c>
      <c r="AO109" s="400">
        <v>5</v>
      </c>
      <c r="AP109" s="400">
        <v>5</v>
      </c>
      <c r="AQ109" s="400">
        <v>5</v>
      </c>
      <c r="AR109" s="400">
        <v>5</v>
      </c>
      <c r="AS109" s="395"/>
      <c r="AT109" s="400">
        <v>5</v>
      </c>
      <c r="AU109" s="400">
        <v>5</v>
      </c>
      <c r="AV109" s="400">
        <v>5</v>
      </c>
      <c r="AW109" s="400">
        <v>5</v>
      </c>
      <c r="AX109" s="400">
        <v>2</v>
      </c>
      <c r="AY109" s="400">
        <v>5</v>
      </c>
      <c r="AZ109" s="400">
        <v>5</v>
      </c>
      <c r="BA109" s="400">
        <v>5</v>
      </c>
      <c r="BB109" s="409"/>
      <c r="BC109" s="401">
        <v>5</v>
      </c>
      <c r="BD109" s="400">
        <v>5</v>
      </c>
      <c r="BE109" s="395"/>
      <c r="BF109" s="400">
        <v>5</v>
      </c>
      <c r="BG109" s="400">
        <v>5</v>
      </c>
      <c r="BH109" s="395"/>
      <c r="BI109" s="400">
        <v>3</v>
      </c>
      <c r="BJ109" s="400">
        <v>5</v>
      </c>
      <c r="BK109" s="400">
        <v>3</v>
      </c>
      <c r="BL109" s="400">
        <v>5</v>
      </c>
      <c r="BM109" s="400">
        <v>4</v>
      </c>
      <c r="BN109" s="400">
        <v>5</v>
      </c>
      <c r="BO109" s="395"/>
      <c r="BP109" s="400">
        <v>5</v>
      </c>
      <c r="BQ109" s="400">
        <v>3</v>
      </c>
      <c r="BR109" s="406"/>
      <c r="BS109" s="400">
        <v>4</v>
      </c>
      <c r="BT109" s="400">
        <v>2</v>
      </c>
      <c r="BU109" s="400">
        <v>4</v>
      </c>
      <c r="BV109" s="400">
        <v>5</v>
      </c>
      <c r="BW109" s="400">
        <v>4</v>
      </c>
      <c r="BX109" s="409"/>
      <c r="BY109" s="400">
        <v>4</v>
      </c>
      <c r="BZ109" s="400">
        <v>4</v>
      </c>
      <c r="CA109" s="400">
        <v>3</v>
      </c>
      <c r="CB109" s="400">
        <v>3</v>
      </c>
      <c r="CC109" s="409"/>
      <c r="CD109" s="409"/>
      <c r="CE109" s="400">
        <v>3</v>
      </c>
      <c r="CF109" s="409"/>
      <c r="CG109" s="400">
        <v>5</v>
      </c>
      <c r="CH109" s="409"/>
      <c r="CI109" s="395"/>
      <c r="CJ109" s="409"/>
      <c r="CK109" s="400">
        <v>1</v>
      </c>
      <c r="CL109" s="395"/>
      <c r="CM109" s="404">
        <f t="shared" si="39"/>
        <v>3.5</v>
      </c>
      <c r="CN109" s="401">
        <f t="shared" si="34"/>
        <v>105</v>
      </c>
      <c r="CO109" s="410"/>
      <c r="CP109" s="404">
        <f t="shared" si="40"/>
        <v>2</v>
      </c>
      <c r="CQ109" s="401">
        <f t="shared" si="35"/>
        <v>114</v>
      </c>
      <c r="CR109" s="410"/>
      <c r="CS109" s="404">
        <f t="shared" si="41"/>
        <v>4.2631578947368425</v>
      </c>
      <c r="CT109" s="401">
        <f t="shared" si="36"/>
        <v>23</v>
      </c>
      <c r="CU109" s="421"/>
      <c r="CV109" s="401">
        <f t="shared" si="42"/>
        <v>209</v>
      </c>
      <c r="CW109" s="404">
        <f t="shared" si="43"/>
        <v>3.8703703703703702</v>
      </c>
      <c r="CX109" s="401">
        <f t="shared" si="37"/>
        <v>47</v>
      </c>
      <c r="CY109" s="410"/>
      <c r="CZ109" s="764" t="s">
        <v>1351</v>
      </c>
    </row>
    <row r="110" spans="1:104" ht="30.75" customHeight="1" thickBot="1" x14ac:dyDescent="0.3">
      <c r="A110" s="594" t="s">
        <v>1150</v>
      </c>
      <c r="B110" s="319" t="s">
        <v>1151</v>
      </c>
      <c r="C110" s="320" t="s">
        <v>1152</v>
      </c>
      <c r="D110" s="320" t="s">
        <v>518</v>
      </c>
      <c r="E110" s="323"/>
      <c r="F110" s="396" t="s">
        <v>63</v>
      </c>
      <c r="G110" s="397">
        <f>'Stage 2 - Site Information'!N232</f>
        <v>436</v>
      </c>
      <c r="H110" s="396"/>
      <c r="I110" s="398">
        <f>'Stage 2 - Site Information'!M232</f>
        <v>14.52</v>
      </c>
      <c r="J110" s="399"/>
      <c r="K110" s="405"/>
      <c r="L110" s="408"/>
      <c r="M110" s="401">
        <f t="shared" si="38"/>
        <v>5</v>
      </c>
      <c r="N110" s="409"/>
      <c r="O110" s="400">
        <v>5</v>
      </c>
      <c r="P110" s="400">
        <v>1</v>
      </c>
      <c r="Q110" s="408"/>
      <c r="R110" s="400">
        <v>5</v>
      </c>
      <c r="S110" s="400">
        <v>5</v>
      </c>
      <c r="T110" s="400">
        <v>5</v>
      </c>
      <c r="U110" s="400">
        <v>4</v>
      </c>
      <c r="V110" s="407"/>
      <c r="W110" s="401">
        <v>4</v>
      </c>
      <c r="X110" s="401">
        <v>2</v>
      </c>
      <c r="Y110" s="400">
        <v>1</v>
      </c>
      <c r="Z110" s="401">
        <v>4</v>
      </c>
      <c r="AA110" s="407"/>
      <c r="AB110" s="400">
        <v>5</v>
      </c>
      <c r="AC110" s="409"/>
      <c r="AD110" s="407"/>
      <c r="AE110" s="400">
        <v>1</v>
      </c>
      <c r="AF110" s="400">
        <v>1</v>
      </c>
      <c r="AG110" s="406"/>
      <c r="AH110" s="401">
        <v>4</v>
      </c>
      <c r="AI110" s="400">
        <v>4</v>
      </c>
      <c r="AJ110" s="400">
        <v>5</v>
      </c>
      <c r="AK110" s="400">
        <v>2</v>
      </c>
      <c r="AL110" s="395"/>
      <c r="AM110" s="400">
        <v>5</v>
      </c>
      <c r="AN110" s="400">
        <v>5</v>
      </c>
      <c r="AO110" s="400">
        <v>5</v>
      </c>
      <c r="AP110" s="400">
        <v>3</v>
      </c>
      <c r="AQ110" s="400">
        <v>5</v>
      </c>
      <c r="AR110" s="400">
        <v>5</v>
      </c>
      <c r="AS110" s="395"/>
      <c r="AT110" s="400">
        <v>5</v>
      </c>
      <c r="AU110" s="400">
        <v>5</v>
      </c>
      <c r="AV110" s="400">
        <v>5</v>
      </c>
      <c r="AW110" s="400">
        <v>5</v>
      </c>
      <c r="AX110" s="400">
        <v>2</v>
      </c>
      <c r="AY110" s="400">
        <v>5</v>
      </c>
      <c r="AZ110" s="400">
        <v>5</v>
      </c>
      <c r="BA110" s="400">
        <v>5</v>
      </c>
      <c r="BB110" s="409"/>
      <c r="BC110" s="401">
        <v>2</v>
      </c>
      <c r="BD110" s="400">
        <v>1</v>
      </c>
      <c r="BE110" s="395"/>
      <c r="BF110" s="400">
        <v>5</v>
      </c>
      <c r="BG110" s="400">
        <v>5</v>
      </c>
      <c r="BH110" s="395"/>
      <c r="BI110" s="400">
        <v>5</v>
      </c>
      <c r="BJ110" s="400">
        <v>5</v>
      </c>
      <c r="BK110" s="400">
        <v>1</v>
      </c>
      <c r="BL110" s="400">
        <v>5</v>
      </c>
      <c r="BM110" s="400">
        <v>2</v>
      </c>
      <c r="BN110" s="400">
        <v>5</v>
      </c>
      <c r="BO110" s="395"/>
      <c r="BP110" s="400">
        <v>3</v>
      </c>
      <c r="BQ110" s="400">
        <v>5</v>
      </c>
      <c r="BR110" s="406"/>
      <c r="BS110" s="400">
        <v>4</v>
      </c>
      <c r="BT110" s="400">
        <v>2</v>
      </c>
      <c r="BU110" s="400">
        <v>4</v>
      </c>
      <c r="BV110" s="400">
        <v>2</v>
      </c>
      <c r="BW110" s="400">
        <v>2</v>
      </c>
      <c r="BX110" s="409"/>
      <c r="BY110" s="400">
        <v>3</v>
      </c>
      <c r="BZ110" s="400">
        <v>4</v>
      </c>
      <c r="CA110" s="400">
        <v>4</v>
      </c>
      <c r="CB110" s="400">
        <v>2</v>
      </c>
      <c r="CC110" s="409"/>
      <c r="CD110" s="409"/>
      <c r="CE110" s="400">
        <v>1</v>
      </c>
      <c r="CF110" s="409"/>
      <c r="CG110" s="400">
        <v>5</v>
      </c>
      <c r="CH110" s="409"/>
      <c r="CI110" s="395"/>
      <c r="CJ110" s="409"/>
      <c r="CK110" s="400">
        <v>1</v>
      </c>
      <c r="CL110" s="395"/>
      <c r="CM110" s="404">
        <f t="shared" si="39"/>
        <v>3.8888888888888888</v>
      </c>
      <c r="CN110" s="401">
        <f t="shared" si="34"/>
        <v>42</v>
      </c>
      <c r="CO110" s="410"/>
      <c r="CP110" s="404">
        <f t="shared" si="40"/>
        <v>2.8333333333333335</v>
      </c>
      <c r="CQ110" s="401">
        <f t="shared" si="35"/>
        <v>86</v>
      </c>
      <c r="CR110" s="410"/>
      <c r="CS110" s="404">
        <f t="shared" si="41"/>
        <v>3.763157894736842</v>
      </c>
      <c r="CT110" s="401">
        <f t="shared" si="36"/>
        <v>82</v>
      </c>
      <c r="CU110" s="421"/>
      <c r="CV110" s="401">
        <f t="shared" si="42"/>
        <v>195</v>
      </c>
      <c r="CW110" s="404">
        <f t="shared" si="43"/>
        <v>3.6792452830188678</v>
      </c>
      <c r="CX110" s="401">
        <f t="shared" si="37"/>
        <v>97</v>
      </c>
      <c r="CY110" s="410"/>
      <c r="CZ110" s="764" t="s">
        <v>1372</v>
      </c>
    </row>
    <row r="111" spans="1:104" ht="30.75" customHeight="1" thickBot="1" x14ac:dyDescent="0.3">
      <c r="A111" s="594" t="s">
        <v>1158</v>
      </c>
      <c r="B111" s="319" t="s">
        <v>1159</v>
      </c>
      <c r="C111" s="320" t="s">
        <v>1099</v>
      </c>
      <c r="D111" s="320" t="s">
        <v>521</v>
      </c>
      <c r="E111" s="323"/>
      <c r="F111" s="396" t="s">
        <v>63</v>
      </c>
      <c r="G111" s="397">
        <f>'Stage 2 - Site Information'!N235</f>
        <v>69</v>
      </c>
      <c r="H111" s="396"/>
      <c r="I111" s="398">
        <f>'Stage 2 - Site Information'!M235</f>
        <v>2.74</v>
      </c>
      <c r="J111" s="399"/>
      <c r="K111" s="405"/>
      <c r="L111" s="408"/>
      <c r="M111" s="401">
        <f t="shared" si="38"/>
        <v>5</v>
      </c>
      <c r="N111" s="409"/>
      <c r="O111" s="400">
        <v>5</v>
      </c>
      <c r="P111" s="400">
        <v>5</v>
      </c>
      <c r="Q111" s="408"/>
      <c r="R111" s="400">
        <v>1</v>
      </c>
      <c r="S111" s="400">
        <v>5</v>
      </c>
      <c r="T111" s="400">
        <v>1</v>
      </c>
      <c r="U111" s="400">
        <v>4</v>
      </c>
      <c r="V111" s="407"/>
      <c r="W111" s="401">
        <v>4</v>
      </c>
      <c r="X111" s="401">
        <v>3</v>
      </c>
      <c r="Y111" s="400">
        <v>1</v>
      </c>
      <c r="Z111" s="401">
        <v>4</v>
      </c>
      <c r="AA111" s="407"/>
      <c r="AB111" s="400">
        <v>4</v>
      </c>
      <c r="AC111" s="400">
        <v>1</v>
      </c>
      <c r="AD111" s="407"/>
      <c r="AE111" s="400">
        <v>3</v>
      </c>
      <c r="AF111" s="400">
        <v>1</v>
      </c>
      <c r="AG111" s="406"/>
      <c r="AH111" s="401">
        <v>3</v>
      </c>
      <c r="AI111" s="400">
        <v>4</v>
      </c>
      <c r="AJ111" s="400">
        <v>5</v>
      </c>
      <c r="AK111" s="400">
        <v>2</v>
      </c>
      <c r="AL111" s="395"/>
      <c r="AM111" s="400">
        <v>5</v>
      </c>
      <c r="AN111" s="400">
        <v>5</v>
      </c>
      <c r="AO111" s="400">
        <v>5</v>
      </c>
      <c r="AP111" s="400">
        <v>3</v>
      </c>
      <c r="AQ111" s="400">
        <v>5</v>
      </c>
      <c r="AR111" s="400">
        <v>5</v>
      </c>
      <c r="AS111" s="395"/>
      <c r="AT111" s="400">
        <v>5</v>
      </c>
      <c r="AU111" s="400">
        <v>5</v>
      </c>
      <c r="AV111" s="400">
        <v>5</v>
      </c>
      <c r="AW111" s="400">
        <v>5</v>
      </c>
      <c r="AX111" s="400">
        <v>1</v>
      </c>
      <c r="AY111" s="400">
        <v>5</v>
      </c>
      <c r="AZ111" s="400">
        <v>5</v>
      </c>
      <c r="BA111" s="400">
        <v>5</v>
      </c>
      <c r="BB111" s="409"/>
      <c r="BC111" s="401">
        <v>4</v>
      </c>
      <c r="BD111" s="400">
        <v>5</v>
      </c>
      <c r="BE111" s="395"/>
      <c r="BF111" s="400">
        <v>3</v>
      </c>
      <c r="BG111" s="400">
        <v>5</v>
      </c>
      <c r="BH111" s="395"/>
      <c r="BI111" s="400">
        <v>5</v>
      </c>
      <c r="BJ111" s="400">
        <v>5</v>
      </c>
      <c r="BK111" s="400">
        <v>5</v>
      </c>
      <c r="BL111" s="400">
        <v>1</v>
      </c>
      <c r="BM111" s="400">
        <v>1</v>
      </c>
      <c r="BN111" s="400">
        <v>5</v>
      </c>
      <c r="BO111" s="395"/>
      <c r="BP111" s="400">
        <v>5</v>
      </c>
      <c r="BQ111" s="400">
        <v>3</v>
      </c>
      <c r="BR111" s="406"/>
      <c r="BS111" s="400">
        <v>1</v>
      </c>
      <c r="BT111" s="400">
        <v>2</v>
      </c>
      <c r="BU111" s="400">
        <v>4</v>
      </c>
      <c r="BV111" s="400">
        <v>5</v>
      </c>
      <c r="BW111" s="400">
        <v>5</v>
      </c>
      <c r="BX111" s="409"/>
      <c r="BY111" s="400">
        <v>4</v>
      </c>
      <c r="BZ111" s="400">
        <v>3</v>
      </c>
      <c r="CA111" s="400">
        <v>1</v>
      </c>
      <c r="CB111" s="400">
        <v>5</v>
      </c>
      <c r="CC111" s="409"/>
      <c r="CD111" s="409"/>
      <c r="CE111" s="400">
        <v>1</v>
      </c>
      <c r="CF111" s="409"/>
      <c r="CG111" s="400">
        <v>5</v>
      </c>
      <c r="CH111" s="409"/>
      <c r="CI111" s="395"/>
      <c r="CJ111" s="409"/>
      <c r="CK111" s="400">
        <v>1</v>
      </c>
      <c r="CL111" s="395"/>
      <c r="CM111" s="404">
        <f t="shared" si="39"/>
        <v>2.8</v>
      </c>
      <c r="CN111" s="401">
        <f t="shared" si="34"/>
        <v>142</v>
      </c>
      <c r="CO111" s="410"/>
      <c r="CP111" s="404">
        <f t="shared" si="40"/>
        <v>3</v>
      </c>
      <c r="CQ111" s="401">
        <f t="shared" si="35"/>
        <v>82</v>
      </c>
      <c r="CR111" s="410"/>
      <c r="CS111" s="404">
        <f t="shared" si="41"/>
        <v>3.8947368421052633</v>
      </c>
      <c r="CT111" s="401">
        <f t="shared" si="36"/>
        <v>67</v>
      </c>
      <c r="CU111" s="421"/>
      <c r="CV111" s="401">
        <f t="shared" si="42"/>
        <v>194</v>
      </c>
      <c r="CW111" s="404">
        <f t="shared" si="43"/>
        <v>3.5925925925925926</v>
      </c>
      <c r="CX111" s="401">
        <f t="shared" si="37"/>
        <v>113</v>
      </c>
      <c r="CY111" s="410"/>
      <c r="CZ111" s="764" t="s">
        <v>1351</v>
      </c>
    </row>
    <row r="112" spans="1:104" ht="30.75" customHeight="1" thickBot="1" x14ac:dyDescent="0.3">
      <c r="A112" s="594" t="s">
        <v>1162</v>
      </c>
      <c r="B112" s="319" t="s">
        <v>1163</v>
      </c>
      <c r="C112" s="320" t="s">
        <v>986</v>
      </c>
      <c r="D112" s="320" t="s">
        <v>518</v>
      </c>
      <c r="E112" s="323"/>
      <c r="F112" s="396" t="s">
        <v>63</v>
      </c>
      <c r="G112" s="397">
        <f>'Stage 2 - Site Information'!N237</f>
        <v>80</v>
      </c>
      <c r="H112" s="396"/>
      <c r="I112" s="398">
        <f>'Stage 2 - Site Information'!M237</f>
        <v>3.77</v>
      </c>
      <c r="J112" s="399"/>
      <c r="K112" s="405"/>
      <c r="L112" s="408"/>
      <c r="M112" s="401">
        <f t="shared" si="38"/>
        <v>5</v>
      </c>
      <c r="N112" s="409"/>
      <c r="O112" s="400">
        <v>5</v>
      </c>
      <c r="P112" s="400">
        <v>1</v>
      </c>
      <c r="Q112" s="408"/>
      <c r="R112" s="400">
        <v>5</v>
      </c>
      <c r="S112" s="400">
        <v>3</v>
      </c>
      <c r="T112" s="400">
        <v>1</v>
      </c>
      <c r="U112" s="400">
        <v>3</v>
      </c>
      <c r="V112" s="407"/>
      <c r="W112" s="401">
        <v>4</v>
      </c>
      <c r="X112" s="401">
        <v>3</v>
      </c>
      <c r="Y112" s="400">
        <v>5</v>
      </c>
      <c r="Z112" s="401">
        <v>4</v>
      </c>
      <c r="AA112" s="407"/>
      <c r="AB112" s="400">
        <v>4</v>
      </c>
      <c r="AC112" s="409"/>
      <c r="AD112" s="407"/>
      <c r="AE112" s="400">
        <v>1</v>
      </c>
      <c r="AF112" s="400">
        <v>1</v>
      </c>
      <c r="AG112" s="406"/>
      <c r="AH112" s="401">
        <v>3</v>
      </c>
      <c r="AI112" s="400">
        <v>4</v>
      </c>
      <c r="AJ112" s="400">
        <v>3</v>
      </c>
      <c r="AK112" s="400">
        <v>2</v>
      </c>
      <c r="AL112" s="395"/>
      <c r="AM112" s="400">
        <v>1</v>
      </c>
      <c r="AN112" s="400">
        <v>1</v>
      </c>
      <c r="AO112" s="400">
        <v>4</v>
      </c>
      <c r="AP112" s="400">
        <v>2</v>
      </c>
      <c r="AQ112" s="400">
        <v>5</v>
      </c>
      <c r="AR112" s="400">
        <v>3</v>
      </c>
      <c r="AS112" s="395"/>
      <c r="AT112" s="400">
        <v>5</v>
      </c>
      <c r="AU112" s="400">
        <v>5</v>
      </c>
      <c r="AV112" s="400">
        <v>3</v>
      </c>
      <c r="AW112" s="400">
        <v>3</v>
      </c>
      <c r="AX112" s="400">
        <v>2</v>
      </c>
      <c r="AY112" s="400">
        <v>5</v>
      </c>
      <c r="AZ112" s="400">
        <v>5</v>
      </c>
      <c r="BA112" s="400">
        <v>5</v>
      </c>
      <c r="BB112" s="409"/>
      <c r="BC112" s="401">
        <v>3</v>
      </c>
      <c r="BD112" s="400">
        <v>4</v>
      </c>
      <c r="BE112" s="395"/>
      <c r="BF112" s="400">
        <v>3</v>
      </c>
      <c r="BG112" s="400">
        <v>2</v>
      </c>
      <c r="BH112" s="395"/>
      <c r="BI112" s="400">
        <v>5</v>
      </c>
      <c r="BJ112" s="400">
        <v>5</v>
      </c>
      <c r="BK112" s="400">
        <v>3</v>
      </c>
      <c r="BL112" s="400">
        <v>5</v>
      </c>
      <c r="BM112" s="400">
        <v>5</v>
      </c>
      <c r="BN112" s="400">
        <v>5</v>
      </c>
      <c r="BO112" s="395"/>
      <c r="BP112" s="400">
        <v>5</v>
      </c>
      <c r="BQ112" s="400">
        <v>5</v>
      </c>
      <c r="BR112" s="406"/>
      <c r="BS112" s="400">
        <v>3</v>
      </c>
      <c r="BT112" s="400">
        <v>2</v>
      </c>
      <c r="BU112" s="400">
        <v>4</v>
      </c>
      <c r="BV112" s="400">
        <v>1</v>
      </c>
      <c r="BW112" s="400">
        <v>3</v>
      </c>
      <c r="BX112" s="409"/>
      <c r="BY112" s="400">
        <v>4</v>
      </c>
      <c r="BZ112" s="400">
        <v>4</v>
      </c>
      <c r="CA112" s="400">
        <v>5</v>
      </c>
      <c r="CB112" s="400">
        <v>3</v>
      </c>
      <c r="CC112" s="409"/>
      <c r="CD112" s="409"/>
      <c r="CE112" s="400">
        <v>2</v>
      </c>
      <c r="CF112" s="409"/>
      <c r="CG112" s="400">
        <v>5</v>
      </c>
      <c r="CH112" s="409"/>
      <c r="CI112" s="395"/>
      <c r="CJ112" s="409"/>
      <c r="CK112" s="400">
        <v>1</v>
      </c>
      <c r="CL112" s="395"/>
      <c r="CM112" s="404">
        <f t="shared" si="39"/>
        <v>3.5555555555555554</v>
      </c>
      <c r="CN112" s="401">
        <f t="shared" si="34"/>
        <v>91</v>
      </c>
      <c r="CO112" s="410"/>
      <c r="CP112" s="404">
        <f t="shared" si="40"/>
        <v>2.3333333333333335</v>
      </c>
      <c r="CQ112" s="401">
        <f t="shared" si="35"/>
        <v>106</v>
      </c>
      <c r="CR112" s="410"/>
      <c r="CS112" s="404">
        <f t="shared" si="41"/>
        <v>3.5789473684210527</v>
      </c>
      <c r="CT112" s="401">
        <f t="shared" si="36"/>
        <v>118</v>
      </c>
      <c r="CU112" s="421"/>
      <c r="CV112" s="401">
        <f t="shared" si="42"/>
        <v>182</v>
      </c>
      <c r="CW112" s="404">
        <f t="shared" si="43"/>
        <v>3.4339622641509435</v>
      </c>
      <c r="CX112" s="401">
        <f t="shared" si="37"/>
        <v>136</v>
      </c>
      <c r="CY112" s="410"/>
      <c r="CZ112" s="764"/>
    </row>
    <row r="113" spans="1:104" ht="30.75" customHeight="1" thickBot="1" x14ac:dyDescent="0.3">
      <c r="A113" s="594" t="s">
        <v>1167</v>
      </c>
      <c r="B113" s="319" t="s">
        <v>1168</v>
      </c>
      <c r="C113" s="320" t="s">
        <v>704</v>
      </c>
      <c r="D113" s="320" t="s">
        <v>565</v>
      </c>
      <c r="E113" s="323"/>
      <c r="F113" s="396" t="s">
        <v>63</v>
      </c>
      <c r="G113" s="397">
        <f>'Stage 2 - Site Information'!N239</f>
        <v>39</v>
      </c>
      <c r="H113" s="396" t="s">
        <v>63</v>
      </c>
      <c r="I113" s="398">
        <f>'Stage 2 - Site Information'!M239</f>
        <v>1.29</v>
      </c>
      <c r="J113" s="399"/>
      <c r="K113" s="405"/>
      <c r="L113" s="408"/>
      <c r="M113" s="401">
        <f t="shared" si="38"/>
        <v>5</v>
      </c>
      <c r="N113" s="409"/>
      <c r="O113" s="400">
        <v>5</v>
      </c>
      <c r="P113" s="400">
        <v>5</v>
      </c>
      <c r="Q113" s="408"/>
      <c r="R113" s="400">
        <v>1</v>
      </c>
      <c r="S113" s="400">
        <v>5</v>
      </c>
      <c r="T113" s="400">
        <v>1</v>
      </c>
      <c r="U113" s="400">
        <v>3</v>
      </c>
      <c r="V113" s="407"/>
      <c r="W113" s="401">
        <v>4</v>
      </c>
      <c r="X113" s="401">
        <v>3</v>
      </c>
      <c r="Y113" s="400">
        <v>1</v>
      </c>
      <c r="Z113" s="401">
        <v>4</v>
      </c>
      <c r="AA113" s="407"/>
      <c r="AB113" s="400">
        <v>3</v>
      </c>
      <c r="AC113" s="400">
        <v>1</v>
      </c>
      <c r="AD113" s="407"/>
      <c r="AE113" s="400">
        <v>3</v>
      </c>
      <c r="AF113" s="400">
        <v>1</v>
      </c>
      <c r="AG113" s="406"/>
      <c r="AH113" s="401">
        <v>3</v>
      </c>
      <c r="AI113" s="400">
        <v>3</v>
      </c>
      <c r="AJ113" s="400">
        <v>5</v>
      </c>
      <c r="AK113" s="400">
        <v>2</v>
      </c>
      <c r="AL113" s="395"/>
      <c r="AM113" s="400">
        <v>5</v>
      </c>
      <c r="AN113" s="400">
        <v>5</v>
      </c>
      <c r="AO113" s="400">
        <v>4</v>
      </c>
      <c r="AP113" s="400">
        <v>5</v>
      </c>
      <c r="AQ113" s="400">
        <v>5</v>
      </c>
      <c r="AR113" s="400">
        <v>5</v>
      </c>
      <c r="AS113" s="395"/>
      <c r="AT113" s="400">
        <v>5</v>
      </c>
      <c r="AU113" s="400">
        <v>5</v>
      </c>
      <c r="AV113" s="400">
        <v>5</v>
      </c>
      <c r="AW113" s="400">
        <v>5</v>
      </c>
      <c r="AX113" s="400">
        <v>5</v>
      </c>
      <c r="AY113" s="400">
        <v>5</v>
      </c>
      <c r="AZ113" s="400">
        <v>5</v>
      </c>
      <c r="BA113" s="400">
        <v>5</v>
      </c>
      <c r="BB113" s="409"/>
      <c r="BC113" s="401">
        <v>3</v>
      </c>
      <c r="BD113" s="400">
        <v>4</v>
      </c>
      <c r="BE113" s="395"/>
      <c r="BF113" s="400">
        <v>4</v>
      </c>
      <c r="BG113" s="400">
        <v>5</v>
      </c>
      <c r="BH113" s="395"/>
      <c r="BI113" s="400">
        <v>4</v>
      </c>
      <c r="BJ113" s="400">
        <v>5</v>
      </c>
      <c r="BK113" s="400">
        <v>5</v>
      </c>
      <c r="BL113" s="400">
        <v>5</v>
      </c>
      <c r="BM113" s="400">
        <v>5</v>
      </c>
      <c r="BN113" s="400">
        <v>1</v>
      </c>
      <c r="BO113" s="395"/>
      <c r="BP113" s="400">
        <v>5</v>
      </c>
      <c r="BQ113" s="400">
        <v>5</v>
      </c>
      <c r="BR113" s="406"/>
      <c r="BS113" s="400">
        <v>1</v>
      </c>
      <c r="BT113" s="400">
        <v>2</v>
      </c>
      <c r="BU113" s="400">
        <v>3</v>
      </c>
      <c r="BV113" s="400">
        <v>4</v>
      </c>
      <c r="BW113" s="400">
        <v>4</v>
      </c>
      <c r="BX113" s="409"/>
      <c r="BY113" s="400">
        <v>4</v>
      </c>
      <c r="BZ113" s="400">
        <v>3</v>
      </c>
      <c r="CA113" s="400">
        <v>2</v>
      </c>
      <c r="CB113" s="400">
        <v>3</v>
      </c>
      <c r="CC113" s="409"/>
      <c r="CD113" s="409"/>
      <c r="CE113" s="400">
        <v>2</v>
      </c>
      <c r="CF113" s="409"/>
      <c r="CG113" s="400">
        <v>3</v>
      </c>
      <c r="CH113" s="409"/>
      <c r="CI113" s="395"/>
      <c r="CJ113" s="409"/>
      <c r="CK113" s="400">
        <v>1</v>
      </c>
      <c r="CL113" s="395"/>
      <c r="CM113" s="404">
        <f t="shared" si="39"/>
        <v>2.6</v>
      </c>
      <c r="CN113" s="401">
        <f t="shared" si="34"/>
        <v>145</v>
      </c>
      <c r="CO113" s="410"/>
      <c r="CP113" s="404">
        <f t="shared" si="40"/>
        <v>2.8333333333333335</v>
      </c>
      <c r="CQ113" s="401">
        <f t="shared" si="35"/>
        <v>86</v>
      </c>
      <c r="CR113" s="410"/>
      <c r="CS113" s="404">
        <f t="shared" si="41"/>
        <v>4</v>
      </c>
      <c r="CT113" s="401">
        <f t="shared" si="36"/>
        <v>50</v>
      </c>
      <c r="CU113" s="421"/>
      <c r="CV113" s="401">
        <f t="shared" si="42"/>
        <v>195</v>
      </c>
      <c r="CW113" s="404">
        <f t="shared" si="43"/>
        <v>3.6111111111111112</v>
      </c>
      <c r="CX113" s="401">
        <f t="shared" si="37"/>
        <v>109</v>
      </c>
      <c r="CY113" s="410"/>
      <c r="CZ113" s="764" t="s">
        <v>1351</v>
      </c>
    </row>
    <row r="114" spans="1:104" ht="30.75" customHeight="1" thickBot="1" x14ac:dyDescent="0.3">
      <c r="A114" s="594" t="s">
        <v>1175</v>
      </c>
      <c r="B114" s="319" t="s">
        <v>1176</v>
      </c>
      <c r="C114" s="320" t="s">
        <v>1174</v>
      </c>
      <c r="D114" s="320" t="s">
        <v>535</v>
      </c>
      <c r="E114" s="323"/>
      <c r="F114" s="396" t="s">
        <v>63</v>
      </c>
      <c r="G114" s="397">
        <f>'Stage 2 - Site Information'!N242</f>
        <v>93</v>
      </c>
      <c r="H114" s="396"/>
      <c r="I114" s="398">
        <f>'Stage 2 - Site Information'!M242</f>
        <v>4.6399999999999997</v>
      </c>
      <c r="J114" s="411" t="s">
        <v>682</v>
      </c>
      <c r="K114" s="405"/>
      <c r="L114" s="408"/>
      <c r="M114" s="401">
        <f t="shared" si="38"/>
        <v>5</v>
      </c>
      <c r="N114" s="409"/>
      <c r="O114" s="400">
        <v>1</v>
      </c>
      <c r="P114" s="400">
        <v>1</v>
      </c>
      <c r="Q114" s="408"/>
      <c r="R114" s="400">
        <v>3</v>
      </c>
      <c r="S114" s="400">
        <v>5</v>
      </c>
      <c r="T114" s="400">
        <v>1</v>
      </c>
      <c r="U114" s="400">
        <v>4</v>
      </c>
      <c r="V114" s="407"/>
      <c r="W114" s="401">
        <v>4</v>
      </c>
      <c r="X114" s="401">
        <v>3</v>
      </c>
      <c r="Y114" s="400">
        <v>1</v>
      </c>
      <c r="Z114" s="401">
        <v>4</v>
      </c>
      <c r="AA114" s="407"/>
      <c r="AB114" s="400">
        <v>4</v>
      </c>
      <c r="AC114" s="409"/>
      <c r="AD114" s="407"/>
      <c r="AE114" s="400">
        <v>5</v>
      </c>
      <c r="AF114" s="400">
        <v>5</v>
      </c>
      <c r="AG114" s="406"/>
      <c r="AH114" s="401">
        <v>4</v>
      </c>
      <c r="AI114" s="400">
        <v>4</v>
      </c>
      <c r="AJ114" s="400">
        <v>5</v>
      </c>
      <c r="AK114" s="400">
        <v>2</v>
      </c>
      <c r="AL114" s="395"/>
      <c r="AM114" s="400">
        <v>5</v>
      </c>
      <c r="AN114" s="400">
        <v>3</v>
      </c>
      <c r="AO114" s="400">
        <v>4</v>
      </c>
      <c r="AP114" s="400">
        <v>3</v>
      </c>
      <c r="AQ114" s="400">
        <v>5</v>
      </c>
      <c r="AR114" s="400">
        <v>5</v>
      </c>
      <c r="AS114" s="395"/>
      <c r="AT114" s="400">
        <v>3</v>
      </c>
      <c r="AU114" s="400">
        <v>5</v>
      </c>
      <c r="AV114" s="400">
        <v>4</v>
      </c>
      <c r="AW114" s="400">
        <v>3</v>
      </c>
      <c r="AX114" s="400">
        <v>2</v>
      </c>
      <c r="AY114" s="400">
        <v>1</v>
      </c>
      <c r="AZ114" s="400">
        <v>3</v>
      </c>
      <c r="BA114" s="400">
        <v>5</v>
      </c>
      <c r="BB114" s="409"/>
      <c r="BC114" s="401">
        <v>3</v>
      </c>
      <c r="BD114" s="400">
        <v>3</v>
      </c>
      <c r="BE114" s="395"/>
      <c r="BF114" s="400">
        <v>5</v>
      </c>
      <c r="BG114" s="400">
        <v>4</v>
      </c>
      <c r="BH114" s="395"/>
      <c r="BI114" s="400">
        <v>5</v>
      </c>
      <c r="BJ114" s="400">
        <v>5</v>
      </c>
      <c r="BK114" s="400">
        <v>3</v>
      </c>
      <c r="BL114" s="400">
        <v>5</v>
      </c>
      <c r="BM114" s="400">
        <v>5</v>
      </c>
      <c r="BN114" s="400">
        <v>5</v>
      </c>
      <c r="BO114" s="395"/>
      <c r="BP114" s="400">
        <v>5</v>
      </c>
      <c r="BQ114" s="400">
        <v>5</v>
      </c>
      <c r="BR114" s="406"/>
      <c r="BS114" s="400">
        <v>4</v>
      </c>
      <c r="BT114" s="400">
        <v>4</v>
      </c>
      <c r="BU114" s="400">
        <v>1</v>
      </c>
      <c r="BV114" s="400">
        <v>4</v>
      </c>
      <c r="BW114" s="400">
        <v>4</v>
      </c>
      <c r="BX114" s="409"/>
      <c r="BY114" s="400">
        <v>3</v>
      </c>
      <c r="BZ114" s="400">
        <v>3</v>
      </c>
      <c r="CA114" s="400">
        <v>2</v>
      </c>
      <c r="CB114" s="400">
        <v>1</v>
      </c>
      <c r="CC114" s="409"/>
      <c r="CD114" s="409"/>
      <c r="CE114" s="400">
        <v>4</v>
      </c>
      <c r="CF114" s="409"/>
      <c r="CG114" s="400">
        <v>5</v>
      </c>
      <c r="CH114" s="409"/>
      <c r="CI114" s="395"/>
      <c r="CJ114" s="409"/>
      <c r="CK114" s="400">
        <v>1</v>
      </c>
      <c r="CL114" s="395"/>
      <c r="CM114" s="404">
        <f t="shared" si="39"/>
        <v>3.2222222222222223</v>
      </c>
      <c r="CN114" s="401">
        <f t="shared" si="34"/>
        <v>123</v>
      </c>
      <c r="CO114" s="410"/>
      <c r="CP114" s="404">
        <f t="shared" si="40"/>
        <v>4.166666666666667</v>
      </c>
      <c r="CQ114" s="401">
        <f t="shared" si="35"/>
        <v>18</v>
      </c>
      <c r="CR114" s="410"/>
      <c r="CS114" s="404">
        <f t="shared" si="41"/>
        <v>3.6842105263157894</v>
      </c>
      <c r="CT114" s="401">
        <f t="shared" si="36"/>
        <v>101</v>
      </c>
      <c r="CU114" s="421"/>
      <c r="CV114" s="401">
        <f t="shared" si="42"/>
        <v>194</v>
      </c>
      <c r="CW114" s="404">
        <f t="shared" si="43"/>
        <v>3.6603773584905661</v>
      </c>
      <c r="CX114" s="401">
        <f t="shared" si="37"/>
        <v>100</v>
      </c>
      <c r="CY114" s="410"/>
      <c r="CZ114" s="766" t="s">
        <v>1447</v>
      </c>
    </row>
    <row r="115" spans="1:104" ht="30.75" customHeight="1" thickBot="1" x14ac:dyDescent="0.3">
      <c r="A115" s="594" t="s">
        <v>1181</v>
      </c>
      <c r="B115" s="319" t="s">
        <v>1182</v>
      </c>
      <c r="C115" s="320" t="s">
        <v>1155</v>
      </c>
      <c r="D115" s="320" t="s">
        <v>535</v>
      </c>
      <c r="E115" s="323"/>
      <c r="F115" s="396" t="s">
        <v>63</v>
      </c>
      <c r="G115" s="397">
        <f>'Stage 2 - Site Information'!N245</f>
        <v>216</v>
      </c>
      <c r="H115" s="396"/>
      <c r="I115" s="398">
        <f>'Stage 2 - Site Information'!M245</f>
        <v>12.32</v>
      </c>
      <c r="J115" s="399" t="s">
        <v>539</v>
      </c>
      <c r="K115" s="405"/>
      <c r="L115" s="408"/>
      <c r="M115" s="401">
        <f t="shared" si="38"/>
        <v>5</v>
      </c>
      <c r="N115" s="409"/>
      <c r="O115" s="400">
        <v>5</v>
      </c>
      <c r="P115" s="400">
        <v>1</v>
      </c>
      <c r="Q115" s="408"/>
      <c r="R115" s="400">
        <v>3</v>
      </c>
      <c r="S115" s="400">
        <v>5</v>
      </c>
      <c r="T115" s="400">
        <v>5</v>
      </c>
      <c r="U115" s="400">
        <v>3</v>
      </c>
      <c r="V115" s="407"/>
      <c r="W115" s="401">
        <v>4</v>
      </c>
      <c r="X115" s="401">
        <v>3</v>
      </c>
      <c r="Y115" s="400">
        <v>3</v>
      </c>
      <c r="Z115" s="401">
        <v>4</v>
      </c>
      <c r="AA115" s="407"/>
      <c r="AB115" s="400">
        <v>5</v>
      </c>
      <c r="AC115" s="409"/>
      <c r="AD115" s="407"/>
      <c r="AE115" s="400">
        <v>1</v>
      </c>
      <c r="AF115" s="400">
        <v>1</v>
      </c>
      <c r="AG115" s="406"/>
      <c r="AH115" s="401">
        <v>3</v>
      </c>
      <c r="AI115" s="400">
        <v>4</v>
      </c>
      <c r="AJ115" s="400">
        <v>5</v>
      </c>
      <c r="AK115" s="400">
        <v>2</v>
      </c>
      <c r="AL115" s="395"/>
      <c r="AM115" s="400">
        <v>5</v>
      </c>
      <c r="AN115" s="400">
        <v>3</v>
      </c>
      <c r="AO115" s="400">
        <v>4</v>
      </c>
      <c r="AP115" s="400">
        <v>2</v>
      </c>
      <c r="AQ115" s="400">
        <v>4</v>
      </c>
      <c r="AR115" s="400">
        <v>4</v>
      </c>
      <c r="AS115" s="395"/>
      <c r="AT115" s="400">
        <v>2</v>
      </c>
      <c r="AU115" s="400">
        <v>1</v>
      </c>
      <c r="AV115" s="400">
        <v>4</v>
      </c>
      <c r="AW115" s="400">
        <v>3</v>
      </c>
      <c r="AX115" s="400">
        <v>2</v>
      </c>
      <c r="AY115" s="400">
        <v>5</v>
      </c>
      <c r="AZ115" s="400">
        <v>5</v>
      </c>
      <c r="BA115" s="400">
        <v>5</v>
      </c>
      <c r="BB115" s="409"/>
      <c r="BC115" s="401">
        <v>2</v>
      </c>
      <c r="BD115" s="400">
        <v>1</v>
      </c>
      <c r="BE115" s="395"/>
      <c r="BF115" s="400">
        <v>3</v>
      </c>
      <c r="BG115" s="400">
        <v>2</v>
      </c>
      <c r="BH115" s="395"/>
      <c r="BI115" s="400">
        <v>5</v>
      </c>
      <c r="BJ115" s="400">
        <v>3</v>
      </c>
      <c r="BK115" s="400">
        <v>1</v>
      </c>
      <c r="BL115" s="400">
        <v>5</v>
      </c>
      <c r="BM115" s="400">
        <v>2</v>
      </c>
      <c r="BN115" s="400">
        <v>5</v>
      </c>
      <c r="BO115" s="395"/>
      <c r="BP115" s="400">
        <v>3</v>
      </c>
      <c r="BQ115" s="400">
        <v>5</v>
      </c>
      <c r="BR115" s="406"/>
      <c r="BS115" s="400">
        <v>4</v>
      </c>
      <c r="BT115" s="400">
        <v>2</v>
      </c>
      <c r="BU115" s="400">
        <v>5</v>
      </c>
      <c r="BV115" s="400">
        <v>5</v>
      </c>
      <c r="BW115" s="400">
        <v>4</v>
      </c>
      <c r="BX115" s="409"/>
      <c r="BY115" s="400">
        <v>5</v>
      </c>
      <c r="BZ115" s="400">
        <v>5</v>
      </c>
      <c r="CA115" s="400">
        <v>5</v>
      </c>
      <c r="CB115" s="400">
        <v>2</v>
      </c>
      <c r="CC115" s="409"/>
      <c r="CD115" s="409"/>
      <c r="CE115" s="400">
        <v>4</v>
      </c>
      <c r="CF115" s="409"/>
      <c r="CG115" s="400">
        <v>5</v>
      </c>
      <c r="CH115" s="409"/>
      <c r="CI115" s="395"/>
      <c r="CJ115" s="409"/>
      <c r="CK115" s="400">
        <v>5</v>
      </c>
      <c r="CL115" s="395"/>
      <c r="CM115" s="404">
        <f t="shared" si="39"/>
        <v>3.8888888888888888</v>
      </c>
      <c r="CN115" s="401">
        <f t="shared" si="34"/>
        <v>42</v>
      </c>
      <c r="CO115" s="410"/>
      <c r="CP115" s="404">
        <f t="shared" si="40"/>
        <v>2.6666666666666665</v>
      </c>
      <c r="CQ115" s="401">
        <f t="shared" si="35"/>
        <v>95</v>
      </c>
      <c r="CR115" s="410"/>
      <c r="CS115" s="404">
        <f t="shared" si="41"/>
        <v>3.6052631578947367</v>
      </c>
      <c r="CT115" s="401">
        <f t="shared" si="36"/>
        <v>113</v>
      </c>
      <c r="CU115" s="421"/>
      <c r="CV115" s="401">
        <f t="shared" si="42"/>
        <v>188</v>
      </c>
      <c r="CW115" s="404">
        <f t="shared" si="43"/>
        <v>3.5471698113207548</v>
      </c>
      <c r="CX115" s="401">
        <f t="shared" si="37"/>
        <v>122</v>
      </c>
      <c r="CY115" s="410"/>
      <c r="CZ115" s="764"/>
    </row>
    <row r="116" spans="1:104" ht="30.75" customHeight="1" thickBot="1" x14ac:dyDescent="0.3">
      <c r="A116" s="594" t="s">
        <v>1186</v>
      </c>
      <c r="B116" s="319" t="s">
        <v>1187</v>
      </c>
      <c r="C116" s="320" t="s">
        <v>1188</v>
      </c>
      <c r="D116" s="320" t="s">
        <v>565</v>
      </c>
      <c r="E116" s="323"/>
      <c r="F116" s="396" t="s">
        <v>63</v>
      </c>
      <c r="G116" s="397">
        <f>'Stage 2 - Site Information'!N247</f>
        <v>24</v>
      </c>
      <c r="H116" s="396"/>
      <c r="I116" s="398">
        <f>'Stage 2 - Site Information'!M247</f>
        <v>1.23</v>
      </c>
      <c r="J116" s="399"/>
      <c r="K116" s="405"/>
      <c r="L116" s="408"/>
      <c r="M116" s="401">
        <f t="shared" si="38"/>
        <v>5</v>
      </c>
      <c r="N116" s="409"/>
      <c r="O116" s="400">
        <v>5</v>
      </c>
      <c r="P116" s="400">
        <v>1</v>
      </c>
      <c r="Q116" s="408"/>
      <c r="R116" s="400">
        <v>3</v>
      </c>
      <c r="S116" s="400">
        <v>5</v>
      </c>
      <c r="T116" s="400">
        <v>5</v>
      </c>
      <c r="U116" s="400">
        <v>5</v>
      </c>
      <c r="V116" s="407"/>
      <c r="W116" s="401">
        <v>4</v>
      </c>
      <c r="X116" s="401">
        <v>3</v>
      </c>
      <c r="Y116" s="400">
        <v>5</v>
      </c>
      <c r="Z116" s="401">
        <v>4</v>
      </c>
      <c r="AA116" s="407"/>
      <c r="AB116" s="400">
        <v>5</v>
      </c>
      <c r="AC116" s="409"/>
      <c r="AD116" s="407"/>
      <c r="AE116" s="400">
        <v>5</v>
      </c>
      <c r="AF116" s="400">
        <v>5</v>
      </c>
      <c r="AG116" s="406"/>
      <c r="AH116" s="401">
        <v>4</v>
      </c>
      <c r="AI116" s="400">
        <v>5</v>
      </c>
      <c r="AJ116" s="400">
        <v>5</v>
      </c>
      <c r="AK116" s="400">
        <v>2</v>
      </c>
      <c r="AL116" s="395"/>
      <c r="AM116" s="400">
        <v>5</v>
      </c>
      <c r="AN116" s="400">
        <v>3</v>
      </c>
      <c r="AO116" s="400">
        <v>4</v>
      </c>
      <c r="AP116" s="400">
        <v>3</v>
      </c>
      <c r="AQ116" s="400">
        <v>5</v>
      </c>
      <c r="AR116" s="400">
        <v>5</v>
      </c>
      <c r="AS116" s="395"/>
      <c r="AT116" s="400">
        <v>5</v>
      </c>
      <c r="AU116" s="400">
        <v>5</v>
      </c>
      <c r="AV116" s="400">
        <v>5</v>
      </c>
      <c r="AW116" s="400">
        <v>1</v>
      </c>
      <c r="AX116" s="400">
        <v>2</v>
      </c>
      <c r="AY116" s="400">
        <v>5</v>
      </c>
      <c r="AZ116" s="400">
        <v>5</v>
      </c>
      <c r="BA116" s="400">
        <v>5</v>
      </c>
      <c r="BB116" s="409"/>
      <c r="BC116" s="401">
        <v>3</v>
      </c>
      <c r="BD116" s="400">
        <v>3</v>
      </c>
      <c r="BE116" s="395"/>
      <c r="BF116" s="400">
        <v>5</v>
      </c>
      <c r="BG116" s="400">
        <v>5</v>
      </c>
      <c r="BH116" s="395"/>
      <c r="BI116" s="400">
        <v>5</v>
      </c>
      <c r="BJ116" s="400">
        <v>5</v>
      </c>
      <c r="BK116" s="400">
        <v>5</v>
      </c>
      <c r="BL116" s="400">
        <v>5</v>
      </c>
      <c r="BM116" s="400">
        <v>1</v>
      </c>
      <c r="BN116" s="400">
        <v>1</v>
      </c>
      <c r="BO116" s="395"/>
      <c r="BP116" s="400">
        <v>5</v>
      </c>
      <c r="BQ116" s="400">
        <v>5</v>
      </c>
      <c r="BR116" s="406"/>
      <c r="BS116" s="400">
        <v>1</v>
      </c>
      <c r="BT116" s="400">
        <v>2</v>
      </c>
      <c r="BU116" s="400">
        <v>3</v>
      </c>
      <c r="BV116" s="400">
        <v>4</v>
      </c>
      <c r="BW116" s="400">
        <v>4</v>
      </c>
      <c r="BX116" s="409"/>
      <c r="BY116" s="400">
        <v>5</v>
      </c>
      <c r="BZ116" s="400">
        <v>4</v>
      </c>
      <c r="CA116" s="400">
        <v>3</v>
      </c>
      <c r="CB116" s="400">
        <v>3</v>
      </c>
      <c r="CC116" s="409"/>
      <c r="CD116" s="409"/>
      <c r="CE116" s="400">
        <v>2</v>
      </c>
      <c r="CF116" s="409"/>
      <c r="CG116" s="400">
        <v>4</v>
      </c>
      <c r="CH116" s="409"/>
      <c r="CI116" s="395"/>
      <c r="CJ116" s="409"/>
      <c r="CK116" s="400">
        <v>1</v>
      </c>
      <c r="CL116" s="395"/>
      <c r="CM116" s="404">
        <f t="shared" si="39"/>
        <v>4.333333333333333</v>
      </c>
      <c r="CN116" s="401">
        <f t="shared" si="34"/>
        <v>11</v>
      </c>
      <c r="CO116" s="410"/>
      <c r="CP116" s="404">
        <f t="shared" si="40"/>
        <v>4.333333333333333</v>
      </c>
      <c r="CQ116" s="401">
        <f t="shared" si="35"/>
        <v>15</v>
      </c>
      <c r="CR116" s="410"/>
      <c r="CS116" s="404">
        <f t="shared" si="41"/>
        <v>3.736842105263158</v>
      </c>
      <c r="CT116" s="401">
        <f t="shared" si="36"/>
        <v>87</v>
      </c>
      <c r="CU116" s="421"/>
      <c r="CV116" s="401">
        <f t="shared" si="42"/>
        <v>207</v>
      </c>
      <c r="CW116" s="404">
        <f t="shared" si="43"/>
        <v>3.9056603773584904</v>
      </c>
      <c r="CX116" s="401">
        <f t="shared" si="37"/>
        <v>34</v>
      </c>
      <c r="CY116" s="410"/>
      <c r="CZ116" s="764"/>
    </row>
    <row r="117" spans="1:104" ht="30.75" customHeight="1" thickBot="1" x14ac:dyDescent="0.3">
      <c r="A117" s="594" t="s">
        <v>1189</v>
      </c>
      <c r="B117" s="319" t="s">
        <v>1190</v>
      </c>
      <c r="C117" s="320" t="s">
        <v>715</v>
      </c>
      <c r="D117" s="320" t="s">
        <v>535</v>
      </c>
      <c r="E117" s="323"/>
      <c r="F117" s="396" t="s">
        <v>63</v>
      </c>
      <c r="G117" s="397">
        <f>'Stage 2 - Site Information'!N248</f>
        <v>40</v>
      </c>
      <c r="H117" s="396"/>
      <c r="I117" s="398">
        <f>'Stage 2 - Site Information'!M248</f>
        <v>2.08</v>
      </c>
      <c r="J117" s="411" t="s">
        <v>682</v>
      </c>
      <c r="K117" s="405"/>
      <c r="L117" s="408"/>
      <c r="M117" s="401">
        <f t="shared" si="38"/>
        <v>5</v>
      </c>
      <c r="N117" s="409"/>
      <c r="O117" s="400">
        <v>1</v>
      </c>
      <c r="P117" s="400">
        <v>1</v>
      </c>
      <c r="Q117" s="408"/>
      <c r="R117" s="400">
        <v>3</v>
      </c>
      <c r="S117" s="400">
        <v>5</v>
      </c>
      <c r="T117" s="400">
        <v>1</v>
      </c>
      <c r="U117" s="400">
        <v>4</v>
      </c>
      <c r="V117" s="407"/>
      <c r="W117" s="401">
        <v>4</v>
      </c>
      <c r="X117" s="401">
        <v>3</v>
      </c>
      <c r="Y117" s="400">
        <v>5</v>
      </c>
      <c r="Z117" s="401">
        <v>4</v>
      </c>
      <c r="AA117" s="407"/>
      <c r="AB117" s="400">
        <v>5</v>
      </c>
      <c r="AC117" s="409"/>
      <c r="AD117" s="407"/>
      <c r="AE117" s="400">
        <v>5</v>
      </c>
      <c r="AF117" s="400">
        <v>5</v>
      </c>
      <c r="AG117" s="406"/>
      <c r="AH117" s="401">
        <v>5</v>
      </c>
      <c r="AI117" s="400">
        <v>5</v>
      </c>
      <c r="AJ117" s="400">
        <v>3</v>
      </c>
      <c r="AK117" s="400">
        <v>2</v>
      </c>
      <c r="AL117" s="395"/>
      <c r="AM117" s="400">
        <v>5</v>
      </c>
      <c r="AN117" s="400">
        <v>4</v>
      </c>
      <c r="AO117" s="400">
        <v>5</v>
      </c>
      <c r="AP117" s="400">
        <v>3</v>
      </c>
      <c r="AQ117" s="400">
        <v>5</v>
      </c>
      <c r="AR117" s="400">
        <v>5</v>
      </c>
      <c r="AS117" s="395"/>
      <c r="AT117" s="400">
        <v>5</v>
      </c>
      <c r="AU117" s="400">
        <v>1</v>
      </c>
      <c r="AV117" s="400">
        <v>4</v>
      </c>
      <c r="AW117" s="400">
        <v>1</v>
      </c>
      <c r="AX117" s="400">
        <v>2</v>
      </c>
      <c r="AY117" s="400">
        <v>1</v>
      </c>
      <c r="AZ117" s="400">
        <v>5</v>
      </c>
      <c r="BA117" s="400">
        <v>5</v>
      </c>
      <c r="BB117" s="409"/>
      <c r="BC117" s="401">
        <v>3</v>
      </c>
      <c r="BD117" s="400">
        <v>3</v>
      </c>
      <c r="BE117" s="395"/>
      <c r="BF117" s="400">
        <v>3</v>
      </c>
      <c r="BG117" s="400">
        <v>2</v>
      </c>
      <c r="BH117" s="395"/>
      <c r="BI117" s="400">
        <v>5</v>
      </c>
      <c r="BJ117" s="400">
        <v>5</v>
      </c>
      <c r="BK117" s="400">
        <v>1</v>
      </c>
      <c r="BL117" s="400">
        <v>5</v>
      </c>
      <c r="BM117" s="400">
        <v>4</v>
      </c>
      <c r="BN117" s="400">
        <v>3</v>
      </c>
      <c r="BO117" s="395"/>
      <c r="BP117" s="400">
        <v>5</v>
      </c>
      <c r="BQ117" s="400">
        <v>5</v>
      </c>
      <c r="BR117" s="406"/>
      <c r="BS117" s="400">
        <v>2</v>
      </c>
      <c r="BT117" s="400">
        <v>4</v>
      </c>
      <c r="BU117" s="400">
        <v>4</v>
      </c>
      <c r="BV117" s="400">
        <v>2</v>
      </c>
      <c r="BW117" s="400">
        <v>2</v>
      </c>
      <c r="BX117" s="409"/>
      <c r="BY117" s="400">
        <v>1</v>
      </c>
      <c r="BZ117" s="400">
        <v>5</v>
      </c>
      <c r="CA117" s="400">
        <v>2</v>
      </c>
      <c r="CB117" s="400">
        <v>2</v>
      </c>
      <c r="CC117" s="409"/>
      <c r="CD117" s="409"/>
      <c r="CE117" s="400">
        <v>1</v>
      </c>
      <c r="CF117" s="409"/>
      <c r="CG117" s="400">
        <v>4</v>
      </c>
      <c r="CH117" s="409"/>
      <c r="CI117" s="395"/>
      <c r="CJ117" s="409"/>
      <c r="CK117" s="400">
        <v>1</v>
      </c>
      <c r="CL117" s="395"/>
      <c r="CM117" s="404">
        <f t="shared" si="39"/>
        <v>3.7777777777777777</v>
      </c>
      <c r="CN117" s="401">
        <f t="shared" si="34"/>
        <v>51</v>
      </c>
      <c r="CO117" s="410"/>
      <c r="CP117" s="404">
        <f t="shared" si="40"/>
        <v>4.166666666666667</v>
      </c>
      <c r="CQ117" s="401">
        <f t="shared" si="35"/>
        <v>18</v>
      </c>
      <c r="CR117" s="410"/>
      <c r="CS117" s="404">
        <f t="shared" si="41"/>
        <v>3.2894736842105261</v>
      </c>
      <c r="CT117" s="401">
        <f t="shared" si="36"/>
        <v>139</v>
      </c>
      <c r="CU117" s="421"/>
      <c r="CV117" s="401">
        <f t="shared" si="42"/>
        <v>184</v>
      </c>
      <c r="CW117" s="404">
        <f t="shared" si="43"/>
        <v>3.4716981132075473</v>
      </c>
      <c r="CX117" s="401">
        <f t="shared" si="37"/>
        <v>134</v>
      </c>
      <c r="CY117" s="410"/>
      <c r="CZ117" s="766" t="s">
        <v>1448</v>
      </c>
    </row>
    <row r="118" spans="1:104" ht="30.75" customHeight="1" thickBot="1" x14ac:dyDescent="0.3">
      <c r="A118" s="594" t="s">
        <v>1193</v>
      </c>
      <c r="B118" s="319" t="s">
        <v>1194</v>
      </c>
      <c r="C118" s="320" t="s">
        <v>1195</v>
      </c>
      <c r="D118" s="320" t="s">
        <v>547</v>
      </c>
      <c r="E118" s="323"/>
      <c r="F118" s="396" t="s">
        <v>63</v>
      </c>
      <c r="G118" s="397">
        <f>'Stage 2 - Site Information'!N250</f>
        <v>17</v>
      </c>
      <c r="H118" s="396"/>
      <c r="I118" s="398">
        <f>'Stage 2 - Site Information'!M250</f>
        <v>1.1000000000000001</v>
      </c>
      <c r="J118" s="399"/>
      <c r="K118" s="405"/>
      <c r="L118" s="408"/>
      <c r="M118" s="401">
        <f t="shared" si="38"/>
        <v>5</v>
      </c>
      <c r="N118" s="409"/>
      <c r="O118" s="400">
        <v>5</v>
      </c>
      <c r="P118" s="400">
        <v>1</v>
      </c>
      <c r="Q118" s="408"/>
      <c r="R118" s="400">
        <v>5</v>
      </c>
      <c r="S118" s="400">
        <v>3</v>
      </c>
      <c r="T118" s="400">
        <v>1</v>
      </c>
      <c r="U118" s="400">
        <v>4</v>
      </c>
      <c r="V118" s="407"/>
      <c r="W118" s="401">
        <v>4</v>
      </c>
      <c r="X118" s="401">
        <v>2</v>
      </c>
      <c r="Y118" s="400">
        <v>5</v>
      </c>
      <c r="Z118" s="401">
        <v>4</v>
      </c>
      <c r="AA118" s="407"/>
      <c r="AB118" s="400">
        <v>5</v>
      </c>
      <c r="AC118" s="409"/>
      <c r="AD118" s="407"/>
      <c r="AE118" s="400">
        <v>5</v>
      </c>
      <c r="AF118" s="400">
        <v>5</v>
      </c>
      <c r="AG118" s="406"/>
      <c r="AH118" s="401">
        <v>5</v>
      </c>
      <c r="AI118" s="400">
        <v>5</v>
      </c>
      <c r="AJ118" s="400">
        <v>3</v>
      </c>
      <c r="AK118" s="400">
        <v>2</v>
      </c>
      <c r="AL118" s="395"/>
      <c r="AM118" s="400">
        <v>5</v>
      </c>
      <c r="AN118" s="400">
        <v>3</v>
      </c>
      <c r="AO118" s="400">
        <v>5</v>
      </c>
      <c r="AP118" s="400">
        <v>3</v>
      </c>
      <c r="AQ118" s="400">
        <v>5</v>
      </c>
      <c r="AR118" s="400">
        <v>5</v>
      </c>
      <c r="AS118" s="395"/>
      <c r="AT118" s="400">
        <v>5</v>
      </c>
      <c r="AU118" s="400">
        <v>5</v>
      </c>
      <c r="AV118" s="400">
        <v>5</v>
      </c>
      <c r="AW118" s="400">
        <v>1</v>
      </c>
      <c r="AX118" s="400">
        <v>2</v>
      </c>
      <c r="AY118" s="400">
        <v>5</v>
      </c>
      <c r="AZ118" s="400">
        <v>5</v>
      </c>
      <c r="BA118" s="400">
        <v>5</v>
      </c>
      <c r="BB118" s="409"/>
      <c r="BC118" s="401">
        <v>3</v>
      </c>
      <c r="BD118" s="400">
        <v>3</v>
      </c>
      <c r="BE118" s="395"/>
      <c r="BF118" s="400">
        <v>3</v>
      </c>
      <c r="BG118" s="400">
        <v>5</v>
      </c>
      <c r="BH118" s="395"/>
      <c r="BI118" s="400">
        <v>5</v>
      </c>
      <c r="BJ118" s="400">
        <v>5</v>
      </c>
      <c r="BK118" s="400">
        <v>1</v>
      </c>
      <c r="BL118" s="400">
        <v>5</v>
      </c>
      <c r="BM118" s="400">
        <v>2</v>
      </c>
      <c r="BN118" s="400">
        <v>5</v>
      </c>
      <c r="BO118" s="395"/>
      <c r="BP118" s="400">
        <v>5</v>
      </c>
      <c r="BQ118" s="400">
        <v>5</v>
      </c>
      <c r="BR118" s="406"/>
      <c r="BS118" s="400">
        <v>1</v>
      </c>
      <c r="BT118" s="400">
        <v>2</v>
      </c>
      <c r="BU118" s="400">
        <v>4</v>
      </c>
      <c r="BV118" s="400">
        <v>1</v>
      </c>
      <c r="BW118" s="400">
        <v>1</v>
      </c>
      <c r="BX118" s="409"/>
      <c r="BY118" s="400">
        <v>1</v>
      </c>
      <c r="BZ118" s="400">
        <v>5</v>
      </c>
      <c r="CA118" s="400">
        <v>1</v>
      </c>
      <c r="CB118" s="400">
        <v>1</v>
      </c>
      <c r="CC118" s="409"/>
      <c r="CD118" s="409"/>
      <c r="CE118" s="400">
        <v>1</v>
      </c>
      <c r="CF118" s="409"/>
      <c r="CG118" s="400">
        <v>5</v>
      </c>
      <c r="CH118" s="409"/>
      <c r="CI118" s="395"/>
      <c r="CJ118" s="409"/>
      <c r="CK118" s="400">
        <v>1</v>
      </c>
      <c r="CL118" s="395"/>
      <c r="CM118" s="404">
        <f t="shared" si="39"/>
        <v>3.6666666666666665</v>
      </c>
      <c r="CN118" s="401">
        <f t="shared" si="34"/>
        <v>78</v>
      </c>
      <c r="CO118" s="410"/>
      <c r="CP118" s="404">
        <f t="shared" si="40"/>
        <v>4.166666666666667</v>
      </c>
      <c r="CQ118" s="401">
        <f t="shared" si="35"/>
        <v>18</v>
      </c>
      <c r="CR118" s="410"/>
      <c r="CS118" s="404">
        <f t="shared" si="41"/>
        <v>3.4210526315789473</v>
      </c>
      <c r="CT118" s="401">
        <f t="shared" si="36"/>
        <v>130</v>
      </c>
      <c r="CU118" s="421"/>
      <c r="CV118" s="401">
        <f t="shared" si="42"/>
        <v>188</v>
      </c>
      <c r="CW118" s="404">
        <f t="shared" si="43"/>
        <v>3.5471698113207548</v>
      </c>
      <c r="CX118" s="401">
        <f t="shared" si="37"/>
        <v>122</v>
      </c>
      <c r="CY118" s="410"/>
      <c r="CZ118" s="773" t="s">
        <v>1371</v>
      </c>
    </row>
    <row r="119" spans="1:104" ht="30.75" customHeight="1" thickBot="1" x14ac:dyDescent="0.3">
      <c r="A119" s="594" t="s">
        <v>1196</v>
      </c>
      <c r="B119" s="319" t="s">
        <v>1197</v>
      </c>
      <c r="C119" s="320" t="s">
        <v>1198</v>
      </c>
      <c r="D119" s="320" t="s">
        <v>515</v>
      </c>
      <c r="E119" s="323"/>
      <c r="F119" s="396" t="s">
        <v>63</v>
      </c>
      <c r="G119" s="397">
        <f>'Stage 2 - Site Information'!N251</f>
        <v>106</v>
      </c>
      <c r="H119" s="396"/>
      <c r="I119" s="398">
        <f>'Stage 2 - Site Information'!M251</f>
        <v>2.74</v>
      </c>
      <c r="J119" s="399"/>
      <c r="K119" s="405"/>
      <c r="L119" s="408"/>
      <c r="M119" s="401">
        <f t="shared" si="38"/>
        <v>5</v>
      </c>
      <c r="N119" s="409"/>
      <c r="O119" s="400">
        <v>5</v>
      </c>
      <c r="P119" s="400">
        <v>3</v>
      </c>
      <c r="Q119" s="408"/>
      <c r="R119" s="400">
        <v>3</v>
      </c>
      <c r="S119" s="400">
        <v>5</v>
      </c>
      <c r="T119" s="400">
        <v>5</v>
      </c>
      <c r="U119" s="400">
        <v>5</v>
      </c>
      <c r="V119" s="407"/>
      <c r="W119" s="401">
        <v>4</v>
      </c>
      <c r="X119" s="401">
        <v>5</v>
      </c>
      <c r="Y119" s="400">
        <v>5</v>
      </c>
      <c r="Z119" s="401">
        <v>4</v>
      </c>
      <c r="AA119" s="407"/>
      <c r="AB119" s="400">
        <v>5</v>
      </c>
      <c r="AC119" s="400">
        <v>5</v>
      </c>
      <c r="AD119" s="407"/>
      <c r="AE119" s="400">
        <v>1</v>
      </c>
      <c r="AF119" s="400">
        <v>3</v>
      </c>
      <c r="AG119" s="406"/>
      <c r="AH119" s="401">
        <v>3</v>
      </c>
      <c r="AI119" s="400">
        <v>3</v>
      </c>
      <c r="AJ119" s="400">
        <v>3</v>
      </c>
      <c r="AK119" s="400">
        <v>2</v>
      </c>
      <c r="AL119" s="395"/>
      <c r="AM119" s="400">
        <v>5</v>
      </c>
      <c r="AN119" s="400">
        <v>3</v>
      </c>
      <c r="AO119" s="400">
        <v>5</v>
      </c>
      <c r="AP119" s="400">
        <v>5</v>
      </c>
      <c r="AQ119" s="400">
        <v>5</v>
      </c>
      <c r="AR119" s="400">
        <v>5</v>
      </c>
      <c r="AS119" s="395"/>
      <c r="AT119" s="400">
        <v>5</v>
      </c>
      <c r="AU119" s="400">
        <v>2</v>
      </c>
      <c r="AV119" s="400">
        <v>5</v>
      </c>
      <c r="AW119" s="400">
        <v>5</v>
      </c>
      <c r="AX119" s="400">
        <v>5</v>
      </c>
      <c r="AY119" s="400">
        <v>5</v>
      </c>
      <c r="AZ119" s="400">
        <v>1</v>
      </c>
      <c r="BA119" s="400">
        <v>5</v>
      </c>
      <c r="BB119" s="409"/>
      <c r="BC119" s="401">
        <v>4</v>
      </c>
      <c r="BD119" s="400">
        <v>4</v>
      </c>
      <c r="BE119" s="395"/>
      <c r="BF119" s="400">
        <v>5</v>
      </c>
      <c r="BG119" s="400">
        <v>5</v>
      </c>
      <c r="BH119" s="395"/>
      <c r="BI119" s="400">
        <v>5</v>
      </c>
      <c r="BJ119" s="400">
        <v>5</v>
      </c>
      <c r="BK119" s="400">
        <v>1</v>
      </c>
      <c r="BL119" s="400">
        <v>5</v>
      </c>
      <c r="BM119" s="400">
        <v>5</v>
      </c>
      <c r="BN119" s="400">
        <v>5</v>
      </c>
      <c r="BO119" s="395"/>
      <c r="BP119" s="400">
        <v>5</v>
      </c>
      <c r="BQ119" s="400">
        <v>5</v>
      </c>
      <c r="BR119" s="406"/>
      <c r="BS119" s="400">
        <v>3</v>
      </c>
      <c r="BT119" s="400">
        <v>2</v>
      </c>
      <c r="BU119" s="400">
        <v>3</v>
      </c>
      <c r="BV119" s="400">
        <v>5</v>
      </c>
      <c r="BW119" s="400">
        <v>3</v>
      </c>
      <c r="BX119" s="409"/>
      <c r="BY119" s="400">
        <v>4</v>
      </c>
      <c r="BZ119" s="400">
        <v>4</v>
      </c>
      <c r="CA119" s="400">
        <v>2</v>
      </c>
      <c r="CB119" s="400">
        <v>3</v>
      </c>
      <c r="CC119" s="409"/>
      <c r="CD119" s="409"/>
      <c r="CE119" s="400">
        <v>3</v>
      </c>
      <c r="CF119" s="409"/>
      <c r="CG119" s="400">
        <v>5</v>
      </c>
      <c r="CH119" s="409"/>
      <c r="CI119" s="395"/>
      <c r="CJ119" s="409"/>
      <c r="CK119" s="400">
        <v>5</v>
      </c>
      <c r="CL119" s="395"/>
      <c r="CM119" s="404">
        <f t="shared" si="39"/>
        <v>4.5999999999999996</v>
      </c>
      <c r="CN119" s="401">
        <f t="shared" si="34"/>
        <v>5</v>
      </c>
      <c r="CO119" s="410"/>
      <c r="CP119" s="404">
        <f t="shared" si="40"/>
        <v>2.5</v>
      </c>
      <c r="CQ119" s="401">
        <f t="shared" si="35"/>
        <v>101</v>
      </c>
      <c r="CR119" s="410"/>
      <c r="CS119" s="404">
        <f t="shared" si="41"/>
        <v>4.1315789473684212</v>
      </c>
      <c r="CT119" s="401">
        <f t="shared" si="36"/>
        <v>37</v>
      </c>
      <c r="CU119" s="421"/>
      <c r="CV119" s="401">
        <f t="shared" si="42"/>
        <v>218</v>
      </c>
      <c r="CW119" s="404">
        <f t="shared" si="43"/>
        <v>4.0370370370370372</v>
      </c>
      <c r="CX119" s="401">
        <f t="shared" si="37"/>
        <v>11</v>
      </c>
      <c r="CY119" s="410"/>
      <c r="CZ119" s="773" t="s">
        <v>1370</v>
      </c>
    </row>
    <row r="120" spans="1:104" ht="30.75" customHeight="1" thickBot="1" x14ac:dyDescent="0.3">
      <c r="A120" s="598" t="s">
        <v>1228</v>
      </c>
      <c r="B120" s="319" t="s">
        <v>1229</v>
      </c>
      <c r="C120" s="363" t="s">
        <v>550</v>
      </c>
      <c r="D120" s="321" t="s">
        <v>885</v>
      </c>
      <c r="E120" s="323"/>
      <c r="F120" s="396" t="s">
        <v>63</v>
      </c>
      <c r="G120" s="397">
        <f>'Stage 2 - Site Information'!N266</f>
        <v>30</v>
      </c>
      <c r="H120" s="413"/>
      <c r="I120" s="398">
        <f>'Stage 2 - Site Information'!M266</f>
        <v>1.75</v>
      </c>
      <c r="J120" s="414"/>
      <c r="K120" s="405"/>
      <c r="L120" s="408"/>
      <c r="M120" s="401">
        <f t="shared" si="38"/>
        <v>5</v>
      </c>
      <c r="N120" s="409"/>
      <c r="O120" s="400">
        <v>1</v>
      </c>
      <c r="P120" s="400">
        <v>1</v>
      </c>
      <c r="Q120" s="408"/>
      <c r="R120" s="400">
        <v>5</v>
      </c>
      <c r="S120" s="400">
        <v>5</v>
      </c>
      <c r="T120" s="400">
        <v>3</v>
      </c>
      <c r="U120" s="400">
        <v>4</v>
      </c>
      <c r="V120" s="407"/>
      <c r="W120" s="401">
        <v>4</v>
      </c>
      <c r="X120" s="401">
        <v>3</v>
      </c>
      <c r="Y120" s="400">
        <v>1</v>
      </c>
      <c r="Z120" s="401">
        <v>4</v>
      </c>
      <c r="AA120" s="407"/>
      <c r="AB120" s="400">
        <v>5</v>
      </c>
      <c r="AC120" s="409"/>
      <c r="AD120" s="407"/>
      <c r="AE120" s="400">
        <v>5</v>
      </c>
      <c r="AF120" s="400">
        <v>5</v>
      </c>
      <c r="AG120" s="406"/>
      <c r="AH120" s="401">
        <v>5</v>
      </c>
      <c r="AI120" s="400">
        <v>5</v>
      </c>
      <c r="AJ120" s="400">
        <v>3</v>
      </c>
      <c r="AK120" s="400">
        <v>2</v>
      </c>
      <c r="AL120" s="395"/>
      <c r="AM120" s="400">
        <v>5</v>
      </c>
      <c r="AN120" s="400">
        <v>4</v>
      </c>
      <c r="AO120" s="400">
        <v>4</v>
      </c>
      <c r="AP120" s="400">
        <v>3</v>
      </c>
      <c r="AQ120" s="400">
        <v>5</v>
      </c>
      <c r="AR120" s="400">
        <v>5</v>
      </c>
      <c r="AS120" s="395"/>
      <c r="AT120" s="400">
        <v>5</v>
      </c>
      <c r="AU120" s="400">
        <v>5</v>
      </c>
      <c r="AV120" s="400">
        <v>5</v>
      </c>
      <c r="AW120" s="400">
        <v>5</v>
      </c>
      <c r="AX120" s="400">
        <v>2</v>
      </c>
      <c r="AY120" s="400">
        <v>5</v>
      </c>
      <c r="AZ120" s="400">
        <v>5</v>
      </c>
      <c r="BA120" s="400">
        <v>5</v>
      </c>
      <c r="BB120" s="409"/>
      <c r="BC120" s="401">
        <v>1</v>
      </c>
      <c r="BD120" s="400">
        <v>1</v>
      </c>
      <c r="BE120" s="395"/>
      <c r="BF120" s="400">
        <v>2</v>
      </c>
      <c r="BG120" s="400">
        <v>5</v>
      </c>
      <c r="BH120" s="395"/>
      <c r="BI120" s="400">
        <v>5</v>
      </c>
      <c r="BJ120" s="400">
        <v>5</v>
      </c>
      <c r="BK120" s="400">
        <v>1</v>
      </c>
      <c r="BL120" s="400">
        <v>5</v>
      </c>
      <c r="BM120" s="400">
        <v>5</v>
      </c>
      <c r="BN120" s="400">
        <v>5</v>
      </c>
      <c r="BO120" s="395"/>
      <c r="BP120" s="400">
        <v>5</v>
      </c>
      <c r="BQ120" s="400">
        <v>5</v>
      </c>
      <c r="BR120" s="406"/>
      <c r="BS120" s="400">
        <v>2</v>
      </c>
      <c r="BT120" s="400">
        <v>2</v>
      </c>
      <c r="BU120" s="400">
        <v>4</v>
      </c>
      <c r="BV120" s="400">
        <v>1</v>
      </c>
      <c r="BW120" s="400">
        <v>1</v>
      </c>
      <c r="BX120" s="409"/>
      <c r="BY120" s="400">
        <v>1</v>
      </c>
      <c r="BZ120" s="400">
        <v>3</v>
      </c>
      <c r="CA120" s="400">
        <v>1</v>
      </c>
      <c r="CB120" s="400">
        <v>1</v>
      </c>
      <c r="CC120" s="409"/>
      <c r="CD120" s="409"/>
      <c r="CE120" s="400">
        <v>1</v>
      </c>
      <c r="CF120" s="409"/>
      <c r="CG120" s="400">
        <v>4</v>
      </c>
      <c r="CH120" s="409"/>
      <c r="CI120" s="395"/>
      <c r="CJ120" s="409"/>
      <c r="CK120" s="400">
        <v>1</v>
      </c>
      <c r="CL120" s="395"/>
      <c r="CM120" s="404">
        <f t="shared" si="39"/>
        <v>3.7777777777777777</v>
      </c>
      <c r="CN120" s="401">
        <f t="shared" si="34"/>
        <v>51</v>
      </c>
      <c r="CO120" s="410"/>
      <c r="CP120" s="404">
        <f t="shared" si="40"/>
        <v>4.166666666666667</v>
      </c>
      <c r="CQ120" s="401">
        <f t="shared" si="35"/>
        <v>18</v>
      </c>
      <c r="CR120" s="410"/>
      <c r="CS120" s="404">
        <f t="shared" si="41"/>
        <v>3.4210526315789473</v>
      </c>
      <c r="CT120" s="401">
        <f t="shared" si="36"/>
        <v>130</v>
      </c>
      <c r="CU120" s="421"/>
      <c r="CV120" s="401">
        <f t="shared" si="42"/>
        <v>189</v>
      </c>
      <c r="CW120" s="404">
        <f t="shared" si="43"/>
        <v>3.5660377358490565</v>
      </c>
      <c r="CX120" s="401">
        <f t="shared" si="37"/>
        <v>118</v>
      </c>
      <c r="CY120" s="410"/>
      <c r="CZ120" s="764"/>
    </row>
    <row r="121" spans="1:104" ht="30.75" customHeight="1" thickBot="1" x14ac:dyDescent="0.3">
      <c r="A121" s="598" t="s">
        <v>1230</v>
      </c>
      <c r="B121" s="319" t="s">
        <v>1231</v>
      </c>
      <c r="C121" s="363" t="s">
        <v>700</v>
      </c>
      <c r="D121" s="321" t="s">
        <v>701</v>
      </c>
      <c r="E121" s="323"/>
      <c r="F121" s="413" t="s">
        <v>63</v>
      </c>
      <c r="G121" s="397">
        <f>'Stage 2 - Site Information'!N267</f>
        <v>30</v>
      </c>
      <c r="H121" s="413"/>
      <c r="I121" s="398">
        <f>'Stage 2 - Site Information'!M267</f>
        <v>1.19</v>
      </c>
      <c r="J121" s="414"/>
      <c r="K121" s="405"/>
      <c r="L121" s="408"/>
      <c r="M121" s="401">
        <f t="shared" si="38"/>
        <v>5</v>
      </c>
      <c r="N121" s="409"/>
      <c r="O121" s="400">
        <v>2</v>
      </c>
      <c r="P121" s="400">
        <v>1</v>
      </c>
      <c r="Q121" s="408"/>
      <c r="R121" s="400">
        <v>5</v>
      </c>
      <c r="S121" s="400">
        <v>5</v>
      </c>
      <c r="T121" s="400">
        <v>1</v>
      </c>
      <c r="U121" s="400">
        <v>4</v>
      </c>
      <c r="V121" s="407"/>
      <c r="W121" s="401">
        <v>4</v>
      </c>
      <c r="X121" s="401">
        <v>3</v>
      </c>
      <c r="Y121" s="400">
        <v>1</v>
      </c>
      <c r="Z121" s="401">
        <v>4</v>
      </c>
      <c r="AA121" s="407"/>
      <c r="AB121" s="400">
        <v>5</v>
      </c>
      <c r="AC121" s="409"/>
      <c r="AD121" s="407"/>
      <c r="AE121" s="400">
        <v>5</v>
      </c>
      <c r="AF121" s="400">
        <v>5</v>
      </c>
      <c r="AG121" s="406"/>
      <c r="AH121" s="401">
        <v>5</v>
      </c>
      <c r="AI121" s="400">
        <v>5</v>
      </c>
      <c r="AJ121" s="400">
        <v>5</v>
      </c>
      <c r="AK121" s="400">
        <v>2</v>
      </c>
      <c r="AL121" s="395"/>
      <c r="AM121" s="400">
        <v>5</v>
      </c>
      <c r="AN121" s="400">
        <v>4</v>
      </c>
      <c r="AO121" s="400">
        <v>5</v>
      </c>
      <c r="AP121" s="400">
        <v>3</v>
      </c>
      <c r="AQ121" s="400">
        <v>5</v>
      </c>
      <c r="AR121" s="400">
        <v>5</v>
      </c>
      <c r="AS121" s="395"/>
      <c r="AT121" s="400">
        <v>5</v>
      </c>
      <c r="AU121" s="400">
        <v>5</v>
      </c>
      <c r="AV121" s="400">
        <v>5</v>
      </c>
      <c r="AW121" s="400">
        <v>5</v>
      </c>
      <c r="AX121" s="400">
        <v>2</v>
      </c>
      <c r="AY121" s="400">
        <v>5</v>
      </c>
      <c r="AZ121" s="400">
        <v>5</v>
      </c>
      <c r="BA121" s="400">
        <v>3</v>
      </c>
      <c r="BB121" s="409"/>
      <c r="BC121" s="401">
        <v>2</v>
      </c>
      <c r="BD121" s="400">
        <v>1</v>
      </c>
      <c r="BE121" s="395"/>
      <c r="BF121" s="400">
        <v>5</v>
      </c>
      <c r="BG121" s="400">
        <v>5</v>
      </c>
      <c r="BH121" s="395"/>
      <c r="BI121" s="400">
        <v>5</v>
      </c>
      <c r="BJ121" s="400">
        <v>5</v>
      </c>
      <c r="BK121" s="400">
        <v>5</v>
      </c>
      <c r="BL121" s="400">
        <v>4</v>
      </c>
      <c r="BM121" s="400">
        <v>2</v>
      </c>
      <c r="BN121" s="400">
        <v>5</v>
      </c>
      <c r="BO121" s="395"/>
      <c r="BP121" s="400">
        <v>5</v>
      </c>
      <c r="BQ121" s="400">
        <v>5</v>
      </c>
      <c r="BR121" s="406"/>
      <c r="BS121" s="400">
        <v>2</v>
      </c>
      <c r="BT121" s="400">
        <v>4</v>
      </c>
      <c r="BU121" s="400">
        <v>3</v>
      </c>
      <c r="BV121" s="400">
        <v>1</v>
      </c>
      <c r="BW121" s="400">
        <v>2</v>
      </c>
      <c r="BX121" s="409"/>
      <c r="BY121" s="400">
        <v>1</v>
      </c>
      <c r="BZ121" s="400">
        <v>5</v>
      </c>
      <c r="CA121" s="400">
        <v>1</v>
      </c>
      <c r="CB121" s="400">
        <v>1</v>
      </c>
      <c r="CC121" s="409"/>
      <c r="CD121" s="409"/>
      <c r="CE121" s="400">
        <v>1</v>
      </c>
      <c r="CF121" s="409"/>
      <c r="CG121" s="400">
        <v>4</v>
      </c>
      <c r="CH121" s="409"/>
      <c r="CI121" s="395"/>
      <c r="CJ121" s="409"/>
      <c r="CK121" s="400">
        <v>1</v>
      </c>
      <c r="CL121" s="395"/>
      <c r="CM121" s="404">
        <f t="shared" si="39"/>
        <v>3.5555555555555554</v>
      </c>
      <c r="CN121" s="401">
        <f t="shared" si="34"/>
        <v>91</v>
      </c>
      <c r="CO121" s="410"/>
      <c r="CP121" s="404">
        <f t="shared" si="40"/>
        <v>4.5</v>
      </c>
      <c r="CQ121" s="401">
        <f t="shared" si="35"/>
        <v>1</v>
      </c>
      <c r="CR121" s="410"/>
      <c r="CS121" s="404">
        <f t="shared" si="41"/>
        <v>3.6052631578947367</v>
      </c>
      <c r="CT121" s="401">
        <f t="shared" si="36"/>
        <v>113</v>
      </c>
      <c r="CU121" s="421"/>
      <c r="CV121" s="401">
        <f t="shared" si="42"/>
        <v>196</v>
      </c>
      <c r="CW121" s="404">
        <f t="shared" si="43"/>
        <v>3.6981132075471699</v>
      </c>
      <c r="CX121" s="401">
        <f t="shared" si="37"/>
        <v>96</v>
      </c>
      <c r="CY121" s="410"/>
      <c r="CZ121" s="764"/>
    </row>
    <row r="122" spans="1:104" ht="30.75" customHeight="1" thickBot="1" x14ac:dyDescent="0.3">
      <c r="A122" s="598" t="s">
        <v>1235</v>
      </c>
      <c r="B122" s="319" t="s">
        <v>1236</v>
      </c>
      <c r="C122" s="321" t="s">
        <v>589</v>
      </c>
      <c r="D122" s="321" t="s">
        <v>521</v>
      </c>
      <c r="E122" s="323"/>
      <c r="F122" s="396" t="s">
        <v>63</v>
      </c>
      <c r="G122" s="397">
        <f>'Stage 2 - Site Information'!N270</f>
        <v>150</v>
      </c>
      <c r="H122" s="413"/>
      <c r="I122" s="398">
        <f>'Stage 2 - Site Information'!M270</f>
        <v>5.3</v>
      </c>
      <c r="J122" s="414"/>
      <c r="K122" s="405"/>
      <c r="L122" s="408"/>
      <c r="M122" s="401">
        <f t="shared" si="38"/>
        <v>5</v>
      </c>
      <c r="N122" s="409"/>
      <c r="O122" s="400">
        <v>4</v>
      </c>
      <c r="P122" s="400">
        <v>1</v>
      </c>
      <c r="Q122" s="408"/>
      <c r="R122" s="400">
        <v>5</v>
      </c>
      <c r="S122" s="400">
        <v>5</v>
      </c>
      <c r="T122" s="400">
        <v>1</v>
      </c>
      <c r="U122" s="400">
        <v>4</v>
      </c>
      <c r="V122" s="407"/>
      <c r="W122" s="401">
        <v>4</v>
      </c>
      <c r="X122" s="401">
        <v>3</v>
      </c>
      <c r="Y122" s="400">
        <v>5</v>
      </c>
      <c r="Z122" s="401">
        <v>4</v>
      </c>
      <c r="AA122" s="407"/>
      <c r="AB122" s="400">
        <v>3</v>
      </c>
      <c r="AC122" s="409"/>
      <c r="AD122" s="407"/>
      <c r="AE122" s="400">
        <v>5</v>
      </c>
      <c r="AF122" s="400">
        <v>5</v>
      </c>
      <c r="AG122" s="406"/>
      <c r="AH122" s="401">
        <v>5</v>
      </c>
      <c r="AI122" s="400">
        <v>3</v>
      </c>
      <c r="AJ122" s="400">
        <v>5</v>
      </c>
      <c r="AK122" s="400">
        <v>2</v>
      </c>
      <c r="AL122" s="395"/>
      <c r="AM122" s="400">
        <v>5</v>
      </c>
      <c r="AN122" s="400">
        <v>4</v>
      </c>
      <c r="AO122" s="400">
        <v>5</v>
      </c>
      <c r="AP122" s="400">
        <v>3</v>
      </c>
      <c r="AQ122" s="400">
        <v>5</v>
      </c>
      <c r="AR122" s="400">
        <v>5</v>
      </c>
      <c r="AS122" s="395"/>
      <c r="AT122" s="400">
        <v>5</v>
      </c>
      <c r="AU122" s="400">
        <v>5</v>
      </c>
      <c r="AV122" s="400">
        <v>5</v>
      </c>
      <c r="AW122" s="400">
        <v>5</v>
      </c>
      <c r="AX122" s="400">
        <v>1</v>
      </c>
      <c r="AY122" s="400">
        <v>5</v>
      </c>
      <c r="AZ122" s="400">
        <v>5</v>
      </c>
      <c r="BA122" s="400">
        <v>5</v>
      </c>
      <c r="BB122" s="409"/>
      <c r="BC122" s="401">
        <v>2</v>
      </c>
      <c r="BD122" s="400">
        <v>1</v>
      </c>
      <c r="BE122" s="395"/>
      <c r="BF122" s="400">
        <v>4</v>
      </c>
      <c r="BG122" s="400">
        <v>5</v>
      </c>
      <c r="BH122" s="395"/>
      <c r="BI122" s="400">
        <v>5</v>
      </c>
      <c r="BJ122" s="400">
        <v>5</v>
      </c>
      <c r="BK122" s="400">
        <v>1</v>
      </c>
      <c r="BL122" s="400">
        <v>5</v>
      </c>
      <c r="BM122" s="400">
        <v>5</v>
      </c>
      <c r="BN122" s="400">
        <v>5</v>
      </c>
      <c r="BO122" s="395"/>
      <c r="BP122" s="400">
        <v>5</v>
      </c>
      <c r="BQ122" s="400">
        <v>5</v>
      </c>
      <c r="BR122" s="406"/>
      <c r="BS122" s="400">
        <v>1</v>
      </c>
      <c r="BT122" s="400">
        <v>2</v>
      </c>
      <c r="BU122" s="400">
        <v>1</v>
      </c>
      <c r="BV122" s="400">
        <v>3</v>
      </c>
      <c r="BW122" s="400">
        <v>5</v>
      </c>
      <c r="BX122" s="409"/>
      <c r="BY122" s="400">
        <v>4</v>
      </c>
      <c r="BZ122" s="400">
        <v>3</v>
      </c>
      <c r="CA122" s="400">
        <v>1</v>
      </c>
      <c r="CB122" s="400">
        <v>4</v>
      </c>
      <c r="CC122" s="409"/>
      <c r="CD122" s="409"/>
      <c r="CE122" s="400">
        <v>1</v>
      </c>
      <c r="CF122" s="409"/>
      <c r="CG122" s="400">
        <v>5</v>
      </c>
      <c r="CH122" s="409"/>
      <c r="CI122" s="395"/>
      <c r="CJ122" s="409"/>
      <c r="CK122" s="400">
        <v>1</v>
      </c>
      <c r="CL122" s="395"/>
      <c r="CM122" s="404">
        <f t="shared" si="39"/>
        <v>3.7777777777777777</v>
      </c>
      <c r="CN122" s="401">
        <f t="shared" si="34"/>
        <v>51</v>
      </c>
      <c r="CO122" s="410"/>
      <c r="CP122" s="404">
        <f t="shared" si="40"/>
        <v>4.166666666666667</v>
      </c>
      <c r="CQ122" s="401">
        <f t="shared" si="35"/>
        <v>18</v>
      </c>
      <c r="CR122" s="410"/>
      <c r="CS122" s="404">
        <f t="shared" si="41"/>
        <v>3.736842105263158</v>
      </c>
      <c r="CT122" s="401">
        <f t="shared" si="36"/>
        <v>87</v>
      </c>
      <c r="CU122" s="421"/>
      <c r="CV122" s="401">
        <f t="shared" si="42"/>
        <v>201</v>
      </c>
      <c r="CW122" s="404">
        <f t="shared" si="43"/>
        <v>3.7924528301886791</v>
      </c>
      <c r="CX122" s="401">
        <f t="shared" si="37"/>
        <v>72</v>
      </c>
      <c r="CY122" s="410"/>
      <c r="CZ122" s="764"/>
    </row>
    <row r="123" spans="1:104" ht="30.75" customHeight="1" thickBot="1" x14ac:dyDescent="0.3">
      <c r="A123" s="598" t="s">
        <v>1237</v>
      </c>
      <c r="B123" s="319" t="s">
        <v>1238</v>
      </c>
      <c r="C123" s="321" t="s">
        <v>589</v>
      </c>
      <c r="D123" s="321" t="s">
        <v>521</v>
      </c>
      <c r="E123" s="323"/>
      <c r="F123" s="396" t="s">
        <v>63</v>
      </c>
      <c r="G123" s="397">
        <f>'Stage 2 - Site Information'!N271</f>
        <v>45</v>
      </c>
      <c r="H123" s="413"/>
      <c r="I123" s="398">
        <f>'Stage 2 - Site Information'!M271</f>
        <v>1.62</v>
      </c>
      <c r="J123" s="414"/>
      <c r="K123" s="405"/>
      <c r="L123" s="408"/>
      <c r="M123" s="401">
        <f t="shared" si="38"/>
        <v>5</v>
      </c>
      <c r="N123" s="409"/>
      <c r="O123" s="400">
        <v>4</v>
      </c>
      <c r="P123" s="400">
        <v>1</v>
      </c>
      <c r="Q123" s="408"/>
      <c r="R123" s="400">
        <v>5</v>
      </c>
      <c r="S123" s="400">
        <v>5</v>
      </c>
      <c r="T123" s="400">
        <v>1</v>
      </c>
      <c r="U123" s="400">
        <v>4</v>
      </c>
      <c r="V123" s="407"/>
      <c r="W123" s="401">
        <v>4</v>
      </c>
      <c r="X123" s="401">
        <v>3</v>
      </c>
      <c r="Y123" s="400">
        <v>5</v>
      </c>
      <c r="Z123" s="401">
        <v>4</v>
      </c>
      <c r="AA123" s="407"/>
      <c r="AB123" s="400">
        <v>3</v>
      </c>
      <c r="AC123" s="409"/>
      <c r="AD123" s="407"/>
      <c r="AE123" s="400">
        <v>5</v>
      </c>
      <c r="AF123" s="400">
        <v>5</v>
      </c>
      <c r="AG123" s="406"/>
      <c r="AH123" s="401">
        <v>5</v>
      </c>
      <c r="AI123" s="400">
        <v>3</v>
      </c>
      <c r="AJ123" s="400">
        <v>5</v>
      </c>
      <c r="AK123" s="400">
        <v>2</v>
      </c>
      <c r="AL123" s="395"/>
      <c r="AM123" s="400">
        <v>5</v>
      </c>
      <c r="AN123" s="400">
        <v>5</v>
      </c>
      <c r="AO123" s="400">
        <v>5</v>
      </c>
      <c r="AP123" s="400">
        <v>3</v>
      </c>
      <c r="AQ123" s="400">
        <v>5</v>
      </c>
      <c r="AR123" s="400">
        <v>5</v>
      </c>
      <c r="AS123" s="395"/>
      <c r="AT123" s="400">
        <v>5</v>
      </c>
      <c r="AU123" s="400">
        <v>5</v>
      </c>
      <c r="AV123" s="400">
        <v>5</v>
      </c>
      <c r="AW123" s="400">
        <v>5</v>
      </c>
      <c r="AX123" s="400">
        <v>1</v>
      </c>
      <c r="AY123" s="400">
        <v>5</v>
      </c>
      <c r="AZ123" s="400">
        <v>5</v>
      </c>
      <c r="BA123" s="400">
        <v>5</v>
      </c>
      <c r="BB123" s="409"/>
      <c r="BC123" s="401">
        <v>3</v>
      </c>
      <c r="BD123" s="400">
        <v>1</v>
      </c>
      <c r="BE123" s="395"/>
      <c r="BF123" s="400">
        <v>3</v>
      </c>
      <c r="BG123" s="400">
        <v>5</v>
      </c>
      <c r="BH123" s="395"/>
      <c r="BI123" s="400">
        <v>5</v>
      </c>
      <c r="BJ123" s="400">
        <v>5</v>
      </c>
      <c r="BK123" s="400">
        <v>1</v>
      </c>
      <c r="BL123" s="400">
        <v>5</v>
      </c>
      <c r="BM123" s="400">
        <v>2</v>
      </c>
      <c r="BN123" s="400">
        <v>5</v>
      </c>
      <c r="BO123" s="395"/>
      <c r="BP123" s="400">
        <v>5</v>
      </c>
      <c r="BQ123" s="400">
        <v>5</v>
      </c>
      <c r="BR123" s="406"/>
      <c r="BS123" s="400">
        <v>1</v>
      </c>
      <c r="BT123" s="400">
        <v>2</v>
      </c>
      <c r="BU123" s="400">
        <v>1</v>
      </c>
      <c r="BV123" s="400">
        <v>3</v>
      </c>
      <c r="BW123" s="400">
        <v>5</v>
      </c>
      <c r="BX123" s="409"/>
      <c r="BY123" s="400">
        <v>4</v>
      </c>
      <c r="BZ123" s="400">
        <v>3</v>
      </c>
      <c r="CA123" s="400">
        <v>1</v>
      </c>
      <c r="CB123" s="400">
        <v>4</v>
      </c>
      <c r="CC123" s="409"/>
      <c r="CD123" s="409"/>
      <c r="CE123" s="400">
        <v>1</v>
      </c>
      <c r="CF123" s="409"/>
      <c r="CG123" s="400">
        <v>5</v>
      </c>
      <c r="CH123" s="409"/>
      <c r="CI123" s="395"/>
      <c r="CJ123" s="409"/>
      <c r="CK123" s="400">
        <v>1</v>
      </c>
      <c r="CL123" s="395"/>
      <c r="CM123" s="404">
        <f t="shared" si="39"/>
        <v>3.7777777777777777</v>
      </c>
      <c r="CN123" s="401">
        <f t="shared" si="34"/>
        <v>51</v>
      </c>
      <c r="CO123" s="410"/>
      <c r="CP123" s="404">
        <f t="shared" si="40"/>
        <v>4.166666666666667</v>
      </c>
      <c r="CQ123" s="401">
        <f t="shared" si="35"/>
        <v>18</v>
      </c>
      <c r="CR123" s="410"/>
      <c r="CS123" s="404">
        <f t="shared" si="41"/>
        <v>3.6842105263157894</v>
      </c>
      <c r="CT123" s="401">
        <f t="shared" si="36"/>
        <v>101</v>
      </c>
      <c r="CU123" s="421"/>
      <c r="CV123" s="401">
        <f t="shared" si="42"/>
        <v>199</v>
      </c>
      <c r="CW123" s="404">
        <f t="shared" si="43"/>
        <v>3.7547169811320753</v>
      </c>
      <c r="CX123" s="401">
        <f t="shared" si="37"/>
        <v>81</v>
      </c>
      <c r="CY123" s="410"/>
      <c r="CZ123" s="764"/>
    </row>
    <row r="124" spans="1:104" ht="30.75" customHeight="1" thickBot="1" x14ac:dyDescent="0.3">
      <c r="A124" s="598" t="s">
        <v>1239</v>
      </c>
      <c r="B124" s="319" t="s">
        <v>1240</v>
      </c>
      <c r="C124" s="321" t="s">
        <v>589</v>
      </c>
      <c r="D124" s="321" t="s">
        <v>521</v>
      </c>
      <c r="E124" s="323"/>
      <c r="F124" s="396" t="s">
        <v>63</v>
      </c>
      <c r="G124" s="397">
        <f>'Stage 2 - Site Information'!N272</f>
        <v>45</v>
      </c>
      <c r="H124" s="413"/>
      <c r="I124" s="398">
        <f>'Stage 2 - Site Information'!M272</f>
        <v>1.53</v>
      </c>
      <c r="J124" s="414"/>
      <c r="K124" s="405"/>
      <c r="L124" s="408"/>
      <c r="M124" s="401">
        <f t="shared" ref="M124:M155" si="44">IF(I124&gt;0.249,5,1)</f>
        <v>5</v>
      </c>
      <c r="N124" s="409"/>
      <c r="O124" s="400">
        <v>4</v>
      </c>
      <c r="P124" s="400">
        <v>1</v>
      </c>
      <c r="Q124" s="408"/>
      <c r="R124" s="400">
        <v>5</v>
      </c>
      <c r="S124" s="400">
        <v>5</v>
      </c>
      <c r="T124" s="400">
        <v>1</v>
      </c>
      <c r="U124" s="400">
        <v>4</v>
      </c>
      <c r="V124" s="407"/>
      <c r="W124" s="401">
        <v>4</v>
      </c>
      <c r="X124" s="401">
        <v>3</v>
      </c>
      <c r="Y124" s="400">
        <v>5</v>
      </c>
      <c r="Z124" s="401">
        <v>4</v>
      </c>
      <c r="AA124" s="407"/>
      <c r="AB124" s="400">
        <v>3</v>
      </c>
      <c r="AC124" s="409"/>
      <c r="AD124" s="407"/>
      <c r="AE124" s="400">
        <v>5</v>
      </c>
      <c r="AF124" s="400">
        <v>5</v>
      </c>
      <c r="AG124" s="406"/>
      <c r="AH124" s="401">
        <v>5</v>
      </c>
      <c r="AI124" s="400">
        <v>3</v>
      </c>
      <c r="AJ124" s="400">
        <v>5</v>
      </c>
      <c r="AK124" s="400">
        <v>2</v>
      </c>
      <c r="AL124" s="395"/>
      <c r="AM124" s="400">
        <v>5</v>
      </c>
      <c r="AN124" s="400">
        <v>3</v>
      </c>
      <c r="AO124" s="400">
        <v>5</v>
      </c>
      <c r="AP124" s="400">
        <v>3</v>
      </c>
      <c r="AQ124" s="400">
        <v>5</v>
      </c>
      <c r="AR124" s="400">
        <v>5</v>
      </c>
      <c r="AS124" s="395"/>
      <c r="AT124" s="400">
        <v>5</v>
      </c>
      <c r="AU124" s="400">
        <v>5</v>
      </c>
      <c r="AV124" s="400">
        <v>5</v>
      </c>
      <c r="AW124" s="400">
        <v>5</v>
      </c>
      <c r="AX124" s="400">
        <v>1</v>
      </c>
      <c r="AY124" s="400">
        <v>5</v>
      </c>
      <c r="AZ124" s="400">
        <v>5</v>
      </c>
      <c r="BA124" s="400">
        <v>5</v>
      </c>
      <c r="BB124" s="409"/>
      <c r="BC124" s="401">
        <v>3</v>
      </c>
      <c r="BD124" s="400">
        <v>3</v>
      </c>
      <c r="BE124" s="395"/>
      <c r="BF124" s="400">
        <v>3</v>
      </c>
      <c r="BG124" s="400">
        <v>5</v>
      </c>
      <c r="BH124" s="395"/>
      <c r="BI124" s="400">
        <v>5</v>
      </c>
      <c r="BJ124" s="400">
        <v>5</v>
      </c>
      <c r="BK124" s="400">
        <v>1</v>
      </c>
      <c r="BL124" s="400">
        <v>5</v>
      </c>
      <c r="BM124" s="400">
        <v>2</v>
      </c>
      <c r="BN124" s="400">
        <v>5</v>
      </c>
      <c r="BO124" s="395"/>
      <c r="BP124" s="400">
        <v>5</v>
      </c>
      <c r="BQ124" s="400">
        <v>5</v>
      </c>
      <c r="BR124" s="406"/>
      <c r="BS124" s="400">
        <v>1</v>
      </c>
      <c r="BT124" s="400">
        <v>2</v>
      </c>
      <c r="BU124" s="400">
        <v>1</v>
      </c>
      <c r="BV124" s="400">
        <v>4</v>
      </c>
      <c r="BW124" s="400">
        <v>4</v>
      </c>
      <c r="BX124" s="409"/>
      <c r="BY124" s="400">
        <v>4</v>
      </c>
      <c r="BZ124" s="400">
        <v>3</v>
      </c>
      <c r="CA124" s="400">
        <v>1</v>
      </c>
      <c r="CB124" s="400">
        <v>4</v>
      </c>
      <c r="CC124" s="409"/>
      <c r="CD124" s="409"/>
      <c r="CE124" s="400">
        <v>1</v>
      </c>
      <c r="CF124" s="409"/>
      <c r="CG124" s="400">
        <v>5</v>
      </c>
      <c r="CH124" s="409"/>
      <c r="CI124" s="395"/>
      <c r="CJ124" s="409"/>
      <c r="CK124" s="400">
        <v>1</v>
      </c>
      <c r="CL124" s="395"/>
      <c r="CM124" s="404">
        <f t="shared" ref="CM124:CM155" si="45">SUM(R124:AC124)/COUNTA(R124:AC124)</f>
        <v>3.7777777777777777</v>
      </c>
      <c r="CN124" s="401">
        <f t="shared" si="34"/>
        <v>51</v>
      </c>
      <c r="CO124" s="410"/>
      <c r="CP124" s="404">
        <f t="shared" ref="CP124:CP155" si="46">SUM(AE124:AK124)/COUNTA(AE124:AK124)</f>
        <v>4.166666666666667</v>
      </c>
      <c r="CQ124" s="401">
        <f t="shared" si="35"/>
        <v>18</v>
      </c>
      <c r="CR124" s="410"/>
      <c r="CS124" s="404">
        <f t="shared" ref="CS124:CS155" si="47">SUM(AM124:CK124)/COUNTA(AM124:CK124)</f>
        <v>3.6842105263157894</v>
      </c>
      <c r="CT124" s="401">
        <f t="shared" si="36"/>
        <v>101</v>
      </c>
      <c r="CU124" s="421"/>
      <c r="CV124" s="401">
        <f t="shared" ref="CV124:CV155" si="48">SUM(R124:CK124)</f>
        <v>199</v>
      </c>
      <c r="CW124" s="404">
        <f t="shared" ref="CW124:CW155" si="49">CV124/COUNTA(R124:CK124)</f>
        <v>3.7547169811320753</v>
      </c>
      <c r="CX124" s="401">
        <f t="shared" si="37"/>
        <v>81</v>
      </c>
      <c r="CY124" s="410"/>
      <c r="CZ124" s="764"/>
    </row>
    <row r="125" spans="1:104" ht="30.75" customHeight="1" thickBot="1" x14ac:dyDescent="0.3">
      <c r="A125" s="598" t="s">
        <v>1241</v>
      </c>
      <c r="B125" s="319" t="s">
        <v>1242</v>
      </c>
      <c r="C125" s="363" t="s">
        <v>587</v>
      </c>
      <c r="D125" s="321" t="s">
        <v>565</v>
      </c>
      <c r="E125" s="323"/>
      <c r="F125" s="396" t="s">
        <v>63</v>
      </c>
      <c r="G125" s="397">
        <f>'Stage 2 - Site Information'!N273</f>
        <v>140</v>
      </c>
      <c r="H125" s="415" t="s">
        <v>63</v>
      </c>
      <c r="I125" s="398">
        <f>'Stage 2 - Site Information'!M273</f>
        <v>4.7</v>
      </c>
      <c r="J125" s="416" t="s">
        <v>746</v>
      </c>
      <c r="K125" s="405"/>
      <c r="L125" s="408"/>
      <c r="M125" s="401">
        <f t="shared" si="44"/>
        <v>5</v>
      </c>
      <c r="N125" s="409"/>
      <c r="O125" s="400">
        <v>5</v>
      </c>
      <c r="P125" s="400">
        <v>1</v>
      </c>
      <c r="Q125" s="408"/>
      <c r="R125" s="400">
        <v>5</v>
      </c>
      <c r="S125" s="400">
        <v>5</v>
      </c>
      <c r="T125" s="400">
        <v>1</v>
      </c>
      <c r="U125" s="400">
        <v>4</v>
      </c>
      <c r="V125" s="407"/>
      <c r="W125" s="401">
        <v>4</v>
      </c>
      <c r="X125" s="401">
        <v>3</v>
      </c>
      <c r="Y125" s="400">
        <v>1</v>
      </c>
      <c r="Z125" s="401">
        <v>4</v>
      </c>
      <c r="AA125" s="407"/>
      <c r="AB125" s="400">
        <v>5</v>
      </c>
      <c r="AC125" s="409"/>
      <c r="AD125" s="407"/>
      <c r="AE125" s="400">
        <v>5</v>
      </c>
      <c r="AF125" s="400">
        <v>5</v>
      </c>
      <c r="AG125" s="406"/>
      <c r="AH125" s="401">
        <v>4</v>
      </c>
      <c r="AI125" s="400">
        <v>5</v>
      </c>
      <c r="AJ125" s="400">
        <v>1</v>
      </c>
      <c r="AK125" s="400">
        <v>2</v>
      </c>
      <c r="AL125" s="395"/>
      <c r="AM125" s="400">
        <v>5</v>
      </c>
      <c r="AN125" s="400">
        <v>3</v>
      </c>
      <c r="AO125" s="400">
        <v>4</v>
      </c>
      <c r="AP125" s="400">
        <v>3</v>
      </c>
      <c r="AQ125" s="400">
        <v>5</v>
      </c>
      <c r="AR125" s="400">
        <v>4</v>
      </c>
      <c r="AS125" s="395"/>
      <c r="AT125" s="400">
        <v>5</v>
      </c>
      <c r="AU125" s="400">
        <v>5</v>
      </c>
      <c r="AV125" s="400">
        <v>5</v>
      </c>
      <c r="AW125" s="400">
        <v>1</v>
      </c>
      <c r="AX125" s="400">
        <v>2</v>
      </c>
      <c r="AY125" s="400">
        <v>5</v>
      </c>
      <c r="AZ125" s="400">
        <v>5</v>
      </c>
      <c r="BA125" s="400">
        <v>5</v>
      </c>
      <c r="BB125" s="409"/>
      <c r="BC125" s="401">
        <v>3</v>
      </c>
      <c r="BD125" s="400">
        <v>3</v>
      </c>
      <c r="BE125" s="395"/>
      <c r="BF125" s="400">
        <v>3</v>
      </c>
      <c r="BG125" s="400">
        <v>2</v>
      </c>
      <c r="BH125" s="395"/>
      <c r="BI125" s="400">
        <v>5</v>
      </c>
      <c r="BJ125" s="400">
        <v>5</v>
      </c>
      <c r="BK125" s="400">
        <v>5</v>
      </c>
      <c r="BL125" s="400">
        <v>5</v>
      </c>
      <c r="BM125" s="400">
        <v>5</v>
      </c>
      <c r="BN125" s="400">
        <v>3</v>
      </c>
      <c r="BO125" s="395"/>
      <c r="BP125" s="400">
        <v>5</v>
      </c>
      <c r="BQ125" s="400">
        <v>5</v>
      </c>
      <c r="BR125" s="406"/>
      <c r="BS125" s="400">
        <v>3</v>
      </c>
      <c r="BT125" s="400">
        <v>2</v>
      </c>
      <c r="BU125" s="400">
        <v>4</v>
      </c>
      <c r="BV125" s="400">
        <v>5</v>
      </c>
      <c r="BW125" s="400">
        <v>5</v>
      </c>
      <c r="BX125" s="409"/>
      <c r="BY125" s="400">
        <v>4</v>
      </c>
      <c r="BZ125" s="400">
        <v>5</v>
      </c>
      <c r="CA125" s="400">
        <v>5</v>
      </c>
      <c r="CB125" s="400">
        <v>5</v>
      </c>
      <c r="CC125" s="409"/>
      <c r="CD125" s="409"/>
      <c r="CE125" s="400">
        <v>5</v>
      </c>
      <c r="CF125" s="409"/>
      <c r="CG125" s="400">
        <v>5</v>
      </c>
      <c r="CH125" s="409"/>
      <c r="CI125" s="395"/>
      <c r="CJ125" s="409"/>
      <c r="CK125" s="400">
        <v>1</v>
      </c>
      <c r="CL125" s="395"/>
      <c r="CM125" s="404">
        <f t="shared" si="45"/>
        <v>3.5555555555555554</v>
      </c>
      <c r="CN125" s="401">
        <f t="shared" si="34"/>
        <v>91</v>
      </c>
      <c r="CO125" s="410"/>
      <c r="CP125" s="404">
        <f t="shared" si="46"/>
        <v>3.6666666666666665</v>
      </c>
      <c r="CQ125" s="401">
        <f t="shared" si="35"/>
        <v>68</v>
      </c>
      <c r="CR125" s="410"/>
      <c r="CS125" s="404">
        <f t="shared" si="47"/>
        <v>4.0789473684210522</v>
      </c>
      <c r="CT125" s="401">
        <f t="shared" si="36"/>
        <v>42</v>
      </c>
      <c r="CU125" s="421"/>
      <c r="CV125" s="401">
        <f t="shared" si="48"/>
        <v>209</v>
      </c>
      <c r="CW125" s="404">
        <f t="shared" si="49"/>
        <v>3.9433962264150941</v>
      </c>
      <c r="CX125" s="401">
        <f t="shared" si="37"/>
        <v>25</v>
      </c>
      <c r="CY125" s="410"/>
      <c r="CZ125" s="764"/>
    </row>
    <row r="126" spans="1:104" ht="30.75" customHeight="1" thickBot="1" x14ac:dyDescent="0.3">
      <c r="A126" s="598" t="s">
        <v>1243</v>
      </c>
      <c r="B126" s="319" t="s">
        <v>1244</v>
      </c>
      <c r="C126" s="363" t="s">
        <v>514</v>
      </c>
      <c r="D126" s="321" t="s">
        <v>518</v>
      </c>
      <c r="E126" s="323"/>
      <c r="F126" s="413" t="s">
        <v>63</v>
      </c>
      <c r="G126" s="397">
        <f>'Stage 2 - Site Information'!N274</f>
        <v>9</v>
      </c>
      <c r="H126" s="413"/>
      <c r="I126" s="398">
        <f>'Stage 2 - Site Information'!M274</f>
        <v>0.25</v>
      </c>
      <c r="J126" s="414"/>
      <c r="K126" s="405"/>
      <c r="L126" s="408"/>
      <c r="M126" s="401">
        <f t="shared" si="44"/>
        <v>5</v>
      </c>
      <c r="N126" s="409"/>
      <c r="O126" s="400">
        <v>5</v>
      </c>
      <c r="P126" s="400">
        <v>3</v>
      </c>
      <c r="Q126" s="408"/>
      <c r="R126" s="400">
        <v>5</v>
      </c>
      <c r="S126" s="400">
        <v>5</v>
      </c>
      <c r="T126" s="400">
        <v>3</v>
      </c>
      <c r="U126" s="400">
        <v>3</v>
      </c>
      <c r="V126" s="407"/>
      <c r="W126" s="401">
        <v>4</v>
      </c>
      <c r="X126" s="401">
        <v>3</v>
      </c>
      <c r="Y126" s="400">
        <v>5</v>
      </c>
      <c r="Z126" s="401">
        <v>4</v>
      </c>
      <c r="AA126" s="407"/>
      <c r="AB126" s="400">
        <v>5</v>
      </c>
      <c r="AC126" s="400">
        <v>5</v>
      </c>
      <c r="AD126" s="407"/>
      <c r="AE126" s="400">
        <v>1</v>
      </c>
      <c r="AF126" s="400">
        <v>1</v>
      </c>
      <c r="AG126" s="406"/>
      <c r="AH126" s="401">
        <v>2</v>
      </c>
      <c r="AI126" s="400">
        <v>3</v>
      </c>
      <c r="AJ126" s="400">
        <v>1</v>
      </c>
      <c r="AK126" s="400">
        <v>2</v>
      </c>
      <c r="AL126" s="395"/>
      <c r="AM126" s="400">
        <v>5</v>
      </c>
      <c r="AN126" s="400">
        <v>5</v>
      </c>
      <c r="AO126" s="400">
        <v>3</v>
      </c>
      <c r="AP126" s="400">
        <v>4</v>
      </c>
      <c r="AQ126" s="400">
        <v>5</v>
      </c>
      <c r="AR126" s="400">
        <v>5</v>
      </c>
      <c r="AS126" s="395"/>
      <c r="AT126" s="400">
        <v>5</v>
      </c>
      <c r="AU126" s="400">
        <v>5</v>
      </c>
      <c r="AV126" s="400">
        <v>5</v>
      </c>
      <c r="AW126" s="400">
        <v>5</v>
      </c>
      <c r="AX126" s="400">
        <v>5</v>
      </c>
      <c r="AY126" s="400">
        <v>5</v>
      </c>
      <c r="AZ126" s="400">
        <v>5</v>
      </c>
      <c r="BA126" s="400">
        <v>5</v>
      </c>
      <c r="BB126" s="409"/>
      <c r="BC126" s="401">
        <v>5</v>
      </c>
      <c r="BD126" s="400">
        <v>5</v>
      </c>
      <c r="BE126" s="395"/>
      <c r="BF126" s="400">
        <v>5</v>
      </c>
      <c r="BG126" s="400">
        <v>5</v>
      </c>
      <c r="BH126" s="395"/>
      <c r="BI126" s="400">
        <v>5</v>
      </c>
      <c r="BJ126" s="400">
        <v>5</v>
      </c>
      <c r="BK126" s="400">
        <v>3</v>
      </c>
      <c r="BL126" s="400">
        <v>5</v>
      </c>
      <c r="BM126" s="400">
        <v>5</v>
      </c>
      <c r="BN126" s="400">
        <v>5</v>
      </c>
      <c r="BO126" s="395"/>
      <c r="BP126" s="400">
        <v>5</v>
      </c>
      <c r="BQ126" s="400">
        <v>5</v>
      </c>
      <c r="BR126" s="406"/>
      <c r="BS126" s="400">
        <v>4</v>
      </c>
      <c r="BT126" s="400">
        <v>2</v>
      </c>
      <c r="BU126" s="400">
        <v>4</v>
      </c>
      <c r="BV126" s="400">
        <v>2</v>
      </c>
      <c r="BW126" s="400">
        <v>5</v>
      </c>
      <c r="BX126" s="409"/>
      <c r="BY126" s="400">
        <v>4</v>
      </c>
      <c r="BZ126" s="400">
        <v>4</v>
      </c>
      <c r="CA126" s="400">
        <v>5</v>
      </c>
      <c r="CB126" s="400">
        <v>5</v>
      </c>
      <c r="CC126" s="409"/>
      <c r="CD126" s="409"/>
      <c r="CE126" s="400">
        <v>1</v>
      </c>
      <c r="CF126" s="409"/>
      <c r="CG126" s="400">
        <v>5</v>
      </c>
      <c r="CH126" s="409"/>
      <c r="CI126" s="395"/>
      <c r="CJ126" s="409"/>
      <c r="CK126" s="400">
        <v>1</v>
      </c>
      <c r="CL126" s="395"/>
      <c r="CM126" s="404">
        <f t="shared" si="45"/>
        <v>4.2</v>
      </c>
      <c r="CN126" s="401">
        <f t="shared" si="34"/>
        <v>22</v>
      </c>
      <c r="CO126" s="410"/>
      <c r="CP126" s="404">
        <f t="shared" si="46"/>
        <v>1.6666666666666667</v>
      </c>
      <c r="CQ126" s="401">
        <f t="shared" si="35"/>
        <v>127</v>
      </c>
      <c r="CR126" s="410"/>
      <c r="CS126" s="404">
        <f t="shared" si="47"/>
        <v>4.3947368421052628</v>
      </c>
      <c r="CT126" s="401">
        <f t="shared" si="36"/>
        <v>11</v>
      </c>
      <c r="CU126" s="421"/>
      <c r="CV126" s="401">
        <f t="shared" si="48"/>
        <v>219</v>
      </c>
      <c r="CW126" s="404">
        <f t="shared" si="49"/>
        <v>4.0555555555555554</v>
      </c>
      <c r="CX126" s="401">
        <f t="shared" si="37"/>
        <v>10</v>
      </c>
      <c r="CY126" s="410"/>
      <c r="CZ126" s="764"/>
    </row>
    <row r="127" spans="1:104" ht="30.75" customHeight="1" thickBot="1" x14ac:dyDescent="0.3">
      <c r="A127" s="594" t="s">
        <v>1245</v>
      </c>
      <c r="B127" s="319" t="s">
        <v>1246</v>
      </c>
      <c r="C127" s="320" t="s">
        <v>1185</v>
      </c>
      <c r="D127" s="320" t="s">
        <v>515</v>
      </c>
      <c r="E127" s="323"/>
      <c r="F127" s="396" t="s">
        <v>63</v>
      </c>
      <c r="G127" s="397">
        <f>'Stage 2 - Site Information'!N275</f>
        <v>300</v>
      </c>
      <c r="H127" s="396"/>
      <c r="I127" s="398">
        <f>'Stage 2 - Site Information'!M275</f>
        <v>10.54</v>
      </c>
      <c r="J127" s="399"/>
      <c r="K127" s="405"/>
      <c r="L127" s="408"/>
      <c r="M127" s="401">
        <f t="shared" si="44"/>
        <v>5</v>
      </c>
      <c r="N127" s="409"/>
      <c r="O127" s="400">
        <v>1</v>
      </c>
      <c r="P127" s="400">
        <v>1</v>
      </c>
      <c r="Q127" s="408"/>
      <c r="R127" s="400">
        <v>5</v>
      </c>
      <c r="S127" s="400">
        <v>5</v>
      </c>
      <c r="T127" s="400">
        <v>1</v>
      </c>
      <c r="U127" s="400">
        <v>4</v>
      </c>
      <c r="V127" s="407"/>
      <c r="W127" s="401">
        <v>1</v>
      </c>
      <c r="X127" s="401">
        <v>3</v>
      </c>
      <c r="Y127" s="400">
        <v>1</v>
      </c>
      <c r="Z127" s="401">
        <v>4</v>
      </c>
      <c r="AA127" s="407"/>
      <c r="AB127" s="400">
        <v>5</v>
      </c>
      <c r="AC127" s="409"/>
      <c r="AD127" s="407"/>
      <c r="AE127" s="400">
        <v>1</v>
      </c>
      <c r="AF127" s="400">
        <v>1</v>
      </c>
      <c r="AG127" s="406"/>
      <c r="AH127" s="401">
        <v>5</v>
      </c>
      <c r="AI127" s="400">
        <v>3</v>
      </c>
      <c r="AJ127" s="400">
        <v>5</v>
      </c>
      <c r="AK127" s="400">
        <v>2</v>
      </c>
      <c r="AL127" s="395"/>
      <c r="AM127" s="400">
        <v>5</v>
      </c>
      <c r="AN127" s="400">
        <v>4</v>
      </c>
      <c r="AO127" s="400">
        <v>5</v>
      </c>
      <c r="AP127" s="400">
        <v>2</v>
      </c>
      <c r="AQ127" s="400">
        <v>4</v>
      </c>
      <c r="AR127" s="400">
        <v>5</v>
      </c>
      <c r="AS127" s="395"/>
      <c r="AT127" s="400">
        <v>2</v>
      </c>
      <c r="AU127" s="400">
        <v>1</v>
      </c>
      <c r="AV127" s="400">
        <v>5</v>
      </c>
      <c r="AW127" s="400">
        <v>5</v>
      </c>
      <c r="AX127" s="400">
        <v>2</v>
      </c>
      <c r="AY127" s="400">
        <v>5</v>
      </c>
      <c r="AZ127" s="400">
        <v>5</v>
      </c>
      <c r="BA127" s="400">
        <v>5</v>
      </c>
      <c r="BB127" s="409"/>
      <c r="BC127" s="401">
        <v>1</v>
      </c>
      <c r="BD127" s="400">
        <v>1</v>
      </c>
      <c r="BE127" s="395"/>
      <c r="BF127" s="400">
        <v>5</v>
      </c>
      <c r="BG127" s="400">
        <v>5</v>
      </c>
      <c r="BH127" s="395"/>
      <c r="BI127" s="400">
        <v>5</v>
      </c>
      <c r="BJ127" s="400">
        <v>3</v>
      </c>
      <c r="BK127" s="400">
        <v>1</v>
      </c>
      <c r="BL127" s="400">
        <v>5</v>
      </c>
      <c r="BM127" s="400">
        <v>1</v>
      </c>
      <c r="BN127" s="400">
        <v>5</v>
      </c>
      <c r="BO127" s="395"/>
      <c r="BP127" s="400">
        <v>1</v>
      </c>
      <c r="BQ127" s="400">
        <v>5</v>
      </c>
      <c r="BR127" s="406"/>
      <c r="BS127" s="400">
        <v>2</v>
      </c>
      <c r="BT127" s="400">
        <v>1</v>
      </c>
      <c r="BU127" s="400">
        <v>1</v>
      </c>
      <c r="BV127" s="400">
        <v>1</v>
      </c>
      <c r="BW127" s="400">
        <v>1</v>
      </c>
      <c r="BX127" s="409"/>
      <c r="BY127" s="400">
        <v>1</v>
      </c>
      <c r="BZ127" s="400">
        <v>1</v>
      </c>
      <c r="CA127" s="400">
        <v>1</v>
      </c>
      <c r="CB127" s="400">
        <v>1</v>
      </c>
      <c r="CC127" s="409"/>
      <c r="CD127" s="409"/>
      <c r="CE127" s="400">
        <v>1</v>
      </c>
      <c r="CF127" s="409"/>
      <c r="CG127" s="400">
        <v>2</v>
      </c>
      <c r="CH127" s="409"/>
      <c r="CI127" s="395"/>
      <c r="CJ127" s="409"/>
      <c r="CK127" s="400">
        <v>1</v>
      </c>
      <c r="CL127" s="395"/>
      <c r="CM127" s="404">
        <f t="shared" si="45"/>
        <v>3.2222222222222223</v>
      </c>
      <c r="CN127" s="401">
        <f t="shared" si="34"/>
        <v>123</v>
      </c>
      <c r="CO127" s="410"/>
      <c r="CP127" s="404">
        <f t="shared" si="46"/>
        <v>2.8333333333333335</v>
      </c>
      <c r="CQ127" s="401">
        <f t="shared" si="35"/>
        <v>86</v>
      </c>
      <c r="CR127" s="410"/>
      <c r="CS127" s="404">
        <f t="shared" si="47"/>
        <v>2.8157894736842106</v>
      </c>
      <c r="CT127" s="401">
        <f t="shared" si="36"/>
        <v>148</v>
      </c>
      <c r="CU127" s="421"/>
      <c r="CV127" s="401">
        <f t="shared" si="48"/>
        <v>153</v>
      </c>
      <c r="CW127" s="404">
        <f t="shared" si="49"/>
        <v>2.8867924528301887</v>
      </c>
      <c r="CX127" s="401">
        <f t="shared" si="37"/>
        <v>148</v>
      </c>
      <c r="CY127" s="410"/>
      <c r="CZ127" s="764" t="s">
        <v>1368</v>
      </c>
    </row>
    <row r="128" spans="1:104" ht="30.75" customHeight="1" thickBot="1" x14ac:dyDescent="0.3">
      <c r="A128" s="598" t="s">
        <v>1255</v>
      </c>
      <c r="B128" s="319" t="s">
        <v>1256</v>
      </c>
      <c r="C128" s="363" t="s">
        <v>1132</v>
      </c>
      <c r="D128" s="321" t="s">
        <v>515</v>
      </c>
      <c r="E128" s="323"/>
      <c r="F128" s="396" t="s">
        <v>63</v>
      </c>
      <c r="G128" s="397">
        <f>'Stage 2 - Site Information'!N279</f>
        <v>11</v>
      </c>
      <c r="H128" s="413"/>
      <c r="I128" s="398">
        <f>'Stage 2 - Site Information'!M279</f>
        <v>0.38</v>
      </c>
      <c r="J128" s="414"/>
      <c r="K128" s="405"/>
      <c r="L128" s="408"/>
      <c r="M128" s="401">
        <f t="shared" si="44"/>
        <v>5</v>
      </c>
      <c r="N128" s="409"/>
      <c r="O128" s="400">
        <v>5</v>
      </c>
      <c r="P128" s="400">
        <v>1</v>
      </c>
      <c r="Q128" s="408"/>
      <c r="R128" s="400">
        <v>5</v>
      </c>
      <c r="S128" s="400">
        <v>3</v>
      </c>
      <c r="T128" s="400">
        <v>1</v>
      </c>
      <c r="U128" s="400">
        <v>4</v>
      </c>
      <c r="V128" s="407"/>
      <c r="W128" s="401">
        <v>4</v>
      </c>
      <c r="X128" s="401">
        <v>3</v>
      </c>
      <c r="Y128" s="400">
        <v>3</v>
      </c>
      <c r="Z128" s="401">
        <v>4</v>
      </c>
      <c r="AA128" s="407"/>
      <c r="AB128" s="400">
        <v>5</v>
      </c>
      <c r="AC128" s="409"/>
      <c r="AD128" s="407"/>
      <c r="AE128" s="400">
        <v>1</v>
      </c>
      <c r="AF128" s="400">
        <v>1</v>
      </c>
      <c r="AG128" s="406"/>
      <c r="AH128" s="401">
        <v>3</v>
      </c>
      <c r="AI128" s="400">
        <v>3</v>
      </c>
      <c r="AJ128" s="400">
        <v>1</v>
      </c>
      <c r="AK128" s="400">
        <v>2</v>
      </c>
      <c r="AL128" s="395"/>
      <c r="AM128" s="400">
        <v>5</v>
      </c>
      <c r="AN128" s="400">
        <v>3</v>
      </c>
      <c r="AO128" s="400">
        <v>5</v>
      </c>
      <c r="AP128" s="400">
        <v>3</v>
      </c>
      <c r="AQ128" s="400">
        <v>5</v>
      </c>
      <c r="AR128" s="400">
        <v>5</v>
      </c>
      <c r="AS128" s="395">
        <v>4</v>
      </c>
      <c r="AT128" s="400">
        <v>5</v>
      </c>
      <c r="AU128" s="400">
        <v>5</v>
      </c>
      <c r="AV128" s="400">
        <v>5</v>
      </c>
      <c r="AW128" s="400">
        <v>5</v>
      </c>
      <c r="AX128" s="400">
        <v>2</v>
      </c>
      <c r="AY128" s="400">
        <v>5</v>
      </c>
      <c r="AZ128" s="400">
        <v>1</v>
      </c>
      <c r="BA128" s="400">
        <v>5</v>
      </c>
      <c r="BB128" s="409"/>
      <c r="BC128" s="401">
        <v>2</v>
      </c>
      <c r="BD128" s="400">
        <v>4</v>
      </c>
      <c r="BE128" s="395"/>
      <c r="BF128" s="400">
        <v>5</v>
      </c>
      <c r="BG128" s="400">
        <v>5</v>
      </c>
      <c r="BH128" s="395"/>
      <c r="BI128" s="400">
        <v>5</v>
      </c>
      <c r="BJ128" s="400">
        <v>5</v>
      </c>
      <c r="BK128" s="400">
        <v>1</v>
      </c>
      <c r="BL128" s="400">
        <v>1</v>
      </c>
      <c r="BM128" s="400">
        <v>1</v>
      </c>
      <c r="BN128" s="400">
        <v>3</v>
      </c>
      <c r="BO128" s="395"/>
      <c r="BP128" s="400">
        <v>5</v>
      </c>
      <c r="BQ128" s="400">
        <v>5</v>
      </c>
      <c r="BR128" s="406"/>
      <c r="BS128" s="400">
        <v>4</v>
      </c>
      <c r="BT128" s="400">
        <v>2</v>
      </c>
      <c r="BU128" s="400">
        <v>2</v>
      </c>
      <c r="BV128" s="400">
        <v>5</v>
      </c>
      <c r="BW128" s="400">
        <v>5</v>
      </c>
      <c r="BX128" s="409"/>
      <c r="BY128" s="400">
        <v>5</v>
      </c>
      <c r="BZ128" s="400">
        <v>4</v>
      </c>
      <c r="CA128" s="400">
        <v>5</v>
      </c>
      <c r="CB128" s="400">
        <v>4</v>
      </c>
      <c r="CC128" s="409"/>
      <c r="CD128" s="409"/>
      <c r="CE128" s="400">
        <v>5</v>
      </c>
      <c r="CF128" s="409"/>
      <c r="CG128" s="400">
        <v>5</v>
      </c>
      <c r="CH128" s="409"/>
      <c r="CI128" s="395"/>
      <c r="CJ128" s="409"/>
      <c r="CK128" s="400">
        <v>1</v>
      </c>
      <c r="CL128" s="395"/>
      <c r="CM128" s="404">
        <f t="shared" si="45"/>
        <v>3.5555555555555554</v>
      </c>
      <c r="CN128" s="401">
        <f t="shared" ref="CN128:CN155" si="50">RANK(CM128,CM$8:CM$155)</f>
        <v>91</v>
      </c>
      <c r="CO128" s="410"/>
      <c r="CP128" s="404">
        <f t="shared" si="46"/>
        <v>1.8333333333333333</v>
      </c>
      <c r="CQ128" s="401">
        <f t="shared" ref="CQ128:CQ155" si="51">RANK(CP128,CP$8:CP$155)</f>
        <v>124</v>
      </c>
      <c r="CR128" s="410"/>
      <c r="CS128" s="404">
        <f t="shared" si="47"/>
        <v>3.8974358974358974</v>
      </c>
      <c r="CT128" s="401">
        <f t="shared" ref="CT128:CT155" si="52">RANK(CS128,CS$8:CS$155)</f>
        <v>65</v>
      </c>
      <c r="CU128" s="421"/>
      <c r="CV128" s="401">
        <f t="shared" si="48"/>
        <v>195</v>
      </c>
      <c r="CW128" s="404">
        <f t="shared" si="49"/>
        <v>3.6111111111111112</v>
      </c>
      <c r="CX128" s="401">
        <f t="shared" ref="CX128:CX155" si="53">RANK(CW128,CW$8:CW$155)</f>
        <v>109</v>
      </c>
      <c r="CY128" s="410"/>
      <c r="CZ128" s="764"/>
    </row>
    <row r="129" spans="1:104" ht="30.75" customHeight="1" thickBot="1" x14ac:dyDescent="0.3">
      <c r="A129" s="598" t="s">
        <v>1257</v>
      </c>
      <c r="B129" s="319" t="s">
        <v>1258</v>
      </c>
      <c r="C129" s="363" t="s">
        <v>735</v>
      </c>
      <c r="D129" s="363" t="s">
        <v>547</v>
      </c>
      <c r="E129" s="323"/>
      <c r="F129" s="396" t="s">
        <v>512</v>
      </c>
      <c r="G129" s="397">
        <f>'Stage 2 - Site Information'!N280</f>
        <v>35</v>
      </c>
      <c r="H129" s="415" t="s">
        <v>63</v>
      </c>
      <c r="I129" s="398">
        <f>'Stage 2 - Site Information'!M280</f>
        <v>1.41</v>
      </c>
      <c r="J129" s="416"/>
      <c r="K129" s="405"/>
      <c r="L129" s="408"/>
      <c r="M129" s="401">
        <f t="shared" si="44"/>
        <v>5</v>
      </c>
      <c r="N129" s="409"/>
      <c r="O129" s="400">
        <v>1</v>
      </c>
      <c r="P129" s="400">
        <v>1</v>
      </c>
      <c r="Q129" s="408"/>
      <c r="R129" s="400">
        <v>5</v>
      </c>
      <c r="S129" s="400">
        <v>5</v>
      </c>
      <c r="T129" s="400">
        <v>1</v>
      </c>
      <c r="U129" s="400">
        <v>4</v>
      </c>
      <c r="V129" s="407"/>
      <c r="W129" s="401">
        <v>4</v>
      </c>
      <c r="X129" s="401">
        <v>3</v>
      </c>
      <c r="Y129" s="400">
        <v>3</v>
      </c>
      <c r="Z129" s="401">
        <v>4</v>
      </c>
      <c r="AA129" s="407"/>
      <c r="AB129" s="400">
        <v>5</v>
      </c>
      <c r="AC129" s="409"/>
      <c r="AD129" s="407"/>
      <c r="AE129" s="400">
        <v>5</v>
      </c>
      <c r="AF129" s="400">
        <v>5</v>
      </c>
      <c r="AG129" s="406"/>
      <c r="AH129" s="401">
        <v>5</v>
      </c>
      <c r="AI129" s="400">
        <v>5</v>
      </c>
      <c r="AJ129" s="400">
        <v>3</v>
      </c>
      <c r="AK129" s="400">
        <v>2</v>
      </c>
      <c r="AL129" s="395"/>
      <c r="AM129" s="400">
        <v>5</v>
      </c>
      <c r="AN129" s="400">
        <v>2</v>
      </c>
      <c r="AO129" s="400">
        <v>4</v>
      </c>
      <c r="AP129" s="400">
        <v>3</v>
      </c>
      <c r="AQ129" s="400">
        <v>5</v>
      </c>
      <c r="AR129" s="400">
        <v>5</v>
      </c>
      <c r="AS129" s="395"/>
      <c r="AT129" s="400">
        <v>2</v>
      </c>
      <c r="AU129" s="400">
        <v>5</v>
      </c>
      <c r="AV129" s="400">
        <v>5</v>
      </c>
      <c r="AW129" s="400">
        <v>5</v>
      </c>
      <c r="AX129" s="400">
        <v>1</v>
      </c>
      <c r="AY129" s="400">
        <v>5</v>
      </c>
      <c r="AZ129" s="400">
        <v>5</v>
      </c>
      <c r="BA129" s="400">
        <v>5</v>
      </c>
      <c r="BB129" s="409"/>
      <c r="BC129" s="401">
        <v>1</v>
      </c>
      <c r="BD129" s="400">
        <v>3</v>
      </c>
      <c r="BE129" s="395"/>
      <c r="BF129" s="400">
        <v>5</v>
      </c>
      <c r="BG129" s="400">
        <v>5</v>
      </c>
      <c r="BH129" s="395"/>
      <c r="BI129" s="400">
        <v>5</v>
      </c>
      <c r="BJ129" s="400">
        <v>5</v>
      </c>
      <c r="BK129" s="400">
        <v>5</v>
      </c>
      <c r="BL129" s="400">
        <v>5</v>
      </c>
      <c r="BM129" s="400">
        <v>5</v>
      </c>
      <c r="BN129" s="400">
        <v>5</v>
      </c>
      <c r="BO129" s="395"/>
      <c r="BP129" s="400">
        <v>5</v>
      </c>
      <c r="BQ129" s="400">
        <v>5</v>
      </c>
      <c r="BR129" s="406"/>
      <c r="BS129" s="400">
        <v>1</v>
      </c>
      <c r="BT129" s="400">
        <v>4</v>
      </c>
      <c r="BU129" s="400">
        <v>4</v>
      </c>
      <c r="BV129" s="400">
        <v>1</v>
      </c>
      <c r="BW129" s="400">
        <v>1</v>
      </c>
      <c r="BX129" s="409"/>
      <c r="BY129" s="400">
        <v>4</v>
      </c>
      <c r="BZ129" s="400">
        <v>4</v>
      </c>
      <c r="CA129" s="400">
        <v>2</v>
      </c>
      <c r="CB129" s="400">
        <v>1</v>
      </c>
      <c r="CC129" s="409"/>
      <c r="CD129" s="409"/>
      <c r="CE129" s="400">
        <v>2</v>
      </c>
      <c r="CF129" s="409"/>
      <c r="CG129" s="400">
        <v>5</v>
      </c>
      <c r="CH129" s="409"/>
      <c r="CI129" s="395"/>
      <c r="CJ129" s="409"/>
      <c r="CK129" s="400">
        <v>1</v>
      </c>
      <c r="CL129" s="395"/>
      <c r="CM129" s="404">
        <f t="shared" si="45"/>
        <v>3.7777777777777777</v>
      </c>
      <c r="CN129" s="401">
        <f t="shared" si="50"/>
        <v>51</v>
      </c>
      <c r="CO129" s="410"/>
      <c r="CP129" s="404">
        <f t="shared" si="46"/>
        <v>4.166666666666667</v>
      </c>
      <c r="CQ129" s="401">
        <f t="shared" si="51"/>
        <v>18</v>
      </c>
      <c r="CR129" s="410"/>
      <c r="CS129" s="404">
        <f t="shared" si="47"/>
        <v>3.7105263157894739</v>
      </c>
      <c r="CT129" s="401">
        <f t="shared" si="52"/>
        <v>94</v>
      </c>
      <c r="CU129" s="421"/>
      <c r="CV129" s="401">
        <f t="shared" si="48"/>
        <v>200</v>
      </c>
      <c r="CW129" s="404">
        <f t="shared" si="49"/>
        <v>3.7735849056603774</v>
      </c>
      <c r="CX129" s="401">
        <f t="shared" si="53"/>
        <v>75</v>
      </c>
      <c r="CY129" s="410"/>
      <c r="CZ129" s="764"/>
    </row>
    <row r="130" spans="1:104" ht="30.75" customHeight="1" thickBot="1" x14ac:dyDescent="0.3">
      <c r="A130" s="598" t="s">
        <v>1259</v>
      </c>
      <c r="B130" s="319" t="s">
        <v>1260</v>
      </c>
      <c r="C130" s="363" t="s">
        <v>718</v>
      </c>
      <c r="D130" s="321" t="s">
        <v>565</v>
      </c>
      <c r="E130" s="323"/>
      <c r="F130" s="396" t="s">
        <v>63</v>
      </c>
      <c r="G130" s="397">
        <f>'Stage 2 - Site Information'!N281</f>
        <v>75</v>
      </c>
      <c r="H130" s="413"/>
      <c r="I130" s="398">
        <f>'Stage 2 - Site Information'!M281</f>
        <v>2.71</v>
      </c>
      <c r="J130" s="414"/>
      <c r="K130" s="405"/>
      <c r="L130" s="408"/>
      <c r="M130" s="401">
        <f t="shared" si="44"/>
        <v>5</v>
      </c>
      <c r="N130" s="409"/>
      <c r="O130" s="400">
        <v>5</v>
      </c>
      <c r="P130" s="400">
        <v>1</v>
      </c>
      <c r="Q130" s="408"/>
      <c r="R130" s="400">
        <v>5</v>
      </c>
      <c r="S130" s="400">
        <v>5</v>
      </c>
      <c r="T130" s="400">
        <v>1</v>
      </c>
      <c r="U130" s="400">
        <v>4</v>
      </c>
      <c r="V130" s="407"/>
      <c r="W130" s="401">
        <v>4</v>
      </c>
      <c r="X130" s="401">
        <v>3</v>
      </c>
      <c r="Y130" s="400">
        <v>1</v>
      </c>
      <c r="Z130" s="401">
        <v>4</v>
      </c>
      <c r="AA130" s="407"/>
      <c r="AB130" s="400">
        <v>4</v>
      </c>
      <c r="AC130" s="409"/>
      <c r="AD130" s="407"/>
      <c r="AE130" s="400">
        <v>5</v>
      </c>
      <c r="AF130" s="400">
        <v>5</v>
      </c>
      <c r="AG130" s="406"/>
      <c r="AH130" s="401">
        <v>3</v>
      </c>
      <c r="AI130" s="400">
        <v>5</v>
      </c>
      <c r="AJ130" s="400">
        <v>3</v>
      </c>
      <c r="AK130" s="400">
        <v>2</v>
      </c>
      <c r="AL130" s="395"/>
      <c r="AM130" s="400">
        <v>5</v>
      </c>
      <c r="AN130" s="400">
        <v>3</v>
      </c>
      <c r="AO130" s="400">
        <v>5</v>
      </c>
      <c r="AP130" s="400">
        <v>3</v>
      </c>
      <c r="AQ130" s="400">
        <v>5</v>
      </c>
      <c r="AR130" s="400">
        <v>5</v>
      </c>
      <c r="AS130" s="395"/>
      <c r="AT130" s="400">
        <v>5</v>
      </c>
      <c r="AU130" s="400">
        <v>5</v>
      </c>
      <c r="AV130" s="400">
        <v>5</v>
      </c>
      <c r="AW130" s="400">
        <v>5</v>
      </c>
      <c r="AX130" s="400">
        <v>2</v>
      </c>
      <c r="AY130" s="400">
        <v>5</v>
      </c>
      <c r="AZ130" s="400">
        <v>5</v>
      </c>
      <c r="BA130" s="400">
        <v>5</v>
      </c>
      <c r="BB130" s="409"/>
      <c r="BC130" s="401">
        <v>2</v>
      </c>
      <c r="BD130" s="400">
        <v>3</v>
      </c>
      <c r="BE130" s="395"/>
      <c r="BF130" s="400">
        <v>5</v>
      </c>
      <c r="BG130" s="400">
        <v>5</v>
      </c>
      <c r="BH130" s="395"/>
      <c r="BI130" s="400">
        <v>3</v>
      </c>
      <c r="BJ130" s="400">
        <v>5</v>
      </c>
      <c r="BK130" s="400">
        <v>1</v>
      </c>
      <c r="BL130" s="400">
        <v>5</v>
      </c>
      <c r="BM130" s="400">
        <v>5</v>
      </c>
      <c r="BN130" s="400">
        <v>5</v>
      </c>
      <c r="BO130" s="395"/>
      <c r="BP130" s="400">
        <v>5</v>
      </c>
      <c r="BQ130" s="400">
        <v>5</v>
      </c>
      <c r="BR130" s="406"/>
      <c r="BS130" s="400">
        <v>1</v>
      </c>
      <c r="BT130" s="400">
        <v>2</v>
      </c>
      <c r="BU130" s="400">
        <v>3</v>
      </c>
      <c r="BV130" s="400">
        <v>5</v>
      </c>
      <c r="BW130" s="400">
        <v>4</v>
      </c>
      <c r="BX130" s="409"/>
      <c r="BY130" s="400">
        <v>3</v>
      </c>
      <c r="BZ130" s="400">
        <v>4</v>
      </c>
      <c r="CA130" s="400">
        <v>3</v>
      </c>
      <c r="CB130" s="400">
        <v>4</v>
      </c>
      <c r="CC130" s="409"/>
      <c r="CD130" s="409"/>
      <c r="CE130" s="400">
        <v>3</v>
      </c>
      <c r="CF130" s="409"/>
      <c r="CG130" s="400">
        <v>5</v>
      </c>
      <c r="CH130" s="409"/>
      <c r="CI130" s="395"/>
      <c r="CJ130" s="409"/>
      <c r="CK130" s="400">
        <v>1</v>
      </c>
      <c r="CL130" s="395"/>
      <c r="CM130" s="404">
        <f t="shared" si="45"/>
        <v>3.4444444444444446</v>
      </c>
      <c r="CN130" s="401">
        <f t="shared" si="50"/>
        <v>106</v>
      </c>
      <c r="CO130" s="410"/>
      <c r="CP130" s="404">
        <f t="shared" si="46"/>
        <v>3.8333333333333335</v>
      </c>
      <c r="CQ130" s="401">
        <f t="shared" si="51"/>
        <v>50</v>
      </c>
      <c r="CR130" s="410"/>
      <c r="CS130" s="404">
        <f t="shared" si="47"/>
        <v>3.9473684210526314</v>
      </c>
      <c r="CT130" s="401">
        <f t="shared" si="52"/>
        <v>57</v>
      </c>
      <c r="CU130" s="421"/>
      <c r="CV130" s="401">
        <f t="shared" si="48"/>
        <v>204</v>
      </c>
      <c r="CW130" s="404">
        <f t="shared" si="49"/>
        <v>3.8490566037735849</v>
      </c>
      <c r="CX130" s="401">
        <f t="shared" si="53"/>
        <v>55</v>
      </c>
      <c r="CY130" s="410"/>
      <c r="CZ130" s="764"/>
    </row>
    <row r="131" spans="1:104" ht="30.75" customHeight="1" thickBot="1" x14ac:dyDescent="0.3">
      <c r="A131" s="598" t="s">
        <v>1261</v>
      </c>
      <c r="B131" s="319" t="s">
        <v>1262</v>
      </c>
      <c r="C131" s="363" t="s">
        <v>1263</v>
      </c>
      <c r="D131" s="321" t="s">
        <v>521</v>
      </c>
      <c r="E131" s="323"/>
      <c r="F131" s="413" t="s">
        <v>63</v>
      </c>
      <c r="G131" s="397">
        <f>'Stage 2 - Site Information'!N282</f>
        <v>65</v>
      </c>
      <c r="H131" s="413"/>
      <c r="I131" s="398">
        <f>'Stage 2 - Site Information'!M282</f>
        <v>2.42</v>
      </c>
      <c r="J131" s="414"/>
      <c r="K131" s="405"/>
      <c r="L131" s="408"/>
      <c r="M131" s="401">
        <f t="shared" si="44"/>
        <v>5</v>
      </c>
      <c r="N131" s="409"/>
      <c r="O131" s="400">
        <v>4</v>
      </c>
      <c r="P131" s="400">
        <v>1</v>
      </c>
      <c r="Q131" s="408"/>
      <c r="R131" s="400">
        <v>5</v>
      </c>
      <c r="S131" s="400">
        <v>5</v>
      </c>
      <c r="T131" s="400">
        <v>1</v>
      </c>
      <c r="U131" s="400">
        <v>4</v>
      </c>
      <c r="V131" s="407"/>
      <c r="W131" s="401">
        <v>4</v>
      </c>
      <c r="X131" s="401">
        <v>5</v>
      </c>
      <c r="Y131" s="400">
        <v>3</v>
      </c>
      <c r="Z131" s="401">
        <v>4</v>
      </c>
      <c r="AA131" s="407"/>
      <c r="AB131" s="400">
        <v>5</v>
      </c>
      <c r="AC131" s="409"/>
      <c r="AD131" s="407"/>
      <c r="AE131" s="400">
        <v>5</v>
      </c>
      <c r="AF131" s="400">
        <v>5</v>
      </c>
      <c r="AG131" s="406"/>
      <c r="AH131" s="401">
        <v>4</v>
      </c>
      <c r="AI131" s="400">
        <v>4</v>
      </c>
      <c r="AJ131" s="400">
        <v>5</v>
      </c>
      <c r="AK131" s="400">
        <v>2</v>
      </c>
      <c r="AL131" s="395"/>
      <c r="AM131" s="400">
        <v>5</v>
      </c>
      <c r="AN131" s="400">
        <v>3</v>
      </c>
      <c r="AO131" s="400">
        <v>5</v>
      </c>
      <c r="AP131" s="400">
        <v>3</v>
      </c>
      <c r="AQ131" s="400">
        <v>5</v>
      </c>
      <c r="AR131" s="400">
        <v>5</v>
      </c>
      <c r="AS131" s="395"/>
      <c r="AT131" s="400">
        <v>5</v>
      </c>
      <c r="AU131" s="400">
        <v>5</v>
      </c>
      <c r="AV131" s="400">
        <v>5</v>
      </c>
      <c r="AW131" s="400">
        <v>3</v>
      </c>
      <c r="AX131" s="400">
        <v>1</v>
      </c>
      <c r="AY131" s="400">
        <v>5</v>
      </c>
      <c r="AZ131" s="400">
        <v>5</v>
      </c>
      <c r="BA131" s="400">
        <v>5</v>
      </c>
      <c r="BB131" s="409"/>
      <c r="BC131" s="401">
        <v>3</v>
      </c>
      <c r="BD131" s="400">
        <v>3</v>
      </c>
      <c r="BE131" s="395"/>
      <c r="BF131" s="400">
        <v>5</v>
      </c>
      <c r="BG131" s="400">
        <v>5</v>
      </c>
      <c r="BH131" s="395"/>
      <c r="BI131" s="400">
        <v>5</v>
      </c>
      <c r="BJ131" s="400">
        <v>5</v>
      </c>
      <c r="BK131" s="400">
        <v>5</v>
      </c>
      <c r="BL131" s="400">
        <v>5</v>
      </c>
      <c r="BM131" s="400">
        <v>4</v>
      </c>
      <c r="BN131" s="400">
        <v>5</v>
      </c>
      <c r="BO131" s="395"/>
      <c r="BP131" s="400">
        <v>5</v>
      </c>
      <c r="BQ131" s="400">
        <v>5</v>
      </c>
      <c r="BR131" s="406"/>
      <c r="BS131" s="400">
        <v>1</v>
      </c>
      <c r="BT131" s="400">
        <v>2</v>
      </c>
      <c r="BU131" s="400">
        <v>4</v>
      </c>
      <c r="BV131" s="400">
        <v>2</v>
      </c>
      <c r="BW131" s="400">
        <v>4</v>
      </c>
      <c r="BX131" s="409"/>
      <c r="BY131" s="400">
        <v>3</v>
      </c>
      <c r="BZ131" s="400">
        <v>1</v>
      </c>
      <c r="CA131" s="400">
        <v>2</v>
      </c>
      <c r="CB131" s="400">
        <v>4</v>
      </c>
      <c r="CC131" s="409"/>
      <c r="CD131" s="409"/>
      <c r="CE131" s="400">
        <v>1</v>
      </c>
      <c r="CF131" s="409"/>
      <c r="CG131" s="400">
        <v>5</v>
      </c>
      <c r="CH131" s="409"/>
      <c r="CI131" s="395"/>
      <c r="CJ131" s="409"/>
      <c r="CK131" s="400">
        <v>1</v>
      </c>
      <c r="CL131" s="395"/>
      <c r="CM131" s="404">
        <f t="shared" si="45"/>
        <v>4</v>
      </c>
      <c r="CN131" s="401">
        <f t="shared" si="50"/>
        <v>28</v>
      </c>
      <c r="CO131" s="410"/>
      <c r="CP131" s="404">
        <f t="shared" si="46"/>
        <v>4.166666666666667</v>
      </c>
      <c r="CQ131" s="401">
        <f t="shared" si="51"/>
        <v>18</v>
      </c>
      <c r="CR131" s="410"/>
      <c r="CS131" s="404">
        <f t="shared" si="47"/>
        <v>3.8157894736842106</v>
      </c>
      <c r="CT131" s="401">
        <f t="shared" si="52"/>
        <v>77</v>
      </c>
      <c r="CU131" s="421"/>
      <c r="CV131" s="401">
        <f t="shared" si="48"/>
        <v>206</v>
      </c>
      <c r="CW131" s="404">
        <f t="shared" si="49"/>
        <v>3.8867924528301887</v>
      </c>
      <c r="CX131" s="401">
        <f t="shared" si="53"/>
        <v>38</v>
      </c>
      <c r="CY131" s="410"/>
      <c r="CZ131" s="764"/>
    </row>
    <row r="132" spans="1:104" ht="30.75" customHeight="1" thickBot="1" x14ac:dyDescent="0.3">
      <c r="A132" s="594" t="s">
        <v>1267</v>
      </c>
      <c r="B132" s="319" t="s">
        <v>1268</v>
      </c>
      <c r="C132" s="320" t="s">
        <v>1269</v>
      </c>
      <c r="D132" s="320" t="s">
        <v>584</v>
      </c>
      <c r="E132" s="323"/>
      <c r="F132" s="396" t="s">
        <v>63</v>
      </c>
      <c r="G132" s="397">
        <f>'Stage 2 - Site Information'!N284</f>
        <v>75</v>
      </c>
      <c r="H132" s="396" t="s">
        <v>63</v>
      </c>
      <c r="I132" s="398">
        <f>'Stage 2 - Site Information'!M284</f>
        <v>2.5099999999999998</v>
      </c>
      <c r="J132" s="399"/>
      <c r="K132" s="405"/>
      <c r="L132" s="408"/>
      <c r="M132" s="401">
        <f t="shared" si="44"/>
        <v>5</v>
      </c>
      <c r="N132" s="409"/>
      <c r="O132" s="400">
        <v>1</v>
      </c>
      <c r="P132" s="400">
        <v>2</v>
      </c>
      <c r="Q132" s="408"/>
      <c r="R132" s="400">
        <v>5</v>
      </c>
      <c r="S132" s="400">
        <v>5</v>
      </c>
      <c r="T132" s="400">
        <v>5</v>
      </c>
      <c r="U132" s="400">
        <v>4</v>
      </c>
      <c r="V132" s="407"/>
      <c r="W132" s="401">
        <v>4</v>
      </c>
      <c r="X132" s="401">
        <v>1</v>
      </c>
      <c r="Y132" s="400">
        <v>3</v>
      </c>
      <c r="Z132" s="401">
        <v>4</v>
      </c>
      <c r="AA132" s="407"/>
      <c r="AB132" s="400">
        <v>5</v>
      </c>
      <c r="AC132" s="409"/>
      <c r="AD132" s="407"/>
      <c r="AE132" s="400">
        <v>5</v>
      </c>
      <c r="AF132" s="400">
        <v>5</v>
      </c>
      <c r="AG132" s="406"/>
      <c r="AH132" s="401">
        <v>5</v>
      </c>
      <c r="AI132" s="400">
        <v>3</v>
      </c>
      <c r="AJ132" s="400">
        <v>3</v>
      </c>
      <c r="AK132" s="400">
        <v>2</v>
      </c>
      <c r="AL132" s="395"/>
      <c r="AM132" s="400">
        <v>5</v>
      </c>
      <c r="AN132" s="400">
        <v>4</v>
      </c>
      <c r="AO132" s="400">
        <v>5</v>
      </c>
      <c r="AP132" s="400">
        <v>2</v>
      </c>
      <c r="AQ132" s="400">
        <v>5</v>
      </c>
      <c r="AR132" s="400">
        <v>5</v>
      </c>
      <c r="AS132" s="395"/>
      <c r="AT132" s="400">
        <v>5</v>
      </c>
      <c r="AU132" s="400">
        <v>5</v>
      </c>
      <c r="AV132" s="400">
        <v>5</v>
      </c>
      <c r="AW132" s="400">
        <v>5</v>
      </c>
      <c r="AX132" s="400">
        <v>2</v>
      </c>
      <c r="AY132" s="400">
        <v>5</v>
      </c>
      <c r="AZ132" s="400">
        <v>5</v>
      </c>
      <c r="BA132" s="400">
        <v>5</v>
      </c>
      <c r="BB132" s="409"/>
      <c r="BC132" s="401">
        <v>1</v>
      </c>
      <c r="BD132" s="400">
        <v>2</v>
      </c>
      <c r="BE132" s="395"/>
      <c r="BF132" s="400">
        <v>5</v>
      </c>
      <c r="BG132" s="400">
        <v>5</v>
      </c>
      <c r="BH132" s="395"/>
      <c r="BI132" s="400">
        <v>2</v>
      </c>
      <c r="BJ132" s="400">
        <v>5</v>
      </c>
      <c r="BK132" s="400">
        <v>1</v>
      </c>
      <c r="BL132" s="400">
        <v>5</v>
      </c>
      <c r="BM132" s="400">
        <v>1</v>
      </c>
      <c r="BN132" s="400">
        <v>5</v>
      </c>
      <c r="BO132" s="395"/>
      <c r="BP132" s="400">
        <v>5</v>
      </c>
      <c r="BQ132" s="400">
        <v>5</v>
      </c>
      <c r="BR132" s="406"/>
      <c r="BS132" s="400">
        <v>1</v>
      </c>
      <c r="BT132" s="400">
        <v>1</v>
      </c>
      <c r="BU132" s="400">
        <v>1</v>
      </c>
      <c r="BV132" s="400">
        <v>1</v>
      </c>
      <c r="BW132" s="400">
        <v>1</v>
      </c>
      <c r="BX132" s="409"/>
      <c r="BY132" s="400">
        <v>1</v>
      </c>
      <c r="BZ132" s="400">
        <v>2</v>
      </c>
      <c r="CA132" s="400">
        <v>1</v>
      </c>
      <c r="CB132" s="400">
        <v>1</v>
      </c>
      <c r="CC132" s="409"/>
      <c r="CD132" s="409"/>
      <c r="CE132" s="400">
        <v>1</v>
      </c>
      <c r="CF132" s="409"/>
      <c r="CG132" s="400">
        <v>1</v>
      </c>
      <c r="CH132" s="409"/>
      <c r="CI132" s="395"/>
      <c r="CJ132" s="409"/>
      <c r="CK132" s="400">
        <v>1</v>
      </c>
      <c r="CL132" s="395"/>
      <c r="CM132" s="404">
        <f t="shared" si="45"/>
        <v>4</v>
      </c>
      <c r="CN132" s="401">
        <f t="shared" si="50"/>
        <v>28</v>
      </c>
      <c r="CO132" s="410"/>
      <c r="CP132" s="404">
        <f t="shared" si="46"/>
        <v>3.8333333333333335</v>
      </c>
      <c r="CQ132" s="401">
        <f t="shared" si="51"/>
        <v>50</v>
      </c>
      <c r="CR132" s="410"/>
      <c r="CS132" s="404">
        <f t="shared" si="47"/>
        <v>3.1052631578947367</v>
      </c>
      <c r="CT132" s="401">
        <f t="shared" si="52"/>
        <v>146</v>
      </c>
      <c r="CU132" s="421"/>
      <c r="CV132" s="401">
        <f t="shared" si="48"/>
        <v>177</v>
      </c>
      <c r="CW132" s="404">
        <f t="shared" si="49"/>
        <v>3.3396226415094339</v>
      </c>
      <c r="CX132" s="401">
        <f t="shared" si="53"/>
        <v>142</v>
      </c>
      <c r="CY132" s="410"/>
      <c r="CZ132" s="764"/>
    </row>
    <row r="133" spans="1:104" ht="30.75" customHeight="1" thickBot="1" x14ac:dyDescent="0.3">
      <c r="A133" s="598" t="s">
        <v>1270</v>
      </c>
      <c r="B133" s="319" t="s">
        <v>1271</v>
      </c>
      <c r="C133" s="363" t="s">
        <v>1272</v>
      </c>
      <c r="D133" s="321" t="s">
        <v>565</v>
      </c>
      <c r="E133" s="323"/>
      <c r="F133" s="413" t="s">
        <v>63</v>
      </c>
      <c r="G133" s="397">
        <f>'Stage 2 - Site Information'!N285</f>
        <v>170</v>
      </c>
      <c r="H133" s="413"/>
      <c r="I133" s="398">
        <f>'Stage 2 - Site Information'!M285</f>
        <v>5.07</v>
      </c>
      <c r="J133" s="414"/>
      <c r="K133" s="405"/>
      <c r="L133" s="408"/>
      <c r="M133" s="401">
        <f t="shared" si="44"/>
        <v>5</v>
      </c>
      <c r="N133" s="409"/>
      <c r="O133" s="400">
        <v>5</v>
      </c>
      <c r="P133" s="400">
        <v>1</v>
      </c>
      <c r="Q133" s="408"/>
      <c r="R133" s="400">
        <v>5</v>
      </c>
      <c r="S133" s="400">
        <v>5</v>
      </c>
      <c r="T133" s="400">
        <v>1</v>
      </c>
      <c r="U133" s="400">
        <v>4</v>
      </c>
      <c r="V133" s="407"/>
      <c r="W133" s="401">
        <v>4</v>
      </c>
      <c r="X133" s="401">
        <v>3</v>
      </c>
      <c r="Y133" s="400">
        <v>3</v>
      </c>
      <c r="Z133" s="401">
        <v>4</v>
      </c>
      <c r="AA133" s="407"/>
      <c r="AB133" s="400">
        <v>5</v>
      </c>
      <c r="AC133" s="409"/>
      <c r="AD133" s="407"/>
      <c r="AE133" s="400">
        <v>5</v>
      </c>
      <c r="AF133" s="400">
        <v>5</v>
      </c>
      <c r="AG133" s="406"/>
      <c r="AH133" s="401">
        <v>4</v>
      </c>
      <c r="AI133" s="400">
        <v>4</v>
      </c>
      <c r="AJ133" s="400">
        <v>5</v>
      </c>
      <c r="AK133" s="400">
        <v>2</v>
      </c>
      <c r="AL133" s="395"/>
      <c r="AM133" s="400">
        <v>5</v>
      </c>
      <c r="AN133" s="400">
        <v>4</v>
      </c>
      <c r="AO133" s="400">
        <v>4</v>
      </c>
      <c r="AP133" s="400">
        <v>3</v>
      </c>
      <c r="AQ133" s="400">
        <v>5</v>
      </c>
      <c r="AR133" s="400">
        <v>5</v>
      </c>
      <c r="AS133" s="395"/>
      <c r="AT133" s="400">
        <v>5</v>
      </c>
      <c r="AU133" s="400">
        <v>5</v>
      </c>
      <c r="AV133" s="400">
        <v>5</v>
      </c>
      <c r="AW133" s="400">
        <v>3</v>
      </c>
      <c r="AX133" s="400">
        <v>5</v>
      </c>
      <c r="AY133" s="400">
        <v>5</v>
      </c>
      <c r="AZ133" s="400">
        <v>5</v>
      </c>
      <c r="BA133" s="400">
        <v>5</v>
      </c>
      <c r="BB133" s="409"/>
      <c r="BC133" s="401">
        <v>3</v>
      </c>
      <c r="BD133" s="400">
        <v>3</v>
      </c>
      <c r="BE133" s="395"/>
      <c r="BF133" s="400">
        <v>3</v>
      </c>
      <c r="BG133" s="400">
        <v>5</v>
      </c>
      <c r="BH133" s="395"/>
      <c r="BI133" s="400">
        <v>5</v>
      </c>
      <c r="BJ133" s="400">
        <v>5</v>
      </c>
      <c r="BK133" s="400">
        <v>1</v>
      </c>
      <c r="BL133" s="400">
        <v>5</v>
      </c>
      <c r="BM133" s="400">
        <v>5</v>
      </c>
      <c r="BN133" s="400">
        <v>1</v>
      </c>
      <c r="BO133" s="395"/>
      <c r="BP133" s="400">
        <v>5</v>
      </c>
      <c r="BQ133" s="400">
        <v>5</v>
      </c>
      <c r="BR133" s="406"/>
      <c r="BS133" s="400">
        <v>1</v>
      </c>
      <c r="BT133" s="400">
        <v>2</v>
      </c>
      <c r="BU133" s="400">
        <v>1</v>
      </c>
      <c r="BV133" s="400">
        <v>5</v>
      </c>
      <c r="BW133" s="400">
        <v>5</v>
      </c>
      <c r="BX133" s="409"/>
      <c r="BY133" s="400">
        <v>5</v>
      </c>
      <c r="BZ133" s="400">
        <v>4</v>
      </c>
      <c r="CA133" s="400">
        <v>3</v>
      </c>
      <c r="CB133" s="400">
        <v>4</v>
      </c>
      <c r="CC133" s="409"/>
      <c r="CD133" s="409"/>
      <c r="CE133" s="400">
        <v>3</v>
      </c>
      <c r="CF133" s="409"/>
      <c r="CG133" s="400">
        <v>5</v>
      </c>
      <c r="CH133" s="409"/>
      <c r="CI133" s="395"/>
      <c r="CJ133" s="409"/>
      <c r="CK133" s="400">
        <v>1</v>
      </c>
      <c r="CL133" s="395"/>
      <c r="CM133" s="404">
        <f t="shared" si="45"/>
        <v>3.7777777777777777</v>
      </c>
      <c r="CN133" s="401">
        <f t="shared" si="50"/>
        <v>51</v>
      </c>
      <c r="CO133" s="410"/>
      <c r="CP133" s="404">
        <f t="shared" si="46"/>
        <v>4.166666666666667</v>
      </c>
      <c r="CQ133" s="401">
        <f t="shared" si="51"/>
        <v>18</v>
      </c>
      <c r="CR133" s="410"/>
      <c r="CS133" s="404">
        <f t="shared" si="47"/>
        <v>3.9210526315789473</v>
      </c>
      <c r="CT133" s="401">
        <f t="shared" si="52"/>
        <v>64</v>
      </c>
      <c r="CU133" s="421"/>
      <c r="CV133" s="401">
        <f t="shared" si="48"/>
        <v>208</v>
      </c>
      <c r="CW133" s="404">
        <f t="shared" si="49"/>
        <v>3.9245283018867925</v>
      </c>
      <c r="CX133" s="401">
        <f t="shared" si="53"/>
        <v>28</v>
      </c>
      <c r="CY133" s="410"/>
      <c r="CZ133" s="764"/>
    </row>
    <row r="134" spans="1:104" ht="30.75" customHeight="1" thickBot="1" x14ac:dyDescent="0.3">
      <c r="A134" s="598" t="s">
        <v>1277</v>
      </c>
      <c r="B134" s="319" t="s">
        <v>1278</v>
      </c>
      <c r="C134" s="321" t="s">
        <v>1279</v>
      </c>
      <c r="D134" s="321" t="s">
        <v>547</v>
      </c>
      <c r="E134" s="323"/>
      <c r="F134" s="413" t="s">
        <v>63</v>
      </c>
      <c r="G134" s="397">
        <f>'Stage 2 - Site Information'!N288</f>
        <v>60</v>
      </c>
      <c r="H134" s="413"/>
      <c r="I134" s="398">
        <f>'Stage 2 - Site Information'!M288</f>
        <v>2</v>
      </c>
      <c r="J134" s="414"/>
      <c r="K134" s="405"/>
      <c r="L134" s="408"/>
      <c r="M134" s="401">
        <f t="shared" si="44"/>
        <v>5</v>
      </c>
      <c r="N134" s="409"/>
      <c r="O134" s="400">
        <v>3</v>
      </c>
      <c r="P134" s="400">
        <v>1</v>
      </c>
      <c r="Q134" s="408"/>
      <c r="R134" s="400">
        <v>5</v>
      </c>
      <c r="S134" s="400">
        <v>5</v>
      </c>
      <c r="T134" s="400">
        <v>1</v>
      </c>
      <c r="U134" s="400">
        <v>4</v>
      </c>
      <c r="V134" s="407"/>
      <c r="W134" s="401">
        <v>4</v>
      </c>
      <c r="X134" s="401">
        <v>3</v>
      </c>
      <c r="Y134" s="400">
        <v>3</v>
      </c>
      <c r="Z134" s="401">
        <v>4</v>
      </c>
      <c r="AA134" s="407"/>
      <c r="AB134" s="400">
        <v>5</v>
      </c>
      <c r="AC134" s="409"/>
      <c r="AD134" s="407"/>
      <c r="AE134" s="400">
        <v>5</v>
      </c>
      <c r="AF134" s="400">
        <v>5</v>
      </c>
      <c r="AG134" s="406"/>
      <c r="AH134" s="401">
        <v>5</v>
      </c>
      <c r="AI134" s="400">
        <v>5</v>
      </c>
      <c r="AJ134" s="400">
        <v>5</v>
      </c>
      <c r="AK134" s="400">
        <v>2</v>
      </c>
      <c r="AL134" s="395"/>
      <c r="AM134" s="400">
        <v>5</v>
      </c>
      <c r="AN134" s="400">
        <v>3</v>
      </c>
      <c r="AO134" s="400">
        <v>4</v>
      </c>
      <c r="AP134" s="400">
        <v>3</v>
      </c>
      <c r="AQ134" s="400">
        <v>5</v>
      </c>
      <c r="AR134" s="400">
        <v>5</v>
      </c>
      <c r="AS134" s="395"/>
      <c r="AT134" s="400">
        <v>5</v>
      </c>
      <c r="AU134" s="400">
        <v>5</v>
      </c>
      <c r="AV134" s="400">
        <v>5</v>
      </c>
      <c r="AW134" s="400">
        <v>5</v>
      </c>
      <c r="AX134" s="400">
        <v>2</v>
      </c>
      <c r="AY134" s="400">
        <v>5</v>
      </c>
      <c r="AZ134" s="400">
        <v>5</v>
      </c>
      <c r="BA134" s="400">
        <v>5</v>
      </c>
      <c r="BB134" s="409"/>
      <c r="BC134" s="401">
        <v>4</v>
      </c>
      <c r="BD134" s="400">
        <v>4</v>
      </c>
      <c r="BE134" s="395"/>
      <c r="BF134" s="400">
        <v>5</v>
      </c>
      <c r="BG134" s="400">
        <v>5</v>
      </c>
      <c r="BH134" s="395"/>
      <c r="BI134" s="400">
        <v>5</v>
      </c>
      <c r="BJ134" s="400">
        <v>5</v>
      </c>
      <c r="BK134" s="400">
        <v>5</v>
      </c>
      <c r="BL134" s="400">
        <v>5</v>
      </c>
      <c r="BM134" s="400">
        <v>5</v>
      </c>
      <c r="BN134" s="400">
        <v>5</v>
      </c>
      <c r="BO134" s="395"/>
      <c r="BP134" s="400">
        <v>5</v>
      </c>
      <c r="BQ134" s="400">
        <v>5</v>
      </c>
      <c r="BR134" s="406"/>
      <c r="BS134" s="400">
        <v>1</v>
      </c>
      <c r="BT134" s="400">
        <v>2</v>
      </c>
      <c r="BU134" s="400">
        <v>4</v>
      </c>
      <c r="BV134" s="400">
        <v>1</v>
      </c>
      <c r="BW134" s="400">
        <v>2</v>
      </c>
      <c r="BX134" s="409"/>
      <c r="BY134" s="400">
        <v>5</v>
      </c>
      <c r="BZ134" s="400">
        <v>5</v>
      </c>
      <c r="CA134" s="400">
        <v>1</v>
      </c>
      <c r="CB134" s="400">
        <v>2</v>
      </c>
      <c r="CC134" s="409"/>
      <c r="CD134" s="409"/>
      <c r="CE134" s="400">
        <v>1</v>
      </c>
      <c r="CF134" s="409"/>
      <c r="CG134" s="400">
        <v>5</v>
      </c>
      <c r="CH134" s="409"/>
      <c r="CI134" s="395"/>
      <c r="CJ134" s="409"/>
      <c r="CK134" s="400">
        <v>1</v>
      </c>
      <c r="CL134" s="395"/>
      <c r="CM134" s="404">
        <f t="shared" si="45"/>
        <v>3.7777777777777777</v>
      </c>
      <c r="CN134" s="401">
        <f t="shared" si="50"/>
        <v>51</v>
      </c>
      <c r="CO134" s="410"/>
      <c r="CP134" s="404">
        <f t="shared" si="46"/>
        <v>4.5</v>
      </c>
      <c r="CQ134" s="401">
        <f t="shared" si="51"/>
        <v>1</v>
      </c>
      <c r="CR134" s="410"/>
      <c r="CS134" s="404">
        <f t="shared" si="47"/>
        <v>3.9473684210526314</v>
      </c>
      <c r="CT134" s="401">
        <f t="shared" si="52"/>
        <v>57</v>
      </c>
      <c r="CU134" s="421"/>
      <c r="CV134" s="401">
        <f t="shared" si="48"/>
        <v>211</v>
      </c>
      <c r="CW134" s="404">
        <f t="shared" si="49"/>
        <v>3.9811320754716979</v>
      </c>
      <c r="CX134" s="401">
        <f t="shared" si="53"/>
        <v>17</v>
      </c>
      <c r="CY134" s="410"/>
      <c r="CZ134" s="764"/>
    </row>
    <row r="135" spans="1:104" ht="30.75" customHeight="1" thickBot="1" x14ac:dyDescent="0.3">
      <c r="A135" s="598" t="s">
        <v>1280</v>
      </c>
      <c r="B135" s="319" t="s">
        <v>1281</v>
      </c>
      <c r="C135" s="363" t="s">
        <v>1282</v>
      </c>
      <c r="D135" s="321" t="s">
        <v>547</v>
      </c>
      <c r="E135" s="323"/>
      <c r="F135" s="396" t="s">
        <v>63</v>
      </c>
      <c r="G135" s="397">
        <f>'Stage 2 - Site Information'!N289</f>
        <v>83</v>
      </c>
      <c r="H135" s="413"/>
      <c r="I135" s="398">
        <f>'Stage 2 - Site Information'!M289</f>
        <v>2.78</v>
      </c>
      <c r="J135" s="414"/>
      <c r="K135" s="405"/>
      <c r="L135" s="408"/>
      <c r="M135" s="401">
        <f t="shared" si="44"/>
        <v>5</v>
      </c>
      <c r="N135" s="409"/>
      <c r="O135" s="400">
        <v>3</v>
      </c>
      <c r="P135" s="400">
        <v>1</v>
      </c>
      <c r="Q135" s="408"/>
      <c r="R135" s="400">
        <v>5</v>
      </c>
      <c r="S135" s="400">
        <v>5</v>
      </c>
      <c r="T135" s="400">
        <v>1</v>
      </c>
      <c r="U135" s="400">
        <v>4</v>
      </c>
      <c r="V135" s="407"/>
      <c r="W135" s="401">
        <v>4</v>
      </c>
      <c r="X135" s="401">
        <v>3</v>
      </c>
      <c r="Y135" s="400">
        <v>3</v>
      </c>
      <c r="Z135" s="401">
        <v>4</v>
      </c>
      <c r="AA135" s="407"/>
      <c r="AB135" s="400">
        <v>5</v>
      </c>
      <c r="AC135" s="409"/>
      <c r="AD135" s="407"/>
      <c r="AE135" s="400">
        <v>5</v>
      </c>
      <c r="AF135" s="400">
        <v>5</v>
      </c>
      <c r="AG135" s="406"/>
      <c r="AH135" s="401">
        <v>5</v>
      </c>
      <c r="AI135" s="400">
        <v>5</v>
      </c>
      <c r="AJ135" s="400">
        <v>5</v>
      </c>
      <c r="AK135" s="400">
        <v>2</v>
      </c>
      <c r="AL135" s="395">
        <v>2</v>
      </c>
      <c r="AM135" s="400">
        <v>5</v>
      </c>
      <c r="AN135" s="400">
        <v>4</v>
      </c>
      <c r="AO135" s="400">
        <v>4</v>
      </c>
      <c r="AP135" s="400">
        <v>3</v>
      </c>
      <c r="AQ135" s="400">
        <v>5</v>
      </c>
      <c r="AR135" s="400">
        <v>5</v>
      </c>
      <c r="AS135" s="395"/>
      <c r="AT135" s="400">
        <v>5</v>
      </c>
      <c r="AU135" s="400">
        <v>5</v>
      </c>
      <c r="AV135" s="400">
        <v>5</v>
      </c>
      <c r="AW135" s="400">
        <v>5</v>
      </c>
      <c r="AX135" s="400">
        <v>2</v>
      </c>
      <c r="AY135" s="400">
        <v>5</v>
      </c>
      <c r="AZ135" s="400">
        <v>5</v>
      </c>
      <c r="BA135" s="400">
        <v>5</v>
      </c>
      <c r="BB135" s="409"/>
      <c r="BC135" s="401">
        <v>4</v>
      </c>
      <c r="BD135" s="400">
        <v>4</v>
      </c>
      <c r="BE135" s="395"/>
      <c r="BF135" s="400">
        <v>5</v>
      </c>
      <c r="BG135" s="400">
        <v>5</v>
      </c>
      <c r="BH135" s="395"/>
      <c r="BI135" s="400">
        <v>5</v>
      </c>
      <c r="BJ135" s="400">
        <v>5</v>
      </c>
      <c r="BK135" s="400">
        <v>5</v>
      </c>
      <c r="BL135" s="400">
        <v>5</v>
      </c>
      <c r="BM135" s="400">
        <v>4</v>
      </c>
      <c r="BN135" s="400">
        <v>5</v>
      </c>
      <c r="BO135" s="395">
        <v>5</v>
      </c>
      <c r="BP135" s="400">
        <v>5</v>
      </c>
      <c r="BQ135" s="400">
        <v>5</v>
      </c>
      <c r="BR135" s="406"/>
      <c r="BS135" s="400">
        <v>1</v>
      </c>
      <c r="BT135" s="400">
        <v>2</v>
      </c>
      <c r="BU135" s="400">
        <v>4</v>
      </c>
      <c r="BV135" s="400">
        <v>1</v>
      </c>
      <c r="BW135" s="400">
        <v>2</v>
      </c>
      <c r="BX135" s="409"/>
      <c r="BY135" s="400">
        <v>4</v>
      </c>
      <c r="BZ135" s="400">
        <v>4</v>
      </c>
      <c r="CA135" s="400">
        <v>1</v>
      </c>
      <c r="CB135" s="400">
        <v>2</v>
      </c>
      <c r="CC135" s="409"/>
      <c r="CD135" s="409"/>
      <c r="CE135" s="400">
        <v>1</v>
      </c>
      <c r="CF135" s="409"/>
      <c r="CG135" s="400">
        <v>4</v>
      </c>
      <c r="CH135" s="409"/>
      <c r="CI135" s="395"/>
      <c r="CJ135" s="409"/>
      <c r="CK135" s="400">
        <v>1</v>
      </c>
      <c r="CL135" s="395"/>
      <c r="CM135" s="404">
        <f t="shared" si="45"/>
        <v>3.7777777777777777</v>
      </c>
      <c r="CN135" s="401">
        <f t="shared" si="50"/>
        <v>51</v>
      </c>
      <c r="CO135" s="410"/>
      <c r="CP135" s="404">
        <f t="shared" si="46"/>
        <v>4.5</v>
      </c>
      <c r="CQ135" s="401">
        <f t="shared" si="51"/>
        <v>1</v>
      </c>
      <c r="CR135" s="410"/>
      <c r="CS135" s="404">
        <f t="shared" si="47"/>
        <v>3.8974358974358974</v>
      </c>
      <c r="CT135" s="401">
        <f t="shared" si="52"/>
        <v>65</v>
      </c>
      <c r="CU135" s="421"/>
      <c r="CV135" s="401">
        <f t="shared" si="48"/>
        <v>215</v>
      </c>
      <c r="CW135" s="404">
        <f t="shared" si="49"/>
        <v>3.9090909090909092</v>
      </c>
      <c r="CX135" s="401">
        <f t="shared" si="53"/>
        <v>33</v>
      </c>
      <c r="CY135" s="410"/>
      <c r="CZ135" s="764" t="s">
        <v>1367</v>
      </c>
    </row>
    <row r="136" spans="1:104" ht="30.75" customHeight="1" thickBot="1" x14ac:dyDescent="0.3">
      <c r="A136" s="598" t="s">
        <v>1283</v>
      </c>
      <c r="B136" s="319" t="s">
        <v>1284</v>
      </c>
      <c r="C136" s="363" t="s">
        <v>735</v>
      </c>
      <c r="D136" s="321" t="s">
        <v>612</v>
      </c>
      <c r="E136" s="323"/>
      <c r="F136" s="413" t="s">
        <v>63</v>
      </c>
      <c r="G136" s="397">
        <f>'Stage 2 - Site Information'!N290</f>
        <v>48</v>
      </c>
      <c r="H136" s="413"/>
      <c r="I136" s="398">
        <f>'Stage 2 - Site Information'!M290</f>
        <v>1.6</v>
      </c>
      <c r="J136" s="414"/>
      <c r="K136" s="405"/>
      <c r="L136" s="408"/>
      <c r="M136" s="401">
        <f t="shared" si="44"/>
        <v>5</v>
      </c>
      <c r="N136" s="409"/>
      <c r="O136" s="400">
        <v>4</v>
      </c>
      <c r="P136" s="400">
        <v>1</v>
      </c>
      <c r="Q136" s="408"/>
      <c r="R136" s="400">
        <v>5</v>
      </c>
      <c r="S136" s="400">
        <v>5</v>
      </c>
      <c r="T136" s="400">
        <v>1</v>
      </c>
      <c r="U136" s="400">
        <v>4</v>
      </c>
      <c r="V136" s="407"/>
      <c r="W136" s="401">
        <v>4</v>
      </c>
      <c r="X136" s="401">
        <v>3</v>
      </c>
      <c r="Y136" s="400">
        <v>5</v>
      </c>
      <c r="Z136" s="401">
        <v>4</v>
      </c>
      <c r="AA136" s="407"/>
      <c r="AB136" s="400">
        <v>5</v>
      </c>
      <c r="AC136" s="409"/>
      <c r="AD136" s="407"/>
      <c r="AE136" s="400">
        <v>5</v>
      </c>
      <c r="AF136" s="400">
        <v>5</v>
      </c>
      <c r="AG136" s="406"/>
      <c r="AH136" s="401">
        <v>5</v>
      </c>
      <c r="AI136" s="400">
        <v>5</v>
      </c>
      <c r="AJ136" s="400">
        <v>3</v>
      </c>
      <c r="AK136" s="400">
        <v>2</v>
      </c>
      <c r="AL136" s="395"/>
      <c r="AM136" s="400">
        <v>5</v>
      </c>
      <c r="AN136" s="400">
        <v>3</v>
      </c>
      <c r="AO136" s="400">
        <v>4</v>
      </c>
      <c r="AP136" s="400">
        <v>3</v>
      </c>
      <c r="AQ136" s="400">
        <v>5</v>
      </c>
      <c r="AR136" s="400">
        <v>5</v>
      </c>
      <c r="AS136" s="395"/>
      <c r="AT136" s="400">
        <v>5</v>
      </c>
      <c r="AU136" s="400">
        <v>5</v>
      </c>
      <c r="AV136" s="400">
        <v>5</v>
      </c>
      <c r="AW136" s="400">
        <v>5</v>
      </c>
      <c r="AX136" s="400">
        <v>2</v>
      </c>
      <c r="AY136" s="400">
        <v>1</v>
      </c>
      <c r="AZ136" s="400">
        <v>5</v>
      </c>
      <c r="BA136" s="400">
        <v>5</v>
      </c>
      <c r="BB136" s="409"/>
      <c r="BC136" s="401">
        <v>3</v>
      </c>
      <c r="BD136" s="400">
        <v>3</v>
      </c>
      <c r="BE136" s="395"/>
      <c r="BF136" s="400">
        <v>5</v>
      </c>
      <c r="BG136" s="400">
        <v>5</v>
      </c>
      <c r="BH136" s="395"/>
      <c r="BI136" s="400">
        <v>5</v>
      </c>
      <c r="BJ136" s="400">
        <v>5</v>
      </c>
      <c r="BK136" s="400">
        <v>5</v>
      </c>
      <c r="BL136" s="400">
        <v>5</v>
      </c>
      <c r="BM136" s="400">
        <v>4</v>
      </c>
      <c r="BN136" s="400">
        <v>5</v>
      </c>
      <c r="BO136" s="395"/>
      <c r="BP136" s="400">
        <v>5</v>
      </c>
      <c r="BQ136" s="400">
        <v>5</v>
      </c>
      <c r="BR136" s="406"/>
      <c r="BS136" s="400">
        <v>3</v>
      </c>
      <c r="BT136" s="400">
        <v>2</v>
      </c>
      <c r="BU136" s="400">
        <v>4</v>
      </c>
      <c r="BV136" s="400">
        <v>1</v>
      </c>
      <c r="BW136" s="400">
        <v>3</v>
      </c>
      <c r="BX136" s="409"/>
      <c r="BY136" s="400">
        <v>2</v>
      </c>
      <c r="BZ136" s="400">
        <v>1</v>
      </c>
      <c r="CA136" s="400">
        <v>1</v>
      </c>
      <c r="CB136" s="400">
        <v>2</v>
      </c>
      <c r="CC136" s="409"/>
      <c r="CD136" s="409"/>
      <c r="CE136" s="400">
        <v>1</v>
      </c>
      <c r="CF136" s="409"/>
      <c r="CG136" s="400">
        <v>4</v>
      </c>
      <c r="CH136" s="409"/>
      <c r="CI136" s="395"/>
      <c r="CJ136" s="409"/>
      <c r="CK136" s="400">
        <v>1</v>
      </c>
      <c r="CL136" s="395"/>
      <c r="CM136" s="404">
        <f t="shared" si="45"/>
        <v>4</v>
      </c>
      <c r="CN136" s="401">
        <f t="shared" si="50"/>
        <v>28</v>
      </c>
      <c r="CO136" s="410"/>
      <c r="CP136" s="404">
        <f t="shared" si="46"/>
        <v>4.166666666666667</v>
      </c>
      <c r="CQ136" s="401">
        <f t="shared" si="51"/>
        <v>18</v>
      </c>
      <c r="CR136" s="410"/>
      <c r="CS136" s="404">
        <f t="shared" si="47"/>
        <v>3.6315789473684212</v>
      </c>
      <c r="CT136" s="401">
        <f t="shared" si="52"/>
        <v>110</v>
      </c>
      <c r="CU136" s="421"/>
      <c r="CV136" s="401">
        <f t="shared" si="48"/>
        <v>199</v>
      </c>
      <c r="CW136" s="404">
        <f t="shared" si="49"/>
        <v>3.7547169811320753</v>
      </c>
      <c r="CX136" s="401">
        <f t="shared" si="53"/>
        <v>81</v>
      </c>
      <c r="CY136" s="410"/>
      <c r="CZ136" s="766" t="s">
        <v>1431</v>
      </c>
    </row>
    <row r="137" spans="1:104" ht="30.75" customHeight="1" thickBot="1" x14ac:dyDescent="0.3">
      <c r="A137" s="598" t="s">
        <v>1285</v>
      </c>
      <c r="B137" s="319" t="s">
        <v>1286</v>
      </c>
      <c r="C137" s="321" t="s">
        <v>1287</v>
      </c>
      <c r="D137" s="321" t="s">
        <v>612</v>
      </c>
      <c r="E137" s="323"/>
      <c r="F137" s="413" t="s">
        <v>63</v>
      </c>
      <c r="G137" s="397">
        <f>'Stage 2 - Site Information'!N291</f>
        <v>195</v>
      </c>
      <c r="H137" s="413"/>
      <c r="I137" s="398">
        <f>'Stage 2 - Site Information'!M291</f>
        <v>6.53</v>
      </c>
      <c r="J137" s="414"/>
      <c r="K137" s="405"/>
      <c r="L137" s="408"/>
      <c r="M137" s="401">
        <f t="shared" si="44"/>
        <v>5</v>
      </c>
      <c r="N137" s="409"/>
      <c r="O137" s="400">
        <v>4</v>
      </c>
      <c r="P137" s="400">
        <v>1</v>
      </c>
      <c r="Q137" s="408"/>
      <c r="R137" s="400">
        <v>5</v>
      </c>
      <c r="S137" s="400">
        <v>5</v>
      </c>
      <c r="T137" s="400">
        <v>1</v>
      </c>
      <c r="U137" s="400">
        <v>4</v>
      </c>
      <c r="V137" s="407"/>
      <c r="W137" s="401">
        <v>4</v>
      </c>
      <c r="X137" s="401">
        <v>3</v>
      </c>
      <c r="Y137" s="400">
        <v>5</v>
      </c>
      <c r="Z137" s="401">
        <v>4</v>
      </c>
      <c r="AA137" s="407"/>
      <c r="AB137" s="400">
        <v>5</v>
      </c>
      <c r="AC137" s="409"/>
      <c r="AD137" s="407"/>
      <c r="AE137" s="400">
        <v>5</v>
      </c>
      <c r="AF137" s="400">
        <v>5</v>
      </c>
      <c r="AG137" s="406"/>
      <c r="AH137" s="401">
        <v>5</v>
      </c>
      <c r="AI137" s="400">
        <v>4</v>
      </c>
      <c r="AJ137" s="400">
        <v>3</v>
      </c>
      <c r="AK137" s="400">
        <v>2</v>
      </c>
      <c r="AL137" s="395"/>
      <c r="AM137" s="400">
        <v>1</v>
      </c>
      <c r="AN137" s="400">
        <v>4</v>
      </c>
      <c r="AO137" s="400">
        <v>4</v>
      </c>
      <c r="AP137" s="400">
        <v>3</v>
      </c>
      <c r="AQ137" s="400">
        <v>5</v>
      </c>
      <c r="AR137" s="400">
        <v>5</v>
      </c>
      <c r="AS137" s="395"/>
      <c r="AT137" s="400">
        <v>5</v>
      </c>
      <c r="AU137" s="400">
        <v>5</v>
      </c>
      <c r="AV137" s="400">
        <v>5</v>
      </c>
      <c r="AW137" s="400">
        <v>5</v>
      </c>
      <c r="AX137" s="400">
        <v>2</v>
      </c>
      <c r="AY137" s="400">
        <v>1</v>
      </c>
      <c r="AZ137" s="400">
        <v>5</v>
      </c>
      <c r="BA137" s="400">
        <v>5</v>
      </c>
      <c r="BB137" s="409"/>
      <c r="BC137" s="401">
        <v>2</v>
      </c>
      <c r="BD137" s="400">
        <v>3</v>
      </c>
      <c r="BE137" s="395"/>
      <c r="BF137" s="400">
        <v>5</v>
      </c>
      <c r="BG137" s="400">
        <v>5</v>
      </c>
      <c r="BH137" s="395"/>
      <c r="BI137" s="400">
        <v>5</v>
      </c>
      <c r="BJ137" s="400">
        <v>5</v>
      </c>
      <c r="BK137" s="400">
        <v>5</v>
      </c>
      <c r="BL137" s="400">
        <v>5</v>
      </c>
      <c r="BM137" s="400">
        <v>4</v>
      </c>
      <c r="BN137" s="400">
        <v>5</v>
      </c>
      <c r="BO137" s="395"/>
      <c r="BP137" s="400">
        <v>3</v>
      </c>
      <c r="BQ137" s="400">
        <v>5</v>
      </c>
      <c r="BR137" s="406"/>
      <c r="BS137" s="400">
        <v>3</v>
      </c>
      <c r="BT137" s="400">
        <v>2</v>
      </c>
      <c r="BU137" s="400">
        <v>4</v>
      </c>
      <c r="BV137" s="400">
        <v>1</v>
      </c>
      <c r="BW137" s="400">
        <v>3</v>
      </c>
      <c r="BX137" s="409"/>
      <c r="BY137" s="400">
        <v>2</v>
      </c>
      <c r="BZ137" s="400">
        <v>1</v>
      </c>
      <c r="CA137" s="400">
        <v>1</v>
      </c>
      <c r="CB137" s="400">
        <v>2</v>
      </c>
      <c r="CC137" s="409"/>
      <c r="CD137" s="409"/>
      <c r="CE137" s="400">
        <v>1</v>
      </c>
      <c r="CF137" s="409"/>
      <c r="CG137" s="400">
        <v>4</v>
      </c>
      <c r="CH137" s="409"/>
      <c r="CI137" s="395"/>
      <c r="CJ137" s="409"/>
      <c r="CK137" s="400">
        <v>1</v>
      </c>
      <c r="CL137" s="395"/>
      <c r="CM137" s="404">
        <f t="shared" si="45"/>
        <v>4</v>
      </c>
      <c r="CN137" s="401">
        <f t="shared" si="50"/>
        <v>28</v>
      </c>
      <c r="CO137" s="410"/>
      <c r="CP137" s="404">
        <f t="shared" si="46"/>
        <v>4</v>
      </c>
      <c r="CQ137" s="401">
        <f t="shared" si="51"/>
        <v>39</v>
      </c>
      <c r="CR137" s="410"/>
      <c r="CS137" s="404">
        <f t="shared" si="47"/>
        <v>3.4736842105263159</v>
      </c>
      <c r="CT137" s="401">
        <f t="shared" si="52"/>
        <v>125</v>
      </c>
      <c r="CU137" s="421"/>
      <c r="CV137" s="401">
        <f t="shared" si="48"/>
        <v>192</v>
      </c>
      <c r="CW137" s="404">
        <f t="shared" si="49"/>
        <v>3.6226415094339623</v>
      </c>
      <c r="CX137" s="401">
        <f t="shared" si="53"/>
        <v>105</v>
      </c>
      <c r="CY137" s="410"/>
      <c r="CZ137" s="766" t="s">
        <v>1431</v>
      </c>
    </row>
    <row r="138" spans="1:104" ht="30.75" customHeight="1" thickBot="1" x14ac:dyDescent="0.3">
      <c r="A138" s="598" t="s">
        <v>1288</v>
      </c>
      <c r="B138" s="319" t="s">
        <v>1289</v>
      </c>
      <c r="C138" s="363" t="s">
        <v>700</v>
      </c>
      <c r="D138" s="321" t="s">
        <v>701</v>
      </c>
      <c r="E138" s="323"/>
      <c r="F138" s="396" t="s">
        <v>63</v>
      </c>
      <c r="G138" s="397">
        <f>'Stage 2 - Site Information'!N292</f>
        <v>90</v>
      </c>
      <c r="H138" s="413"/>
      <c r="I138" s="398">
        <f>'Stage 2 - Site Information'!M292</f>
        <v>3.23</v>
      </c>
      <c r="J138" s="414"/>
      <c r="K138" s="405"/>
      <c r="L138" s="408"/>
      <c r="M138" s="401">
        <f t="shared" si="44"/>
        <v>5</v>
      </c>
      <c r="N138" s="409"/>
      <c r="O138" s="400">
        <v>2</v>
      </c>
      <c r="P138" s="400">
        <v>1</v>
      </c>
      <c r="Q138" s="408"/>
      <c r="R138" s="400">
        <v>5</v>
      </c>
      <c r="S138" s="400">
        <v>5</v>
      </c>
      <c r="T138" s="400">
        <v>1</v>
      </c>
      <c r="U138" s="400">
        <v>4</v>
      </c>
      <c r="V138" s="407"/>
      <c r="W138" s="401">
        <v>4</v>
      </c>
      <c r="X138" s="401">
        <v>2</v>
      </c>
      <c r="Y138" s="400">
        <v>5</v>
      </c>
      <c r="Z138" s="401">
        <v>4</v>
      </c>
      <c r="AA138" s="407"/>
      <c r="AB138" s="400">
        <v>5</v>
      </c>
      <c r="AC138" s="409"/>
      <c r="AD138" s="407"/>
      <c r="AE138" s="400">
        <v>5</v>
      </c>
      <c r="AF138" s="400">
        <v>5</v>
      </c>
      <c r="AG138" s="406"/>
      <c r="AH138" s="401">
        <v>5</v>
      </c>
      <c r="AI138" s="400">
        <v>5</v>
      </c>
      <c r="AJ138" s="400">
        <v>3</v>
      </c>
      <c r="AK138" s="400">
        <v>2</v>
      </c>
      <c r="AL138" s="395"/>
      <c r="AM138" s="400">
        <v>1</v>
      </c>
      <c r="AN138" s="400">
        <v>4</v>
      </c>
      <c r="AO138" s="400">
        <v>5</v>
      </c>
      <c r="AP138" s="400">
        <v>3</v>
      </c>
      <c r="AQ138" s="400">
        <v>5</v>
      </c>
      <c r="AR138" s="400">
        <v>4</v>
      </c>
      <c r="AS138" s="395"/>
      <c r="AT138" s="400">
        <v>5</v>
      </c>
      <c r="AU138" s="400">
        <v>5</v>
      </c>
      <c r="AV138" s="400">
        <v>5</v>
      </c>
      <c r="AW138" s="400">
        <v>3</v>
      </c>
      <c r="AX138" s="400">
        <v>2</v>
      </c>
      <c r="AY138" s="400">
        <v>5</v>
      </c>
      <c r="AZ138" s="400">
        <v>5</v>
      </c>
      <c r="BA138" s="400">
        <v>3</v>
      </c>
      <c r="BB138" s="409"/>
      <c r="BC138" s="401">
        <v>2</v>
      </c>
      <c r="BD138" s="400">
        <v>4</v>
      </c>
      <c r="BE138" s="395"/>
      <c r="BF138" s="400">
        <v>5</v>
      </c>
      <c r="BG138" s="400">
        <v>5</v>
      </c>
      <c r="BH138" s="395"/>
      <c r="BI138" s="400">
        <v>5</v>
      </c>
      <c r="BJ138" s="400">
        <v>5</v>
      </c>
      <c r="BK138" s="400">
        <v>1</v>
      </c>
      <c r="BL138" s="400">
        <v>5</v>
      </c>
      <c r="BM138" s="400">
        <v>4</v>
      </c>
      <c r="BN138" s="400">
        <v>5</v>
      </c>
      <c r="BO138" s="395"/>
      <c r="BP138" s="400">
        <v>5</v>
      </c>
      <c r="BQ138" s="400">
        <v>5</v>
      </c>
      <c r="BR138" s="406"/>
      <c r="BS138" s="400">
        <v>2</v>
      </c>
      <c r="BT138" s="400">
        <v>4</v>
      </c>
      <c r="BU138" s="400">
        <v>3</v>
      </c>
      <c r="BV138" s="400">
        <v>1</v>
      </c>
      <c r="BW138" s="400">
        <v>1</v>
      </c>
      <c r="BX138" s="409"/>
      <c r="BY138" s="400">
        <v>1</v>
      </c>
      <c r="BZ138" s="400">
        <v>4</v>
      </c>
      <c r="CA138" s="400">
        <v>1</v>
      </c>
      <c r="CB138" s="400">
        <v>1</v>
      </c>
      <c r="CC138" s="409"/>
      <c r="CD138" s="409"/>
      <c r="CE138" s="400">
        <v>1</v>
      </c>
      <c r="CF138" s="409"/>
      <c r="CG138" s="400">
        <v>4</v>
      </c>
      <c r="CH138" s="409"/>
      <c r="CI138" s="395"/>
      <c r="CJ138" s="409"/>
      <c r="CK138" s="400">
        <v>1</v>
      </c>
      <c r="CL138" s="395"/>
      <c r="CM138" s="404">
        <f t="shared" si="45"/>
        <v>3.8888888888888888</v>
      </c>
      <c r="CN138" s="401">
        <f t="shared" si="50"/>
        <v>42</v>
      </c>
      <c r="CO138" s="410"/>
      <c r="CP138" s="404">
        <f t="shared" si="46"/>
        <v>4.166666666666667</v>
      </c>
      <c r="CQ138" s="401">
        <f t="shared" si="51"/>
        <v>18</v>
      </c>
      <c r="CR138" s="410"/>
      <c r="CS138" s="404">
        <f t="shared" si="47"/>
        <v>3.4210526315789473</v>
      </c>
      <c r="CT138" s="401">
        <f t="shared" si="52"/>
        <v>130</v>
      </c>
      <c r="CU138" s="421"/>
      <c r="CV138" s="401">
        <f t="shared" si="48"/>
        <v>190</v>
      </c>
      <c r="CW138" s="404">
        <f t="shared" si="49"/>
        <v>3.5849056603773586</v>
      </c>
      <c r="CX138" s="401">
        <f t="shared" si="53"/>
        <v>115</v>
      </c>
      <c r="CY138" s="410"/>
      <c r="CZ138" s="764"/>
    </row>
    <row r="139" spans="1:104" ht="30.75" customHeight="1" thickBot="1" x14ac:dyDescent="0.3">
      <c r="A139" s="598" t="s">
        <v>1290</v>
      </c>
      <c r="B139" s="319" t="s">
        <v>1291</v>
      </c>
      <c r="C139" s="363" t="s">
        <v>1292</v>
      </c>
      <c r="D139" s="321" t="s">
        <v>518</v>
      </c>
      <c r="E139" s="323"/>
      <c r="F139" s="413" t="s">
        <v>63</v>
      </c>
      <c r="G139" s="397">
        <f>'Stage 2 - Site Information'!N293</f>
        <v>10</v>
      </c>
      <c r="H139" s="413"/>
      <c r="I139" s="398">
        <f>'Stage 2 - Site Information'!M293</f>
        <v>1.52</v>
      </c>
      <c r="J139" s="414"/>
      <c r="K139" s="405"/>
      <c r="L139" s="408"/>
      <c r="M139" s="401">
        <f t="shared" si="44"/>
        <v>5</v>
      </c>
      <c r="N139" s="409"/>
      <c r="O139" s="400">
        <v>1</v>
      </c>
      <c r="P139" s="400">
        <v>1</v>
      </c>
      <c r="Q139" s="408"/>
      <c r="R139" s="400">
        <v>5</v>
      </c>
      <c r="S139" s="400">
        <v>5</v>
      </c>
      <c r="T139" s="400">
        <v>1</v>
      </c>
      <c r="U139" s="400">
        <v>4</v>
      </c>
      <c r="V139" s="407"/>
      <c r="W139" s="401">
        <v>4</v>
      </c>
      <c r="X139" s="401">
        <v>3</v>
      </c>
      <c r="Y139" s="400">
        <v>1</v>
      </c>
      <c r="Z139" s="401">
        <v>4</v>
      </c>
      <c r="AA139" s="407"/>
      <c r="AB139" s="400">
        <v>5</v>
      </c>
      <c r="AC139" s="409"/>
      <c r="AD139" s="407"/>
      <c r="AE139" s="400">
        <v>5</v>
      </c>
      <c r="AF139" s="400">
        <v>5</v>
      </c>
      <c r="AG139" s="406"/>
      <c r="AH139" s="401">
        <v>4</v>
      </c>
      <c r="AI139" s="400">
        <v>4</v>
      </c>
      <c r="AJ139" s="400">
        <v>3</v>
      </c>
      <c r="AK139" s="400">
        <v>2</v>
      </c>
      <c r="AL139" s="395"/>
      <c r="AM139" s="400">
        <v>5</v>
      </c>
      <c r="AN139" s="400">
        <v>4</v>
      </c>
      <c r="AO139" s="400">
        <v>5</v>
      </c>
      <c r="AP139" s="400">
        <v>3</v>
      </c>
      <c r="AQ139" s="400">
        <v>5</v>
      </c>
      <c r="AR139" s="400">
        <v>2</v>
      </c>
      <c r="AS139" s="395"/>
      <c r="AT139" s="400">
        <v>5</v>
      </c>
      <c r="AU139" s="400">
        <v>5</v>
      </c>
      <c r="AV139" s="400">
        <v>5</v>
      </c>
      <c r="AW139" s="400">
        <v>5</v>
      </c>
      <c r="AX139" s="400">
        <v>2</v>
      </c>
      <c r="AY139" s="400">
        <v>1</v>
      </c>
      <c r="AZ139" s="400">
        <v>5</v>
      </c>
      <c r="BA139" s="400">
        <v>5</v>
      </c>
      <c r="BB139" s="409"/>
      <c r="BC139" s="401">
        <v>1</v>
      </c>
      <c r="BD139" s="400">
        <v>1</v>
      </c>
      <c r="BE139" s="395"/>
      <c r="BF139" s="400">
        <v>5</v>
      </c>
      <c r="BG139" s="400">
        <v>5</v>
      </c>
      <c r="BH139" s="395"/>
      <c r="BI139" s="400">
        <v>5</v>
      </c>
      <c r="BJ139" s="400">
        <v>5</v>
      </c>
      <c r="BK139" s="400">
        <v>1</v>
      </c>
      <c r="BL139" s="400">
        <v>5</v>
      </c>
      <c r="BM139" s="400">
        <v>5</v>
      </c>
      <c r="BN139" s="400">
        <v>5</v>
      </c>
      <c r="BO139" s="395"/>
      <c r="BP139" s="400">
        <v>5</v>
      </c>
      <c r="BQ139" s="400">
        <v>5</v>
      </c>
      <c r="BR139" s="406"/>
      <c r="BS139" s="400">
        <v>3</v>
      </c>
      <c r="BT139" s="400">
        <v>4</v>
      </c>
      <c r="BU139" s="400">
        <v>2</v>
      </c>
      <c r="BV139" s="400">
        <v>1</v>
      </c>
      <c r="BW139" s="400">
        <v>4</v>
      </c>
      <c r="BX139" s="409"/>
      <c r="BY139" s="400">
        <v>3</v>
      </c>
      <c r="BZ139" s="400">
        <v>2</v>
      </c>
      <c r="CA139" s="400">
        <v>2</v>
      </c>
      <c r="CB139" s="400">
        <v>4</v>
      </c>
      <c r="CC139" s="409"/>
      <c r="CD139" s="409"/>
      <c r="CE139" s="400">
        <v>5</v>
      </c>
      <c r="CF139" s="409"/>
      <c r="CG139" s="400">
        <v>1</v>
      </c>
      <c r="CH139" s="409"/>
      <c r="CI139" s="395"/>
      <c r="CJ139" s="409"/>
      <c r="CK139" s="400">
        <v>1</v>
      </c>
      <c r="CL139" s="395"/>
      <c r="CM139" s="404">
        <f t="shared" si="45"/>
        <v>3.5555555555555554</v>
      </c>
      <c r="CN139" s="401">
        <f t="shared" si="50"/>
        <v>91</v>
      </c>
      <c r="CO139" s="410"/>
      <c r="CP139" s="404">
        <f t="shared" si="46"/>
        <v>3.8333333333333335</v>
      </c>
      <c r="CQ139" s="401">
        <f t="shared" si="51"/>
        <v>50</v>
      </c>
      <c r="CR139" s="410"/>
      <c r="CS139" s="404">
        <f t="shared" si="47"/>
        <v>3.6052631578947367</v>
      </c>
      <c r="CT139" s="401">
        <f t="shared" si="52"/>
        <v>113</v>
      </c>
      <c r="CU139" s="421"/>
      <c r="CV139" s="401">
        <f t="shared" si="48"/>
        <v>192</v>
      </c>
      <c r="CW139" s="404">
        <f t="shared" si="49"/>
        <v>3.6226415094339623</v>
      </c>
      <c r="CX139" s="401">
        <f t="shared" si="53"/>
        <v>105</v>
      </c>
      <c r="CY139" s="410"/>
      <c r="CZ139" s="766" t="s">
        <v>1432</v>
      </c>
    </row>
    <row r="140" spans="1:104" ht="30.75" customHeight="1" thickBot="1" x14ac:dyDescent="0.3">
      <c r="A140" s="598" t="s">
        <v>1295</v>
      </c>
      <c r="B140" s="319" t="s">
        <v>1296</v>
      </c>
      <c r="C140" s="363" t="s">
        <v>538</v>
      </c>
      <c r="D140" s="321" t="s">
        <v>565</v>
      </c>
      <c r="E140" s="323"/>
      <c r="F140" s="413" t="s">
        <v>63</v>
      </c>
      <c r="G140" s="397">
        <f>'Stage 2 - Site Information'!N295</f>
        <v>3</v>
      </c>
      <c r="H140" s="413"/>
      <c r="I140" s="398">
        <f>'Stage 2 - Site Information'!M295</f>
        <v>0.62</v>
      </c>
      <c r="J140" s="414"/>
      <c r="K140" s="405"/>
      <c r="L140" s="408"/>
      <c r="M140" s="401">
        <f t="shared" si="44"/>
        <v>5</v>
      </c>
      <c r="N140" s="409"/>
      <c r="O140" s="400">
        <v>5</v>
      </c>
      <c r="P140" s="400">
        <v>1</v>
      </c>
      <c r="Q140" s="408"/>
      <c r="R140" s="400">
        <v>5</v>
      </c>
      <c r="S140" s="400">
        <v>5</v>
      </c>
      <c r="T140" s="400">
        <v>1</v>
      </c>
      <c r="U140" s="400">
        <v>4</v>
      </c>
      <c r="V140" s="407"/>
      <c r="W140" s="401">
        <v>4</v>
      </c>
      <c r="X140" s="401">
        <v>5</v>
      </c>
      <c r="Y140" s="400">
        <v>5</v>
      </c>
      <c r="Z140" s="401">
        <v>4</v>
      </c>
      <c r="AA140" s="407"/>
      <c r="AB140" s="400">
        <v>5</v>
      </c>
      <c r="AC140" s="409"/>
      <c r="AD140" s="407"/>
      <c r="AE140" s="400">
        <v>5</v>
      </c>
      <c r="AF140" s="400">
        <v>5</v>
      </c>
      <c r="AG140" s="406"/>
      <c r="AH140" s="401">
        <v>4</v>
      </c>
      <c r="AI140" s="400">
        <v>5</v>
      </c>
      <c r="AJ140" s="400">
        <v>1</v>
      </c>
      <c r="AK140" s="400">
        <v>2</v>
      </c>
      <c r="AL140" s="395"/>
      <c r="AM140" s="400">
        <v>5</v>
      </c>
      <c r="AN140" s="400">
        <v>4</v>
      </c>
      <c r="AO140" s="400">
        <v>5</v>
      </c>
      <c r="AP140" s="400">
        <v>3</v>
      </c>
      <c r="AQ140" s="400">
        <v>5</v>
      </c>
      <c r="AR140" s="400">
        <v>5</v>
      </c>
      <c r="AS140" s="395"/>
      <c r="AT140" s="400">
        <v>2</v>
      </c>
      <c r="AU140" s="400">
        <v>1</v>
      </c>
      <c r="AV140" s="400">
        <v>4</v>
      </c>
      <c r="AW140" s="400">
        <v>5</v>
      </c>
      <c r="AX140" s="400">
        <v>5</v>
      </c>
      <c r="AY140" s="400">
        <v>5</v>
      </c>
      <c r="AZ140" s="400">
        <v>1</v>
      </c>
      <c r="BA140" s="400">
        <v>5</v>
      </c>
      <c r="BB140" s="409"/>
      <c r="BC140" s="401">
        <v>4</v>
      </c>
      <c r="BD140" s="400">
        <v>5</v>
      </c>
      <c r="BE140" s="395"/>
      <c r="BF140" s="400">
        <v>5</v>
      </c>
      <c r="BG140" s="400">
        <v>5</v>
      </c>
      <c r="BH140" s="395"/>
      <c r="BI140" s="400">
        <v>5</v>
      </c>
      <c r="BJ140" s="400">
        <v>3</v>
      </c>
      <c r="BK140" s="400">
        <v>5</v>
      </c>
      <c r="BL140" s="400">
        <v>5</v>
      </c>
      <c r="BM140" s="400">
        <v>5</v>
      </c>
      <c r="BN140" s="400">
        <v>5</v>
      </c>
      <c r="BO140" s="395"/>
      <c r="BP140" s="400">
        <v>5</v>
      </c>
      <c r="BQ140" s="400">
        <v>5</v>
      </c>
      <c r="BR140" s="406"/>
      <c r="BS140" s="400">
        <v>1</v>
      </c>
      <c r="BT140" s="400">
        <v>2</v>
      </c>
      <c r="BU140" s="400">
        <v>4</v>
      </c>
      <c r="BV140" s="400">
        <v>4</v>
      </c>
      <c r="BW140" s="400">
        <v>4</v>
      </c>
      <c r="BX140" s="409"/>
      <c r="BY140" s="400">
        <v>5</v>
      </c>
      <c r="BZ140" s="400">
        <v>4</v>
      </c>
      <c r="CA140" s="400">
        <v>2</v>
      </c>
      <c r="CB140" s="400">
        <v>4</v>
      </c>
      <c r="CC140" s="409"/>
      <c r="CD140" s="409"/>
      <c r="CE140" s="400">
        <v>2</v>
      </c>
      <c r="CF140" s="409"/>
      <c r="CG140" s="400">
        <v>5</v>
      </c>
      <c r="CH140" s="409"/>
      <c r="CI140" s="395"/>
      <c r="CJ140" s="409"/>
      <c r="CK140" s="400">
        <v>1</v>
      </c>
      <c r="CL140" s="395"/>
      <c r="CM140" s="404">
        <f t="shared" si="45"/>
        <v>4.2222222222222223</v>
      </c>
      <c r="CN140" s="401">
        <f t="shared" si="50"/>
        <v>16</v>
      </c>
      <c r="CO140" s="410"/>
      <c r="CP140" s="404">
        <f t="shared" si="46"/>
        <v>3.6666666666666665</v>
      </c>
      <c r="CQ140" s="401">
        <f t="shared" si="51"/>
        <v>68</v>
      </c>
      <c r="CR140" s="410"/>
      <c r="CS140" s="404">
        <f t="shared" si="47"/>
        <v>3.9473684210526314</v>
      </c>
      <c r="CT140" s="401">
        <f t="shared" si="52"/>
        <v>57</v>
      </c>
      <c r="CU140" s="421"/>
      <c r="CV140" s="401">
        <f t="shared" si="48"/>
        <v>210</v>
      </c>
      <c r="CW140" s="404">
        <f t="shared" si="49"/>
        <v>3.9622641509433962</v>
      </c>
      <c r="CX140" s="401">
        <f t="shared" si="53"/>
        <v>22</v>
      </c>
      <c r="CY140" s="410"/>
      <c r="CZ140" s="764"/>
    </row>
    <row r="141" spans="1:104" ht="30.75" customHeight="1" thickBot="1" x14ac:dyDescent="0.3">
      <c r="A141" s="598" t="s">
        <v>1297</v>
      </c>
      <c r="B141" s="319" t="s">
        <v>1298</v>
      </c>
      <c r="C141" s="363" t="s">
        <v>715</v>
      </c>
      <c r="D141" s="321" t="s">
        <v>593</v>
      </c>
      <c r="E141" s="323"/>
      <c r="F141" s="413" t="s">
        <v>63</v>
      </c>
      <c r="G141" s="397">
        <f>'Stage 2 - Site Information'!N296</f>
        <v>20</v>
      </c>
      <c r="H141" s="413"/>
      <c r="I141" s="398">
        <f>'Stage 2 - Site Information'!M296</f>
        <v>1.05</v>
      </c>
      <c r="J141" s="414"/>
      <c r="K141" s="405"/>
      <c r="L141" s="408"/>
      <c r="M141" s="401">
        <f t="shared" si="44"/>
        <v>5</v>
      </c>
      <c r="N141" s="409"/>
      <c r="O141" s="400">
        <v>5</v>
      </c>
      <c r="P141" s="400">
        <v>1</v>
      </c>
      <c r="Q141" s="408"/>
      <c r="R141" s="400">
        <v>5</v>
      </c>
      <c r="S141" s="400">
        <v>5</v>
      </c>
      <c r="T141" s="400">
        <v>5</v>
      </c>
      <c r="U141" s="400">
        <v>4</v>
      </c>
      <c r="V141" s="407"/>
      <c r="W141" s="401">
        <v>4</v>
      </c>
      <c r="X141" s="401">
        <v>3</v>
      </c>
      <c r="Y141" s="400">
        <v>5</v>
      </c>
      <c r="Z141" s="401">
        <v>4</v>
      </c>
      <c r="AA141" s="407"/>
      <c r="AB141" s="400">
        <v>5</v>
      </c>
      <c r="AC141" s="409"/>
      <c r="AD141" s="407"/>
      <c r="AE141" s="400">
        <v>5</v>
      </c>
      <c r="AF141" s="400">
        <v>5</v>
      </c>
      <c r="AG141" s="406"/>
      <c r="AH141" s="401">
        <v>5</v>
      </c>
      <c r="AI141" s="400">
        <v>3</v>
      </c>
      <c r="AJ141" s="400">
        <v>3</v>
      </c>
      <c r="AK141" s="400">
        <v>2</v>
      </c>
      <c r="AL141" s="395"/>
      <c r="AM141" s="400">
        <v>5</v>
      </c>
      <c r="AN141" s="400">
        <v>3</v>
      </c>
      <c r="AO141" s="400">
        <v>5</v>
      </c>
      <c r="AP141" s="400">
        <v>3</v>
      </c>
      <c r="AQ141" s="400">
        <v>5</v>
      </c>
      <c r="AR141" s="400">
        <v>4</v>
      </c>
      <c r="AS141" s="395"/>
      <c r="AT141" s="400">
        <v>5</v>
      </c>
      <c r="AU141" s="400">
        <v>1</v>
      </c>
      <c r="AV141" s="400">
        <v>5</v>
      </c>
      <c r="AW141" s="400">
        <v>1</v>
      </c>
      <c r="AX141" s="400">
        <v>2</v>
      </c>
      <c r="AY141" s="400">
        <v>1</v>
      </c>
      <c r="AZ141" s="400">
        <v>5</v>
      </c>
      <c r="BA141" s="400">
        <v>5</v>
      </c>
      <c r="BB141" s="409"/>
      <c r="BC141" s="401">
        <v>3</v>
      </c>
      <c r="BD141" s="400">
        <v>3</v>
      </c>
      <c r="BE141" s="395"/>
      <c r="BF141" s="400">
        <v>3</v>
      </c>
      <c r="BG141" s="400">
        <v>5</v>
      </c>
      <c r="BH141" s="395"/>
      <c r="BI141" s="400">
        <v>5</v>
      </c>
      <c r="BJ141" s="400">
        <v>5</v>
      </c>
      <c r="BK141" s="400">
        <v>3</v>
      </c>
      <c r="BL141" s="400">
        <v>5</v>
      </c>
      <c r="BM141" s="400">
        <v>5</v>
      </c>
      <c r="BN141" s="400">
        <v>5</v>
      </c>
      <c r="BO141" s="395"/>
      <c r="BP141" s="400">
        <v>5</v>
      </c>
      <c r="BQ141" s="400">
        <v>5</v>
      </c>
      <c r="BR141" s="406"/>
      <c r="BS141" s="400">
        <v>2</v>
      </c>
      <c r="BT141" s="400">
        <v>4</v>
      </c>
      <c r="BU141" s="400">
        <v>4</v>
      </c>
      <c r="BV141" s="400">
        <v>1</v>
      </c>
      <c r="BW141" s="400">
        <v>1</v>
      </c>
      <c r="BX141" s="409"/>
      <c r="BY141" s="400">
        <v>1</v>
      </c>
      <c r="BZ141" s="400">
        <v>4</v>
      </c>
      <c r="CA141" s="400">
        <v>2</v>
      </c>
      <c r="CB141" s="400">
        <v>1</v>
      </c>
      <c r="CC141" s="409"/>
      <c r="CD141" s="409"/>
      <c r="CE141" s="400">
        <v>1</v>
      </c>
      <c r="CF141" s="409"/>
      <c r="CG141" s="400">
        <v>3</v>
      </c>
      <c r="CH141" s="409"/>
      <c r="CI141" s="395"/>
      <c r="CJ141" s="409"/>
      <c r="CK141" s="400">
        <v>1</v>
      </c>
      <c r="CL141" s="395"/>
      <c r="CM141" s="404">
        <f t="shared" si="45"/>
        <v>4.4444444444444446</v>
      </c>
      <c r="CN141" s="401">
        <f t="shared" si="50"/>
        <v>7</v>
      </c>
      <c r="CO141" s="410"/>
      <c r="CP141" s="404">
        <f t="shared" si="46"/>
        <v>3.8333333333333335</v>
      </c>
      <c r="CQ141" s="401">
        <f t="shared" si="51"/>
        <v>50</v>
      </c>
      <c r="CR141" s="410"/>
      <c r="CS141" s="404">
        <f t="shared" si="47"/>
        <v>3.3421052631578947</v>
      </c>
      <c r="CT141" s="401">
        <f t="shared" si="52"/>
        <v>136</v>
      </c>
      <c r="CU141" s="421"/>
      <c r="CV141" s="401">
        <f t="shared" si="48"/>
        <v>190</v>
      </c>
      <c r="CW141" s="404">
        <f t="shared" si="49"/>
        <v>3.5849056603773586</v>
      </c>
      <c r="CX141" s="401">
        <f t="shared" si="53"/>
        <v>115</v>
      </c>
      <c r="CY141" s="410"/>
      <c r="CZ141" s="766" t="s">
        <v>1433</v>
      </c>
    </row>
    <row r="142" spans="1:104" ht="30.75" customHeight="1" thickBot="1" x14ac:dyDescent="0.3">
      <c r="A142" s="598" t="s">
        <v>1299</v>
      </c>
      <c r="B142" s="319" t="s">
        <v>1300</v>
      </c>
      <c r="C142" s="321" t="s">
        <v>715</v>
      </c>
      <c r="D142" s="321" t="s">
        <v>593</v>
      </c>
      <c r="E142" s="323"/>
      <c r="F142" s="413" t="s">
        <v>63</v>
      </c>
      <c r="G142" s="397">
        <f>'Stage 2 - Site Information'!N297</f>
        <v>10</v>
      </c>
      <c r="H142" s="413"/>
      <c r="I142" s="398">
        <f>'Stage 2 - Site Information'!M297</f>
        <v>0.56000000000000005</v>
      </c>
      <c r="J142" s="414"/>
      <c r="K142" s="405"/>
      <c r="L142" s="408"/>
      <c r="M142" s="401">
        <f t="shared" si="44"/>
        <v>5</v>
      </c>
      <c r="N142" s="409"/>
      <c r="O142" s="400">
        <v>5</v>
      </c>
      <c r="P142" s="400">
        <v>1</v>
      </c>
      <c r="Q142" s="408"/>
      <c r="R142" s="400">
        <v>5</v>
      </c>
      <c r="S142" s="400">
        <v>5</v>
      </c>
      <c r="T142" s="400">
        <v>5</v>
      </c>
      <c r="U142" s="400">
        <v>4</v>
      </c>
      <c r="V142" s="407"/>
      <c r="W142" s="401">
        <v>4</v>
      </c>
      <c r="X142" s="401">
        <v>5</v>
      </c>
      <c r="Y142" s="400">
        <v>5</v>
      </c>
      <c r="Z142" s="401">
        <v>4</v>
      </c>
      <c r="AA142" s="407"/>
      <c r="AB142" s="400">
        <v>5</v>
      </c>
      <c r="AC142" s="409"/>
      <c r="AD142" s="407"/>
      <c r="AE142" s="400">
        <v>5</v>
      </c>
      <c r="AF142" s="400">
        <v>5</v>
      </c>
      <c r="AG142" s="406"/>
      <c r="AH142" s="401">
        <v>5</v>
      </c>
      <c r="AI142" s="400">
        <v>3</v>
      </c>
      <c r="AJ142" s="400">
        <v>3</v>
      </c>
      <c r="AK142" s="400">
        <v>2</v>
      </c>
      <c r="AL142" s="395"/>
      <c r="AM142" s="400">
        <v>5</v>
      </c>
      <c r="AN142" s="400">
        <v>4</v>
      </c>
      <c r="AO142" s="400">
        <v>5</v>
      </c>
      <c r="AP142" s="400">
        <v>3</v>
      </c>
      <c r="AQ142" s="400">
        <v>5</v>
      </c>
      <c r="AR142" s="400">
        <v>4</v>
      </c>
      <c r="AS142" s="395"/>
      <c r="AT142" s="400">
        <v>5</v>
      </c>
      <c r="AU142" s="400">
        <v>1</v>
      </c>
      <c r="AV142" s="400">
        <v>5</v>
      </c>
      <c r="AW142" s="400">
        <v>1</v>
      </c>
      <c r="AX142" s="400">
        <v>2</v>
      </c>
      <c r="AY142" s="400">
        <v>1</v>
      </c>
      <c r="AZ142" s="400">
        <v>5</v>
      </c>
      <c r="BA142" s="400">
        <v>5</v>
      </c>
      <c r="BB142" s="409"/>
      <c r="BC142" s="401">
        <v>3</v>
      </c>
      <c r="BD142" s="400">
        <v>3</v>
      </c>
      <c r="BE142" s="395"/>
      <c r="BF142" s="400">
        <v>5</v>
      </c>
      <c r="BG142" s="400">
        <v>5</v>
      </c>
      <c r="BH142" s="395"/>
      <c r="BI142" s="400">
        <v>5</v>
      </c>
      <c r="BJ142" s="400">
        <v>5</v>
      </c>
      <c r="BK142" s="400">
        <v>3</v>
      </c>
      <c r="BL142" s="400">
        <v>5</v>
      </c>
      <c r="BM142" s="400">
        <v>5</v>
      </c>
      <c r="BN142" s="400">
        <v>5</v>
      </c>
      <c r="BO142" s="395"/>
      <c r="BP142" s="400">
        <v>5</v>
      </c>
      <c r="BQ142" s="400">
        <v>5</v>
      </c>
      <c r="BR142" s="406"/>
      <c r="BS142" s="400">
        <v>2</v>
      </c>
      <c r="BT142" s="400">
        <v>4</v>
      </c>
      <c r="BU142" s="400">
        <v>4</v>
      </c>
      <c r="BV142" s="400">
        <v>1</v>
      </c>
      <c r="BW142" s="400">
        <v>1</v>
      </c>
      <c r="BX142" s="409"/>
      <c r="BY142" s="400">
        <v>1</v>
      </c>
      <c r="BZ142" s="400">
        <v>4</v>
      </c>
      <c r="CA142" s="400">
        <v>2</v>
      </c>
      <c r="CB142" s="400">
        <v>1</v>
      </c>
      <c r="CC142" s="409"/>
      <c r="CD142" s="409"/>
      <c r="CE142" s="400">
        <v>1</v>
      </c>
      <c r="CF142" s="409"/>
      <c r="CG142" s="400">
        <v>3</v>
      </c>
      <c r="CH142" s="409"/>
      <c r="CI142" s="395"/>
      <c r="CJ142" s="409"/>
      <c r="CK142" s="400">
        <v>1</v>
      </c>
      <c r="CL142" s="395"/>
      <c r="CM142" s="404">
        <f t="shared" si="45"/>
        <v>4.666666666666667</v>
      </c>
      <c r="CN142" s="401">
        <f t="shared" si="50"/>
        <v>2</v>
      </c>
      <c r="CO142" s="410"/>
      <c r="CP142" s="404">
        <f t="shared" si="46"/>
        <v>3.8333333333333335</v>
      </c>
      <c r="CQ142" s="401">
        <f t="shared" si="51"/>
        <v>50</v>
      </c>
      <c r="CR142" s="410"/>
      <c r="CS142" s="404">
        <f t="shared" si="47"/>
        <v>3.4210526315789473</v>
      </c>
      <c r="CT142" s="401">
        <f t="shared" si="52"/>
        <v>130</v>
      </c>
      <c r="CU142" s="421"/>
      <c r="CV142" s="401">
        <f t="shared" si="48"/>
        <v>195</v>
      </c>
      <c r="CW142" s="404">
        <f t="shared" si="49"/>
        <v>3.6792452830188678</v>
      </c>
      <c r="CX142" s="401">
        <f t="shared" si="53"/>
        <v>97</v>
      </c>
      <c r="CY142" s="410"/>
      <c r="CZ142" s="766" t="s">
        <v>1433</v>
      </c>
    </row>
    <row r="143" spans="1:104" ht="30.75" customHeight="1" thickBot="1" x14ac:dyDescent="0.3">
      <c r="A143" s="598" t="s">
        <v>1301</v>
      </c>
      <c r="B143" s="319" t="s">
        <v>1302</v>
      </c>
      <c r="C143" s="363" t="s">
        <v>1303</v>
      </c>
      <c r="D143" s="321" t="s">
        <v>584</v>
      </c>
      <c r="E143" s="323"/>
      <c r="F143" s="413" t="s">
        <v>63</v>
      </c>
      <c r="G143" s="397">
        <f>'Stage 2 - Site Information'!N298</f>
        <v>35</v>
      </c>
      <c r="H143" s="413"/>
      <c r="I143" s="398">
        <f>'Stage 2 - Site Information'!M298</f>
        <v>1.72</v>
      </c>
      <c r="J143" s="414"/>
      <c r="K143" s="405"/>
      <c r="L143" s="408"/>
      <c r="M143" s="401">
        <f t="shared" si="44"/>
        <v>5</v>
      </c>
      <c r="N143" s="409"/>
      <c r="O143" s="400">
        <v>5</v>
      </c>
      <c r="P143" s="400">
        <v>1</v>
      </c>
      <c r="Q143" s="408"/>
      <c r="R143" s="400">
        <v>5</v>
      </c>
      <c r="S143" s="400">
        <v>5</v>
      </c>
      <c r="T143" s="400">
        <v>5</v>
      </c>
      <c r="U143" s="400">
        <v>3</v>
      </c>
      <c r="V143" s="407"/>
      <c r="W143" s="401">
        <v>4</v>
      </c>
      <c r="X143" s="401">
        <v>2</v>
      </c>
      <c r="Y143" s="400">
        <v>5</v>
      </c>
      <c r="Z143" s="401">
        <v>4</v>
      </c>
      <c r="AA143" s="407"/>
      <c r="AB143" s="400">
        <v>5</v>
      </c>
      <c r="AC143" s="409"/>
      <c r="AD143" s="407"/>
      <c r="AE143" s="400">
        <v>5</v>
      </c>
      <c r="AF143" s="400">
        <v>5</v>
      </c>
      <c r="AG143" s="406"/>
      <c r="AH143" s="401">
        <v>5</v>
      </c>
      <c r="AI143" s="400">
        <v>4</v>
      </c>
      <c r="AJ143" s="400">
        <v>5</v>
      </c>
      <c r="AK143" s="400">
        <v>2</v>
      </c>
      <c r="AL143" s="395"/>
      <c r="AM143" s="400">
        <v>5</v>
      </c>
      <c r="AN143" s="400">
        <v>4</v>
      </c>
      <c r="AO143" s="400">
        <v>5</v>
      </c>
      <c r="AP143" s="400">
        <v>3</v>
      </c>
      <c r="AQ143" s="400">
        <v>5</v>
      </c>
      <c r="AR143" s="400">
        <v>5</v>
      </c>
      <c r="AS143" s="395"/>
      <c r="AT143" s="400">
        <v>5</v>
      </c>
      <c r="AU143" s="400">
        <v>5</v>
      </c>
      <c r="AV143" s="400">
        <v>5</v>
      </c>
      <c r="AW143" s="400">
        <v>1</v>
      </c>
      <c r="AX143" s="400">
        <v>2</v>
      </c>
      <c r="AY143" s="400">
        <v>5</v>
      </c>
      <c r="AZ143" s="400">
        <v>5</v>
      </c>
      <c r="BA143" s="400">
        <v>5</v>
      </c>
      <c r="BB143" s="409"/>
      <c r="BC143" s="401">
        <v>3</v>
      </c>
      <c r="BD143" s="400">
        <v>3</v>
      </c>
      <c r="BE143" s="395"/>
      <c r="BF143" s="400">
        <v>5</v>
      </c>
      <c r="BG143" s="400">
        <v>5</v>
      </c>
      <c r="BH143" s="395"/>
      <c r="BI143" s="400">
        <v>5</v>
      </c>
      <c r="BJ143" s="400">
        <v>5</v>
      </c>
      <c r="BK143" s="400">
        <v>5</v>
      </c>
      <c r="BL143" s="400">
        <v>5</v>
      </c>
      <c r="BM143" s="400">
        <v>1</v>
      </c>
      <c r="BN143" s="400">
        <v>5</v>
      </c>
      <c r="BO143" s="395"/>
      <c r="BP143" s="400">
        <v>5</v>
      </c>
      <c r="BQ143" s="400">
        <v>5</v>
      </c>
      <c r="BR143" s="406"/>
      <c r="BS143" s="400">
        <v>1</v>
      </c>
      <c r="BT143" s="400">
        <v>2</v>
      </c>
      <c r="BU143" s="400">
        <v>4</v>
      </c>
      <c r="BV143" s="400">
        <v>2</v>
      </c>
      <c r="BW143" s="400">
        <v>2</v>
      </c>
      <c r="BX143" s="409"/>
      <c r="BY143" s="400">
        <v>2</v>
      </c>
      <c r="BZ143" s="400">
        <v>4</v>
      </c>
      <c r="CA143" s="400">
        <v>3</v>
      </c>
      <c r="CB143" s="400">
        <v>2</v>
      </c>
      <c r="CC143" s="409"/>
      <c r="CD143" s="409"/>
      <c r="CE143" s="400">
        <v>2</v>
      </c>
      <c r="CF143" s="409"/>
      <c r="CG143" s="400">
        <v>5</v>
      </c>
      <c r="CH143" s="409"/>
      <c r="CI143" s="395"/>
      <c r="CJ143" s="409"/>
      <c r="CK143" s="400">
        <v>1</v>
      </c>
      <c r="CL143" s="395"/>
      <c r="CM143" s="404">
        <f t="shared" si="45"/>
        <v>4.2222222222222223</v>
      </c>
      <c r="CN143" s="401">
        <f t="shared" si="50"/>
        <v>16</v>
      </c>
      <c r="CO143" s="410"/>
      <c r="CP143" s="404">
        <f t="shared" si="46"/>
        <v>4.333333333333333</v>
      </c>
      <c r="CQ143" s="401">
        <f t="shared" si="51"/>
        <v>15</v>
      </c>
      <c r="CR143" s="410"/>
      <c r="CS143" s="404">
        <f t="shared" si="47"/>
        <v>3.736842105263158</v>
      </c>
      <c r="CT143" s="401">
        <f t="shared" si="52"/>
        <v>87</v>
      </c>
      <c r="CU143" s="421"/>
      <c r="CV143" s="401">
        <f t="shared" si="48"/>
        <v>206</v>
      </c>
      <c r="CW143" s="404">
        <f t="shared" si="49"/>
        <v>3.8867924528301887</v>
      </c>
      <c r="CX143" s="401">
        <f t="shared" si="53"/>
        <v>38</v>
      </c>
      <c r="CY143" s="410"/>
      <c r="CZ143" s="772" t="s">
        <v>1353</v>
      </c>
    </row>
    <row r="144" spans="1:104" ht="30.75" customHeight="1" thickBot="1" x14ac:dyDescent="0.3">
      <c r="A144" s="598" t="s">
        <v>1308</v>
      </c>
      <c r="B144" s="319" t="s">
        <v>1309</v>
      </c>
      <c r="C144" s="363" t="s">
        <v>611</v>
      </c>
      <c r="D144" s="321" t="s">
        <v>612</v>
      </c>
      <c r="E144" s="323"/>
      <c r="F144" s="413" t="s">
        <v>63</v>
      </c>
      <c r="G144" s="397">
        <f>'Stage 2 - Site Information'!N301</f>
        <v>120</v>
      </c>
      <c r="H144" s="413"/>
      <c r="I144" s="398">
        <f>'Stage 2 - Site Information'!M301</f>
        <v>3.62</v>
      </c>
      <c r="J144" s="414"/>
      <c r="K144" s="405"/>
      <c r="L144" s="408"/>
      <c r="M144" s="401">
        <f t="shared" si="44"/>
        <v>5</v>
      </c>
      <c r="N144" s="409"/>
      <c r="O144" s="400">
        <v>4</v>
      </c>
      <c r="P144" s="400">
        <v>1</v>
      </c>
      <c r="Q144" s="408"/>
      <c r="R144" s="400">
        <v>5</v>
      </c>
      <c r="S144" s="400">
        <v>5</v>
      </c>
      <c r="T144" s="400">
        <v>5</v>
      </c>
      <c r="U144" s="400">
        <v>4</v>
      </c>
      <c r="V144" s="407"/>
      <c r="W144" s="401">
        <v>1</v>
      </c>
      <c r="X144" s="401">
        <v>3</v>
      </c>
      <c r="Y144" s="400">
        <v>3</v>
      </c>
      <c r="Z144" s="401">
        <v>4</v>
      </c>
      <c r="AA144" s="407"/>
      <c r="AB144" s="400">
        <v>5</v>
      </c>
      <c r="AC144" s="409"/>
      <c r="AD144" s="407"/>
      <c r="AE144" s="400">
        <v>5</v>
      </c>
      <c r="AF144" s="400">
        <v>5</v>
      </c>
      <c r="AG144" s="406"/>
      <c r="AH144" s="401">
        <v>4</v>
      </c>
      <c r="AI144" s="400">
        <v>4</v>
      </c>
      <c r="AJ144" s="400">
        <v>1</v>
      </c>
      <c r="AK144" s="400">
        <v>2</v>
      </c>
      <c r="AL144" s="395"/>
      <c r="AM144" s="400">
        <v>5</v>
      </c>
      <c r="AN144" s="400">
        <v>5</v>
      </c>
      <c r="AO144" s="400">
        <v>3</v>
      </c>
      <c r="AP144" s="400">
        <v>3</v>
      </c>
      <c r="AQ144" s="400">
        <v>4</v>
      </c>
      <c r="AR144" s="400">
        <v>4</v>
      </c>
      <c r="AS144" s="395"/>
      <c r="AT144" s="400">
        <v>5</v>
      </c>
      <c r="AU144" s="400">
        <v>5</v>
      </c>
      <c r="AV144" s="400">
        <v>4</v>
      </c>
      <c r="AW144" s="400">
        <v>1</v>
      </c>
      <c r="AX144" s="400">
        <v>2</v>
      </c>
      <c r="AY144" s="400">
        <v>5</v>
      </c>
      <c r="AZ144" s="400">
        <v>5</v>
      </c>
      <c r="BA144" s="400">
        <v>5</v>
      </c>
      <c r="BB144" s="409"/>
      <c r="BC144" s="401">
        <v>3</v>
      </c>
      <c r="BD144" s="400">
        <v>3</v>
      </c>
      <c r="BE144" s="395"/>
      <c r="BF144" s="400">
        <v>5</v>
      </c>
      <c r="BG144" s="400">
        <v>2</v>
      </c>
      <c r="BH144" s="395"/>
      <c r="BI144" s="400">
        <v>5</v>
      </c>
      <c r="BJ144" s="400">
        <v>3</v>
      </c>
      <c r="BK144" s="400">
        <v>1</v>
      </c>
      <c r="BL144" s="400">
        <v>5</v>
      </c>
      <c r="BM144" s="400">
        <v>4</v>
      </c>
      <c r="BN144" s="400">
        <v>1</v>
      </c>
      <c r="BO144" s="395"/>
      <c r="BP144" s="400">
        <v>5</v>
      </c>
      <c r="BQ144" s="400">
        <v>5</v>
      </c>
      <c r="BR144" s="406"/>
      <c r="BS144" s="400">
        <v>4</v>
      </c>
      <c r="BT144" s="400">
        <v>2</v>
      </c>
      <c r="BU144" s="400">
        <v>3</v>
      </c>
      <c r="BV144" s="400">
        <v>5</v>
      </c>
      <c r="BW144" s="400">
        <v>2</v>
      </c>
      <c r="BX144" s="409"/>
      <c r="BY144" s="400">
        <v>2</v>
      </c>
      <c r="BZ144" s="400">
        <v>2</v>
      </c>
      <c r="CA144" s="400">
        <v>1</v>
      </c>
      <c r="CB144" s="400">
        <v>2</v>
      </c>
      <c r="CC144" s="409"/>
      <c r="CD144" s="409"/>
      <c r="CE144" s="400">
        <v>2</v>
      </c>
      <c r="CF144" s="409"/>
      <c r="CG144" s="400">
        <v>3</v>
      </c>
      <c r="CH144" s="409"/>
      <c r="CI144" s="395"/>
      <c r="CJ144" s="409"/>
      <c r="CK144" s="400">
        <v>5</v>
      </c>
      <c r="CL144" s="395"/>
      <c r="CM144" s="404">
        <f t="shared" si="45"/>
        <v>3.8888888888888888</v>
      </c>
      <c r="CN144" s="401">
        <f t="shared" si="50"/>
        <v>42</v>
      </c>
      <c r="CO144" s="410"/>
      <c r="CP144" s="404">
        <f t="shared" si="46"/>
        <v>3.5</v>
      </c>
      <c r="CQ144" s="401">
        <f t="shared" si="51"/>
        <v>73</v>
      </c>
      <c r="CR144" s="410"/>
      <c r="CS144" s="404">
        <f t="shared" si="47"/>
        <v>3.4473684210526314</v>
      </c>
      <c r="CT144" s="401">
        <f t="shared" si="52"/>
        <v>128</v>
      </c>
      <c r="CU144" s="421"/>
      <c r="CV144" s="401">
        <f t="shared" si="48"/>
        <v>187</v>
      </c>
      <c r="CW144" s="404">
        <f t="shared" si="49"/>
        <v>3.5283018867924527</v>
      </c>
      <c r="CX144" s="401">
        <f t="shared" si="53"/>
        <v>126</v>
      </c>
      <c r="CY144" s="410"/>
      <c r="CZ144" s="764"/>
    </row>
    <row r="145" spans="1:104" ht="30.75" customHeight="1" thickBot="1" x14ac:dyDescent="0.3">
      <c r="A145" s="598" t="s">
        <v>1312</v>
      </c>
      <c r="B145" s="319" t="s">
        <v>1813</v>
      </c>
      <c r="C145" s="363" t="s">
        <v>1313</v>
      </c>
      <c r="D145" s="321" t="s">
        <v>518</v>
      </c>
      <c r="E145" s="323"/>
      <c r="F145" s="413" t="s">
        <v>63</v>
      </c>
      <c r="G145" s="397">
        <f>'Stage 2 - Site Information'!N303</f>
        <v>300</v>
      </c>
      <c r="H145" s="413"/>
      <c r="I145" s="398">
        <f>'Stage 2 - Site Information'!M303</f>
        <v>11.32</v>
      </c>
      <c r="J145" s="414"/>
      <c r="K145" s="405"/>
      <c r="L145" s="408"/>
      <c r="M145" s="401">
        <f t="shared" si="44"/>
        <v>5</v>
      </c>
      <c r="N145" s="409"/>
      <c r="O145" s="400">
        <v>1</v>
      </c>
      <c r="P145" s="400">
        <v>2</v>
      </c>
      <c r="Q145" s="408"/>
      <c r="R145" s="400">
        <v>3</v>
      </c>
      <c r="S145" s="400">
        <v>5</v>
      </c>
      <c r="T145" s="400">
        <v>1</v>
      </c>
      <c r="U145" s="400">
        <v>4</v>
      </c>
      <c r="V145" s="407"/>
      <c r="W145" s="401">
        <v>4</v>
      </c>
      <c r="X145" s="401">
        <v>3</v>
      </c>
      <c r="Y145" s="400">
        <v>1</v>
      </c>
      <c r="Z145" s="401">
        <v>4</v>
      </c>
      <c r="AA145" s="407"/>
      <c r="AB145" s="400">
        <v>3</v>
      </c>
      <c r="AC145" s="409"/>
      <c r="AD145" s="407"/>
      <c r="AE145" s="400">
        <v>5</v>
      </c>
      <c r="AF145" s="400">
        <v>5</v>
      </c>
      <c r="AG145" s="406"/>
      <c r="AH145" s="401">
        <v>4</v>
      </c>
      <c r="AI145" s="400">
        <v>4</v>
      </c>
      <c r="AJ145" s="400">
        <v>3</v>
      </c>
      <c r="AK145" s="400">
        <v>2</v>
      </c>
      <c r="AL145" s="395"/>
      <c r="AM145" s="400">
        <v>5</v>
      </c>
      <c r="AN145" s="400">
        <v>4</v>
      </c>
      <c r="AO145" s="400">
        <v>5</v>
      </c>
      <c r="AP145" s="400">
        <v>3</v>
      </c>
      <c r="AQ145" s="400">
        <v>5</v>
      </c>
      <c r="AR145" s="400">
        <v>2</v>
      </c>
      <c r="AS145" s="395"/>
      <c r="AT145" s="400">
        <v>2</v>
      </c>
      <c r="AU145" s="400">
        <v>1</v>
      </c>
      <c r="AV145" s="400">
        <v>4</v>
      </c>
      <c r="AW145" s="400">
        <v>1</v>
      </c>
      <c r="AX145" s="400">
        <v>1</v>
      </c>
      <c r="AY145" s="400">
        <v>1</v>
      </c>
      <c r="AZ145" s="400">
        <v>3</v>
      </c>
      <c r="BA145" s="400">
        <v>5</v>
      </c>
      <c r="BB145" s="409"/>
      <c r="BC145" s="401">
        <v>2</v>
      </c>
      <c r="BD145" s="400">
        <v>3</v>
      </c>
      <c r="BE145" s="395"/>
      <c r="BF145" s="400">
        <v>5</v>
      </c>
      <c r="BG145" s="400">
        <v>5</v>
      </c>
      <c r="BH145" s="395"/>
      <c r="BI145" s="400">
        <v>5</v>
      </c>
      <c r="BJ145" s="400">
        <v>5</v>
      </c>
      <c r="BK145" s="400">
        <v>1</v>
      </c>
      <c r="BL145" s="400">
        <v>4</v>
      </c>
      <c r="BM145" s="400">
        <v>1</v>
      </c>
      <c r="BN145" s="400">
        <v>5</v>
      </c>
      <c r="BO145" s="395"/>
      <c r="BP145" s="400">
        <v>5</v>
      </c>
      <c r="BQ145" s="400">
        <v>5</v>
      </c>
      <c r="BR145" s="406"/>
      <c r="BS145" s="400">
        <v>3</v>
      </c>
      <c r="BT145" s="400">
        <v>2</v>
      </c>
      <c r="BU145" s="400">
        <v>3</v>
      </c>
      <c r="BV145" s="400">
        <v>1</v>
      </c>
      <c r="BW145" s="400">
        <v>1</v>
      </c>
      <c r="BX145" s="409"/>
      <c r="BY145" s="400">
        <v>2</v>
      </c>
      <c r="BZ145" s="400">
        <v>3</v>
      </c>
      <c r="CA145" s="400">
        <v>2</v>
      </c>
      <c r="CB145" s="400">
        <v>2</v>
      </c>
      <c r="CC145" s="409"/>
      <c r="CD145" s="409"/>
      <c r="CE145" s="400">
        <v>1</v>
      </c>
      <c r="CF145" s="409"/>
      <c r="CG145" s="400">
        <v>4</v>
      </c>
      <c r="CH145" s="409"/>
      <c r="CI145" s="395"/>
      <c r="CJ145" s="409"/>
      <c r="CK145" s="400">
        <v>1</v>
      </c>
      <c r="CL145" s="395"/>
      <c r="CM145" s="404">
        <f t="shared" si="45"/>
        <v>3.1111111111111112</v>
      </c>
      <c r="CN145" s="401">
        <f t="shared" si="50"/>
        <v>134</v>
      </c>
      <c r="CO145" s="410"/>
      <c r="CP145" s="404">
        <f t="shared" si="46"/>
        <v>3.8333333333333335</v>
      </c>
      <c r="CQ145" s="401">
        <f t="shared" si="51"/>
        <v>50</v>
      </c>
      <c r="CR145" s="410"/>
      <c r="CS145" s="404">
        <f t="shared" si="47"/>
        <v>2.9736842105263159</v>
      </c>
      <c r="CT145" s="401">
        <f t="shared" si="52"/>
        <v>147</v>
      </c>
      <c r="CU145" s="421"/>
      <c r="CV145" s="401">
        <f t="shared" si="48"/>
        <v>164</v>
      </c>
      <c r="CW145" s="404">
        <f t="shared" si="49"/>
        <v>3.0943396226415096</v>
      </c>
      <c r="CX145" s="401">
        <f t="shared" si="53"/>
        <v>147</v>
      </c>
      <c r="CY145" s="410"/>
      <c r="CZ145" s="766" t="s">
        <v>1450</v>
      </c>
    </row>
    <row r="146" spans="1:104" ht="30.75" customHeight="1" thickBot="1" x14ac:dyDescent="0.3">
      <c r="A146" s="598" t="s">
        <v>1314</v>
      </c>
      <c r="B146" s="319" t="s">
        <v>1315</v>
      </c>
      <c r="C146" s="363" t="s">
        <v>546</v>
      </c>
      <c r="D146" s="321" t="s">
        <v>547</v>
      </c>
      <c r="E146" s="323"/>
      <c r="F146" s="413" t="s">
        <v>63</v>
      </c>
      <c r="G146" s="397">
        <f>'Stage 2 - Site Information'!N304</f>
        <v>40</v>
      </c>
      <c r="H146" s="413"/>
      <c r="I146" s="398">
        <f>'Stage 2 - Site Information'!M304</f>
        <v>1.31</v>
      </c>
      <c r="J146" s="414"/>
      <c r="K146" s="405"/>
      <c r="L146" s="408"/>
      <c r="M146" s="401">
        <f t="shared" si="44"/>
        <v>5</v>
      </c>
      <c r="N146" s="409"/>
      <c r="O146" s="400">
        <v>1</v>
      </c>
      <c r="P146" s="400">
        <v>1</v>
      </c>
      <c r="Q146" s="408"/>
      <c r="R146" s="400">
        <v>3</v>
      </c>
      <c r="S146" s="400">
        <v>5</v>
      </c>
      <c r="T146" s="400">
        <v>1</v>
      </c>
      <c r="U146" s="400">
        <v>4</v>
      </c>
      <c r="V146" s="407"/>
      <c r="W146" s="401">
        <v>4</v>
      </c>
      <c r="X146" s="401">
        <v>3</v>
      </c>
      <c r="Y146" s="400">
        <v>1</v>
      </c>
      <c r="Z146" s="401">
        <v>4</v>
      </c>
      <c r="AA146" s="407"/>
      <c r="AB146" s="400">
        <v>5</v>
      </c>
      <c r="AC146" s="409"/>
      <c r="AD146" s="407"/>
      <c r="AE146" s="400">
        <v>5</v>
      </c>
      <c r="AF146" s="400">
        <v>5</v>
      </c>
      <c r="AG146" s="406"/>
      <c r="AH146" s="401">
        <v>5</v>
      </c>
      <c r="AI146" s="400">
        <v>5</v>
      </c>
      <c r="AJ146" s="400">
        <v>5</v>
      </c>
      <c r="AK146" s="400">
        <v>2</v>
      </c>
      <c r="AL146" s="395"/>
      <c r="AM146" s="400">
        <v>5</v>
      </c>
      <c r="AN146" s="400">
        <v>3</v>
      </c>
      <c r="AO146" s="400">
        <v>4</v>
      </c>
      <c r="AP146" s="400">
        <v>4</v>
      </c>
      <c r="AQ146" s="400">
        <v>5</v>
      </c>
      <c r="AR146" s="400">
        <v>5</v>
      </c>
      <c r="AS146" s="395"/>
      <c r="AT146" s="400">
        <v>5</v>
      </c>
      <c r="AU146" s="400">
        <v>5</v>
      </c>
      <c r="AV146" s="400">
        <v>5</v>
      </c>
      <c r="AW146" s="400">
        <v>5</v>
      </c>
      <c r="AX146" s="400">
        <v>2</v>
      </c>
      <c r="AY146" s="400">
        <v>5</v>
      </c>
      <c r="AZ146" s="400">
        <v>5</v>
      </c>
      <c r="BA146" s="400">
        <v>5</v>
      </c>
      <c r="BB146" s="409"/>
      <c r="BC146" s="401">
        <v>1</v>
      </c>
      <c r="BD146" s="400">
        <v>3</v>
      </c>
      <c r="BE146" s="395"/>
      <c r="BF146" s="400">
        <v>5</v>
      </c>
      <c r="BG146" s="400">
        <v>5</v>
      </c>
      <c r="BH146" s="395"/>
      <c r="BI146" s="400">
        <v>5</v>
      </c>
      <c r="BJ146" s="400">
        <v>5</v>
      </c>
      <c r="BK146" s="400">
        <v>5</v>
      </c>
      <c r="BL146" s="400">
        <v>5</v>
      </c>
      <c r="BM146" s="400">
        <v>5</v>
      </c>
      <c r="BN146" s="400">
        <v>5</v>
      </c>
      <c r="BO146" s="395"/>
      <c r="BP146" s="400">
        <v>5</v>
      </c>
      <c r="BQ146" s="400">
        <v>5</v>
      </c>
      <c r="BR146" s="406"/>
      <c r="BS146" s="400">
        <v>2</v>
      </c>
      <c r="BT146" s="400">
        <v>2</v>
      </c>
      <c r="BU146" s="400">
        <v>5</v>
      </c>
      <c r="BV146" s="400">
        <v>1</v>
      </c>
      <c r="BW146" s="400">
        <v>1</v>
      </c>
      <c r="BX146" s="409"/>
      <c r="BY146" s="400">
        <v>5</v>
      </c>
      <c r="BZ146" s="400">
        <v>5</v>
      </c>
      <c r="CA146" s="400">
        <v>1</v>
      </c>
      <c r="CB146" s="400">
        <v>1</v>
      </c>
      <c r="CC146" s="409"/>
      <c r="CD146" s="409"/>
      <c r="CE146" s="400">
        <v>1</v>
      </c>
      <c r="CF146" s="409"/>
      <c r="CG146" s="400">
        <v>5</v>
      </c>
      <c r="CH146" s="409"/>
      <c r="CI146" s="395"/>
      <c r="CJ146" s="409"/>
      <c r="CK146" s="400">
        <v>1</v>
      </c>
      <c r="CL146" s="395"/>
      <c r="CM146" s="404">
        <f t="shared" si="45"/>
        <v>3.3333333333333335</v>
      </c>
      <c r="CN146" s="401">
        <f t="shared" si="50"/>
        <v>110</v>
      </c>
      <c r="CO146" s="410"/>
      <c r="CP146" s="404">
        <f t="shared" si="46"/>
        <v>4.5</v>
      </c>
      <c r="CQ146" s="401">
        <f t="shared" si="51"/>
        <v>1</v>
      </c>
      <c r="CR146" s="410"/>
      <c r="CS146" s="404">
        <f t="shared" si="47"/>
        <v>3.8684210526315788</v>
      </c>
      <c r="CT146" s="401">
        <f t="shared" si="52"/>
        <v>71</v>
      </c>
      <c r="CU146" s="421"/>
      <c r="CV146" s="401">
        <f t="shared" si="48"/>
        <v>204</v>
      </c>
      <c r="CW146" s="404">
        <f t="shared" si="49"/>
        <v>3.8490566037735849</v>
      </c>
      <c r="CX146" s="401">
        <f t="shared" si="53"/>
        <v>55</v>
      </c>
      <c r="CY146" s="410"/>
      <c r="CZ146" s="764"/>
    </row>
    <row r="147" spans="1:104" ht="30.75" customHeight="1" thickBot="1" x14ac:dyDescent="0.3">
      <c r="A147" s="598" t="s">
        <v>1316</v>
      </c>
      <c r="B147" s="319" t="s">
        <v>1317</v>
      </c>
      <c r="C147" s="321" t="s">
        <v>520</v>
      </c>
      <c r="D147" s="321" t="s">
        <v>547</v>
      </c>
      <c r="E147" s="323"/>
      <c r="F147" s="396" t="s">
        <v>63</v>
      </c>
      <c r="G147" s="397">
        <f>'Stage 2 - Site Information'!N305</f>
        <v>51</v>
      </c>
      <c r="H147" s="415" t="s">
        <v>63</v>
      </c>
      <c r="I147" s="398">
        <f>'Stage 2 - Site Information'!M305</f>
        <v>1.71</v>
      </c>
      <c r="J147" s="416"/>
      <c r="K147" s="405"/>
      <c r="L147" s="408"/>
      <c r="M147" s="401">
        <f t="shared" si="44"/>
        <v>5</v>
      </c>
      <c r="N147" s="409"/>
      <c r="O147" s="400">
        <v>3</v>
      </c>
      <c r="P147" s="400">
        <v>1</v>
      </c>
      <c r="Q147" s="408"/>
      <c r="R147" s="400">
        <v>5</v>
      </c>
      <c r="S147" s="400">
        <v>5</v>
      </c>
      <c r="T147" s="400">
        <v>1</v>
      </c>
      <c r="U147" s="400">
        <v>4</v>
      </c>
      <c r="V147" s="407"/>
      <c r="W147" s="401">
        <v>4</v>
      </c>
      <c r="X147" s="401">
        <v>3</v>
      </c>
      <c r="Y147" s="400">
        <v>1</v>
      </c>
      <c r="Z147" s="401">
        <v>4</v>
      </c>
      <c r="AA147" s="407"/>
      <c r="AB147" s="400">
        <v>3</v>
      </c>
      <c r="AC147" s="409"/>
      <c r="AD147" s="407"/>
      <c r="AE147" s="400">
        <v>5</v>
      </c>
      <c r="AF147" s="400">
        <v>5</v>
      </c>
      <c r="AG147" s="406"/>
      <c r="AH147" s="401">
        <v>5</v>
      </c>
      <c r="AI147" s="400">
        <v>3</v>
      </c>
      <c r="AJ147" s="400">
        <v>5</v>
      </c>
      <c r="AK147" s="400">
        <v>2</v>
      </c>
      <c r="AL147" s="395"/>
      <c r="AM147" s="400">
        <v>5</v>
      </c>
      <c r="AN147" s="400">
        <v>2</v>
      </c>
      <c r="AO147" s="400">
        <v>4</v>
      </c>
      <c r="AP147" s="400">
        <v>3</v>
      </c>
      <c r="AQ147" s="400">
        <v>5</v>
      </c>
      <c r="AR147" s="400">
        <v>5</v>
      </c>
      <c r="AS147" s="395"/>
      <c r="AT147" s="400">
        <v>3</v>
      </c>
      <c r="AU147" s="400">
        <v>5</v>
      </c>
      <c r="AV147" s="400">
        <v>5</v>
      </c>
      <c r="AW147" s="400">
        <v>5</v>
      </c>
      <c r="AX147" s="400">
        <v>1</v>
      </c>
      <c r="AY147" s="400">
        <v>5</v>
      </c>
      <c r="AZ147" s="400">
        <v>5</v>
      </c>
      <c r="BA147" s="400">
        <v>5</v>
      </c>
      <c r="BB147" s="409"/>
      <c r="BC147" s="401">
        <v>2</v>
      </c>
      <c r="BD147" s="400">
        <v>3</v>
      </c>
      <c r="BE147" s="395"/>
      <c r="BF147" s="400">
        <v>5</v>
      </c>
      <c r="BG147" s="400">
        <v>5</v>
      </c>
      <c r="BH147" s="395"/>
      <c r="BI147" s="400">
        <v>5</v>
      </c>
      <c r="BJ147" s="400">
        <v>5</v>
      </c>
      <c r="BK147" s="400">
        <v>1</v>
      </c>
      <c r="BL147" s="400">
        <v>5</v>
      </c>
      <c r="BM147" s="400">
        <v>5</v>
      </c>
      <c r="BN147" s="400">
        <v>5</v>
      </c>
      <c r="BO147" s="395"/>
      <c r="BP147" s="400">
        <v>5</v>
      </c>
      <c r="BQ147" s="400">
        <v>5</v>
      </c>
      <c r="BR147" s="406"/>
      <c r="BS147" s="400">
        <v>1</v>
      </c>
      <c r="BT147" s="400">
        <v>4</v>
      </c>
      <c r="BU147" s="400">
        <v>3</v>
      </c>
      <c r="BV147" s="400">
        <v>1</v>
      </c>
      <c r="BW147" s="400">
        <v>2</v>
      </c>
      <c r="BX147" s="409"/>
      <c r="BY147" s="400">
        <v>5</v>
      </c>
      <c r="BZ147" s="400">
        <v>5</v>
      </c>
      <c r="CA147" s="400">
        <v>1</v>
      </c>
      <c r="CB147" s="400">
        <v>1</v>
      </c>
      <c r="CC147" s="409"/>
      <c r="CD147" s="409"/>
      <c r="CE147" s="400">
        <v>1</v>
      </c>
      <c r="CF147" s="409"/>
      <c r="CG147" s="400">
        <v>5</v>
      </c>
      <c r="CH147" s="409"/>
      <c r="CI147" s="395"/>
      <c r="CJ147" s="409"/>
      <c r="CK147" s="400">
        <v>1</v>
      </c>
      <c r="CL147" s="395"/>
      <c r="CM147" s="404">
        <f t="shared" si="45"/>
        <v>3.3333333333333335</v>
      </c>
      <c r="CN147" s="401">
        <f t="shared" si="50"/>
        <v>110</v>
      </c>
      <c r="CO147" s="410"/>
      <c r="CP147" s="404">
        <f t="shared" si="46"/>
        <v>4.166666666666667</v>
      </c>
      <c r="CQ147" s="401">
        <f t="shared" si="51"/>
        <v>18</v>
      </c>
      <c r="CR147" s="410"/>
      <c r="CS147" s="404">
        <f t="shared" si="47"/>
        <v>3.6578947368421053</v>
      </c>
      <c r="CT147" s="401">
        <f t="shared" si="52"/>
        <v>107</v>
      </c>
      <c r="CU147" s="421"/>
      <c r="CV147" s="401">
        <f t="shared" si="48"/>
        <v>194</v>
      </c>
      <c r="CW147" s="404">
        <f t="shared" si="49"/>
        <v>3.6603773584905661</v>
      </c>
      <c r="CX147" s="401">
        <f t="shared" si="53"/>
        <v>100</v>
      </c>
      <c r="CY147" s="410"/>
      <c r="CZ147" s="764"/>
    </row>
    <row r="148" spans="1:104" ht="30.75" customHeight="1" thickBot="1" x14ac:dyDescent="0.3">
      <c r="A148" s="598" t="s">
        <v>1324</v>
      </c>
      <c r="B148" s="319" t="s">
        <v>1325</v>
      </c>
      <c r="C148" s="363" t="s">
        <v>1326</v>
      </c>
      <c r="D148" s="321" t="s">
        <v>885</v>
      </c>
      <c r="E148" s="323"/>
      <c r="F148" s="418" t="s">
        <v>63</v>
      </c>
      <c r="G148" s="397">
        <f>'Stage 2 - Site Information'!N308</f>
        <v>10</v>
      </c>
      <c r="H148" s="418"/>
      <c r="I148" s="398">
        <f>'Stage 2 - Site Information'!M308</f>
        <v>0.96</v>
      </c>
      <c r="J148" s="417"/>
      <c r="K148" s="405"/>
      <c r="L148" s="408"/>
      <c r="M148" s="401">
        <f t="shared" si="44"/>
        <v>5</v>
      </c>
      <c r="N148" s="409"/>
      <c r="O148" s="400">
        <v>1</v>
      </c>
      <c r="P148" s="400">
        <v>1</v>
      </c>
      <c r="Q148" s="408"/>
      <c r="R148" s="400">
        <v>3</v>
      </c>
      <c r="S148" s="400">
        <v>5</v>
      </c>
      <c r="T148" s="400">
        <v>1</v>
      </c>
      <c r="U148" s="400">
        <v>4</v>
      </c>
      <c r="V148" s="407"/>
      <c r="W148" s="401">
        <v>4</v>
      </c>
      <c r="X148" s="401">
        <v>3</v>
      </c>
      <c r="Y148" s="400">
        <v>1</v>
      </c>
      <c r="Z148" s="401">
        <v>4</v>
      </c>
      <c r="AA148" s="407"/>
      <c r="AB148" s="400">
        <v>5</v>
      </c>
      <c r="AC148" s="409"/>
      <c r="AD148" s="407"/>
      <c r="AE148" s="400">
        <v>5</v>
      </c>
      <c r="AF148" s="400">
        <v>5</v>
      </c>
      <c r="AG148" s="406"/>
      <c r="AH148" s="401">
        <v>4</v>
      </c>
      <c r="AI148" s="400">
        <v>4</v>
      </c>
      <c r="AJ148" s="400">
        <v>3</v>
      </c>
      <c r="AK148" s="400">
        <v>2</v>
      </c>
      <c r="AL148" s="395"/>
      <c r="AM148" s="400">
        <v>3</v>
      </c>
      <c r="AN148" s="400">
        <v>4</v>
      </c>
      <c r="AO148" s="400">
        <v>5</v>
      </c>
      <c r="AP148" s="400">
        <v>2</v>
      </c>
      <c r="AQ148" s="400">
        <v>5</v>
      </c>
      <c r="AR148" s="400">
        <v>5</v>
      </c>
      <c r="AS148" s="395">
        <v>5</v>
      </c>
      <c r="AT148" s="400">
        <v>5</v>
      </c>
      <c r="AU148" s="400">
        <v>5</v>
      </c>
      <c r="AV148" s="400">
        <v>5</v>
      </c>
      <c r="AW148" s="400">
        <v>5</v>
      </c>
      <c r="AX148" s="400">
        <v>1</v>
      </c>
      <c r="AY148" s="400">
        <v>5</v>
      </c>
      <c r="AZ148" s="400">
        <v>5</v>
      </c>
      <c r="BA148" s="400">
        <v>5</v>
      </c>
      <c r="BB148" s="409"/>
      <c r="BC148" s="401">
        <v>2</v>
      </c>
      <c r="BD148" s="400">
        <v>3</v>
      </c>
      <c r="BE148" s="395"/>
      <c r="BF148" s="400">
        <v>5</v>
      </c>
      <c r="BG148" s="400">
        <v>5</v>
      </c>
      <c r="BH148" s="395">
        <v>5</v>
      </c>
      <c r="BI148" s="400">
        <v>5</v>
      </c>
      <c r="BJ148" s="400">
        <v>5</v>
      </c>
      <c r="BK148" s="400">
        <v>5</v>
      </c>
      <c r="BL148" s="400">
        <v>5</v>
      </c>
      <c r="BM148" s="400">
        <v>4</v>
      </c>
      <c r="BN148" s="400">
        <v>5</v>
      </c>
      <c r="BO148" s="395"/>
      <c r="BP148" s="400">
        <v>5</v>
      </c>
      <c r="BQ148" s="400">
        <v>5</v>
      </c>
      <c r="BR148" s="406"/>
      <c r="BS148" s="400">
        <v>2</v>
      </c>
      <c r="BT148" s="400">
        <v>4</v>
      </c>
      <c r="BU148" s="400">
        <v>4</v>
      </c>
      <c r="BV148" s="400">
        <v>2</v>
      </c>
      <c r="BW148" s="400">
        <v>3</v>
      </c>
      <c r="BX148" s="409"/>
      <c r="BY148" s="400">
        <v>1</v>
      </c>
      <c r="BZ148" s="400">
        <v>3</v>
      </c>
      <c r="CA148" s="400">
        <v>1</v>
      </c>
      <c r="CB148" s="400">
        <v>1</v>
      </c>
      <c r="CC148" s="409"/>
      <c r="CD148" s="409"/>
      <c r="CE148" s="400">
        <v>1</v>
      </c>
      <c r="CF148" s="409"/>
      <c r="CG148" s="400">
        <v>5</v>
      </c>
      <c r="CH148" s="409"/>
      <c r="CI148" s="395"/>
      <c r="CJ148" s="409"/>
      <c r="CK148" s="400">
        <v>1</v>
      </c>
      <c r="CL148" s="395"/>
      <c r="CM148" s="404">
        <f t="shared" si="45"/>
        <v>3.3333333333333335</v>
      </c>
      <c r="CN148" s="401">
        <f t="shared" si="50"/>
        <v>110</v>
      </c>
      <c r="CO148" s="410"/>
      <c r="CP148" s="404">
        <f t="shared" si="46"/>
        <v>3.8333333333333335</v>
      </c>
      <c r="CQ148" s="401">
        <f t="shared" si="51"/>
        <v>50</v>
      </c>
      <c r="CR148" s="410"/>
      <c r="CS148" s="404">
        <f t="shared" si="47"/>
        <v>3.8</v>
      </c>
      <c r="CT148" s="401">
        <f t="shared" si="52"/>
        <v>79</v>
      </c>
      <c r="CU148" s="421"/>
      <c r="CV148" s="401">
        <f t="shared" si="48"/>
        <v>205</v>
      </c>
      <c r="CW148" s="404">
        <f t="shared" si="49"/>
        <v>3.7272727272727271</v>
      </c>
      <c r="CX148" s="401">
        <f t="shared" si="53"/>
        <v>92</v>
      </c>
      <c r="CY148" s="410"/>
      <c r="CZ148" s="764"/>
    </row>
    <row r="149" spans="1:104" ht="30.75" customHeight="1" thickBot="1" x14ac:dyDescent="0.3">
      <c r="A149" s="598" t="s">
        <v>508</v>
      </c>
      <c r="B149" s="353" t="s">
        <v>516</v>
      </c>
      <c r="C149" s="363" t="s">
        <v>520</v>
      </c>
      <c r="D149" s="776" t="s">
        <v>518</v>
      </c>
      <c r="E149" s="323"/>
      <c r="F149" s="418" t="s">
        <v>63</v>
      </c>
      <c r="G149" s="397">
        <f>'Stage 2 - Site Information'!N310</f>
        <v>650</v>
      </c>
      <c r="H149" s="418"/>
      <c r="I149" s="398">
        <f>'Stage 2 - Site Information'!M310</f>
        <v>22.53</v>
      </c>
      <c r="J149" s="417"/>
      <c r="K149" s="405"/>
      <c r="L149" s="408"/>
      <c r="M149" s="401">
        <f t="shared" si="44"/>
        <v>5</v>
      </c>
      <c r="N149" s="409"/>
      <c r="O149" s="400">
        <v>5</v>
      </c>
      <c r="P149" s="400">
        <v>1</v>
      </c>
      <c r="Q149" s="408"/>
      <c r="R149" s="400">
        <v>3</v>
      </c>
      <c r="S149" s="400">
        <v>3</v>
      </c>
      <c r="T149" s="400">
        <v>1</v>
      </c>
      <c r="U149" s="400">
        <v>3</v>
      </c>
      <c r="V149" s="407"/>
      <c r="W149" s="401">
        <v>5</v>
      </c>
      <c r="X149" s="401">
        <v>3</v>
      </c>
      <c r="Y149" s="400">
        <v>1</v>
      </c>
      <c r="Z149" s="401">
        <v>4</v>
      </c>
      <c r="AA149" s="407"/>
      <c r="AB149" s="400">
        <v>4</v>
      </c>
      <c r="AC149" s="409"/>
      <c r="AD149" s="407"/>
      <c r="AE149" s="400">
        <v>1</v>
      </c>
      <c r="AF149" s="400">
        <v>1</v>
      </c>
      <c r="AG149" s="406"/>
      <c r="AH149" s="401">
        <v>4</v>
      </c>
      <c r="AI149" s="400">
        <v>4</v>
      </c>
      <c r="AJ149" s="400">
        <v>5</v>
      </c>
      <c r="AK149" s="400">
        <v>2</v>
      </c>
      <c r="AL149" s="395"/>
      <c r="AM149" s="400">
        <v>3</v>
      </c>
      <c r="AN149" s="400">
        <v>3</v>
      </c>
      <c r="AO149" s="400">
        <v>5</v>
      </c>
      <c r="AP149" s="400">
        <v>3</v>
      </c>
      <c r="AQ149" s="400">
        <v>5</v>
      </c>
      <c r="AR149" s="400">
        <v>5</v>
      </c>
      <c r="AS149" s="395"/>
      <c r="AT149" s="400">
        <v>5</v>
      </c>
      <c r="AU149" s="400">
        <v>5</v>
      </c>
      <c r="AV149" s="400">
        <v>5</v>
      </c>
      <c r="AW149" s="400">
        <v>1</v>
      </c>
      <c r="AX149" s="400">
        <v>2</v>
      </c>
      <c r="AY149" s="400">
        <v>5</v>
      </c>
      <c r="AZ149" s="400">
        <v>5</v>
      </c>
      <c r="BA149" s="400">
        <v>5</v>
      </c>
      <c r="BB149" s="409"/>
      <c r="BC149" s="401">
        <v>1</v>
      </c>
      <c r="BD149" s="400">
        <v>1</v>
      </c>
      <c r="BE149" s="395"/>
      <c r="BF149" s="400">
        <v>5</v>
      </c>
      <c r="BG149" s="400">
        <v>2</v>
      </c>
      <c r="BH149" s="395"/>
      <c r="BI149" s="400">
        <v>5</v>
      </c>
      <c r="BJ149" s="400">
        <v>5</v>
      </c>
      <c r="BK149" s="400">
        <v>1</v>
      </c>
      <c r="BL149" s="400">
        <v>5</v>
      </c>
      <c r="BM149" s="400">
        <v>1</v>
      </c>
      <c r="BN149" s="400">
        <v>5</v>
      </c>
      <c r="BO149" s="395"/>
      <c r="BP149" s="400">
        <v>5</v>
      </c>
      <c r="BQ149" s="400">
        <v>5</v>
      </c>
      <c r="BR149" s="406"/>
      <c r="BS149" s="400">
        <v>2</v>
      </c>
      <c r="BT149" s="400">
        <v>1</v>
      </c>
      <c r="BU149" s="400">
        <v>3</v>
      </c>
      <c r="BV149" s="400">
        <v>2</v>
      </c>
      <c r="BW149" s="400">
        <v>2</v>
      </c>
      <c r="BX149" s="409"/>
      <c r="BY149" s="400">
        <v>4</v>
      </c>
      <c r="BZ149" s="400">
        <v>2</v>
      </c>
      <c r="CA149" s="400">
        <v>2</v>
      </c>
      <c r="CB149" s="400">
        <v>2</v>
      </c>
      <c r="CC149" s="409"/>
      <c r="CD149" s="409"/>
      <c r="CE149" s="400">
        <v>1</v>
      </c>
      <c r="CF149" s="409"/>
      <c r="CG149" s="400">
        <v>5</v>
      </c>
      <c r="CH149" s="409"/>
      <c r="CI149" s="395"/>
      <c r="CJ149" s="409"/>
      <c r="CK149" s="400">
        <v>1</v>
      </c>
      <c r="CL149" s="395"/>
      <c r="CM149" s="404">
        <f t="shared" si="45"/>
        <v>3</v>
      </c>
      <c r="CN149" s="401">
        <f t="shared" si="50"/>
        <v>138</v>
      </c>
      <c r="CO149" s="410"/>
      <c r="CP149" s="404">
        <f t="shared" si="46"/>
        <v>2.8333333333333335</v>
      </c>
      <c r="CQ149" s="401">
        <f t="shared" si="51"/>
        <v>86</v>
      </c>
      <c r="CR149" s="410"/>
      <c r="CS149" s="404">
        <f t="shared" si="47"/>
        <v>3.2894736842105261</v>
      </c>
      <c r="CT149" s="401">
        <f t="shared" si="52"/>
        <v>139</v>
      </c>
      <c r="CU149" s="421"/>
      <c r="CV149" s="401">
        <f t="shared" si="48"/>
        <v>169</v>
      </c>
      <c r="CW149" s="404">
        <f t="shared" si="49"/>
        <v>3.1886792452830188</v>
      </c>
      <c r="CX149" s="401">
        <f t="shared" si="53"/>
        <v>146</v>
      </c>
      <c r="CY149" s="410"/>
      <c r="CZ149" s="764"/>
    </row>
    <row r="150" spans="1:104" ht="30.75" customHeight="1" thickBot="1" x14ac:dyDescent="0.3">
      <c r="A150" s="600" t="s">
        <v>509</v>
      </c>
      <c r="B150" s="353" t="s">
        <v>519</v>
      </c>
      <c r="C150" s="363" t="s">
        <v>520</v>
      </c>
      <c r="D150" s="776" t="s">
        <v>518</v>
      </c>
      <c r="E150" s="323"/>
      <c r="F150" s="396" t="s">
        <v>63</v>
      </c>
      <c r="G150" s="397">
        <f>'Stage 2 - Site Information'!N311</f>
        <v>210</v>
      </c>
      <c r="H150" s="418"/>
      <c r="I150" s="398">
        <f>'Stage 2 - Site Information'!M311</f>
        <v>7.36</v>
      </c>
      <c r="J150" s="417"/>
      <c r="K150" s="405"/>
      <c r="L150" s="408"/>
      <c r="M150" s="401">
        <f t="shared" si="44"/>
        <v>5</v>
      </c>
      <c r="N150" s="409"/>
      <c r="O150" s="400">
        <v>4</v>
      </c>
      <c r="P150" s="400">
        <v>1</v>
      </c>
      <c r="Q150" s="408"/>
      <c r="R150" s="400">
        <v>3</v>
      </c>
      <c r="S150" s="400">
        <v>2</v>
      </c>
      <c r="T150" s="400">
        <v>1</v>
      </c>
      <c r="U150" s="400">
        <v>3</v>
      </c>
      <c r="V150" s="407"/>
      <c r="W150" s="401">
        <v>4</v>
      </c>
      <c r="X150" s="401">
        <v>3</v>
      </c>
      <c r="Y150" s="400">
        <v>5</v>
      </c>
      <c r="Z150" s="401">
        <v>4</v>
      </c>
      <c r="AA150" s="407"/>
      <c r="AB150" s="400">
        <v>5</v>
      </c>
      <c r="AC150" s="409"/>
      <c r="AD150" s="407"/>
      <c r="AE150" s="400">
        <v>1</v>
      </c>
      <c r="AF150" s="400">
        <v>1</v>
      </c>
      <c r="AG150" s="406"/>
      <c r="AH150" s="401">
        <v>4</v>
      </c>
      <c r="AI150" s="400">
        <v>4</v>
      </c>
      <c r="AJ150" s="400">
        <v>5</v>
      </c>
      <c r="AK150" s="400">
        <v>2</v>
      </c>
      <c r="AL150" s="395"/>
      <c r="AM150" s="400">
        <v>3</v>
      </c>
      <c r="AN150" s="400">
        <v>3</v>
      </c>
      <c r="AO150" s="400">
        <v>5</v>
      </c>
      <c r="AP150" s="400">
        <v>3</v>
      </c>
      <c r="AQ150" s="400">
        <v>5</v>
      </c>
      <c r="AR150" s="400">
        <v>5</v>
      </c>
      <c r="AS150" s="395"/>
      <c r="AT150" s="400">
        <v>2</v>
      </c>
      <c r="AU150" s="400">
        <v>2</v>
      </c>
      <c r="AV150" s="400">
        <v>5</v>
      </c>
      <c r="AW150" s="400">
        <v>3</v>
      </c>
      <c r="AX150" s="400">
        <v>1</v>
      </c>
      <c r="AY150" s="400">
        <v>5</v>
      </c>
      <c r="AZ150" s="400">
        <v>5</v>
      </c>
      <c r="BA150" s="400">
        <v>5</v>
      </c>
      <c r="BB150" s="409"/>
      <c r="BC150" s="401">
        <v>3</v>
      </c>
      <c r="BD150" s="400">
        <v>3</v>
      </c>
      <c r="BE150" s="395"/>
      <c r="BF150" s="400">
        <v>5</v>
      </c>
      <c r="BG150" s="400">
        <v>1</v>
      </c>
      <c r="BH150" s="395"/>
      <c r="BI150" s="400">
        <v>5</v>
      </c>
      <c r="BJ150" s="400">
        <v>5</v>
      </c>
      <c r="BK150" s="400">
        <v>1</v>
      </c>
      <c r="BL150" s="400">
        <v>5</v>
      </c>
      <c r="BM150" s="400">
        <v>1</v>
      </c>
      <c r="BN150" s="400">
        <v>5</v>
      </c>
      <c r="BO150" s="395"/>
      <c r="BP150" s="400">
        <v>5</v>
      </c>
      <c r="BQ150" s="400">
        <v>5</v>
      </c>
      <c r="BR150" s="406"/>
      <c r="BS150" s="400">
        <v>1</v>
      </c>
      <c r="BT150" s="400">
        <v>4</v>
      </c>
      <c r="BU150" s="400">
        <v>3</v>
      </c>
      <c r="BV150" s="400">
        <v>3</v>
      </c>
      <c r="BW150" s="400">
        <v>5</v>
      </c>
      <c r="BX150" s="409"/>
      <c r="BY150" s="400">
        <v>4</v>
      </c>
      <c r="BZ150" s="400">
        <v>2</v>
      </c>
      <c r="CA150" s="400">
        <v>1</v>
      </c>
      <c r="CB150" s="400">
        <v>5</v>
      </c>
      <c r="CC150" s="409"/>
      <c r="CD150" s="409"/>
      <c r="CE150" s="400">
        <v>1</v>
      </c>
      <c r="CF150" s="409"/>
      <c r="CG150" s="400">
        <v>5</v>
      </c>
      <c r="CH150" s="409"/>
      <c r="CI150" s="395"/>
      <c r="CJ150" s="409"/>
      <c r="CK150" s="400">
        <v>1</v>
      </c>
      <c r="CL150" s="395"/>
      <c r="CM150" s="404">
        <f t="shared" si="45"/>
        <v>3.3333333333333335</v>
      </c>
      <c r="CN150" s="401">
        <f t="shared" si="50"/>
        <v>110</v>
      </c>
      <c r="CO150" s="410"/>
      <c r="CP150" s="404">
        <f t="shared" si="46"/>
        <v>2.8333333333333335</v>
      </c>
      <c r="CQ150" s="401">
        <f t="shared" si="51"/>
        <v>86</v>
      </c>
      <c r="CR150" s="410"/>
      <c r="CS150" s="404">
        <f t="shared" si="47"/>
        <v>3.4473684210526314</v>
      </c>
      <c r="CT150" s="401">
        <f t="shared" si="52"/>
        <v>128</v>
      </c>
      <c r="CU150" s="421"/>
      <c r="CV150" s="401">
        <f t="shared" si="48"/>
        <v>178</v>
      </c>
      <c r="CW150" s="404">
        <f t="shared" si="49"/>
        <v>3.358490566037736</v>
      </c>
      <c r="CX150" s="401">
        <f t="shared" si="53"/>
        <v>140</v>
      </c>
      <c r="CY150" s="410"/>
      <c r="CZ150" s="764"/>
    </row>
    <row r="151" spans="1:104" s="354" customFormat="1" ht="31.5" customHeight="1" thickBot="1" x14ac:dyDescent="0.3">
      <c r="A151" s="598" t="s">
        <v>510</v>
      </c>
      <c r="B151" s="355" t="s">
        <v>522</v>
      </c>
      <c r="C151" s="364" t="s">
        <v>523</v>
      </c>
      <c r="D151" s="364" t="s">
        <v>524</v>
      </c>
      <c r="E151" s="323"/>
      <c r="F151" s="418" t="s">
        <v>63</v>
      </c>
      <c r="G151" s="397">
        <f>'Stage 2 - Site Information'!N312</f>
        <v>150</v>
      </c>
      <c r="H151" s="418"/>
      <c r="I151" s="398">
        <f>'Stage 2 - Site Information'!M312</f>
        <v>5.0199999999999996</v>
      </c>
      <c r="J151" s="417"/>
      <c r="K151" s="405"/>
      <c r="L151" s="408"/>
      <c r="M151" s="401">
        <f t="shared" si="44"/>
        <v>5</v>
      </c>
      <c r="N151" s="409"/>
      <c r="O151" s="400">
        <v>3</v>
      </c>
      <c r="P151" s="400">
        <v>1</v>
      </c>
      <c r="Q151" s="408"/>
      <c r="R151" s="400">
        <v>3</v>
      </c>
      <c r="S151" s="400">
        <v>5</v>
      </c>
      <c r="T151" s="400">
        <v>3</v>
      </c>
      <c r="U151" s="400">
        <v>4</v>
      </c>
      <c r="V151" s="407"/>
      <c r="W151" s="401">
        <v>4</v>
      </c>
      <c r="X151" s="401">
        <v>3</v>
      </c>
      <c r="Y151" s="400">
        <v>1</v>
      </c>
      <c r="Z151" s="401">
        <v>4</v>
      </c>
      <c r="AA151" s="407"/>
      <c r="AB151" s="400">
        <v>5</v>
      </c>
      <c r="AC151" s="409"/>
      <c r="AD151" s="407"/>
      <c r="AE151" s="400">
        <v>5</v>
      </c>
      <c r="AF151" s="400">
        <v>5</v>
      </c>
      <c r="AG151" s="406"/>
      <c r="AH151" s="401">
        <v>5</v>
      </c>
      <c r="AI151" s="400">
        <v>5</v>
      </c>
      <c r="AJ151" s="400">
        <v>3</v>
      </c>
      <c r="AK151" s="400">
        <v>2</v>
      </c>
      <c r="AL151" s="395"/>
      <c r="AM151" s="400">
        <v>5</v>
      </c>
      <c r="AN151" s="400">
        <v>3</v>
      </c>
      <c r="AO151" s="400">
        <v>5</v>
      </c>
      <c r="AP151" s="400">
        <v>2</v>
      </c>
      <c r="AQ151" s="400">
        <v>4</v>
      </c>
      <c r="AR151" s="400">
        <v>5</v>
      </c>
      <c r="AS151" s="395"/>
      <c r="AT151" s="400">
        <v>5</v>
      </c>
      <c r="AU151" s="400">
        <v>5</v>
      </c>
      <c r="AV151" s="400">
        <v>5</v>
      </c>
      <c r="AW151" s="400">
        <v>1</v>
      </c>
      <c r="AX151" s="400">
        <v>2</v>
      </c>
      <c r="AY151" s="400">
        <v>1</v>
      </c>
      <c r="AZ151" s="400">
        <v>5</v>
      </c>
      <c r="BA151" s="400">
        <v>3</v>
      </c>
      <c r="BB151" s="409"/>
      <c r="BC151" s="401">
        <v>3</v>
      </c>
      <c r="BD151" s="400">
        <v>1</v>
      </c>
      <c r="BE151" s="395"/>
      <c r="BF151" s="400">
        <v>5</v>
      </c>
      <c r="BG151" s="400">
        <v>5</v>
      </c>
      <c r="BH151" s="395"/>
      <c r="BI151" s="400">
        <v>5</v>
      </c>
      <c r="BJ151" s="400">
        <v>3</v>
      </c>
      <c r="BK151" s="400">
        <v>1</v>
      </c>
      <c r="BL151" s="400">
        <v>5</v>
      </c>
      <c r="BM151" s="400">
        <v>4</v>
      </c>
      <c r="BN151" s="400">
        <v>5</v>
      </c>
      <c r="BO151" s="395"/>
      <c r="BP151" s="400">
        <v>5</v>
      </c>
      <c r="BQ151" s="400">
        <v>5</v>
      </c>
      <c r="BR151" s="406"/>
      <c r="BS151" s="400">
        <v>2</v>
      </c>
      <c r="BT151" s="400">
        <v>2</v>
      </c>
      <c r="BU151" s="400">
        <v>3</v>
      </c>
      <c r="BV151" s="400">
        <v>1</v>
      </c>
      <c r="BW151" s="400">
        <v>1</v>
      </c>
      <c r="BX151" s="409"/>
      <c r="BY151" s="400">
        <v>4</v>
      </c>
      <c r="BZ151" s="400">
        <v>5</v>
      </c>
      <c r="CA151" s="400">
        <v>1</v>
      </c>
      <c r="CB151" s="400">
        <v>1</v>
      </c>
      <c r="CC151" s="409"/>
      <c r="CD151" s="409"/>
      <c r="CE151" s="400">
        <v>1</v>
      </c>
      <c r="CF151" s="409"/>
      <c r="CG151" s="400">
        <v>4</v>
      </c>
      <c r="CH151" s="409"/>
      <c r="CI151" s="395"/>
      <c r="CJ151" s="409"/>
      <c r="CK151" s="400">
        <v>1</v>
      </c>
      <c r="CL151" s="395"/>
      <c r="CM151" s="404">
        <f t="shared" si="45"/>
        <v>3.5555555555555554</v>
      </c>
      <c r="CN151" s="401">
        <f t="shared" si="50"/>
        <v>91</v>
      </c>
      <c r="CO151" s="410"/>
      <c r="CP151" s="404">
        <f t="shared" si="46"/>
        <v>4.166666666666667</v>
      </c>
      <c r="CQ151" s="401">
        <f t="shared" si="51"/>
        <v>18</v>
      </c>
      <c r="CR151" s="410"/>
      <c r="CS151" s="404">
        <f t="shared" si="47"/>
        <v>3.263157894736842</v>
      </c>
      <c r="CT151" s="401">
        <f t="shared" si="52"/>
        <v>142</v>
      </c>
      <c r="CU151" s="421"/>
      <c r="CV151" s="401">
        <f t="shared" si="48"/>
        <v>181</v>
      </c>
      <c r="CW151" s="404">
        <f t="shared" si="49"/>
        <v>3.4150943396226414</v>
      </c>
      <c r="CX151" s="401">
        <f t="shared" si="53"/>
        <v>138</v>
      </c>
      <c r="CY151" s="410"/>
      <c r="CZ151" s="766" t="s">
        <v>1451</v>
      </c>
    </row>
    <row r="152" spans="1:104" ht="31.5" customHeight="1" thickBot="1" x14ac:dyDescent="0.3">
      <c r="A152" s="560" t="s">
        <v>1327</v>
      </c>
      <c r="B152" s="327" t="s">
        <v>3028</v>
      </c>
      <c r="C152" s="356" t="s">
        <v>1328</v>
      </c>
      <c r="D152" s="356" t="s">
        <v>1329</v>
      </c>
      <c r="E152" s="323"/>
      <c r="F152" s="418" t="s">
        <v>63</v>
      </c>
      <c r="G152" s="397">
        <f>'Stage 2 - Site Information'!N313</f>
        <v>125</v>
      </c>
      <c r="H152" s="418"/>
      <c r="I152" s="398">
        <f>'Stage 2 - Site Information'!M313</f>
        <v>4.2</v>
      </c>
      <c r="J152" s="417"/>
      <c r="K152" s="422"/>
      <c r="L152" s="408"/>
      <c r="M152" s="401">
        <f t="shared" si="44"/>
        <v>5</v>
      </c>
      <c r="N152" s="409"/>
      <c r="O152" s="400">
        <v>4</v>
      </c>
      <c r="P152" s="400">
        <v>2</v>
      </c>
      <c r="Q152" s="408"/>
      <c r="R152" s="400">
        <v>3</v>
      </c>
      <c r="S152" s="400">
        <v>3</v>
      </c>
      <c r="T152" s="400">
        <v>1</v>
      </c>
      <c r="U152" s="400">
        <v>3</v>
      </c>
      <c r="V152" s="407"/>
      <c r="W152" s="401">
        <v>4</v>
      </c>
      <c r="X152" s="401">
        <v>3</v>
      </c>
      <c r="Y152" s="400">
        <v>5</v>
      </c>
      <c r="Z152" s="401">
        <v>4</v>
      </c>
      <c r="AA152" s="407"/>
      <c r="AB152" s="400">
        <v>4</v>
      </c>
      <c r="AC152" s="409"/>
      <c r="AD152" s="407"/>
      <c r="AE152" s="400">
        <v>1</v>
      </c>
      <c r="AF152" s="400">
        <v>1</v>
      </c>
      <c r="AG152" s="406"/>
      <c r="AH152" s="401">
        <v>4</v>
      </c>
      <c r="AI152" s="400">
        <v>3</v>
      </c>
      <c r="AJ152" s="400">
        <v>1</v>
      </c>
      <c r="AK152" s="400">
        <v>2</v>
      </c>
      <c r="AL152" s="395"/>
      <c r="AM152" s="400">
        <v>5</v>
      </c>
      <c r="AN152" s="400">
        <v>3</v>
      </c>
      <c r="AO152" s="400">
        <v>5</v>
      </c>
      <c r="AP152" s="400">
        <v>3</v>
      </c>
      <c r="AQ152" s="400">
        <v>5</v>
      </c>
      <c r="AR152" s="400">
        <v>5</v>
      </c>
      <c r="AS152" s="395"/>
      <c r="AT152" s="400">
        <v>2</v>
      </c>
      <c r="AU152" s="400">
        <v>5</v>
      </c>
      <c r="AV152" s="400">
        <v>4</v>
      </c>
      <c r="AW152" s="400">
        <v>3</v>
      </c>
      <c r="AX152" s="400">
        <v>1</v>
      </c>
      <c r="AY152" s="400">
        <v>5</v>
      </c>
      <c r="AZ152" s="400">
        <v>5</v>
      </c>
      <c r="BA152" s="400">
        <v>5</v>
      </c>
      <c r="BB152" s="409"/>
      <c r="BC152" s="401">
        <v>4</v>
      </c>
      <c r="BD152" s="400">
        <v>4</v>
      </c>
      <c r="BE152" s="395"/>
      <c r="BF152" s="400">
        <v>5</v>
      </c>
      <c r="BG152" s="400">
        <v>5</v>
      </c>
      <c r="BH152" s="395"/>
      <c r="BI152" s="400">
        <v>5</v>
      </c>
      <c r="BJ152" s="400">
        <v>5</v>
      </c>
      <c r="BK152" s="400">
        <v>1</v>
      </c>
      <c r="BL152" s="400">
        <v>5</v>
      </c>
      <c r="BM152" s="400">
        <v>5</v>
      </c>
      <c r="BN152" s="400">
        <v>5</v>
      </c>
      <c r="BO152" s="395"/>
      <c r="BP152" s="400">
        <v>5</v>
      </c>
      <c r="BQ152" s="400">
        <v>5</v>
      </c>
      <c r="BR152" s="406"/>
      <c r="BS152" s="400">
        <v>4</v>
      </c>
      <c r="BT152" s="400">
        <v>2</v>
      </c>
      <c r="BU152" s="400">
        <v>5</v>
      </c>
      <c r="BV152" s="400">
        <v>1</v>
      </c>
      <c r="BW152" s="400">
        <v>3</v>
      </c>
      <c r="BX152" s="409"/>
      <c r="BY152" s="400">
        <v>3</v>
      </c>
      <c r="BZ152" s="400">
        <v>3</v>
      </c>
      <c r="CA152" s="400">
        <v>2</v>
      </c>
      <c r="CB152" s="400">
        <v>3</v>
      </c>
      <c r="CC152" s="409"/>
      <c r="CD152" s="409"/>
      <c r="CE152" s="400">
        <v>1</v>
      </c>
      <c r="CF152" s="409"/>
      <c r="CG152" s="400">
        <v>5</v>
      </c>
      <c r="CH152" s="409"/>
      <c r="CI152" s="395"/>
      <c r="CJ152" s="409"/>
      <c r="CK152" s="400">
        <v>1</v>
      </c>
      <c r="CL152" s="395"/>
      <c r="CM152" s="404">
        <f t="shared" si="45"/>
        <v>3.3333333333333335</v>
      </c>
      <c r="CN152" s="401">
        <f t="shared" si="50"/>
        <v>110</v>
      </c>
      <c r="CO152" s="410"/>
      <c r="CP152" s="404">
        <f t="shared" si="46"/>
        <v>2</v>
      </c>
      <c r="CQ152" s="401">
        <f t="shared" si="51"/>
        <v>114</v>
      </c>
      <c r="CR152" s="410"/>
      <c r="CS152" s="404">
        <f t="shared" si="47"/>
        <v>3.763157894736842</v>
      </c>
      <c r="CT152" s="401">
        <f t="shared" si="52"/>
        <v>82</v>
      </c>
      <c r="CU152" s="421"/>
      <c r="CV152" s="401">
        <f t="shared" si="48"/>
        <v>185</v>
      </c>
      <c r="CW152" s="404">
        <f t="shared" si="49"/>
        <v>3.4905660377358489</v>
      </c>
      <c r="CX152" s="401">
        <f t="shared" si="53"/>
        <v>131</v>
      </c>
      <c r="CY152" s="422"/>
      <c r="CZ152" s="764"/>
    </row>
    <row r="153" spans="1:104" ht="31.5" customHeight="1" thickBot="1" x14ac:dyDescent="0.3">
      <c r="A153" s="559" t="s">
        <v>1330</v>
      </c>
      <c r="B153" s="327" t="s">
        <v>3027</v>
      </c>
      <c r="C153" s="103" t="s">
        <v>715</v>
      </c>
      <c r="D153" s="103" t="s">
        <v>535</v>
      </c>
      <c r="E153" s="323"/>
      <c r="F153" s="419" t="s">
        <v>63</v>
      </c>
      <c r="G153" s="397">
        <f>'Stage 2 - Site Information'!N314</f>
        <v>100</v>
      </c>
      <c r="H153" s="419"/>
      <c r="I153" s="398">
        <f>'Stage 2 - Site Information'!M314</f>
        <v>3.34</v>
      </c>
      <c r="J153" s="420"/>
      <c r="K153" s="412"/>
      <c r="L153" s="408"/>
      <c r="M153" s="401">
        <f t="shared" si="44"/>
        <v>5</v>
      </c>
      <c r="N153" s="409"/>
      <c r="O153" s="400">
        <v>5</v>
      </c>
      <c r="P153" s="400">
        <v>2</v>
      </c>
      <c r="Q153" s="408"/>
      <c r="R153" s="400">
        <v>3</v>
      </c>
      <c r="S153" s="400">
        <v>3</v>
      </c>
      <c r="T153" s="400">
        <v>1</v>
      </c>
      <c r="U153" s="400">
        <v>3</v>
      </c>
      <c r="V153" s="406"/>
      <c r="W153" s="401">
        <v>4</v>
      </c>
      <c r="X153" s="401">
        <v>3</v>
      </c>
      <c r="Y153" s="400">
        <v>3</v>
      </c>
      <c r="Z153" s="401">
        <v>4</v>
      </c>
      <c r="AA153" s="406"/>
      <c r="AB153" s="400">
        <v>5</v>
      </c>
      <c r="AC153" s="409"/>
      <c r="AD153" s="406"/>
      <c r="AE153" s="400">
        <v>1</v>
      </c>
      <c r="AF153" s="400">
        <v>1</v>
      </c>
      <c r="AG153" s="406"/>
      <c r="AH153" s="401">
        <v>3</v>
      </c>
      <c r="AI153" s="400">
        <v>5</v>
      </c>
      <c r="AJ153" s="400">
        <v>5</v>
      </c>
      <c r="AK153" s="400">
        <v>2</v>
      </c>
      <c r="AL153" s="406"/>
      <c r="AM153" s="400">
        <v>5</v>
      </c>
      <c r="AN153" s="400">
        <v>5</v>
      </c>
      <c r="AO153" s="400">
        <v>5</v>
      </c>
      <c r="AP153" s="400">
        <v>3</v>
      </c>
      <c r="AQ153" s="400">
        <v>5</v>
      </c>
      <c r="AR153" s="400">
        <v>4</v>
      </c>
      <c r="AS153" s="406"/>
      <c r="AT153" s="400">
        <v>5</v>
      </c>
      <c r="AU153" s="400">
        <v>1</v>
      </c>
      <c r="AV153" s="400">
        <v>5</v>
      </c>
      <c r="AW153" s="400">
        <v>5</v>
      </c>
      <c r="AX153" s="400">
        <v>5</v>
      </c>
      <c r="AY153" s="400">
        <v>5</v>
      </c>
      <c r="AZ153" s="400">
        <v>5</v>
      </c>
      <c r="BA153" s="400">
        <v>5</v>
      </c>
      <c r="BB153" s="409"/>
      <c r="BC153" s="401">
        <v>3</v>
      </c>
      <c r="BD153" s="400">
        <v>4</v>
      </c>
      <c r="BE153" s="406"/>
      <c r="BF153" s="400">
        <v>5</v>
      </c>
      <c r="BG153" s="400">
        <v>5</v>
      </c>
      <c r="BH153" s="406"/>
      <c r="BI153" s="400">
        <v>5</v>
      </c>
      <c r="BJ153" s="400">
        <v>5</v>
      </c>
      <c r="BK153" s="400">
        <v>1</v>
      </c>
      <c r="BL153" s="400">
        <v>5</v>
      </c>
      <c r="BM153" s="400">
        <v>5</v>
      </c>
      <c r="BN153" s="400">
        <v>5</v>
      </c>
      <c r="BO153" s="406"/>
      <c r="BP153" s="400">
        <v>5</v>
      </c>
      <c r="BQ153" s="400">
        <v>5</v>
      </c>
      <c r="BR153" s="400"/>
      <c r="BS153" s="400">
        <v>2</v>
      </c>
      <c r="BT153" s="400">
        <v>2</v>
      </c>
      <c r="BU153" s="400">
        <v>5</v>
      </c>
      <c r="BV153" s="400">
        <v>5</v>
      </c>
      <c r="BW153" s="400">
        <v>5</v>
      </c>
      <c r="BX153" s="409"/>
      <c r="BY153" s="400">
        <v>4</v>
      </c>
      <c r="BZ153" s="400">
        <v>5</v>
      </c>
      <c r="CA153" s="400">
        <v>4</v>
      </c>
      <c r="CB153" s="400">
        <v>4</v>
      </c>
      <c r="CC153" s="409"/>
      <c r="CD153" s="409"/>
      <c r="CE153" s="400">
        <v>2</v>
      </c>
      <c r="CF153" s="409"/>
      <c r="CG153" s="400">
        <v>5</v>
      </c>
      <c r="CH153" s="409"/>
      <c r="CI153" s="406"/>
      <c r="CJ153" s="409"/>
      <c r="CK153" s="400">
        <v>1</v>
      </c>
      <c r="CL153" s="406"/>
      <c r="CM153" s="404">
        <f t="shared" si="45"/>
        <v>3.2222222222222223</v>
      </c>
      <c r="CN153" s="401">
        <f t="shared" si="50"/>
        <v>123</v>
      </c>
      <c r="CO153" s="406"/>
      <c r="CP153" s="404">
        <f t="shared" si="46"/>
        <v>2.8333333333333335</v>
      </c>
      <c r="CQ153" s="401">
        <f t="shared" si="51"/>
        <v>86</v>
      </c>
      <c r="CR153" s="410"/>
      <c r="CS153" s="404">
        <f t="shared" si="47"/>
        <v>4.2105263157894735</v>
      </c>
      <c r="CT153" s="401">
        <f t="shared" si="52"/>
        <v>28</v>
      </c>
      <c r="CU153" s="421"/>
      <c r="CV153" s="401">
        <f t="shared" si="48"/>
        <v>206</v>
      </c>
      <c r="CW153" s="404">
        <f t="shared" si="49"/>
        <v>3.8867924528301887</v>
      </c>
      <c r="CX153" s="401">
        <f t="shared" si="53"/>
        <v>38</v>
      </c>
      <c r="CY153" s="406"/>
      <c r="CZ153" s="764"/>
    </row>
    <row r="154" spans="1:104" ht="31.5" customHeight="1" thickBot="1" x14ac:dyDescent="0.3">
      <c r="A154" s="559" t="s">
        <v>1331</v>
      </c>
      <c r="B154" s="327" t="s">
        <v>3026</v>
      </c>
      <c r="C154" s="103" t="s">
        <v>1086</v>
      </c>
      <c r="D154" s="103" t="s">
        <v>535</v>
      </c>
      <c r="E154" s="323"/>
      <c r="F154" s="419" t="s">
        <v>63</v>
      </c>
      <c r="G154" s="397">
        <f>'Stage 2 - Site Information'!N315</f>
        <v>30</v>
      </c>
      <c r="H154" s="419"/>
      <c r="I154" s="398">
        <f>'Stage 2 - Site Information'!M315</f>
        <v>1.08</v>
      </c>
      <c r="J154" s="420"/>
      <c r="K154" s="412"/>
      <c r="L154" s="408"/>
      <c r="M154" s="401">
        <f t="shared" si="44"/>
        <v>5</v>
      </c>
      <c r="N154" s="409"/>
      <c r="O154" s="400">
        <v>5</v>
      </c>
      <c r="P154" s="400">
        <v>2</v>
      </c>
      <c r="Q154" s="408"/>
      <c r="R154" s="400">
        <v>3</v>
      </c>
      <c r="S154" s="400">
        <v>3</v>
      </c>
      <c r="T154" s="400">
        <v>1</v>
      </c>
      <c r="U154" s="400">
        <v>3</v>
      </c>
      <c r="V154" s="406"/>
      <c r="W154" s="401">
        <v>4</v>
      </c>
      <c r="X154" s="401">
        <v>3</v>
      </c>
      <c r="Y154" s="400">
        <v>3</v>
      </c>
      <c r="Z154" s="401">
        <v>4</v>
      </c>
      <c r="AA154" s="406"/>
      <c r="AB154" s="400">
        <v>5</v>
      </c>
      <c r="AC154" s="409"/>
      <c r="AD154" s="406"/>
      <c r="AE154" s="400">
        <v>1</v>
      </c>
      <c r="AF154" s="400">
        <v>1</v>
      </c>
      <c r="AG154" s="406"/>
      <c r="AH154" s="401">
        <v>3</v>
      </c>
      <c r="AI154" s="400">
        <v>5</v>
      </c>
      <c r="AJ154" s="400">
        <v>5</v>
      </c>
      <c r="AK154" s="400">
        <v>2</v>
      </c>
      <c r="AL154" s="406"/>
      <c r="AM154" s="400">
        <v>5</v>
      </c>
      <c r="AN154" s="400">
        <v>5</v>
      </c>
      <c r="AO154" s="400">
        <v>4</v>
      </c>
      <c r="AP154" s="400">
        <v>3</v>
      </c>
      <c r="AQ154" s="400">
        <v>5</v>
      </c>
      <c r="AR154" s="400">
        <v>4</v>
      </c>
      <c r="AS154" s="406"/>
      <c r="AT154" s="400">
        <v>5</v>
      </c>
      <c r="AU154" s="400">
        <v>5</v>
      </c>
      <c r="AV154" s="400">
        <v>5</v>
      </c>
      <c r="AW154" s="400">
        <v>5</v>
      </c>
      <c r="AX154" s="400">
        <v>2</v>
      </c>
      <c r="AY154" s="400">
        <v>5</v>
      </c>
      <c r="AZ154" s="400">
        <v>5</v>
      </c>
      <c r="BA154" s="400">
        <v>5</v>
      </c>
      <c r="BB154" s="409"/>
      <c r="BC154" s="401">
        <v>4</v>
      </c>
      <c r="BD154" s="400">
        <v>4</v>
      </c>
      <c r="BE154" s="406"/>
      <c r="BF154" s="400">
        <v>5</v>
      </c>
      <c r="BG154" s="400">
        <v>5</v>
      </c>
      <c r="BH154" s="406"/>
      <c r="BI154" s="400">
        <v>5</v>
      </c>
      <c r="BJ154" s="400">
        <v>5</v>
      </c>
      <c r="BK154" s="400">
        <v>1</v>
      </c>
      <c r="BL154" s="400">
        <v>5</v>
      </c>
      <c r="BM154" s="400">
        <v>5</v>
      </c>
      <c r="BN154" s="400">
        <v>5</v>
      </c>
      <c r="BO154" s="406"/>
      <c r="BP154" s="400">
        <v>5</v>
      </c>
      <c r="BQ154" s="400">
        <v>5</v>
      </c>
      <c r="BR154" s="400"/>
      <c r="BS154" s="400">
        <v>3</v>
      </c>
      <c r="BT154" s="400">
        <v>2</v>
      </c>
      <c r="BU154" s="400">
        <v>5</v>
      </c>
      <c r="BV154" s="400">
        <v>5</v>
      </c>
      <c r="BW154" s="400">
        <v>5</v>
      </c>
      <c r="BX154" s="409"/>
      <c r="BY154" s="400">
        <v>4</v>
      </c>
      <c r="BZ154" s="400">
        <v>5</v>
      </c>
      <c r="CA154" s="400">
        <v>4</v>
      </c>
      <c r="CB154" s="400">
        <v>4</v>
      </c>
      <c r="CC154" s="409"/>
      <c r="CD154" s="409"/>
      <c r="CE154" s="400">
        <v>2</v>
      </c>
      <c r="CF154" s="409"/>
      <c r="CG154" s="400">
        <v>5</v>
      </c>
      <c r="CH154" s="409"/>
      <c r="CI154" s="406"/>
      <c r="CJ154" s="409"/>
      <c r="CK154" s="400">
        <v>1</v>
      </c>
      <c r="CL154" s="406"/>
      <c r="CM154" s="404">
        <f t="shared" si="45"/>
        <v>3.2222222222222223</v>
      </c>
      <c r="CN154" s="401">
        <f t="shared" si="50"/>
        <v>123</v>
      </c>
      <c r="CO154" s="406"/>
      <c r="CP154" s="404">
        <f t="shared" si="46"/>
        <v>2.8333333333333335</v>
      </c>
      <c r="CQ154" s="401">
        <f t="shared" si="51"/>
        <v>86</v>
      </c>
      <c r="CR154" s="410"/>
      <c r="CS154" s="404">
        <f t="shared" si="47"/>
        <v>4.2631578947368425</v>
      </c>
      <c r="CT154" s="401">
        <f t="shared" si="52"/>
        <v>23</v>
      </c>
      <c r="CU154" s="421"/>
      <c r="CV154" s="401">
        <f t="shared" si="48"/>
        <v>208</v>
      </c>
      <c r="CW154" s="404">
        <f t="shared" si="49"/>
        <v>3.9245283018867925</v>
      </c>
      <c r="CX154" s="401">
        <f t="shared" si="53"/>
        <v>28</v>
      </c>
      <c r="CY154" s="406"/>
      <c r="CZ154" s="764"/>
    </row>
    <row r="155" spans="1:104" ht="31.5" customHeight="1" thickBot="1" x14ac:dyDescent="0.3">
      <c r="A155" s="559" t="s">
        <v>1332</v>
      </c>
      <c r="B155" s="327" t="s">
        <v>3025</v>
      </c>
      <c r="C155" s="103" t="s">
        <v>718</v>
      </c>
      <c r="D155" s="103" t="s">
        <v>565</v>
      </c>
      <c r="E155" s="323"/>
      <c r="F155" s="419" t="s">
        <v>63</v>
      </c>
      <c r="G155" s="397">
        <f>'Stage 2 - Site Information'!N316</f>
        <v>87</v>
      </c>
      <c r="H155" s="419" t="s">
        <v>63</v>
      </c>
      <c r="I155" s="398">
        <f>'Stage 2 - Site Information'!M316</f>
        <v>7.68</v>
      </c>
      <c r="J155" s="420" t="s">
        <v>1344</v>
      </c>
      <c r="K155" s="412"/>
      <c r="L155" s="408"/>
      <c r="M155" s="401">
        <f t="shared" si="44"/>
        <v>5</v>
      </c>
      <c r="N155" s="409"/>
      <c r="O155" s="400">
        <v>5</v>
      </c>
      <c r="P155" s="400">
        <v>3</v>
      </c>
      <c r="Q155" s="408"/>
      <c r="R155" s="400">
        <v>3</v>
      </c>
      <c r="S155" s="400">
        <v>5</v>
      </c>
      <c r="T155" s="400">
        <v>1</v>
      </c>
      <c r="U155" s="400">
        <v>4</v>
      </c>
      <c r="V155" s="406"/>
      <c r="W155" s="401">
        <v>4</v>
      </c>
      <c r="X155" s="401">
        <v>3</v>
      </c>
      <c r="Y155" s="400">
        <v>3</v>
      </c>
      <c r="Z155" s="401">
        <v>4</v>
      </c>
      <c r="AA155" s="406"/>
      <c r="AB155" s="400">
        <v>4</v>
      </c>
      <c r="AC155" s="406">
        <v>5</v>
      </c>
      <c r="AD155" s="406"/>
      <c r="AE155" s="400">
        <v>1</v>
      </c>
      <c r="AF155" s="400">
        <v>1</v>
      </c>
      <c r="AG155" s="406"/>
      <c r="AH155" s="401">
        <v>3</v>
      </c>
      <c r="AI155" s="400">
        <v>3</v>
      </c>
      <c r="AJ155" s="400">
        <v>1</v>
      </c>
      <c r="AK155" s="400">
        <v>2</v>
      </c>
      <c r="AL155" s="406"/>
      <c r="AM155" s="400">
        <v>5</v>
      </c>
      <c r="AN155" s="400">
        <v>5</v>
      </c>
      <c r="AO155" s="400">
        <v>5</v>
      </c>
      <c r="AP155" s="400">
        <v>4</v>
      </c>
      <c r="AQ155" s="400">
        <v>5</v>
      </c>
      <c r="AR155" s="400">
        <v>4</v>
      </c>
      <c r="AS155" s="406"/>
      <c r="AT155" s="400">
        <v>2</v>
      </c>
      <c r="AU155" s="400">
        <v>5</v>
      </c>
      <c r="AV155" s="400">
        <v>4</v>
      </c>
      <c r="AW155" s="400">
        <v>5</v>
      </c>
      <c r="AX155" s="400">
        <v>5</v>
      </c>
      <c r="AY155" s="400">
        <v>5</v>
      </c>
      <c r="AZ155" s="400">
        <v>5</v>
      </c>
      <c r="BA155" s="400">
        <v>5</v>
      </c>
      <c r="BB155" s="409"/>
      <c r="BC155" s="401">
        <v>5</v>
      </c>
      <c r="BD155" s="400">
        <v>5</v>
      </c>
      <c r="BE155" s="406"/>
      <c r="BF155" s="400">
        <v>5</v>
      </c>
      <c r="BG155" s="400">
        <v>5</v>
      </c>
      <c r="BH155" s="406"/>
      <c r="BI155" s="400">
        <v>3</v>
      </c>
      <c r="BJ155" s="400">
        <v>3</v>
      </c>
      <c r="BK155" s="400">
        <v>5</v>
      </c>
      <c r="BL155" s="400">
        <v>5</v>
      </c>
      <c r="BM155" s="400">
        <v>2</v>
      </c>
      <c r="BN155" s="400">
        <v>5</v>
      </c>
      <c r="BO155" s="406"/>
      <c r="BP155" s="400">
        <v>5</v>
      </c>
      <c r="BQ155" s="400">
        <v>3</v>
      </c>
      <c r="BR155" s="406"/>
      <c r="BS155" s="400">
        <v>1</v>
      </c>
      <c r="BT155" s="400">
        <v>2</v>
      </c>
      <c r="BU155" s="400">
        <v>3</v>
      </c>
      <c r="BV155" s="400">
        <v>5</v>
      </c>
      <c r="BW155" s="400">
        <v>5</v>
      </c>
      <c r="BX155" s="409"/>
      <c r="BY155" s="400">
        <v>5</v>
      </c>
      <c r="BZ155" s="400">
        <v>4</v>
      </c>
      <c r="CA155" s="400">
        <v>3</v>
      </c>
      <c r="CB155" s="400">
        <v>3</v>
      </c>
      <c r="CC155" s="409"/>
      <c r="CD155" s="409"/>
      <c r="CE155" s="400">
        <v>3</v>
      </c>
      <c r="CF155" s="409"/>
      <c r="CG155" s="400">
        <v>5</v>
      </c>
      <c r="CH155" s="409"/>
      <c r="CI155" s="406"/>
      <c r="CJ155" s="409"/>
      <c r="CK155" s="400">
        <v>1</v>
      </c>
      <c r="CL155" s="406"/>
      <c r="CM155" s="404">
        <f t="shared" si="45"/>
        <v>3.6</v>
      </c>
      <c r="CN155" s="401">
        <f t="shared" si="50"/>
        <v>88</v>
      </c>
      <c r="CO155" s="406"/>
      <c r="CP155" s="404">
        <f t="shared" si="46"/>
        <v>1.8333333333333333</v>
      </c>
      <c r="CQ155" s="401">
        <f t="shared" si="51"/>
        <v>124</v>
      </c>
      <c r="CR155" s="410"/>
      <c r="CS155" s="404">
        <f t="shared" si="47"/>
        <v>4.0789473684210522</v>
      </c>
      <c r="CT155" s="401">
        <f t="shared" si="52"/>
        <v>42</v>
      </c>
      <c r="CU155" s="421"/>
      <c r="CV155" s="401">
        <f t="shared" si="48"/>
        <v>202</v>
      </c>
      <c r="CW155" s="404">
        <f t="shared" si="49"/>
        <v>3.7407407407407409</v>
      </c>
      <c r="CX155" s="401">
        <f t="shared" si="53"/>
        <v>87</v>
      </c>
      <c r="CY155" s="406"/>
      <c r="CZ155" s="764"/>
    </row>
    <row r="156" spans="1:104" ht="31.5" customHeight="1" x14ac:dyDescent="0.25">
      <c r="E156" s="323"/>
      <c r="L156" s="323"/>
      <c r="Q156" s="323"/>
      <c r="AE156" s="358"/>
      <c r="AF156" s="358"/>
      <c r="AG156" s="358"/>
      <c r="AH156" s="358"/>
      <c r="CM156" s="359"/>
      <c r="CN156" s="357"/>
      <c r="CO156" s="357"/>
      <c r="CP156" s="359"/>
      <c r="CQ156" s="357"/>
      <c r="CR156" s="357"/>
      <c r="CS156" s="359"/>
      <c r="CT156" s="357"/>
      <c r="CU156" s="357"/>
      <c r="CV156" s="357"/>
      <c r="CW156" s="357"/>
      <c r="CX156" s="360"/>
      <c r="CZ156" s="774"/>
    </row>
    <row r="157" spans="1:104" s="328" customFormat="1" x14ac:dyDescent="0.25">
      <c r="B157" s="327"/>
      <c r="C157" s="103"/>
      <c r="D157" s="103"/>
      <c r="E157" s="103"/>
      <c r="F157" s="388"/>
      <c r="G157" s="384"/>
      <c r="H157" s="388"/>
      <c r="I157" s="322"/>
      <c r="J157" s="322"/>
      <c r="K157" s="103"/>
      <c r="L157" s="103"/>
      <c r="M157" s="103"/>
      <c r="P157" s="358"/>
      <c r="Q157" s="103"/>
      <c r="AH157" s="358"/>
      <c r="CM157" s="359"/>
      <c r="CN157" s="357"/>
      <c r="CO157" s="357"/>
      <c r="CP157" s="359"/>
      <c r="CQ157" s="357"/>
      <c r="CR157" s="357"/>
      <c r="CS157" s="359"/>
      <c r="CT157" s="357"/>
      <c r="CU157" s="357"/>
      <c r="CV157" s="357"/>
      <c r="CW157" s="357"/>
      <c r="CX157" s="360"/>
      <c r="CZ157" s="380"/>
    </row>
    <row r="158" spans="1:104" s="328" customFormat="1" x14ac:dyDescent="0.25">
      <c r="B158" s="327"/>
      <c r="C158" s="103"/>
      <c r="D158" s="103"/>
      <c r="E158" s="103"/>
      <c r="F158" s="388"/>
      <c r="G158" s="384"/>
      <c r="H158" s="388"/>
      <c r="I158" s="322"/>
      <c r="J158" s="322"/>
      <c r="K158" s="103"/>
      <c r="L158" s="103"/>
      <c r="M158" s="103"/>
      <c r="P158" s="358"/>
      <c r="Q158" s="103"/>
      <c r="AH158" s="358"/>
      <c r="CM158" s="359"/>
      <c r="CN158" s="357"/>
      <c r="CO158" s="357"/>
      <c r="CP158" s="359"/>
      <c r="CQ158" s="357"/>
      <c r="CR158" s="357"/>
      <c r="CS158" s="359"/>
      <c r="CT158" s="357"/>
      <c r="CU158" s="357"/>
      <c r="CV158" s="357"/>
      <c r="CW158" s="357"/>
      <c r="CX158" s="360"/>
      <c r="CZ158" s="380"/>
    </row>
    <row r="159" spans="1:104" s="328" customFormat="1" x14ac:dyDescent="0.25">
      <c r="B159" s="327"/>
      <c r="C159" s="103"/>
      <c r="D159" s="103"/>
      <c r="E159" s="103"/>
      <c r="F159" s="388"/>
      <c r="G159" s="384"/>
      <c r="H159" s="388"/>
      <c r="I159" s="322"/>
      <c r="J159" s="322"/>
      <c r="K159" s="103"/>
      <c r="L159" s="103"/>
      <c r="M159" s="103"/>
      <c r="P159" s="358"/>
      <c r="Q159" s="103"/>
      <c r="AH159" s="358"/>
      <c r="CM159" s="359"/>
      <c r="CN159" s="357"/>
      <c r="CO159" s="357"/>
      <c r="CP159" s="359"/>
      <c r="CQ159" s="357"/>
      <c r="CR159" s="357"/>
      <c r="CS159" s="359"/>
      <c r="CT159" s="357"/>
      <c r="CU159" s="357"/>
      <c r="CV159" s="357"/>
      <c r="CW159" s="357"/>
      <c r="CX159" s="360"/>
      <c r="CZ159" s="380"/>
    </row>
    <row r="160" spans="1:104" s="328" customFormat="1" x14ac:dyDescent="0.25">
      <c r="B160" s="327"/>
      <c r="C160" s="103"/>
      <c r="D160" s="103"/>
      <c r="E160" s="103"/>
      <c r="F160" s="388"/>
      <c r="G160" s="384"/>
      <c r="H160" s="388"/>
      <c r="I160" s="322"/>
      <c r="J160" s="322"/>
      <c r="K160" s="103"/>
      <c r="L160" s="103"/>
      <c r="M160" s="103"/>
      <c r="P160" s="358"/>
      <c r="Q160" s="103"/>
      <c r="AH160" s="358"/>
      <c r="CM160" s="359"/>
      <c r="CN160" s="357"/>
      <c r="CO160" s="357"/>
      <c r="CP160" s="359"/>
      <c r="CQ160" s="357"/>
      <c r="CR160" s="357"/>
      <c r="CS160" s="359"/>
      <c r="CT160" s="357"/>
      <c r="CU160" s="357"/>
      <c r="CV160" s="357"/>
      <c r="CW160" s="357"/>
      <c r="CX160" s="360"/>
      <c r="CZ160" s="380"/>
    </row>
    <row r="161" spans="2:104" s="328" customFormat="1" x14ac:dyDescent="0.25">
      <c r="B161" s="327"/>
      <c r="C161" s="103"/>
      <c r="D161" s="103"/>
      <c r="E161" s="103"/>
      <c r="F161" s="388"/>
      <c r="G161" s="384"/>
      <c r="H161" s="388"/>
      <c r="I161" s="322"/>
      <c r="J161" s="322"/>
      <c r="K161" s="103"/>
      <c r="L161" s="103"/>
      <c r="M161" s="103"/>
      <c r="P161" s="358"/>
      <c r="Q161" s="103"/>
      <c r="AH161" s="358"/>
      <c r="CM161" s="359"/>
      <c r="CN161" s="357"/>
      <c r="CO161" s="357"/>
      <c r="CP161" s="359"/>
      <c r="CQ161" s="357"/>
      <c r="CR161" s="357"/>
      <c r="CS161" s="359"/>
      <c r="CT161" s="357"/>
      <c r="CU161" s="357"/>
      <c r="CV161" s="357"/>
      <c r="CW161" s="357"/>
      <c r="CX161" s="360"/>
      <c r="CZ161" s="380"/>
    </row>
    <row r="162" spans="2:104" s="328" customFormat="1" x14ac:dyDescent="0.25">
      <c r="B162" s="327"/>
      <c r="C162" s="103"/>
      <c r="D162" s="103"/>
      <c r="E162" s="103"/>
      <c r="F162" s="388"/>
      <c r="G162" s="384"/>
      <c r="H162" s="388"/>
      <c r="I162" s="322"/>
      <c r="J162" s="322"/>
      <c r="K162" s="103"/>
      <c r="L162" s="103"/>
      <c r="M162" s="103"/>
      <c r="P162" s="358"/>
      <c r="Q162" s="103"/>
      <c r="AH162" s="358"/>
      <c r="CM162" s="359"/>
      <c r="CN162" s="357"/>
      <c r="CO162" s="357"/>
      <c r="CP162" s="359"/>
      <c r="CQ162" s="357"/>
      <c r="CR162" s="357"/>
      <c r="CS162" s="359"/>
      <c r="CT162" s="357"/>
      <c r="CU162" s="357"/>
      <c r="CV162" s="357"/>
      <c r="CW162" s="357"/>
      <c r="CX162" s="360"/>
      <c r="CZ162" s="380"/>
    </row>
    <row r="163" spans="2:104" s="328" customFormat="1" x14ac:dyDescent="0.25">
      <c r="B163" s="327"/>
      <c r="C163" s="103"/>
      <c r="D163" s="103"/>
      <c r="E163" s="103"/>
      <c r="F163" s="388"/>
      <c r="G163" s="384"/>
      <c r="H163" s="388"/>
      <c r="I163" s="322"/>
      <c r="J163" s="322"/>
      <c r="K163" s="103"/>
      <c r="L163" s="103"/>
      <c r="M163" s="103"/>
      <c r="P163" s="358"/>
      <c r="Q163" s="103"/>
      <c r="AH163" s="358"/>
      <c r="CM163" s="359"/>
      <c r="CN163" s="357"/>
      <c r="CO163" s="357"/>
      <c r="CP163" s="359"/>
      <c r="CQ163" s="357"/>
      <c r="CR163" s="357"/>
      <c r="CS163" s="359"/>
      <c r="CT163" s="357"/>
      <c r="CU163" s="357"/>
      <c r="CV163" s="357"/>
      <c r="CW163" s="357"/>
      <c r="CX163" s="360"/>
      <c r="CZ163" s="380"/>
    </row>
    <row r="164" spans="2:104" s="328" customFormat="1" x14ac:dyDescent="0.25">
      <c r="B164" s="327"/>
      <c r="C164" s="103"/>
      <c r="D164" s="103"/>
      <c r="E164" s="103"/>
      <c r="F164" s="388"/>
      <c r="G164" s="384"/>
      <c r="H164" s="388"/>
      <c r="I164" s="322"/>
      <c r="J164" s="322"/>
      <c r="K164" s="103"/>
      <c r="L164" s="103"/>
      <c r="M164" s="103"/>
      <c r="P164" s="358"/>
      <c r="Q164" s="103"/>
      <c r="AH164" s="358"/>
      <c r="CM164" s="359"/>
      <c r="CN164" s="357"/>
      <c r="CO164" s="357"/>
      <c r="CP164" s="359"/>
      <c r="CQ164" s="357"/>
      <c r="CR164" s="357"/>
      <c r="CS164" s="359"/>
      <c r="CT164" s="357"/>
      <c r="CU164" s="357"/>
      <c r="CV164" s="357"/>
      <c r="CW164" s="357"/>
      <c r="CX164" s="360"/>
      <c r="CZ164" s="380"/>
    </row>
    <row r="165" spans="2:104" s="328" customFormat="1" x14ac:dyDescent="0.25">
      <c r="B165" s="327"/>
      <c r="C165" s="103"/>
      <c r="D165" s="103"/>
      <c r="E165" s="103"/>
      <c r="F165" s="388"/>
      <c r="G165" s="384"/>
      <c r="H165" s="388"/>
      <c r="I165" s="322"/>
      <c r="J165" s="322"/>
      <c r="K165" s="103"/>
      <c r="L165" s="103"/>
      <c r="M165" s="103"/>
      <c r="P165" s="358"/>
      <c r="Q165" s="103"/>
      <c r="AH165" s="358"/>
      <c r="CM165" s="359"/>
      <c r="CN165" s="357"/>
      <c r="CO165" s="357"/>
      <c r="CP165" s="359"/>
      <c r="CQ165" s="357"/>
      <c r="CR165" s="357"/>
      <c r="CS165" s="359"/>
      <c r="CT165" s="357"/>
      <c r="CU165" s="357"/>
      <c r="CV165" s="357"/>
      <c r="CW165" s="357"/>
      <c r="CX165" s="360"/>
      <c r="CZ165" s="380"/>
    </row>
    <row r="166" spans="2:104" s="328" customFormat="1" x14ac:dyDescent="0.25">
      <c r="B166" s="327"/>
      <c r="C166" s="103"/>
      <c r="D166" s="103"/>
      <c r="E166" s="103"/>
      <c r="F166" s="388"/>
      <c r="G166" s="384"/>
      <c r="H166" s="388"/>
      <c r="I166" s="322"/>
      <c r="J166" s="322"/>
      <c r="K166" s="103"/>
      <c r="L166" s="103"/>
      <c r="M166" s="103"/>
      <c r="P166" s="358"/>
      <c r="Q166" s="103"/>
      <c r="AH166" s="358"/>
      <c r="CM166" s="359"/>
      <c r="CN166" s="357"/>
      <c r="CO166" s="357"/>
      <c r="CP166" s="359"/>
      <c r="CQ166" s="357"/>
      <c r="CR166" s="357"/>
      <c r="CS166" s="359"/>
      <c r="CT166" s="357"/>
      <c r="CU166" s="357"/>
      <c r="CV166" s="357"/>
      <c r="CW166" s="357"/>
      <c r="CX166" s="360"/>
      <c r="CZ166" s="380"/>
    </row>
    <row r="167" spans="2:104" s="328" customFormat="1" x14ac:dyDescent="0.25">
      <c r="B167" s="327"/>
      <c r="C167" s="103"/>
      <c r="D167" s="103"/>
      <c r="E167" s="103"/>
      <c r="F167" s="388"/>
      <c r="G167" s="384"/>
      <c r="H167" s="388"/>
      <c r="I167" s="322"/>
      <c r="J167" s="322"/>
      <c r="K167" s="103"/>
      <c r="L167" s="103"/>
      <c r="M167" s="103"/>
      <c r="P167" s="358"/>
      <c r="Q167" s="103"/>
      <c r="AH167" s="358"/>
      <c r="CM167" s="359"/>
      <c r="CN167" s="357"/>
      <c r="CO167" s="357"/>
      <c r="CP167" s="359"/>
      <c r="CQ167" s="357"/>
      <c r="CR167" s="357"/>
      <c r="CS167" s="359"/>
      <c r="CT167" s="357"/>
      <c r="CU167" s="357"/>
      <c r="CV167" s="357"/>
      <c r="CW167" s="357"/>
      <c r="CX167" s="360"/>
      <c r="CZ167" s="380"/>
    </row>
    <row r="168" spans="2:104" s="328" customFormat="1" x14ac:dyDescent="0.25">
      <c r="B168" s="327"/>
      <c r="C168" s="103"/>
      <c r="D168" s="103"/>
      <c r="E168" s="103"/>
      <c r="F168" s="388"/>
      <c r="G168" s="384"/>
      <c r="H168" s="388"/>
      <c r="I168" s="322"/>
      <c r="J168" s="322"/>
      <c r="K168" s="103"/>
      <c r="L168" s="103"/>
      <c r="M168" s="103"/>
      <c r="P168" s="358"/>
      <c r="Q168" s="103"/>
      <c r="AH168" s="358"/>
      <c r="CM168" s="359"/>
      <c r="CN168" s="357"/>
      <c r="CO168" s="357"/>
      <c r="CP168" s="359"/>
      <c r="CQ168" s="357"/>
      <c r="CR168" s="357"/>
      <c r="CS168" s="359"/>
      <c r="CT168" s="357"/>
      <c r="CU168" s="357"/>
      <c r="CV168" s="357"/>
      <c r="CW168" s="357"/>
      <c r="CX168" s="360"/>
      <c r="CZ168" s="380"/>
    </row>
    <row r="169" spans="2:104" s="328" customFormat="1" x14ac:dyDescent="0.25">
      <c r="B169" s="327"/>
      <c r="C169" s="103"/>
      <c r="D169" s="103"/>
      <c r="E169" s="103"/>
      <c r="F169" s="388"/>
      <c r="G169" s="384"/>
      <c r="H169" s="388"/>
      <c r="I169" s="322"/>
      <c r="J169" s="322"/>
      <c r="K169" s="103"/>
      <c r="L169" s="103"/>
      <c r="M169" s="103"/>
      <c r="P169" s="358"/>
      <c r="Q169" s="103"/>
      <c r="AH169" s="358"/>
      <c r="CM169" s="359"/>
      <c r="CN169" s="357"/>
      <c r="CO169" s="357"/>
      <c r="CP169" s="359"/>
      <c r="CQ169" s="357"/>
      <c r="CR169" s="357"/>
      <c r="CS169" s="359"/>
      <c r="CT169" s="357"/>
      <c r="CU169" s="357"/>
      <c r="CV169" s="357"/>
      <c r="CW169" s="357"/>
      <c r="CX169" s="360"/>
      <c r="CZ169" s="380"/>
    </row>
    <row r="170" spans="2:104" s="328" customFormat="1" x14ac:dyDescent="0.25">
      <c r="B170" s="327"/>
      <c r="C170" s="103"/>
      <c r="D170" s="103"/>
      <c r="E170" s="103"/>
      <c r="F170" s="388"/>
      <c r="G170" s="384"/>
      <c r="H170" s="388"/>
      <c r="I170" s="322"/>
      <c r="J170" s="322"/>
      <c r="K170" s="103"/>
      <c r="L170" s="103"/>
      <c r="M170" s="103"/>
      <c r="P170" s="358"/>
      <c r="Q170" s="103"/>
      <c r="AH170" s="358"/>
      <c r="CM170" s="359"/>
      <c r="CN170" s="357"/>
      <c r="CO170" s="357"/>
      <c r="CP170" s="359"/>
      <c r="CQ170" s="357"/>
      <c r="CR170" s="357"/>
      <c r="CS170" s="359"/>
      <c r="CT170" s="357"/>
      <c r="CU170" s="357"/>
      <c r="CV170" s="357"/>
      <c r="CW170" s="357"/>
      <c r="CX170" s="360"/>
      <c r="CZ170" s="380"/>
    </row>
    <row r="171" spans="2:104" s="328" customFormat="1" x14ac:dyDescent="0.25">
      <c r="B171" s="327"/>
      <c r="C171" s="103"/>
      <c r="D171" s="103"/>
      <c r="E171" s="103"/>
      <c r="F171" s="388"/>
      <c r="G171" s="384"/>
      <c r="H171" s="388"/>
      <c r="I171" s="322"/>
      <c r="J171" s="322"/>
      <c r="K171" s="103"/>
      <c r="L171" s="103"/>
      <c r="M171" s="103"/>
      <c r="P171" s="358"/>
      <c r="Q171" s="103"/>
      <c r="AH171" s="358"/>
      <c r="CM171" s="359"/>
      <c r="CN171" s="357"/>
      <c r="CO171" s="357"/>
      <c r="CP171" s="359"/>
      <c r="CQ171" s="357"/>
      <c r="CR171" s="357"/>
      <c r="CS171" s="359"/>
      <c r="CT171" s="357"/>
      <c r="CU171" s="357"/>
      <c r="CV171" s="357"/>
      <c r="CW171" s="357"/>
      <c r="CX171" s="360"/>
      <c r="CZ171" s="380"/>
    </row>
    <row r="172" spans="2:104" s="328" customFormat="1" x14ac:dyDescent="0.25">
      <c r="B172" s="327"/>
      <c r="C172" s="103"/>
      <c r="D172" s="103"/>
      <c r="E172" s="103"/>
      <c r="F172" s="388"/>
      <c r="G172" s="384"/>
      <c r="H172" s="388"/>
      <c r="I172" s="322"/>
      <c r="J172" s="322"/>
      <c r="K172" s="103"/>
      <c r="L172" s="103"/>
      <c r="M172" s="103"/>
      <c r="P172" s="358"/>
      <c r="Q172" s="103"/>
      <c r="AH172" s="358"/>
      <c r="CM172" s="359"/>
      <c r="CN172" s="357"/>
      <c r="CO172" s="357"/>
      <c r="CP172" s="359"/>
      <c r="CQ172" s="357"/>
      <c r="CR172" s="357"/>
      <c r="CS172" s="359"/>
      <c r="CT172" s="357"/>
      <c r="CU172" s="357"/>
      <c r="CV172" s="357"/>
      <c r="CW172" s="357"/>
      <c r="CX172" s="360"/>
      <c r="CZ172" s="380"/>
    </row>
    <row r="173" spans="2:104" s="328" customFormat="1" x14ac:dyDescent="0.25">
      <c r="B173" s="327"/>
      <c r="C173" s="103"/>
      <c r="D173" s="103"/>
      <c r="E173" s="103"/>
      <c r="F173" s="388"/>
      <c r="G173" s="384"/>
      <c r="H173" s="388"/>
      <c r="I173" s="322"/>
      <c r="J173" s="322"/>
      <c r="K173" s="103"/>
      <c r="L173" s="103"/>
      <c r="M173" s="103"/>
      <c r="P173" s="358"/>
      <c r="Q173" s="103"/>
      <c r="AH173" s="358"/>
      <c r="CM173" s="359"/>
      <c r="CN173" s="357"/>
      <c r="CO173" s="357"/>
      <c r="CP173" s="359"/>
      <c r="CQ173" s="357"/>
      <c r="CR173" s="357"/>
      <c r="CS173" s="359"/>
      <c r="CT173" s="357"/>
      <c r="CU173" s="357"/>
      <c r="CV173" s="357"/>
      <c r="CW173" s="357"/>
      <c r="CX173" s="360"/>
      <c r="CZ173" s="380"/>
    </row>
    <row r="174" spans="2:104" s="328" customFormat="1" x14ac:dyDescent="0.25">
      <c r="B174" s="327"/>
      <c r="C174" s="103"/>
      <c r="D174" s="103"/>
      <c r="E174" s="103"/>
      <c r="F174" s="388"/>
      <c r="G174" s="384"/>
      <c r="H174" s="388"/>
      <c r="I174" s="322"/>
      <c r="J174" s="322"/>
      <c r="K174" s="103"/>
      <c r="L174" s="103"/>
      <c r="M174" s="103"/>
      <c r="P174" s="358"/>
      <c r="Q174" s="103"/>
      <c r="AH174" s="358"/>
      <c r="CM174" s="359"/>
      <c r="CN174" s="357"/>
      <c r="CO174" s="357"/>
      <c r="CP174" s="359"/>
      <c r="CQ174" s="357"/>
      <c r="CR174" s="357"/>
      <c r="CS174" s="359"/>
      <c r="CT174" s="357"/>
      <c r="CU174" s="357"/>
      <c r="CV174" s="357"/>
      <c r="CW174" s="357"/>
      <c r="CX174" s="360"/>
      <c r="CZ174" s="380"/>
    </row>
    <row r="175" spans="2:104" s="328" customFormat="1" x14ac:dyDescent="0.25">
      <c r="B175" s="327"/>
      <c r="C175" s="103"/>
      <c r="D175" s="103"/>
      <c r="E175" s="103"/>
      <c r="F175" s="388"/>
      <c r="G175" s="384"/>
      <c r="H175" s="388"/>
      <c r="I175" s="322"/>
      <c r="J175" s="322"/>
      <c r="K175" s="103"/>
      <c r="L175" s="103"/>
      <c r="M175" s="103"/>
      <c r="P175" s="358"/>
      <c r="Q175" s="103"/>
      <c r="AH175" s="358"/>
      <c r="CM175" s="359"/>
      <c r="CN175" s="357"/>
      <c r="CO175" s="357"/>
      <c r="CP175" s="359"/>
      <c r="CQ175" s="357"/>
      <c r="CR175" s="357"/>
      <c r="CS175" s="359"/>
      <c r="CT175" s="357"/>
      <c r="CU175" s="357"/>
      <c r="CV175" s="357"/>
      <c r="CW175" s="357"/>
      <c r="CX175" s="360"/>
      <c r="CZ175" s="380"/>
    </row>
    <row r="176" spans="2:104" s="328" customFormat="1" x14ac:dyDescent="0.25">
      <c r="B176" s="327"/>
      <c r="C176" s="103"/>
      <c r="D176" s="103"/>
      <c r="E176" s="103"/>
      <c r="F176" s="388"/>
      <c r="G176" s="384"/>
      <c r="H176" s="388"/>
      <c r="I176" s="322"/>
      <c r="J176" s="322"/>
      <c r="K176" s="103"/>
      <c r="L176" s="103"/>
      <c r="M176" s="103"/>
      <c r="P176" s="358"/>
      <c r="Q176" s="103"/>
      <c r="AH176" s="358"/>
      <c r="CM176" s="359"/>
      <c r="CN176" s="357"/>
      <c r="CO176" s="357"/>
      <c r="CP176" s="359"/>
      <c r="CQ176" s="357"/>
      <c r="CR176" s="357"/>
      <c r="CS176" s="359"/>
      <c r="CT176" s="357"/>
      <c r="CU176" s="357"/>
      <c r="CV176" s="357"/>
      <c r="CW176" s="357"/>
      <c r="CX176" s="360"/>
      <c r="CZ176" s="380"/>
    </row>
    <row r="177" spans="2:104" s="328" customFormat="1" x14ac:dyDescent="0.25">
      <c r="B177" s="327"/>
      <c r="C177" s="103"/>
      <c r="D177" s="103"/>
      <c r="E177" s="103"/>
      <c r="F177" s="388"/>
      <c r="G177" s="384"/>
      <c r="H177" s="388"/>
      <c r="I177" s="322"/>
      <c r="J177" s="322"/>
      <c r="K177" s="103"/>
      <c r="L177" s="103"/>
      <c r="M177" s="103"/>
      <c r="P177" s="358"/>
      <c r="Q177" s="103"/>
      <c r="AH177" s="358"/>
      <c r="CM177" s="359"/>
      <c r="CN177" s="357"/>
      <c r="CO177" s="357"/>
      <c r="CP177" s="359"/>
      <c r="CQ177" s="357"/>
      <c r="CR177" s="357"/>
      <c r="CS177" s="359"/>
      <c r="CT177" s="357"/>
      <c r="CU177" s="357"/>
      <c r="CV177" s="357"/>
      <c r="CW177" s="357"/>
      <c r="CX177" s="360"/>
      <c r="CZ177" s="380"/>
    </row>
    <row r="178" spans="2:104" s="328" customFormat="1" x14ac:dyDescent="0.25">
      <c r="B178" s="327"/>
      <c r="C178" s="103"/>
      <c r="D178" s="103"/>
      <c r="E178" s="103"/>
      <c r="F178" s="388"/>
      <c r="G178" s="384"/>
      <c r="H178" s="388"/>
      <c r="I178" s="322"/>
      <c r="J178" s="322"/>
      <c r="K178" s="103"/>
      <c r="L178" s="103"/>
      <c r="M178" s="103"/>
      <c r="P178" s="358"/>
      <c r="Q178" s="103"/>
      <c r="AH178" s="358"/>
      <c r="CM178" s="359"/>
      <c r="CN178" s="357"/>
      <c r="CO178" s="357"/>
      <c r="CP178" s="359"/>
      <c r="CQ178" s="357"/>
      <c r="CR178" s="357"/>
      <c r="CS178" s="359"/>
      <c r="CT178" s="357"/>
      <c r="CU178" s="357"/>
      <c r="CV178" s="357"/>
      <c r="CW178" s="357"/>
      <c r="CX178" s="360"/>
      <c r="CZ178" s="380"/>
    </row>
    <row r="179" spans="2:104" s="328" customFormat="1" x14ac:dyDescent="0.25">
      <c r="B179" s="327"/>
      <c r="C179" s="103"/>
      <c r="D179" s="103"/>
      <c r="E179" s="103"/>
      <c r="F179" s="388"/>
      <c r="G179" s="384"/>
      <c r="H179" s="388"/>
      <c r="I179" s="322"/>
      <c r="J179" s="322"/>
      <c r="K179" s="103"/>
      <c r="L179" s="103"/>
      <c r="M179" s="103"/>
      <c r="P179" s="358"/>
      <c r="Q179" s="103"/>
      <c r="AH179" s="358"/>
      <c r="CM179" s="359"/>
      <c r="CN179" s="357"/>
      <c r="CO179" s="357"/>
      <c r="CP179" s="359"/>
      <c r="CQ179" s="357"/>
      <c r="CR179" s="357"/>
      <c r="CS179" s="359"/>
      <c r="CT179" s="357"/>
      <c r="CU179" s="357"/>
      <c r="CV179" s="357"/>
      <c r="CW179" s="357"/>
      <c r="CX179" s="360"/>
      <c r="CZ179" s="380"/>
    </row>
    <row r="180" spans="2:104" s="328" customFormat="1" x14ac:dyDescent="0.25">
      <c r="B180" s="327"/>
      <c r="C180" s="103"/>
      <c r="D180" s="103"/>
      <c r="E180" s="103"/>
      <c r="F180" s="388"/>
      <c r="G180" s="384"/>
      <c r="H180" s="388"/>
      <c r="I180" s="322"/>
      <c r="J180" s="322"/>
      <c r="K180" s="103"/>
      <c r="L180" s="103"/>
      <c r="M180" s="103"/>
      <c r="P180" s="358"/>
      <c r="Q180" s="103"/>
      <c r="AH180" s="358"/>
      <c r="CM180" s="359"/>
      <c r="CN180" s="357"/>
      <c r="CO180" s="357"/>
      <c r="CP180" s="359"/>
      <c r="CQ180" s="357"/>
      <c r="CR180" s="357"/>
      <c r="CS180" s="359"/>
      <c r="CT180" s="357"/>
      <c r="CU180" s="357"/>
      <c r="CV180" s="357"/>
      <c r="CW180" s="357"/>
      <c r="CX180" s="360"/>
      <c r="CZ180" s="380"/>
    </row>
    <row r="181" spans="2:104" s="328" customFormat="1" x14ac:dyDescent="0.25">
      <c r="B181" s="327"/>
      <c r="C181" s="103"/>
      <c r="D181" s="103"/>
      <c r="E181" s="103"/>
      <c r="F181" s="388"/>
      <c r="G181" s="384"/>
      <c r="H181" s="388"/>
      <c r="I181" s="322"/>
      <c r="J181" s="322"/>
      <c r="K181" s="103"/>
      <c r="L181" s="103"/>
      <c r="M181" s="103"/>
      <c r="P181" s="358"/>
      <c r="Q181" s="103"/>
      <c r="AH181" s="358"/>
      <c r="CM181" s="359"/>
      <c r="CN181" s="357"/>
      <c r="CO181" s="357"/>
      <c r="CP181" s="359"/>
      <c r="CQ181" s="357"/>
      <c r="CR181" s="357"/>
      <c r="CS181" s="359"/>
      <c r="CT181" s="357"/>
      <c r="CU181" s="357"/>
      <c r="CV181" s="357"/>
      <c r="CW181" s="357"/>
      <c r="CX181" s="360"/>
      <c r="CZ181" s="380"/>
    </row>
    <row r="182" spans="2:104" s="328" customFormat="1" x14ac:dyDescent="0.25">
      <c r="B182" s="327"/>
      <c r="C182" s="103"/>
      <c r="D182" s="103"/>
      <c r="E182" s="103"/>
      <c r="F182" s="388"/>
      <c r="G182" s="384"/>
      <c r="H182" s="388"/>
      <c r="I182" s="322"/>
      <c r="J182" s="322"/>
      <c r="K182" s="103"/>
      <c r="L182" s="103"/>
      <c r="M182" s="103"/>
      <c r="P182" s="358"/>
      <c r="Q182" s="103"/>
      <c r="AH182" s="358"/>
      <c r="CM182" s="359"/>
      <c r="CN182" s="357"/>
      <c r="CO182" s="357"/>
      <c r="CP182" s="359"/>
      <c r="CQ182" s="357"/>
      <c r="CR182" s="357"/>
      <c r="CS182" s="359"/>
      <c r="CT182" s="357"/>
      <c r="CU182" s="357"/>
      <c r="CV182" s="357"/>
      <c r="CW182" s="357"/>
      <c r="CX182" s="360"/>
      <c r="CZ182" s="380"/>
    </row>
    <row r="183" spans="2:104" s="328" customFormat="1" x14ac:dyDescent="0.25">
      <c r="B183" s="327"/>
      <c r="C183" s="103"/>
      <c r="D183" s="103"/>
      <c r="E183" s="103"/>
      <c r="F183" s="388"/>
      <c r="G183" s="384"/>
      <c r="H183" s="388"/>
      <c r="I183" s="322"/>
      <c r="J183" s="322"/>
      <c r="K183" s="103"/>
      <c r="L183" s="103"/>
      <c r="M183" s="103"/>
      <c r="P183" s="358"/>
      <c r="Q183" s="103"/>
      <c r="AH183" s="358"/>
      <c r="CM183" s="359"/>
      <c r="CN183" s="357"/>
      <c r="CO183" s="357"/>
      <c r="CP183" s="359"/>
      <c r="CQ183" s="357"/>
      <c r="CR183" s="357"/>
      <c r="CS183" s="359"/>
      <c r="CT183" s="357"/>
      <c r="CU183" s="357"/>
      <c r="CV183" s="357"/>
      <c r="CW183" s="357"/>
      <c r="CX183" s="360"/>
      <c r="CZ183" s="380"/>
    </row>
    <row r="184" spans="2:104" s="328" customFormat="1" x14ac:dyDescent="0.25">
      <c r="B184" s="327"/>
      <c r="C184" s="103"/>
      <c r="D184" s="103"/>
      <c r="E184" s="103"/>
      <c r="F184" s="388"/>
      <c r="G184" s="384"/>
      <c r="H184" s="388"/>
      <c r="I184" s="322"/>
      <c r="J184" s="322"/>
      <c r="K184" s="103"/>
      <c r="L184" s="103"/>
      <c r="M184" s="103"/>
      <c r="P184" s="358"/>
      <c r="Q184" s="103"/>
      <c r="AH184" s="358"/>
      <c r="CM184" s="359"/>
      <c r="CN184" s="357"/>
      <c r="CO184" s="357"/>
      <c r="CP184" s="359"/>
      <c r="CQ184" s="357"/>
      <c r="CR184" s="357"/>
      <c r="CS184" s="359"/>
      <c r="CT184" s="357"/>
      <c r="CU184" s="357"/>
      <c r="CV184" s="357"/>
      <c r="CW184" s="357"/>
      <c r="CX184" s="360"/>
      <c r="CZ184" s="380"/>
    </row>
    <row r="185" spans="2:104" s="328" customFormat="1" x14ac:dyDescent="0.25">
      <c r="B185" s="327"/>
      <c r="C185" s="103"/>
      <c r="D185" s="103"/>
      <c r="E185" s="103"/>
      <c r="F185" s="388"/>
      <c r="G185" s="384"/>
      <c r="H185" s="388"/>
      <c r="I185" s="322"/>
      <c r="J185" s="322"/>
      <c r="K185" s="103"/>
      <c r="L185" s="103"/>
      <c r="M185" s="103"/>
      <c r="P185" s="358"/>
      <c r="Q185" s="103"/>
      <c r="AH185" s="358"/>
      <c r="CM185" s="359"/>
      <c r="CN185" s="357"/>
      <c r="CO185" s="357"/>
      <c r="CP185" s="359"/>
      <c r="CQ185" s="357"/>
      <c r="CR185" s="357"/>
      <c r="CS185" s="359"/>
      <c r="CT185" s="357"/>
      <c r="CU185" s="357"/>
      <c r="CV185" s="357"/>
      <c r="CW185" s="357"/>
      <c r="CX185" s="360"/>
      <c r="CZ185" s="380"/>
    </row>
    <row r="186" spans="2:104" s="328" customFormat="1" x14ac:dyDescent="0.25">
      <c r="B186" s="327"/>
      <c r="C186" s="103"/>
      <c r="D186" s="103"/>
      <c r="E186" s="103"/>
      <c r="F186" s="388"/>
      <c r="G186" s="384"/>
      <c r="H186" s="388"/>
      <c r="I186" s="322"/>
      <c r="J186" s="322"/>
      <c r="K186" s="103"/>
      <c r="L186" s="103"/>
      <c r="M186" s="103"/>
      <c r="P186" s="358"/>
      <c r="Q186" s="103"/>
      <c r="AH186" s="358"/>
      <c r="CM186" s="359"/>
      <c r="CN186" s="357"/>
      <c r="CO186" s="357"/>
      <c r="CP186" s="359"/>
      <c r="CQ186" s="357"/>
      <c r="CR186" s="357"/>
      <c r="CS186" s="359"/>
      <c r="CT186" s="357"/>
      <c r="CU186" s="357"/>
      <c r="CV186" s="357"/>
      <c r="CW186" s="357"/>
      <c r="CX186" s="360"/>
      <c r="CZ186" s="380"/>
    </row>
    <row r="187" spans="2:104" s="328" customFormat="1" x14ac:dyDescent="0.25">
      <c r="B187" s="327"/>
      <c r="C187" s="103"/>
      <c r="D187" s="103"/>
      <c r="E187" s="103"/>
      <c r="F187" s="388"/>
      <c r="G187" s="384"/>
      <c r="H187" s="388"/>
      <c r="I187" s="322"/>
      <c r="J187" s="322"/>
      <c r="K187" s="103"/>
      <c r="L187" s="103"/>
      <c r="M187" s="103"/>
      <c r="P187" s="358"/>
      <c r="Q187" s="103"/>
      <c r="AH187" s="358"/>
      <c r="CM187" s="359"/>
      <c r="CN187" s="357"/>
      <c r="CO187" s="357"/>
      <c r="CP187" s="359"/>
      <c r="CQ187" s="357"/>
      <c r="CR187" s="357"/>
      <c r="CS187" s="359"/>
      <c r="CT187" s="357"/>
      <c r="CU187" s="357"/>
      <c r="CV187" s="357"/>
      <c r="CW187" s="357"/>
      <c r="CX187" s="360"/>
      <c r="CZ187" s="380"/>
    </row>
    <row r="188" spans="2:104" s="328" customFormat="1" x14ac:dyDescent="0.25">
      <c r="B188" s="327"/>
      <c r="C188" s="103"/>
      <c r="D188" s="103"/>
      <c r="E188" s="103"/>
      <c r="F188" s="388"/>
      <c r="G188" s="384"/>
      <c r="H188" s="388"/>
      <c r="I188" s="322"/>
      <c r="J188" s="322"/>
      <c r="K188" s="103"/>
      <c r="L188" s="103"/>
      <c r="M188" s="103"/>
      <c r="P188" s="358"/>
      <c r="Q188" s="103"/>
      <c r="AH188" s="358"/>
      <c r="CM188" s="359"/>
      <c r="CN188" s="357"/>
      <c r="CO188" s="357"/>
      <c r="CP188" s="359"/>
      <c r="CQ188" s="357"/>
      <c r="CR188" s="357"/>
      <c r="CS188" s="359"/>
      <c r="CT188" s="357"/>
      <c r="CU188" s="357"/>
      <c r="CV188" s="357"/>
      <c r="CW188" s="357"/>
      <c r="CX188" s="360"/>
      <c r="CZ188" s="380"/>
    </row>
    <row r="189" spans="2:104" s="328" customFormat="1" x14ac:dyDescent="0.25">
      <c r="B189" s="327"/>
      <c r="C189" s="103"/>
      <c r="D189" s="103"/>
      <c r="E189" s="103"/>
      <c r="F189" s="388"/>
      <c r="G189" s="384"/>
      <c r="H189" s="388"/>
      <c r="I189" s="322"/>
      <c r="J189" s="322"/>
      <c r="K189" s="103"/>
      <c r="L189" s="103"/>
      <c r="M189" s="103"/>
      <c r="P189" s="358"/>
      <c r="Q189" s="103"/>
      <c r="AH189" s="358"/>
      <c r="CM189" s="359"/>
      <c r="CN189" s="357"/>
      <c r="CO189" s="357"/>
      <c r="CP189" s="359"/>
      <c r="CQ189" s="357"/>
      <c r="CR189" s="357"/>
      <c r="CS189" s="359"/>
      <c r="CT189" s="357"/>
      <c r="CU189" s="357"/>
      <c r="CV189" s="357"/>
      <c r="CW189" s="357"/>
      <c r="CX189" s="360"/>
      <c r="CZ189" s="380"/>
    </row>
    <row r="190" spans="2:104" s="328" customFormat="1" x14ac:dyDescent="0.25">
      <c r="B190" s="327"/>
      <c r="C190" s="103"/>
      <c r="D190" s="103"/>
      <c r="E190" s="103"/>
      <c r="F190" s="388"/>
      <c r="G190" s="384"/>
      <c r="H190" s="388"/>
      <c r="I190" s="322"/>
      <c r="J190" s="322"/>
      <c r="K190" s="103"/>
      <c r="L190" s="103"/>
      <c r="M190" s="103"/>
      <c r="P190" s="358"/>
      <c r="Q190" s="103"/>
      <c r="AH190" s="358"/>
      <c r="CM190" s="359"/>
      <c r="CN190" s="357"/>
      <c r="CO190" s="357"/>
      <c r="CP190" s="359"/>
      <c r="CQ190" s="357"/>
      <c r="CR190" s="357"/>
      <c r="CS190" s="359"/>
      <c r="CT190" s="357"/>
      <c r="CU190" s="357"/>
      <c r="CV190" s="357"/>
      <c r="CW190" s="357"/>
      <c r="CX190" s="360"/>
      <c r="CZ190" s="380"/>
    </row>
    <row r="191" spans="2:104" s="328" customFormat="1" x14ac:dyDescent="0.25">
      <c r="B191" s="327"/>
      <c r="C191" s="103"/>
      <c r="D191" s="103"/>
      <c r="E191" s="103"/>
      <c r="F191" s="388"/>
      <c r="G191" s="384"/>
      <c r="H191" s="388"/>
      <c r="I191" s="322"/>
      <c r="J191" s="322"/>
      <c r="K191" s="103"/>
      <c r="L191" s="103"/>
      <c r="M191" s="103"/>
      <c r="P191" s="358"/>
      <c r="Q191" s="103"/>
      <c r="AH191" s="358"/>
      <c r="CM191" s="359"/>
      <c r="CN191" s="357"/>
      <c r="CO191" s="357"/>
      <c r="CP191" s="359"/>
      <c r="CQ191" s="357"/>
      <c r="CR191" s="357"/>
      <c r="CS191" s="359"/>
      <c r="CT191" s="357"/>
      <c r="CU191" s="357"/>
      <c r="CV191" s="357"/>
      <c r="CW191" s="357"/>
      <c r="CX191" s="360"/>
      <c r="CZ191" s="380"/>
    </row>
    <row r="192" spans="2:104" s="328" customFormat="1" x14ac:dyDescent="0.25">
      <c r="B192" s="327"/>
      <c r="C192" s="103"/>
      <c r="D192" s="103"/>
      <c r="E192" s="103"/>
      <c r="F192" s="388"/>
      <c r="G192" s="384"/>
      <c r="H192" s="388"/>
      <c r="I192" s="322"/>
      <c r="J192" s="322"/>
      <c r="K192" s="103"/>
      <c r="L192" s="103"/>
      <c r="M192" s="103"/>
      <c r="P192" s="358"/>
      <c r="Q192" s="103"/>
      <c r="AH192" s="358"/>
      <c r="CM192" s="359"/>
      <c r="CN192" s="357"/>
      <c r="CO192" s="357"/>
      <c r="CP192" s="359"/>
      <c r="CQ192" s="357"/>
      <c r="CR192" s="357"/>
      <c r="CS192" s="359"/>
      <c r="CT192" s="357"/>
      <c r="CU192" s="357"/>
      <c r="CV192" s="357"/>
      <c r="CW192" s="357"/>
      <c r="CX192" s="360"/>
      <c r="CZ192" s="380"/>
    </row>
    <row r="193" spans="2:104" s="328" customFormat="1" x14ac:dyDescent="0.25">
      <c r="B193" s="327"/>
      <c r="C193" s="103"/>
      <c r="D193" s="103"/>
      <c r="E193" s="103"/>
      <c r="F193" s="388"/>
      <c r="G193" s="384"/>
      <c r="H193" s="388"/>
      <c r="I193" s="322"/>
      <c r="J193" s="322"/>
      <c r="K193" s="103"/>
      <c r="L193" s="103"/>
      <c r="M193" s="103"/>
      <c r="P193" s="358"/>
      <c r="Q193" s="103"/>
      <c r="AH193" s="358"/>
      <c r="CM193" s="359"/>
      <c r="CN193" s="357"/>
      <c r="CO193" s="357"/>
      <c r="CP193" s="359"/>
      <c r="CQ193" s="357"/>
      <c r="CR193" s="357"/>
      <c r="CS193" s="359"/>
      <c r="CT193" s="357"/>
      <c r="CU193" s="357"/>
      <c r="CV193" s="357"/>
      <c r="CW193" s="357"/>
      <c r="CX193" s="360"/>
      <c r="CZ193" s="380"/>
    </row>
    <row r="194" spans="2:104" s="328" customFormat="1" x14ac:dyDescent="0.25">
      <c r="B194" s="327"/>
      <c r="C194" s="103"/>
      <c r="D194" s="103"/>
      <c r="E194" s="103"/>
      <c r="F194" s="388"/>
      <c r="G194" s="384"/>
      <c r="H194" s="388"/>
      <c r="I194" s="322"/>
      <c r="J194" s="322"/>
      <c r="K194" s="103"/>
      <c r="L194" s="103"/>
      <c r="M194" s="103"/>
      <c r="P194" s="358"/>
      <c r="Q194" s="103"/>
      <c r="AH194" s="358"/>
      <c r="CM194" s="359"/>
      <c r="CN194" s="357"/>
      <c r="CO194" s="357"/>
      <c r="CP194" s="359"/>
      <c r="CQ194" s="357"/>
      <c r="CR194" s="357"/>
      <c r="CS194" s="359"/>
      <c r="CT194" s="357"/>
      <c r="CU194" s="357"/>
      <c r="CV194" s="357"/>
      <c r="CW194" s="357"/>
      <c r="CX194" s="360"/>
      <c r="CZ194" s="380"/>
    </row>
    <row r="195" spans="2:104" s="328" customFormat="1" x14ac:dyDescent="0.25">
      <c r="B195" s="327"/>
      <c r="C195" s="103"/>
      <c r="D195" s="103"/>
      <c r="E195" s="103"/>
      <c r="F195" s="388"/>
      <c r="G195" s="384"/>
      <c r="H195" s="388"/>
      <c r="I195" s="322"/>
      <c r="J195" s="322"/>
      <c r="K195" s="103"/>
      <c r="L195" s="103"/>
      <c r="M195" s="103"/>
      <c r="P195" s="358"/>
      <c r="Q195" s="103"/>
      <c r="AH195" s="358"/>
      <c r="CM195" s="359"/>
      <c r="CN195" s="357"/>
      <c r="CO195" s="357"/>
      <c r="CP195" s="359"/>
      <c r="CQ195" s="357"/>
      <c r="CR195" s="357"/>
      <c r="CS195" s="359"/>
      <c r="CT195" s="357"/>
      <c r="CU195" s="357"/>
      <c r="CV195" s="357"/>
      <c r="CW195" s="357"/>
      <c r="CX195" s="360"/>
      <c r="CZ195" s="380"/>
    </row>
    <row r="196" spans="2:104" s="328" customFormat="1" x14ac:dyDescent="0.25">
      <c r="B196" s="327"/>
      <c r="C196" s="103"/>
      <c r="D196" s="103"/>
      <c r="E196" s="103"/>
      <c r="F196" s="388"/>
      <c r="G196" s="384"/>
      <c r="H196" s="388"/>
      <c r="I196" s="322"/>
      <c r="J196" s="322"/>
      <c r="K196" s="103"/>
      <c r="L196" s="103"/>
      <c r="M196" s="103"/>
      <c r="P196" s="358"/>
      <c r="Q196" s="103"/>
      <c r="AH196" s="358"/>
      <c r="CM196" s="359"/>
      <c r="CN196" s="357"/>
      <c r="CO196" s="357"/>
      <c r="CP196" s="359"/>
      <c r="CQ196" s="357"/>
      <c r="CR196" s="357"/>
      <c r="CS196" s="359"/>
      <c r="CT196" s="357"/>
      <c r="CU196" s="357"/>
      <c r="CV196" s="357"/>
      <c r="CW196" s="357"/>
      <c r="CX196" s="360"/>
      <c r="CZ196" s="380"/>
    </row>
    <row r="197" spans="2:104" s="328" customFormat="1" x14ac:dyDescent="0.25">
      <c r="B197" s="327"/>
      <c r="C197" s="103"/>
      <c r="D197" s="103"/>
      <c r="E197" s="103"/>
      <c r="F197" s="388"/>
      <c r="G197" s="384"/>
      <c r="H197" s="388"/>
      <c r="I197" s="322"/>
      <c r="J197" s="322"/>
      <c r="K197" s="103"/>
      <c r="L197" s="103"/>
      <c r="M197" s="103"/>
      <c r="P197" s="358"/>
      <c r="Q197" s="103"/>
      <c r="AH197" s="358"/>
      <c r="CM197" s="359"/>
      <c r="CN197" s="357"/>
      <c r="CO197" s="357"/>
      <c r="CP197" s="359"/>
      <c r="CQ197" s="357"/>
      <c r="CR197" s="357"/>
      <c r="CS197" s="359"/>
      <c r="CT197" s="357"/>
      <c r="CU197" s="357"/>
      <c r="CV197" s="357"/>
      <c r="CW197" s="357"/>
      <c r="CX197" s="360"/>
      <c r="CZ197" s="380"/>
    </row>
    <row r="198" spans="2:104" s="328" customFormat="1" x14ac:dyDescent="0.25">
      <c r="B198" s="327"/>
      <c r="C198" s="103"/>
      <c r="D198" s="103"/>
      <c r="E198" s="103"/>
      <c r="F198" s="388"/>
      <c r="G198" s="384"/>
      <c r="H198" s="388"/>
      <c r="I198" s="322"/>
      <c r="J198" s="322"/>
      <c r="K198" s="103"/>
      <c r="L198" s="103"/>
      <c r="M198" s="103"/>
      <c r="P198" s="358"/>
      <c r="Q198" s="103"/>
      <c r="AH198" s="358"/>
      <c r="CM198" s="359"/>
      <c r="CN198" s="357"/>
      <c r="CO198" s="357"/>
      <c r="CP198" s="359"/>
      <c r="CQ198" s="357"/>
      <c r="CR198" s="357"/>
      <c r="CS198" s="359"/>
      <c r="CT198" s="357"/>
      <c r="CU198" s="357"/>
      <c r="CV198" s="357"/>
      <c r="CW198" s="357"/>
      <c r="CX198" s="360"/>
      <c r="CZ198" s="380"/>
    </row>
    <row r="199" spans="2:104" s="328" customFormat="1" x14ac:dyDescent="0.25">
      <c r="B199" s="327"/>
      <c r="C199" s="103"/>
      <c r="D199" s="103"/>
      <c r="E199" s="103"/>
      <c r="F199" s="388"/>
      <c r="G199" s="384"/>
      <c r="H199" s="388"/>
      <c r="I199" s="322"/>
      <c r="J199" s="322"/>
      <c r="K199" s="103"/>
      <c r="L199" s="103"/>
      <c r="M199" s="103"/>
      <c r="P199" s="358"/>
      <c r="Q199" s="103"/>
      <c r="AH199" s="358"/>
      <c r="CM199" s="359"/>
      <c r="CN199" s="357"/>
      <c r="CO199" s="357"/>
      <c r="CP199" s="359"/>
      <c r="CQ199" s="357"/>
      <c r="CR199" s="357"/>
      <c r="CS199" s="359"/>
      <c r="CT199" s="357"/>
      <c r="CU199" s="357"/>
      <c r="CV199" s="357"/>
      <c r="CW199" s="357"/>
      <c r="CX199" s="360"/>
      <c r="CZ199" s="380"/>
    </row>
    <row r="200" spans="2:104" s="328" customFormat="1" x14ac:dyDescent="0.25">
      <c r="B200" s="327"/>
      <c r="C200" s="103"/>
      <c r="D200" s="103"/>
      <c r="E200" s="103"/>
      <c r="F200" s="388"/>
      <c r="G200" s="384"/>
      <c r="H200" s="388"/>
      <c r="I200" s="322"/>
      <c r="J200" s="322"/>
      <c r="K200" s="103"/>
      <c r="L200" s="103"/>
      <c r="M200" s="103"/>
      <c r="P200" s="358"/>
      <c r="Q200" s="103"/>
      <c r="AH200" s="358"/>
      <c r="CM200" s="359"/>
      <c r="CN200" s="357"/>
      <c r="CO200" s="357"/>
      <c r="CP200" s="359"/>
      <c r="CQ200" s="357"/>
      <c r="CR200" s="357"/>
      <c r="CS200" s="359"/>
      <c r="CT200" s="357"/>
      <c r="CU200" s="357"/>
      <c r="CV200" s="357"/>
      <c r="CW200" s="357"/>
      <c r="CX200" s="360"/>
      <c r="CZ200" s="380"/>
    </row>
    <row r="201" spans="2:104" s="328" customFormat="1" x14ac:dyDescent="0.25">
      <c r="B201" s="327"/>
      <c r="C201" s="103"/>
      <c r="D201" s="103"/>
      <c r="E201" s="103"/>
      <c r="F201" s="388"/>
      <c r="G201" s="384"/>
      <c r="H201" s="388"/>
      <c r="I201" s="322"/>
      <c r="J201" s="322"/>
      <c r="K201" s="103"/>
      <c r="L201" s="103"/>
      <c r="M201" s="103"/>
      <c r="P201" s="358"/>
      <c r="Q201" s="103"/>
      <c r="AH201" s="358"/>
      <c r="CM201" s="359"/>
      <c r="CN201" s="357"/>
      <c r="CO201" s="357"/>
      <c r="CP201" s="359"/>
      <c r="CQ201" s="357"/>
      <c r="CR201" s="357"/>
      <c r="CS201" s="359"/>
      <c r="CT201" s="357"/>
      <c r="CU201" s="357"/>
      <c r="CV201" s="357"/>
      <c r="CW201" s="357"/>
      <c r="CX201" s="360"/>
      <c r="CZ201" s="380"/>
    </row>
    <row r="202" spans="2:104" s="328" customFormat="1" x14ac:dyDescent="0.25">
      <c r="B202" s="327"/>
      <c r="C202" s="103"/>
      <c r="D202" s="103"/>
      <c r="E202" s="103"/>
      <c r="F202" s="388"/>
      <c r="G202" s="384"/>
      <c r="H202" s="388"/>
      <c r="I202" s="322"/>
      <c r="J202" s="322"/>
      <c r="K202" s="103"/>
      <c r="L202" s="103"/>
      <c r="M202" s="103"/>
      <c r="P202" s="358"/>
      <c r="Q202" s="103"/>
      <c r="AH202" s="358"/>
      <c r="CM202" s="359"/>
      <c r="CN202" s="357"/>
      <c r="CO202" s="357"/>
      <c r="CP202" s="359"/>
      <c r="CQ202" s="357"/>
      <c r="CR202" s="357"/>
      <c r="CS202" s="359"/>
      <c r="CT202" s="357"/>
      <c r="CU202" s="357"/>
      <c r="CV202" s="357"/>
      <c r="CW202" s="357"/>
      <c r="CX202" s="360"/>
      <c r="CZ202" s="380"/>
    </row>
    <row r="203" spans="2:104" s="328" customFormat="1" x14ac:dyDescent="0.25">
      <c r="B203" s="327"/>
      <c r="C203" s="103"/>
      <c r="D203" s="103"/>
      <c r="E203" s="103"/>
      <c r="F203" s="388"/>
      <c r="G203" s="384"/>
      <c r="H203" s="388"/>
      <c r="I203" s="322"/>
      <c r="J203" s="322"/>
      <c r="K203" s="103"/>
      <c r="L203" s="103"/>
      <c r="M203" s="103"/>
      <c r="P203" s="358"/>
      <c r="Q203" s="103"/>
      <c r="AH203" s="358"/>
      <c r="CM203" s="359"/>
      <c r="CN203" s="357"/>
      <c r="CO203" s="357"/>
      <c r="CP203" s="359"/>
      <c r="CQ203" s="357"/>
      <c r="CR203" s="357"/>
      <c r="CS203" s="359"/>
      <c r="CT203" s="357"/>
      <c r="CU203" s="357"/>
      <c r="CV203" s="357"/>
      <c r="CW203" s="357"/>
      <c r="CX203" s="360"/>
      <c r="CZ203" s="380"/>
    </row>
    <row r="204" spans="2:104" s="328" customFormat="1" x14ac:dyDescent="0.25">
      <c r="B204" s="327"/>
      <c r="C204" s="103"/>
      <c r="D204" s="103"/>
      <c r="E204" s="103"/>
      <c r="F204" s="388"/>
      <c r="G204" s="384"/>
      <c r="H204" s="388"/>
      <c r="I204" s="322"/>
      <c r="J204" s="322"/>
      <c r="K204" s="103"/>
      <c r="L204" s="103"/>
      <c r="M204" s="103"/>
      <c r="P204" s="358"/>
      <c r="Q204" s="103"/>
      <c r="AH204" s="358"/>
      <c r="CM204" s="359"/>
      <c r="CN204" s="357"/>
      <c r="CO204" s="357"/>
      <c r="CP204" s="359"/>
      <c r="CQ204" s="357"/>
      <c r="CR204" s="357"/>
      <c r="CS204" s="359"/>
      <c r="CT204" s="357"/>
      <c r="CU204" s="357"/>
      <c r="CV204" s="357"/>
      <c r="CW204" s="357"/>
      <c r="CX204" s="360"/>
      <c r="CZ204" s="380"/>
    </row>
    <row r="205" spans="2:104" s="328" customFormat="1" x14ac:dyDescent="0.25">
      <c r="B205" s="327"/>
      <c r="C205" s="103"/>
      <c r="D205" s="103"/>
      <c r="E205" s="103"/>
      <c r="F205" s="388"/>
      <c r="G205" s="384"/>
      <c r="H205" s="388"/>
      <c r="I205" s="322"/>
      <c r="J205" s="322"/>
      <c r="K205" s="103"/>
      <c r="L205" s="103"/>
      <c r="M205" s="103"/>
      <c r="P205" s="358"/>
      <c r="Q205" s="103"/>
      <c r="AH205" s="358"/>
      <c r="CM205" s="359"/>
      <c r="CN205" s="357"/>
      <c r="CO205" s="357"/>
      <c r="CP205" s="359"/>
      <c r="CQ205" s="357"/>
      <c r="CR205" s="357"/>
      <c r="CS205" s="359"/>
      <c r="CT205" s="357"/>
      <c r="CU205" s="357"/>
      <c r="CV205" s="357"/>
      <c r="CW205" s="357"/>
      <c r="CX205" s="360"/>
      <c r="CZ205" s="380"/>
    </row>
    <row r="206" spans="2:104" s="328" customFormat="1" x14ac:dyDescent="0.25">
      <c r="B206" s="327"/>
      <c r="C206" s="103"/>
      <c r="D206" s="103"/>
      <c r="E206" s="103"/>
      <c r="F206" s="388"/>
      <c r="G206" s="384"/>
      <c r="H206" s="388"/>
      <c r="I206" s="322"/>
      <c r="J206" s="322"/>
      <c r="K206" s="103"/>
      <c r="L206" s="103"/>
      <c r="M206" s="103"/>
      <c r="P206" s="358"/>
      <c r="Q206" s="103"/>
      <c r="AH206" s="358"/>
      <c r="CM206" s="359"/>
      <c r="CN206" s="357"/>
      <c r="CO206" s="357"/>
      <c r="CP206" s="359"/>
      <c r="CQ206" s="357"/>
      <c r="CR206" s="357"/>
      <c r="CS206" s="359"/>
      <c r="CT206" s="357"/>
      <c r="CU206" s="357"/>
      <c r="CV206" s="357"/>
      <c r="CW206" s="357"/>
      <c r="CX206" s="360"/>
      <c r="CZ206" s="380"/>
    </row>
    <row r="207" spans="2:104" s="328" customFormat="1" x14ac:dyDescent="0.25">
      <c r="B207" s="327"/>
      <c r="C207" s="103"/>
      <c r="D207" s="103"/>
      <c r="E207" s="103"/>
      <c r="F207" s="388"/>
      <c r="G207" s="384"/>
      <c r="H207" s="388"/>
      <c r="I207" s="322"/>
      <c r="J207" s="322"/>
      <c r="K207" s="103"/>
      <c r="L207" s="103"/>
      <c r="M207" s="103"/>
      <c r="P207" s="358"/>
      <c r="Q207" s="103"/>
      <c r="AH207" s="358"/>
      <c r="CM207" s="359"/>
      <c r="CN207" s="357"/>
      <c r="CO207" s="357"/>
      <c r="CP207" s="359"/>
      <c r="CQ207" s="357"/>
      <c r="CR207" s="357"/>
      <c r="CS207" s="359"/>
      <c r="CT207" s="357"/>
      <c r="CU207" s="357"/>
      <c r="CV207" s="357"/>
      <c r="CW207" s="357"/>
      <c r="CX207" s="360"/>
      <c r="CZ207" s="380"/>
    </row>
    <row r="208" spans="2:104" s="328" customFormat="1" x14ac:dyDescent="0.25">
      <c r="B208" s="327"/>
      <c r="C208" s="103"/>
      <c r="D208" s="103"/>
      <c r="E208" s="103"/>
      <c r="F208" s="388"/>
      <c r="G208" s="384"/>
      <c r="H208" s="388"/>
      <c r="I208" s="322"/>
      <c r="J208" s="322"/>
      <c r="K208" s="103"/>
      <c r="L208" s="103"/>
      <c r="M208" s="103"/>
      <c r="P208" s="358"/>
      <c r="Q208" s="103"/>
      <c r="AH208" s="358"/>
      <c r="CM208" s="359"/>
      <c r="CN208" s="357"/>
      <c r="CO208" s="357"/>
      <c r="CP208" s="359"/>
      <c r="CQ208" s="357"/>
      <c r="CR208" s="357"/>
      <c r="CS208" s="359"/>
      <c r="CT208" s="357"/>
      <c r="CU208" s="357"/>
      <c r="CV208" s="357"/>
      <c r="CW208" s="357"/>
      <c r="CX208" s="360"/>
      <c r="CZ208" s="380"/>
    </row>
    <row r="209" spans="2:104" s="328" customFormat="1" x14ac:dyDescent="0.25">
      <c r="B209" s="327"/>
      <c r="C209" s="103"/>
      <c r="D209" s="103"/>
      <c r="E209" s="103"/>
      <c r="F209" s="388"/>
      <c r="G209" s="384"/>
      <c r="H209" s="388"/>
      <c r="I209" s="322"/>
      <c r="J209" s="322"/>
      <c r="K209" s="103"/>
      <c r="L209" s="103"/>
      <c r="M209" s="103"/>
      <c r="P209" s="358"/>
      <c r="Q209" s="103"/>
      <c r="AH209" s="358"/>
      <c r="CM209" s="359"/>
      <c r="CN209" s="357"/>
      <c r="CO209" s="357"/>
      <c r="CP209" s="359"/>
      <c r="CQ209" s="357"/>
      <c r="CR209" s="357"/>
      <c r="CS209" s="359"/>
      <c r="CT209" s="357"/>
      <c r="CU209" s="357"/>
      <c r="CV209" s="357"/>
      <c r="CW209" s="357"/>
      <c r="CX209" s="360"/>
      <c r="CZ209" s="380"/>
    </row>
    <row r="210" spans="2:104" s="328" customFormat="1" x14ac:dyDescent="0.25">
      <c r="B210" s="327"/>
      <c r="C210" s="103"/>
      <c r="D210" s="103"/>
      <c r="E210" s="103"/>
      <c r="F210" s="388"/>
      <c r="G210" s="384"/>
      <c r="H210" s="388"/>
      <c r="I210" s="322"/>
      <c r="J210" s="322"/>
      <c r="K210" s="103"/>
      <c r="L210" s="103"/>
      <c r="M210" s="103"/>
      <c r="P210" s="358"/>
      <c r="Q210" s="103"/>
      <c r="AH210" s="358"/>
      <c r="CM210" s="359"/>
      <c r="CN210" s="357"/>
      <c r="CO210" s="357"/>
      <c r="CP210" s="359"/>
      <c r="CQ210" s="357"/>
      <c r="CR210" s="357"/>
      <c r="CS210" s="359"/>
      <c r="CT210" s="357"/>
      <c r="CU210" s="357"/>
      <c r="CV210" s="357"/>
      <c r="CW210" s="357"/>
      <c r="CX210" s="360"/>
      <c r="CZ210" s="380"/>
    </row>
    <row r="211" spans="2:104" s="328" customFormat="1" x14ac:dyDescent="0.25">
      <c r="B211" s="327"/>
      <c r="C211" s="103"/>
      <c r="D211" s="103"/>
      <c r="E211" s="103"/>
      <c r="F211" s="388"/>
      <c r="G211" s="384"/>
      <c r="H211" s="388"/>
      <c r="I211" s="322"/>
      <c r="J211" s="322"/>
      <c r="K211" s="103"/>
      <c r="L211" s="103"/>
      <c r="M211" s="103"/>
      <c r="P211" s="358"/>
      <c r="Q211" s="103"/>
      <c r="AH211" s="358"/>
      <c r="CM211" s="359"/>
      <c r="CN211" s="357"/>
      <c r="CO211" s="357"/>
      <c r="CP211" s="359"/>
      <c r="CQ211" s="357"/>
      <c r="CR211" s="357"/>
      <c r="CS211" s="359"/>
      <c r="CT211" s="357"/>
      <c r="CU211" s="357"/>
      <c r="CV211" s="357"/>
      <c r="CW211" s="357"/>
      <c r="CX211" s="360"/>
      <c r="CZ211" s="380"/>
    </row>
    <row r="212" spans="2:104" s="328" customFormat="1" x14ac:dyDescent="0.25">
      <c r="B212" s="327"/>
      <c r="C212" s="103"/>
      <c r="D212" s="103"/>
      <c r="E212" s="103"/>
      <c r="F212" s="388"/>
      <c r="G212" s="384"/>
      <c r="H212" s="388"/>
      <c r="I212" s="322"/>
      <c r="J212" s="322"/>
      <c r="K212" s="103"/>
      <c r="L212" s="103"/>
      <c r="M212" s="103"/>
      <c r="P212" s="358"/>
      <c r="Q212" s="103"/>
      <c r="AH212" s="358"/>
      <c r="CM212" s="359"/>
      <c r="CN212" s="357"/>
      <c r="CO212" s="357"/>
      <c r="CP212" s="359"/>
      <c r="CQ212" s="357"/>
      <c r="CR212" s="357"/>
      <c r="CS212" s="359"/>
      <c r="CT212" s="357"/>
      <c r="CU212" s="357"/>
      <c r="CV212" s="357"/>
      <c r="CW212" s="357"/>
      <c r="CX212" s="360"/>
      <c r="CZ212" s="380"/>
    </row>
    <row r="213" spans="2:104" s="328" customFormat="1" x14ac:dyDescent="0.25">
      <c r="B213" s="327"/>
      <c r="C213" s="103"/>
      <c r="D213" s="103"/>
      <c r="E213" s="103"/>
      <c r="F213" s="388"/>
      <c r="G213" s="384"/>
      <c r="H213" s="388"/>
      <c r="I213" s="322"/>
      <c r="J213" s="322"/>
      <c r="K213" s="103"/>
      <c r="L213" s="103"/>
      <c r="M213" s="103"/>
      <c r="P213" s="358"/>
      <c r="Q213" s="103"/>
      <c r="AH213" s="358"/>
      <c r="CM213" s="359"/>
      <c r="CN213" s="357"/>
      <c r="CO213" s="357"/>
      <c r="CP213" s="359"/>
      <c r="CQ213" s="357"/>
      <c r="CR213" s="357"/>
      <c r="CS213" s="359"/>
      <c r="CT213" s="357"/>
      <c r="CU213" s="357"/>
      <c r="CV213" s="357"/>
      <c r="CW213" s="357"/>
      <c r="CX213" s="360"/>
      <c r="CZ213" s="380"/>
    </row>
    <row r="214" spans="2:104" s="328" customFormat="1" x14ac:dyDescent="0.25">
      <c r="B214" s="327"/>
      <c r="C214" s="103"/>
      <c r="D214" s="103"/>
      <c r="E214" s="103"/>
      <c r="F214" s="388"/>
      <c r="G214" s="384"/>
      <c r="H214" s="388"/>
      <c r="I214" s="322"/>
      <c r="J214" s="322"/>
      <c r="K214" s="103"/>
      <c r="L214" s="103"/>
      <c r="M214" s="103"/>
      <c r="P214" s="358"/>
      <c r="Q214" s="103"/>
      <c r="AH214" s="358"/>
      <c r="CM214" s="359"/>
      <c r="CN214" s="357"/>
      <c r="CO214" s="357"/>
      <c r="CP214" s="359"/>
      <c r="CQ214" s="357"/>
      <c r="CR214" s="357"/>
      <c r="CS214" s="359"/>
      <c r="CT214" s="357"/>
      <c r="CU214" s="357"/>
      <c r="CV214" s="357"/>
      <c r="CW214" s="357"/>
      <c r="CX214" s="360"/>
      <c r="CZ214" s="380"/>
    </row>
    <row r="215" spans="2:104" s="328" customFormat="1" x14ac:dyDescent="0.25">
      <c r="B215" s="327"/>
      <c r="C215" s="103"/>
      <c r="D215" s="103"/>
      <c r="E215" s="103"/>
      <c r="F215" s="388"/>
      <c r="G215" s="384"/>
      <c r="H215" s="388"/>
      <c r="I215" s="322"/>
      <c r="J215" s="322"/>
      <c r="K215" s="103"/>
      <c r="L215" s="103"/>
      <c r="M215" s="103"/>
      <c r="P215" s="358"/>
      <c r="Q215" s="103"/>
      <c r="AH215" s="358"/>
      <c r="CM215" s="359"/>
      <c r="CN215" s="357"/>
      <c r="CO215" s="357"/>
      <c r="CP215" s="359"/>
      <c r="CQ215" s="357"/>
      <c r="CR215" s="357"/>
      <c r="CS215" s="359"/>
      <c r="CT215" s="357"/>
      <c r="CU215" s="357"/>
      <c r="CV215" s="357"/>
      <c r="CW215" s="357"/>
      <c r="CX215" s="360"/>
      <c r="CZ215" s="380"/>
    </row>
    <row r="216" spans="2:104" s="328" customFormat="1" x14ac:dyDescent="0.25">
      <c r="B216" s="327"/>
      <c r="C216" s="103"/>
      <c r="D216" s="103"/>
      <c r="E216" s="103"/>
      <c r="F216" s="388"/>
      <c r="G216" s="384"/>
      <c r="H216" s="388"/>
      <c r="I216" s="322"/>
      <c r="J216" s="322"/>
      <c r="K216" s="103"/>
      <c r="L216" s="103"/>
      <c r="M216" s="103"/>
      <c r="P216" s="358"/>
      <c r="Q216" s="103"/>
      <c r="AH216" s="358"/>
      <c r="CM216" s="359"/>
      <c r="CN216" s="357"/>
      <c r="CO216" s="357"/>
      <c r="CP216" s="359"/>
      <c r="CQ216" s="357"/>
      <c r="CR216" s="357"/>
      <c r="CS216" s="359"/>
      <c r="CT216" s="357"/>
      <c r="CU216" s="357"/>
      <c r="CV216" s="357"/>
      <c r="CW216" s="357"/>
      <c r="CX216" s="360"/>
      <c r="CZ216" s="380"/>
    </row>
    <row r="217" spans="2:104" s="328" customFormat="1" x14ac:dyDescent="0.25">
      <c r="B217" s="327"/>
      <c r="C217" s="103"/>
      <c r="D217" s="103"/>
      <c r="E217" s="103"/>
      <c r="F217" s="388"/>
      <c r="G217" s="384"/>
      <c r="H217" s="388"/>
      <c r="I217" s="322"/>
      <c r="J217" s="322"/>
      <c r="K217" s="103"/>
      <c r="L217" s="103"/>
      <c r="M217" s="103"/>
      <c r="P217" s="358"/>
      <c r="Q217" s="103"/>
      <c r="AH217" s="358"/>
      <c r="CM217" s="359"/>
      <c r="CN217" s="357"/>
      <c r="CO217" s="357"/>
      <c r="CP217" s="359"/>
      <c r="CQ217" s="357"/>
      <c r="CR217" s="357"/>
      <c r="CS217" s="359"/>
      <c r="CT217" s="357"/>
      <c r="CU217" s="357"/>
      <c r="CV217" s="357"/>
      <c r="CW217" s="357"/>
      <c r="CX217" s="360"/>
      <c r="CZ217" s="380"/>
    </row>
    <row r="218" spans="2:104" s="328" customFormat="1" x14ac:dyDescent="0.25">
      <c r="B218" s="327"/>
      <c r="C218" s="103"/>
      <c r="D218" s="103"/>
      <c r="E218" s="103"/>
      <c r="F218" s="388"/>
      <c r="G218" s="384"/>
      <c r="H218" s="388"/>
      <c r="I218" s="322"/>
      <c r="J218" s="322"/>
      <c r="K218" s="103"/>
      <c r="L218" s="103"/>
      <c r="M218" s="103"/>
      <c r="P218" s="358"/>
      <c r="Q218" s="103"/>
      <c r="AH218" s="358"/>
      <c r="CM218" s="359"/>
      <c r="CN218" s="357"/>
      <c r="CO218" s="357"/>
      <c r="CP218" s="359"/>
      <c r="CQ218" s="357"/>
      <c r="CR218" s="357"/>
      <c r="CS218" s="359"/>
      <c r="CT218" s="357"/>
      <c r="CU218" s="357"/>
      <c r="CV218" s="357"/>
      <c r="CW218" s="357"/>
      <c r="CX218" s="360"/>
      <c r="CZ218" s="380"/>
    </row>
    <row r="219" spans="2:104" s="328" customFormat="1" x14ac:dyDescent="0.25">
      <c r="B219" s="327"/>
      <c r="C219" s="103"/>
      <c r="D219" s="103"/>
      <c r="E219" s="103"/>
      <c r="F219" s="388"/>
      <c r="G219" s="384"/>
      <c r="H219" s="388"/>
      <c r="I219" s="322"/>
      <c r="J219" s="322"/>
      <c r="K219" s="103"/>
      <c r="L219" s="103"/>
      <c r="M219" s="103"/>
      <c r="P219" s="358"/>
      <c r="Q219" s="103"/>
      <c r="AH219" s="358"/>
      <c r="CM219" s="359"/>
      <c r="CN219" s="357"/>
      <c r="CO219" s="357"/>
      <c r="CP219" s="359"/>
      <c r="CQ219" s="357"/>
      <c r="CR219" s="357"/>
      <c r="CS219" s="359"/>
      <c r="CT219" s="357"/>
      <c r="CU219" s="357"/>
      <c r="CV219" s="357"/>
      <c r="CW219" s="357"/>
      <c r="CX219" s="360"/>
      <c r="CZ219" s="380"/>
    </row>
    <row r="220" spans="2:104" s="328" customFormat="1" x14ac:dyDescent="0.25">
      <c r="B220" s="327"/>
      <c r="C220" s="103"/>
      <c r="D220" s="103"/>
      <c r="E220" s="103"/>
      <c r="F220" s="388"/>
      <c r="G220" s="384"/>
      <c r="H220" s="388"/>
      <c r="I220" s="322"/>
      <c r="J220" s="322"/>
      <c r="K220" s="103"/>
      <c r="L220" s="103"/>
      <c r="M220" s="103"/>
      <c r="P220" s="358"/>
      <c r="Q220" s="103"/>
      <c r="AH220" s="358"/>
      <c r="CM220" s="359"/>
      <c r="CN220" s="357"/>
      <c r="CO220" s="357"/>
      <c r="CP220" s="359"/>
      <c r="CQ220" s="357"/>
      <c r="CR220" s="357"/>
      <c r="CS220" s="359"/>
      <c r="CT220" s="357"/>
      <c r="CU220" s="357"/>
      <c r="CV220" s="357"/>
      <c r="CW220" s="357"/>
      <c r="CX220" s="360"/>
      <c r="CZ220" s="380"/>
    </row>
    <row r="221" spans="2:104" s="328" customFormat="1" x14ac:dyDescent="0.25">
      <c r="B221" s="327"/>
      <c r="C221" s="103"/>
      <c r="D221" s="103"/>
      <c r="E221" s="103"/>
      <c r="F221" s="388"/>
      <c r="G221" s="384"/>
      <c r="H221" s="388"/>
      <c r="I221" s="322"/>
      <c r="J221" s="322"/>
      <c r="K221" s="103"/>
      <c r="L221" s="103"/>
      <c r="M221" s="103"/>
      <c r="P221" s="358"/>
      <c r="Q221" s="103"/>
      <c r="AH221" s="358"/>
      <c r="CM221" s="359"/>
      <c r="CN221" s="357"/>
      <c r="CO221" s="357"/>
      <c r="CP221" s="359"/>
      <c r="CQ221" s="357"/>
      <c r="CR221" s="357"/>
      <c r="CS221" s="359"/>
      <c r="CT221" s="357"/>
      <c r="CU221" s="357"/>
      <c r="CV221" s="357"/>
      <c r="CW221" s="357"/>
      <c r="CX221" s="360"/>
      <c r="CZ221" s="380"/>
    </row>
    <row r="222" spans="2:104" s="328" customFormat="1" x14ac:dyDescent="0.25">
      <c r="B222" s="327"/>
      <c r="C222" s="103"/>
      <c r="D222" s="103"/>
      <c r="E222" s="103"/>
      <c r="F222" s="388"/>
      <c r="G222" s="384"/>
      <c r="H222" s="388"/>
      <c r="I222" s="322"/>
      <c r="J222" s="322"/>
      <c r="K222" s="103"/>
      <c r="L222" s="103"/>
      <c r="M222" s="103"/>
      <c r="P222" s="358"/>
      <c r="Q222" s="103"/>
      <c r="AH222" s="358"/>
      <c r="CM222" s="359"/>
      <c r="CN222" s="357"/>
      <c r="CO222" s="357"/>
      <c r="CP222" s="359"/>
      <c r="CQ222" s="357"/>
      <c r="CR222" s="357"/>
      <c r="CS222" s="359"/>
      <c r="CT222" s="357"/>
      <c r="CU222" s="357"/>
      <c r="CV222" s="357"/>
      <c r="CW222" s="357"/>
      <c r="CX222" s="360"/>
      <c r="CZ222" s="380"/>
    </row>
    <row r="223" spans="2:104" s="328" customFormat="1" x14ac:dyDescent="0.25">
      <c r="B223" s="327"/>
      <c r="C223" s="103"/>
      <c r="D223" s="103"/>
      <c r="E223" s="103"/>
      <c r="F223" s="388"/>
      <c r="G223" s="384"/>
      <c r="H223" s="388"/>
      <c r="I223" s="322"/>
      <c r="J223" s="322"/>
      <c r="K223" s="103"/>
      <c r="L223" s="103"/>
      <c r="M223" s="103"/>
      <c r="P223" s="358"/>
      <c r="Q223" s="103"/>
      <c r="AH223" s="358"/>
      <c r="CM223" s="359"/>
      <c r="CN223" s="357"/>
      <c r="CO223" s="357"/>
      <c r="CP223" s="359"/>
      <c r="CQ223" s="357"/>
      <c r="CR223" s="357"/>
      <c r="CS223" s="359"/>
      <c r="CT223" s="357"/>
      <c r="CU223" s="357"/>
      <c r="CV223" s="357"/>
      <c r="CW223" s="357"/>
      <c r="CX223" s="360"/>
      <c r="CZ223" s="380"/>
    </row>
    <row r="224" spans="2:104" s="328" customFormat="1" x14ac:dyDescent="0.25">
      <c r="B224" s="327"/>
      <c r="C224" s="103"/>
      <c r="D224" s="103"/>
      <c r="E224" s="103"/>
      <c r="F224" s="388"/>
      <c r="G224" s="384"/>
      <c r="H224" s="388"/>
      <c r="I224" s="322"/>
      <c r="J224" s="322"/>
      <c r="K224" s="103"/>
      <c r="L224" s="103"/>
      <c r="M224" s="103"/>
      <c r="P224" s="358"/>
      <c r="Q224" s="103"/>
      <c r="AH224" s="358"/>
      <c r="CM224" s="359"/>
      <c r="CN224" s="357"/>
      <c r="CO224" s="357"/>
      <c r="CP224" s="359"/>
      <c r="CQ224" s="357"/>
      <c r="CR224" s="357"/>
      <c r="CS224" s="359"/>
      <c r="CT224" s="357"/>
      <c r="CU224" s="357"/>
      <c r="CV224" s="357"/>
      <c r="CW224" s="357"/>
      <c r="CX224" s="360"/>
      <c r="CZ224" s="380"/>
    </row>
    <row r="225" spans="2:104" s="328" customFormat="1" x14ac:dyDescent="0.25">
      <c r="B225" s="327"/>
      <c r="C225" s="103"/>
      <c r="D225" s="103"/>
      <c r="E225" s="103"/>
      <c r="F225" s="388"/>
      <c r="G225" s="384"/>
      <c r="H225" s="388"/>
      <c r="I225" s="322"/>
      <c r="J225" s="322"/>
      <c r="K225" s="103"/>
      <c r="L225" s="103"/>
      <c r="M225" s="103"/>
      <c r="P225" s="358"/>
      <c r="Q225" s="103"/>
      <c r="AH225" s="358"/>
      <c r="CM225" s="359"/>
      <c r="CN225" s="357"/>
      <c r="CO225" s="357"/>
      <c r="CP225" s="359"/>
      <c r="CQ225" s="357"/>
      <c r="CR225" s="357"/>
      <c r="CS225" s="359"/>
      <c r="CT225" s="357"/>
      <c r="CU225" s="357"/>
      <c r="CV225" s="357"/>
      <c r="CW225" s="357"/>
      <c r="CX225" s="360"/>
      <c r="CZ225" s="380"/>
    </row>
    <row r="226" spans="2:104" s="328" customFormat="1" x14ac:dyDescent="0.25">
      <c r="B226" s="327"/>
      <c r="C226" s="103"/>
      <c r="D226" s="103"/>
      <c r="E226" s="103"/>
      <c r="F226" s="388"/>
      <c r="G226" s="384"/>
      <c r="H226" s="388"/>
      <c r="I226" s="322"/>
      <c r="J226" s="322"/>
      <c r="K226" s="103"/>
      <c r="L226" s="103"/>
      <c r="M226" s="103"/>
      <c r="P226" s="358"/>
      <c r="Q226" s="103"/>
      <c r="AH226" s="358"/>
      <c r="CM226" s="359"/>
      <c r="CN226" s="357"/>
      <c r="CO226" s="357"/>
      <c r="CP226" s="359"/>
      <c r="CQ226" s="357"/>
      <c r="CR226" s="357"/>
      <c r="CS226" s="359"/>
      <c r="CT226" s="357"/>
      <c r="CU226" s="357"/>
      <c r="CV226" s="357"/>
      <c r="CW226" s="357"/>
      <c r="CX226" s="360"/>
      <c r="CZ226" s="380"/>
    </row>
    <row r="227" spans="2:104" s="328" customFormat="1" x14ac:dyDescent="0.25">
      <c r="B227" s="327"/>
      <c r="C227" s="103"/>
      <c r="D227" s="103"/>
      <c r="E227" s="103"/>
      <c r="F227" s="388"/>
      <c r="G227" s="384"/>
      <c r="H227" s="388"/>
      <c r="I227" s="322"/>
      <c r="J227" s="322"/>
      <c r="K227" s="103"/>
      <c r="L227" s="103"/>
      <c r="M227" s="103"/>
      <c r="P227" s="358"/>
      <c r="Q227" s="103"/>
      <c r="AH227" s="358"/>
      <c r="CM227" s="359"/>
      <c r="CN227" s="357"/>
      <c r="CO227" s="357"/>
      <c r="CP227" s="359"/>
      <c r="CQ227" s="357"/>
      <c r="CR227" s="357"/>
      <c r="CS227" s="359"/>
      <c r="CT227" s="357"/>
      <c r="CU227" s="357"/>
      <c r="CV227" s="357"/>
      <c r="CW227" s="357"/>
      <c r="CX227" s="360"/>
      <c r="CZ227" s="380"/>
    </row>
    <row r="228" spans="2:104" s="328" customFormat="1" x14ac:dyDescent="0.25">
      <c r="B228" s="327"/>
      <c r="C228" s="103"/>
      <c r="D228" s="103"/>
      <c r="E228" s="103"/>
      <c r="F228" s="388"/>
      <c r="G228" s="384"/>
      <c r="H228" s="388"/>
      <c r="I228" s="322"/>
      <c r="J228" s="322"/>
      <c r="K228" s="103"/>
      <c r="L228" s="103"/>
      <c r="M228" s="103"/>
      <c r="P228" s="358"/>
      <c r="Q228" s="103"/>
      <c r="AH228" s="358"/>
      <c r="CM228" s="359"/>
      <c r="CN228" s="357"/>
      <c r="CO228" s="357"/>
      <c r="CP228" s="359"/>
      <c r="CQ228" s="357"/>
      <c r="CR228" s="357"/>
      <c r="CS228" s="359"/>
      <c r="CT228" s="357"/>
      <c r="CU228" s="357"/>
      <c r="CV228" s="357"/>
      <c r="CW228" s="357"/>
      <c r="CX228" s="360"/>
      <c r="CZ228" s="380"/>
    </row>
    <row r="229" spans="2:104" s="328" customFormat="1" x14ac:dyDescent="0.25">
      <c r="B229" s="327"/>
      <c r="C229" s="103"/>
      <c r="D229" s="103"/>
      <c r="E229" s="103"/>
      <c r="F229" s="388"/>
      <c r="G229" s="384"/>
      <c r="H229" s="388"/>
      <c r="I229" s="322"/>
      <c r="J229" s="322"/>
      <c r="K229" s="103"/>
      <c r="L229" s="103"/>
      <c r="M229" s="103"/>
      <c r="P229" s="358"/>
      <c r="Q229" s="103"/>
      <c r="AH229" s="358"/>
      <c r="CM229" s="359"/>
      <c r="CN229" s="357"/>
      <c r="CO229" s="357"/>
      <c r="CP229" s="359"/>
      <c r="CQ229" s="357"/>
      <c r="CR229" s="357"/>
      <c r="CS229" s="359"/>
      <c r="CT229" s="357"/>
      <c r="CU229" s="357"/>
      <c r="CV229" s="357"/>
      <c r="CW229" s="357"/>
      <c r="CX229" s="360"/>
      <c r="CZ229" s="380"/>
    </row>
    <row r="230" spans="2:104" s="328" customFormat="1" x14ac:dyDescent="0.25">
      <c r="B230" s="327"/>
      <c r="C230" s="103"/>
      <c r="D230" s="103"/>
      <c r="E230" s="103"/>
      <c r="F230" s="388"/>
      <c r="G230" s="384"/>
      <c r="H230" s="388"/>
      <c r="I230" s="322"/>
      <c r="J230" s="322"/>
      <c r="K230" s="103"/>
      <c r="L230" s="103"/>
      <c r="M230" s="103"/>
      <c r="P230" s="358"/>
      <c r="Q230" s="103"/>
      <c r="AH230" s="358"/>
      <c r="CM230" s="359"/>
      <c r="CN230" s="357"/>
      <c r="CO230" s="357"/>
      <c r="CP230" s="359"/>
      <c r="CQ230" s="357"/>
      <c r="CR230" s="357"/>
      <c r="CS230" s="359"/>
      <c r="CT230" s="357"/>
      <c r="CU230" s="357"/>
      <c r="CV230" s="357"/>
      <c r="CW230" s="357"/>
      <c r="CX230" s="360"/>
      <c r="CZ230" s="380"/>
    </row>
    <row r="231" spans="2:104" s="328" customFormat="1" x14ac:dyDescent="0.25">
      <c r="B231" s="327"/>
      <c r="C231" s="103"/>
      <c r="D231" s="103"/>
      <c r="E231" s="103"/>
      <c r="F231" s="388"/>
      <c r="G231" s="384"/>
      <c r="H231" s="388"/>
      <c r="I231" s="322"/>
      <c r="J231" s="322"/>
      <c r="K231" s="103"/>
      <c r="L231" s="103"/>
      <c r="M231" s="103"/>
      <c r="P231" s="358"/>
      <c r="Q231" s="103"/>
      <c r="AH231" s="358"/>
      <c r="CM231" s="359"/>
      <c r="CN231" s="357"/>
      <c r="CO231" s="357"/>
      <c r="CP231" s="359"/>
      <c r="CQ231" s="357"/>
      <c r="CR231" s="357"/>
      <c r="CS231" s="359"/>
      <c r="CT231" s="357"/>
      <c r="CU231" s="357"/>
      <c r="CV231" s="357"/>
      <c r="CW231" s="357"/>
      <c r="CX231" s="360"/>
      <c r="CZ231" s="380"/>
    </row>
    <row r="232" spans="2:104" s="328" customFormat="1" x14ac:dyDescent="0.25">
      <c r="B232" s="327"/>
      <c r="C232" s="103"/>
      <c r="D232" s="103"/>
      <c r="E232" s="103"/>
      <c r="F232" s="388"/>
      <c r="G232" s="384"/>
      <c r="H232" s="388"/>
      <c r="I232" s="322"/>
      <c r="J232" s="322"/>
      <c r="K232" s="103"/>
      <c r="L232" s="103"/>
      <c r="M232" s="103"/>
      <c r="P232" s="358"/>
      <c r="Q232" s="103"/>
      <c r="AH232" s="358"/>
      <c r="CM232" s="359"/>
      <c r="CN232" s="357"/>
      <c r="CO232" s="357"/>
      <c r="CP232" s="359"/>
      <c r="CQ232" s="357"/>
      <c r="CR232" s="357"/>
      <c r="CS232" s="359"/>
      <c r="CT232" s="357"/>
      <c r="CU232" s="357"/>
      <c r="CV232" s="357"/>
      <c r="CW232" s="357"/>
      <c r="CX232" s="360"/>
      <c r="CZ232" s="380"/>
    </row>
    <row r="233" spans="2:104" s="328" customFormat="1" x14ac:dyDescent="0.25">
      <c r="B233" s="327"/>
      <c r="C233" s="103"/>
      <c r="D233" s="103"/>
      <c r="E233" s="103"/>
      <c r="F233" s="388"/>
      <c r="G233" s="384"/>
      <c r="H233" s="388"/>
      <c r="I233" s="322"/>
      <c r="J233" s="322"/>
      <c r="K233" s="103"/>
      <c r="L233" s="103"/>
      <c r="M233" s="103"/>
      <c r="P233" s="358"/>
      <c r="Q233" s="103"/>
      <c r="AH233" s="358"/>
      <c r="CM233" s="359"/>
      <c r="CN233" s="357"/>
      <c r="CO233" s="357"/>
      <c r="CP233" s="359"/>
      <c r="CQ233" s="357"/>
      <c r="CR233" s="357"/>
      <c r="CS233" s="359"/>
      <c r="CT233" s="357"/>
      <c r="CU233" s="357"/>
      <c r="CV233" s="357"/>
      <c r="CW233" s="357"/>
      <c r="CX233" s="360"/>
      <c r="CZ233" s="380"/>
    </row>
    <row r="234" spans="2:104" s="328" customFormat="1" x14ac:dyDescent="0.25">
      <c r="B234" s="327"/>
      <c r="C234" s="103"/>
      <c r="D234" s="103"/>
      <c r="E234" s="103"/>
      <c r="F234" s="388"/>
      <c r="G234" s="384"/>
      <c r="H234" s="388"/>
      <c r="I234" s="322"/>
      <c r="J234" s="322"/>
      <c r="K234" s="103"/>
      <c r="L234" s="103"/>
      <c r="M234" s="103"/>
      <c r="P234" s="358"/>
      <c r="Q234" s="103"/>
      <c r="AH234" s="358"/>
      <c r="CM234" s="359"/>
      <c r="CN234" s="357"/>
      <c r="CO234" s="357"/>
      <c r="CP234" s="359"/>
      <c r="CQ234" s="357"/>
      <c r="CR234" s="357"/>
      <c r="CS234" s="359"/>
      <c r="CT234" s="357"/>
      <c r="CU234" s="357"/>
      <c r="CV234" s="357"/>
      <c r="CW234" s="357"/>
      <c r="CX234" s="360"/>
      <c r="CZ234" s="380"/>
    </row>
    <row r="235" spans="2:104" s="328" customFormat="1" x14ac:dyDescent="0.25">
      <c r="B235" s="327"/>
      <c r="C235" s="103"/>
      <c r="D235" s="103"/>
      <c r="E235" s="103"/>
      <c r="F235" s="388"/>
      <c r="G235" s="384"/>
      <c r="H235" s="388"/>
      <c r="I235" s="322"/>
      <c r="J235" s="322"/>
      <c r="K235" s="103"/>
      <c r="L235" s="103"/>
      <c r="M235" s="103"/>
      <c r="P235" s="358"/>
      <c r="Q235" s="103"/>
      <c r="AH235" s="358"/>
      <c r="CM235" s="359"/>
      <c r="CN235" s="357"/>
      <c r="CO235" s="357"/>
      <c r="CP235" s="359"/>
      <c r="CQ235" s="357"/>
      <c r="CR235" s="357"/>
      <c r="CS235" s="359"/>
      <c r="CT235" s="357"/>
      <c r="CU235" s="357"/>
      <c r="CV235" s="357"/>
      <c r="CW235" s="357"/>
      <c r="CX235" s="360"/>
      <c r="CZ235" s="380"/>
    </row>
    <row r="236" spans="2:104" s="328" customFormat="1" x14ac:dyDescent="0.25">
      <c r="B236" s="327"/>
      <c r="C236" s="103"/>
      <c r="D236" s="103"/>
      <c r="E236" s="103"/>
      <c r="F236" s="388"/>
      <c r="G236" s="384"/>
      <c r="H236" s="388"/>
      <c r="I236" s="322"/>
      <c r="J236" s="322"/>
      <c r="K236" s="103"/>
      <c r="L236" s="103"/>
      <c r="M236" s="103"/>
      <c r="P236" s="358"/>
      <c r="Q236" s="103"/>
      <c r="AH236" s="358"/>
      <c r="CM236" s="359"/>
      <c r="CN236" s="357"/>
      <c r="CO236" s="357"/>
      <c r="CP236" s="359"/>
      <c r="CQ236" s="357"/>
      <c r="CR236" s="357"/>
      <c r="CS236" s="359"/>
      <c r="CT236" s="357"/>
      <c r="CU236" s="357"/>
      <c r="CV236" s="357"/>
      <c r="CW236" s="357"/>
      <c r="CX236" s="360"/>
      <c r="CZ236" s="380"/>
    </row>
    <row r="237" spans="2:104" s="328" customFormat="1" x14ac:dyDescent="0.25">
      <c r="B237" s="327"/>
      <c r="C237" s="103"/>
      <c r="D237" s="103"/>
      <c r="E237" s="103"/>
      <c r="F237" s="388"/>
      <c r="G237" s="384"/>
      <c r="H237" s="388"/>
      <c r="I237" s="322"/>
      <c r="J237" s="322"/>
      <c r="K237" s="103"/>
      <c r="L237" s="103"/>
      <c r="M237" s="103"/>
      <c r="P237" s="358"/>
      <c r="Q237" s="103"/>
      <c r="AH237" s="358"/>
      <c r="CM237" s="359"/>
      <c r="CN237" s="357"/>
      <c r="CO237" s="357"/>
      <c r="CP237" s="359"/>
      <c r="CQ237" s="357"/>
      <c r="CR237" s="357"/>
      <c r="CS237" s="359"/>
      <c r="CT237" s="357"/>
      <c r="CU237" s="357"/>
      <c r="CV237" s="357"/>
      <c r="CW237" s="357"/>
      <c r="CX237" s="360"/>
      <c r="CZ237" s="380"/>
    </row>
    <row r="238" spans="2:104" s="328" customFormat="1" x14ac:dyDescent="0.25">
      <c r="B238" s="327"/>
      <c r="C238" s="103"/>
      <c r="D238" s="103"/>
      <c r="E238" s="103"/>
      <c r="F238" s="388"/>
      <c r="G238" s="384"/>
      <c r="H238" s="388"/>
      <c r="I238" s="322"/>
      <c r="J238" s="322"/>
      <c r="K238" s="103"/>
      <c r="L238" s="103"/>
      <c r="M238" s="103"/>
      <c r="P238" s="358"/>
      <c r="Q238" s="103"/>
      <c r="AH238" s="358"/>
      <c r="CM238" s="359"/>
      <c r="CN238" s="357"/>
      <c r="CO238" s="357"/>
      <c r="CP238" s="359"/>
      <c r="CQ238" s="357"/>
      <c r="CR238" s="357"/>
      <c r="CS238" s="359"/>
      <c r="CT238" s="357"/>
      <c r="CU238" s="357"/>
      <c r="CV238" s="357"/>
      <c r="CW238" s="357"/>
      <c r="CX238" s="360"/>
      <c r="CZ238" s="380"/>
    </row>
    <row r="239" spans="2:104" s="328" customFormat="1" x14ac:dyDescent="0.25">
      <c r="B239" s="327"/>
      <c r="C239" s="103"/>
      <c r="D239" s="103"/>
      <c r="E239" s="103"/>
      <c r="F239" s="388"/>
      <c r="G239" s="384"/>
      <c r="H239" s="388"/>
      <c r="I239" s="322"/>
      <c r="J239" s="322"/>
      <c r="K239" s="103"/>
      <c r="L239" s="103"/>
      <c r="M239" s="103"/>
      <c r="P239" s="358"/>
      <c r="Q239" s="103"/>
      <c r="AH239" s="358"/>
      <c r="CM239" s="359"/>
      <c r="CN239" s="357"/>
      <c r="CO239" s="357"/>
      <c r="CP239" s="359"/>
      <c r="CQ239" s="357"/>
      <c r="CR239" s="357"/>
      <c r="CS239" s="359"/>
      <c r="CT239" s="357"/>
      <c r="CU239" s="357"/>
      <c r="CV239" s="357"/>
      <c r="CW239" s="357"/>
      <c r="CX239" s="360"/>
      <c r="CZ239" s="380"/>
    </row>
    <row r="240" spans="2:104" s="328" customFormat="1" x14ac:dyDescent="0.25">
      <c r="B240" s="327"/>
      <c r="C240" s="103"/>
      <c r="D240" s="103"/>
      <c r="E240" s="103"/>
      <c r="F240" s="388"/>
      <c r="G240" s="384"/>
      <c r="H240" s="388"/>
      <c r="I240" s="322"/>
      <c r="J240" s="322"/>
      <c r="K240" s="103"/>
      <c r="L240" s="103"/>
      <c r="M240" s="103"/>
      <c r="P240" s="358"/>
      <c r="Q240" s="103"/>
      <c r="AH240" s="358"/>
      <c r="CM240" s="359"/>
      <c r="CN240" s="357"/>
      <c r="CO240" s="357"/>
      <c r="CP240" s="359"/>
      <c r="CQ240" s="357"/>
      <c r="CR240" s="357"/>
      <c r="CS240" s="359"/>
      <c r="CT240" s="357"/>
      <c r="CU240" s="357"/>
      <c r="CV240" s="357"/>
      <c r="CW240" s="357"/>
      <c r="CX240" s="360"/>
      <c r="CZ240" s="380"/>
    </row>
    <row r="241" spans="2:104" s="328" customFormat="1" x14ac:dyDescent="0.25">
      <c r="B241" s="327"/>
      <c r="C241" s="103"/>
      <c r="D241" s="103"/>
      <c r="E241" s="103"/>
      <c r="F241" s="388"/>
      <c r="G241" s="384"/>
      <c r="H241" s="388"/>
      <c r="I241" s="322"/>
      <c r="J241" s="322"/>
      <c r="K241" s="103"/>
      <c r="L241" s="103"/>
      <c r="M241" s="103"/>
      <c r="P241" s="358"/>
      <c r="Q241" s="103"/>
      <c r="AH241" s="358"/>
      <c r="CM241" s="359"/>
      <c r="CN241" s="357"/>
      <c r="CO241" s="357"/>
      <c r="CP241" s="359"/>
      <c r="CQ241" s="357"/>
      <c r="CR241" s="357"/>
      <c r="CS241" s="359"/>
      <c r="CT241" s="357"/>
      <c r="CU241" s="357"/>
      <c r="CV241" s="357"/>
      <c r="CW241" s="357"/>
      <c r="CX241" s="360"/>
      <c r="CZ241" s="380"/>
    </row>
    <row r="242" spans="2:104" s="328" customFormat="1" x14ac:dyDescent="0.25">
      <c r="B242" s="327"/>
      <c r="C242" s="103"/>
      <c r="D242" s="103"/>
      <c r="E242" s="103"/>
      <c r="F242" s="388"/>
      <c r="G242" s="384"/>
      <c r="H242" s="388"/>
      <c r="I242" s="322"/>
      <c r="J242" s="322"/>
      <c r="K242" s="103"/>
      <c r="L242" s="103"/>
      <c r="M242" s="103"/>
      <c r="P242" s="358"/>
      <c r="Q242" s="103"/>
      <c r="AH242" s="358"/>
      <c r="CM242" s="359"/>
      <c r="CN242" s="357"/>
      <c r="CO242" s="357"/>
      <c r="CP242" s="359"/>
      <c r="CQ242" s="357"/>
      <c r="CR242" s="357"/>
      <c r="CS242" s="359"/>
      <c r="CT242" s="357"/>
      <c r="CU242" s="357"/>
      <c r="CV242" s="357"/>
      <c r="CW242" s="357"/>
      <c r="CX242" s="360"/>
      <c r="CZ242" s="380"/>
    </row>
    <row r="243" spans="2:104" s="328" customFormat="1" x14ac:dyDescent="0.25">
      <c r="B243" s="327"/>
      <c r="C243" s="103"/>
      <c r="D243" s="103"/>
      <c r="E243" s="103"/>
      <c r="F243" s="388"/>
      <c r="G243" s="384"/>
      <c r="H243" s="388"/>
      <c r="I243" s="322"/>
      <c r="J243" s="322"/>
      <c r="K243" s="103"/>
      <c r="L243" s="103"/>
      <c r="M243" s="103"/>
      <c r="P243" s="358"/>
      <c r="Q243" s="103"/>
      <c r="AH243" s="358"/>
      <c r="CM243" s="359"/>
      <c r="CN243" s="357"/>
      <c r="CO243" s="357"/>
      <c r="CP243" s="359"/>
      <c r="CQ243" s="357"/>
      <c r="CR243" s="357"/>
      <c r="CS243" s="359"/>
      <c r="CT243" s="357"/>
      <c r="CU243" s="357"/>
      <c r="CV243" s="357"/>
      <c r="CW243" s="357"/>
      <c r="CX243" s="360"/>
      <c r="CZ243" s="380"/>
    </row>
    <row r="244" spans="2:104" s="328" customFormat="1" x14ac:dyDescent="0.25">
      <c r="B244" s="327"/>
      <c r="C244" s="103"/>
      <c r="D244" s="103"/>
      <c r="E244" s="103"/>
      <c r="F244" s="388"/>
      <c r="G244" s="384"/>
      <c r="H244" s="388"/>
      <c r="I244" s="322"/>
      <c r="J244" s="322"/>
      <c r="K244" s="103"/>
      <c r="L244" s="103"/>
      <c r="M244" s="103"/>
      <c r="P244" s="358"/>
      <c r="Q244" s="103"/>
      <c r="AH244" s="358"/>
      <c r="CM244" s="359"/>
      <c r="CN244" s="357"/>
      <c r="CO244" s="357"/>
      <c r="CP244" s="359"/>
      <c r="CQ244" s="357"/>
      <c r="CR244" s="357"/>
      <c r="CS244" s="359"/>
      <c r="CT244" s="357"/>
      <c r="CU244" s="357"/>
      <c r="CV244" s="357"/>
      <c r="CW244" s="357"/>
      <c r="CX244" s="360"/>
      <c r="CZ244" s="380"/>
    </row>
    <row r="245" spans="2:104" s="328" customFormat="1" x14ac:dyDescent="0.25">
      <c r="B245" s="327"/>
      <c r="C245" s="103"/>
      <c r="D245" s="103"/>
      <c r="E245" s="103"/>
      <c r="F245" s="388"/>
      <c r="G245" s="384"/>
      <c r="H245" s="388"/>
      <c r="I245" s="322"/>
      <c r="J245" s="322"/>
      <c r="K245" s="103"/>
      <c r="L245" s="103"/>
      <c r="M245" s="103"/>
      <c r="P245" s="358"/>
      <c r="Q245" s="103"/>
      <c r="AH245" s="358"/>
      <c r="CM245" s="359"/>
      <c r="CN245" s="357"/>
      <c r="CO245" s="357"/>
      <c r="CP245" s="359"/>
      <c r="CQ245" s="357"/>
      <c r="CR245" s="357"/>
      <c r="CS245" s="359"/>
      <c r="CT245" s="357"/>
      <c r="CU245" s="357"/>
      <c r="CV245" s="357"/>
      <c r="CW245" s="357"/>
      <c r="CX245" s="360"/>
      <c r="CZ245" s="380"/>
    </row>
    <row r="246" spans="2:104" s="328" customFormat="1" x14ac:dyDescent="0.25">
      <c r="B246" s="327"/>
      <c r="C246" s="103"/>
      <c r="D246" s="103"/>
      <c r="E246" s="103"/>
      <c r="F246" s="388"/>
      <c r="G246" s="384"/>
      <c r="H246" s="388"/>
      <c r="I246" s="322"/>
      <c r="J246" s="322"/>
      <c r="K246" s="103"/>
      <c r="L246" s="103"/>
      <c r="M246" s="103"/>
      <c r="P246" s="358"/>
      <c r="Q246" s="103"/>
      <c r="AH246" s="358"/>
      <c r="CM246" s="359"/>
      <c r="CN246" s="357"/>
      <c r="CO246" s="357"/>
      <c r="CP246" s="359"/>
      <c r="CQ246" s="357"/>
      <c r="CR246" s="357"/>
      <c r="CS246" s="359"/>
      <c r="CT246" s="357"/>
      <c r="CU246" s="357"/>
      <c r="CV246" s="357"/>
      <c r="CW246" s="357"/>
      <c r="CX246" s="360"/>
      <c r="CZ246" s="380"/>
    </row>
    <row r="247" spans="2:104" s="328" customFormat="1" x14ac:dyDescent="0.25">
      <c r="B247" s="327"/>
      <c r="C247" s="103"/>
      <c r="D247" s="103"/>
      <c r="E247" s="103"/>
      <c r="F247" s="388"/>
      <c r="G247" s="384"/>
      <c r="H247" s="388"/>
      <c r="I247" s="322"/>
      <c r="J247" s="322"/>
      <c r="K247" s="103"/>
      <c r="L247" s="103"/>
      <c r="M247" s="103"/>
      <c r="P247" s="358"/>
      <c r="Q247" s="103"/>
      <c r="AH247" s="358"/>
      <c r="CM247" s="359"/>
      <c r="CN247" s="357"/>
      <c r="CO247" s="357"/>
      <c r="CP247" s="359"/>
      <c r="CQ247" s="357"/>
      <c r="CR247" s="357"/>
      <c r="CS247" s="359"/>
      <c r="CT247" s="357"/>
      <c r="CU247" s="357"/>
      <c r="CV247" s="357"/>
      <c r="CW247" s="357"/>
      <c r="CX247" s="360"/>
      <c r="CZ247" s="380"/>
    </row>
    <row r="248" spans="2:104" s="328" customFormat="1" x14ac:dyDescent="0.25">
      <c r="B248" s="327"/>
      <c r="C248" s="103"/>
      <c r="D248" s="103"/>
      <c r="E248" s="103"/>
      <c r="F248" s="388"/>
      <c r="G248" s="384"/>
      <c r="H248" s="388"/>
      <c r="I248" s="322"/>
      <c r="J248" s="322"/>
      <c r="K248" s="103"/>
      <c r="L248" s="103"/>
      <c r="M248" s="103"/>
      <c r="P248" s="358"/>
      <c r="Q248" s="103"/>
      <c r="AH248" s="358"/>
      <c r="CM248" s="359"/>
      <c r="CN248" s="357"/>
      <c r="CO248" s="357"/>
      <c r="CP248" s="359"/>
      <c r="CQ248" s="357"/>
      <c r="CR248" s="357"/>
      <c r="CS248" s="359"/>
      <c r="CT248" s="357"/>
      <c r="CU248" s="357"/>
      <c r="CV248" s="357"/>
      <c r="CW248" s="357"/>
      <c r="CX248" s="360"/>
      <c r="CZ248" s="380"/>
    </row>
    <row r="249" spans="2:104" s="328" customFormat="1" x14ac:dyDescent="0.25">
      <c r="B249" s="327"/>
      <c r="C249" s="103"/>
      <c r="D249" s="103"/>
      <c r="E249" s="103"/>
      <c r="F249" s="388"/>
      <c r="G249" s="384"/>
      <c r="H249" s="388"/>
      <c r="I249" s="322"/>
      <c r="J249" s="322"/>
      <c r="K249" s="103"/>
      <c r="L249" s="103"/>
      <c r="M249" s="103"/>
      <c r="P249" s="358"/>
      <c r="Q249" s="103"/>
      <c r="AH249" s="358"/>
      <c r="CM249" s="359"/>
      <c r="CN249" s="357"/>
      <c r="CO249" s="357"/>
      <c r="CP249" s="359"/>
      <c r="CQ249" s="357"/>
      <c r="CR249" s="357"/>
      <c r="CS249" s="359"/>
      <c r="CT249" s="357"/>
      <c r="CU249" s="357"/>
      <c r="CV249" s="357"/>
      <c r="CW249" s="357"/>
      <c r="CX249" s="360"/>
      <c r="CZ249" s="380"/>
    </row>
    <row r="250" spans="2:104" s="328" customFormat="1" x14ac:dyDescent="0.25">
      <c r="B250" s="327"/>
      <c r="C250" s="103"/>
      <c r="D250" s="103"/>
      <c r="E250" s="103"/>
      <c r="F250" s="388"/>
      <c r="G250" s="384"/>
      <c r="H250" s="388"/>
      <c r="I250" s="322"/>
      <c r="J250" s="322"/>
      <c r="K250" s="103"/>
      <c r="L250" s="103"/>
      <c r="M250" s="103"/>
      <c r="P250" s="358"/>
      <c r="Q250" s="103"/>
      <c r="AH250" s="358"/>
      <c r="CM250" s="359"/>
      <c r="CN250" s="357"/>
      <c r="CO250" s="357"/>
      <c r="CP250" s="359"/>
      <c r="CQ250" s="357"/>
      <c r="CR250" s="357"/>
      <c r="CS250" s="359"/>
      <c r="CT250" s="357"/>
      <c r="CU250" s="357"/>
      <c r="CV250" s="357"/>
      <c r="CW250" s="357"/>
      <c r="CX250" s="360"/>
      <c r="CZ250" s="380"/>
    </row>
    <row r="251" spans="2:104" s="328" customFormat="1" x14ac:dyDescent="0.25">
      <c r="B251" s="327"/>
      <c r="C251" s="103"/>
      <c r="D251" s="103"/>
      <c r="E251" s="103"/>
      <c r="F251" s="388"/>
      <c r="G251" s="384"/>
      <c r="H251" s="388"/>
      <c r="I251" s="322"/>
      <c r="J251" s="322"/>
      <c r="K251" s="103"/>
      <c r="L251" s="103"/>
      <c r="M251" s="103"/>
      <c r="P251" s="358"/>
      <c r="Q251" s="103"/>
      <c r="AH251" s="358"/>
      <c r="CM251" s="359"/>
      <c r="CN251" s="357"/>
      <c r="CO251" s="357"/>
      <c r="CP251" s="359"/>
      <c r="CQ251" s="357"/>
      <c r="CR251" s="357"/>
      <c r="CS251" s="359"/>
      <c r="CT251" s="357"/>
      <c r="CU251" s="357"/>
      <c r="CV251" s="357"/>
      <c r="CW251" s="357"/>
      <c r="CX251" s="360"/>
      <c r="CZ251" s="380"/>
    </row>
    <row r="252" spans="2:104" s="328" customFormat="1" x14ac:dyDescent="0.25">
      <c r="B252" s="327"/>
      <c r="C252" s="103"/>
      <c r="D252" s="103"/>
      <c r="E252" s="103"/>
      <c r="F252" s="388"/>
      <c r="G252" s="384"/>
      <c r="H252" s="388"/>
      <c r="I252" s="322"/>
      <c r="J252" s="322"/>
      <c r="K252" s="103"/>
      <c r="L252" s="103"/>
      <c r="M252" s="103"/>
      <c r="P252" s="358"/>
      <c r="Q252" s="103"/>
      <c r="AH252" s="358"/>
      <c r="CM252" s="359"/>
      <c r="CN252" s="357"/>
      <c r="CO252" s="357"/>
      <c r="CP252" s="359"/>
      <c r="CQ252" s="357"/>
      <c r="CR252" s="357"/>
      <c r="CS252" s="359"/>
      <c r="CT252" s="357"/>
      <c r="CU252" s="357"/>
      <c r="CV252" s="357"/>
      <c r="CW252" s="357"/>
      <c r="CX252" s="360"/>
      <c r="CZ252" s="380"/>
    </row>
    <row r="253" spans="2:104" s="328" customFormat="1" x14ac:dyDescent="0.25">
      <c r="B253" s="327"/>
      <c r="C253" s="103"/>
      <c r="D253" s="103"/>
      <c r="E253" s="103"/>
      <c r="F253" s="388"/>
      <c r="G253" s="384"/>
      <c r="H253" s="388"/>
      <c r="I253" s="322"/>
      <c r="J253" s="322"/>
      <c r="K253" s="103"/>
      <c r="L253" s="103"/>
      <c r="M253" s="103"/>
      <c r="P253" s="358"/>
      <c r="Q253" s="103"/>
      <c r="AH253" s="358"/>
      <c r="CM253" s="359"/>
      <c r="CN253" s="357"/>
      <c r="CO253" s="357"/>
      <c r="CP253" s="359"/>
      <c r="CQ253" s="357"/>
      <c r="CR253" s="357"/>
      <c r="CS253" s="359"/>
      <c r="CT253" s="357"/>
      <c r="CU253" s="357"/>
      <c r="CV253" s="357"/>
      <c r="CW253" s="357"/>
      <c r="CX253" s="360"/>
      <c r="CZ253" s="380"/>
    </row>
    <row r="254" spans="2:104" s="328" customFormat="1" x14ac:dyDescent="0.25">
      <c r="B254" s="327"/>
      <c r="C254" s="103"/>
      <c r="D254" s="103"/>
      <c r="E254" s="103"/>
      <c r="F254" s="388"/>
      <c r="G254" s="384"/>
      <c r="H254" s="388"/>
      <c r="I254" s="322"/>
      <c r="J254" s="322"/>
      <c r="K254" s="103"/>
      <c r="L254" s="103"/>
      <c r="M254" s="103"/>
      <c r="P254" s="358"/>
      <c r="Q254" s="103"/>
      <c r="AH254" s="358"/>
      <c r="CM254" s="359"/>
      <c r="CN254" s="357"/>
      <c r="CO254" s="357"/>
      <c r="CP254" s="359"/>
      <c r="CQ254" s="357"/>
      <c r="CR254" s="357"/>
      <c r="CS254" s="359"/>
      <c r="CT254" s="357"/>
      <c r="CU254" s="357"/>
      <c r="CV254" s="357"/>
      <c r="CW254" s="357"/>
      <c r="CX254" s="360"/>
      <c r="CZ254" s="380"/>
    </row>
    <row r="255" spans="2:104" s="328" customFormat="1" x14ac:dyDescent="0.25">
      <c r="B255" s="327"/>
      <c r="C255" s="103"/>
      <c r="D255" s="103"/>
      <c r="E255" s="103"/>
      <c r="F255" s="388"/>
      <c r="G255" s="384"/>
      <c r="H255" s="388"/>
      <c r="I255" s="322"/>
      <c r="J255" s="322"/>
      <c r="K255" s="103"/>
      <c r="L255" s="103"/>
      <c r="M255" s="103"/>
      <c r="P255" s="358"/>
      <c r="Q255" s="103"/>
      <c r="AH255" s="358"/>
      <c r="CM255" s="359"/>
      <c r="CN255" s="357"/>
      <c r="CO255" s="357"/>
      <c r="CP255" s="359"/>
      <c r="CQ255" s="357"/>
      <c r="CR255" s="357"/>
      <c r="CS255" s="359"/>
      <c r="CT255" s="357"/>
      <c r="CU255" s="357"/>
      <c r="CV255" s="357"/>
      <c r="CW255" s="357"/>
      <c r="CX255" s="360"/>
      <c r="CZ255" s="380"/>
    </row>
    <row r="256" spans="2:104" s="328" customFormat="1" x14ac:dyDescent="0.25">
      <c r="B256" s="327"/>
      <c r="C256" s="103"/>
      <c r="D256" s="103"/>
      <c r="E256" s="103"/>
      <c r="F256" s="388"/>
      <c r="G256" s="384"/>
      <c r="H256" s="388"/>
      <c r="I256" s="322"/>
      <c r="J256" s="322"/>
      <c r="K256" s="103"/>
      <c r="L256" s="103"/>
      <c r="M256" s="103"/>
      <c r="P256" s="358"/>
      <c r="Q256" s="103"/>
      <c r="AH256" s="358"/>
      <c r="CM256" s="359"/>
      <c r="CN256" s="357"/>
      <c r="CO256" s="357"/>
      <c r="CP256" s="359"/>
      <c r="CQ256" s="357"/>
      <c r="CR256" s="357"/>
      <c r="CS256" s="359"/>
      <c r="CT256" s="357"/>
      <c r="CU256" s="357"/>
      <c r="CV256" s="357"/>
      <c r="CW256" s="357"/>
      <c r="CX256" s="360"/>
      <c r="CZ256" s="380"/>
    </row>
    <row r="257" spans="2:104" s="328" customFormat="1" x14ac:dyDescent="0.25">
      <c r="B257" s="327"/>
      <c r="C257" s="103"/>
      <c r="D257" s="103"/>
      <c r="E257" s="103"/>
      <c r="F257" s="388"/>
      <c r="G257" s="384"/>
      <c r="H257" s="388"/>
      <c r="I257" s="322"/>
      <c r="J257" s="322"/>
      <c r="K257" s="103"/>
      <c r="L257" s="103"/>
      <c r="M257" s="103"/>
      <c r="P257" s="358"/>
      <c r="Q257" s="103"/>
      <c r="AH257" s="358"/>
      <c r="CM257" s="359"/>
      <c r="CN257" s="357"/>
      <c r="CO257" s="357"/>
      <c r="CP257" s="359"/>
      <c r="CQ257" s="357"/>
      <c r="CR257" s="357"/>
      <c r="CS257" s="359"/>
      <c r="CT257" s="357"/>
      <c r="CU257" s="357"/>
      <c r="CV257" s="357"/>
      <c r="CW257" s="357"/>
      <c r="CX257" s="360"/>
      <c r="CZ257" s="380"/>
    </row>
    <row r="258" spans="2:104" s="328" customFormat="1" x14ac:dyDescent="0.25">
      <c r="B258" s="327"/>
      <c r="C258" s="103"/>
      <c r="D258" s="103"/>
      <c r="E258" s="103"/>
      <c r="F258" s="388"/>
      <c r="G258" s="384"/>
      <c r="H258" s="388"/>
      <c r="I258" s="322"/>
      <c r="J258" s="322"/>
      <c r="K258" s="103"/>
      <c r="L258" s="103"/>
      <c r="M258" s="103"/>
      <c r="P258" s="358"/>
      <c r="Q258" s="103"/>
      <c r="AH258" s="358"/>
      <c r="CM258" s="359"/>
      <c r="CN258" s="357"/>
      <c r="CO258" s="357"/>
      <c r="CP258" s="359"/>
      <c r="CQ258" s="357"/>
      <c r="CR258" s="357"/>
      <c r="CS258" s="359"/>
      <c r="CT258" s="357"/>
      <c r="CU258" s="357"/>
      <c r="CV258" s="357"/>
      <c r="CW258" s="357"/>
      <c r="CX258" s="360"/>
      <c r="CZ258" s="380"/>
    </row>
    <row r="259" spans="2:104" s="328" customFormat="1" x14ac:dyDescent="0.25">
      <c r="B259" s="327"/>
      <c r="C259" s="103"/>
      <c r="D259" s="103"/>
      <c r="E259" s="103"/>
      <c r="F259" s="388"/>
      <c r="G259" s="384"/>
      <c r="H259" s="388"/>
      <c r="I259" s="322"/>
      <c r="J259" s="322"/>
      <c r="K259" s="103"/>
      <c r="L259" s="103"/>
      <c r="M259" s="103"/>
      <c r="P259" s="358"/>
      <c r="Q259" s="103"/>
      <c r="AH259" s="358"/>
      <c r="CM259" s="359"/>
      <c r="CN259" s="357"/>
      <c r="CO259" s="357"/>
      <c r="CP259" s="359"/>
      <c r="CQ259" s="357"/>
      <c r="CR259" s="357"/>
      <c r="CS259" s="359"/>
      <c r="CT259" s="357"/>
      <c r="CU259" s="357"/>
      <c r="CV259" s="357"/>
      <c r="CW259" s="357"/>
      <c r="CX259" s="360"/>
      <c r="CZ259" s="380"/>
    </row>
    <row r="260" spans="2:104" s="328" customFormat="1" x14ac:dyDescent="0.25">
      <c r="B260" s="327"/>
      <c r="C260" s="103"/>
      <c r="D260" s="103"/>
      <c r="E260" s="103"/>
      <c r="F260" s="388"/>
      <c r="G260" s="384"/>
      <c r="H260" s="388"/>
      <c r="I260" s="322"/>
      <c r="J260" s="322"/>
      <c r="K260" s="103"/>
      <c r="L260" s="103"/>
      <c r="M260" s="103"/>
      <c r="P260" s="358"/>
      <c r="Q260" s="103"/>
      <c r="AH260" s="358"/>
      <c r="CM260" s="359"/>
      <c r="CN260" s="357"/>
      <c r="CO260" s="357"/>
      <c r="CP260" s="359"/>
      <c r="CQ260" s="357"/>
      <c r="CR260" s="357"/>
      <c r="CS260" s="359"/>
      <c r="CT260" s="357"/>
      <c r="CU260" s="357"/>
      <c r="CV260" s="357"/>
      <c r="CW260" s="357"/>
      <c r="CX260" s="360"/>
      <c r="CZ260" s="380"/>
    </row>
    <row r="261" spans="2:104" s="328" customFormat="1" x14ac:dyDescent="0.25">
      <c r="B261" s="327"/>
      <c r="C261" s="103"/>
      <c r="D261" s="103"/>
      <c r="E261" s="103"/>
      <c r="F261" s="388"/>
      <c r="G261" s="384"/>
      <c r="H261" s="388"/>
      <c r="I261" s="322"/>
      <c r="J261" s="322"/>
      <c r="K261" s="103"/>
      <c r="L261" s="103"/>
      <c r="M261" s="103"/>
      <c r="P261" s="358"/>
      <c r="Q261" s="103"/>
      <c r="AH261" s="358"/>
      <c r="CM261" s="359"/>
      <c r="CN261" s="357"/>
      <c r="CO261" s="357"/>
      <c r="CP261" s="359"/>
      <c r="CQ261" s="357"/>
      <c r="CR261" s="357"/>
      <c r="CS261" s="359"/>
      <c r="CT261" s="357"/>
      <c r="CU261" s="357"/>
      <c r="CV261" s="357"/>
      <c r="CW261" s="357"/>
      <c r="CX261" s="360"/>
      <c r="CZ261" s="380"/>
    </row>
    <row r="262" spans="2:104" s="328" customFormat="1" x14ac:dyDescent="0.25">
      <c r="B262" s="327"/>
      <c r="C262" s="103"/>
      <c r="D262" s="103"/>
      <c r="E262" s="103"/>
      <c r="F262" s="388"/>
      <c r="G262" s="384"/>
      <c r="H262" s="388"/>
      <c r="I262" s="322"/>
      <c r="J262" s="322"/>
      <c r="K262" s="103"/>
      <c r="L262" s="103"/>
      <c r="M262" s="103"/>
      <c r="P262" s="358"/>
      <c r="Q262" s="103"/>
      <c r="AH262" s="358"/>
      <c r="CM262" s="359"/>
      <c r="CN262" s="357"/>
      <c r="CO262" s="357"/>
      <c r="CP262" s="359"/>
      <c r="CQ262" s="357"/>
      <c r="CR262" s="357"/>
      <c r="CS262" s="359"/>
      <c r="CT262" s="357"/>
      <c r="CU262" s="357"/>
      <c r="CV262" s="357"/>
      <c r="CW262" s="357"/>
      <c r="CX262" s="360"/>
      <c r="CZ262" s="380"/>
    </row>
    <row r="263" spans="2:104" s="328" customFormat="1" x14ac:dyDescent="0.25">
      <c r="B263" s="327"/>
      <c r="C263" s="103"/>
      <c r="D263" s="103"/>
      <c r="E263" s="103"/>
      <c r="F263" s="388"/>
      <c r="G263" s="384"/>
      <c r="H263" s="388"/>
      <c r="I263" s="322"/>
      <c r="J263" s="322"/>
      <c r="K263" s="103"/>
      <c r="L263" s="103"/>
      <c r="M263" s="103"/>
      <c r="P263" s="358"/>
      <c r="Q263" s="103"/>
      <c r="AH263" s="358"/>
      <c r="CM263" s="359"/>
      <c r="CN263" s="357"/>
      <c r="CO263" s="357"/>
      <c r="CP263" s="359"/>
      <c r="CQ263" s="357"/>
      <c r="CR263" s="357"/>
      <c r="CS263" s="359"/>
      <c r="CT263" s="357"/>
      <c r="CU263" s="357"/>
      <c r="CV263" s="357"/>
      <c r="CW263" s="357"/>
      <c r="CX263" s="360"/>
      <c r="CZ263" s="380"/>
    </row>
    <row r="264" spans="2:104" s="328" customFormat="1" x14ac:dyDescent="0.25">
      <c r="B264" s="327"/>
      <c r="C264" s="103"/>
      <c r="D264" s="103"/>
      <c r="E264" s="103"/>
      <c r="F264" s="388"/>
      <c r="G264" s="384"/>
      <c r="H264" s="388"/>
      <c r="I264" s="322"/>
      <c r="J264" s="322"/>
      <c r="K264" s="103"/>
      <c r="L264" s="103"/>
      <c r="M264" s="103"/>
      <c r="P264" s="358"/>
      <c r="Q264" s="103"/>
      <c r="AH264" s="358"/>
      <c r="CM264" s="359"/>
      <c r="CN264" s="357"/>
      <c r="CO264" s="357"/>
      <c r="CP264" s="359"/>
      <c r="CQ264" s="357"/>
      <c r="CR264" s="357"/>
      <c r="CS264" s="359"/>
      <c r="CT264" s="357"/>
      <c r="CU264" s="357"/>
      <c r="CV264" s="357"/>
      <c r="CW264" s="357"/>
      <c r="CX264" s="360"/>
      <c r="CZ264" s="380"/>
    </row>
    <row r="265" spans="2:104" s="328" customFormat="1" x14ac:dyDescent="0.25">
      <c r="B265" s="327"/>
      <c r="C265" s="103"/>
      <c r="D265" s="103"/>
      <c r="E265" s="103"/>
      <c r="F265" s="388"/>
      <c r="G265" s="384"/>
      <c r="H265" s="388"/>
      <c r="I265" s="322"/>
      <c r="J265" s="322"/>
      <c r="K265" s="103"/>
      <c r="L265" s="103"/>
      <c r="M265" s="103"/>
      <c r="P265" s="358"/>
      <c r="Q265" s="103"/>
      <c r="AH265" s="358"/>
      <c r="CM265" s="359"/>
      <c r="CN265" s="357"/>
      <c r="CO265" s="357"/>
      <c r="CP265" s="359"/>
      <c r="CQ265" s="357"/>
      <c r="CR265" s="357"/>
      <c r="CS265" s="359"/>
      <c r="CT265" s="357"/>
      <c r="CU265" s="357"/>
      <c r="CV265" s="357"/>
      <c r="CW265" s="357"/>
      <c r="CX265" s="360"/>
      <c r="CZ265" s="380"/>
    </row>
    <row r="266" spans="2:104" s="328" customFormat="1" x14ac:dyDescent="0.25">
      <c r="B266" s="327"/>
      <c r="C266" s="103"/>
      <c r="D266" s="103"/>
      <c r="E266" s="103"/>
      <c r="F266" s="388"/>
      <c r="G266" s="384"/>
      <c r="H266" s="388"/>
      <c r="I266" s="322"/>
      <c r="J266" s="322"/>
      <c r="K266" s="103"/>
      <c r="L266" s="103"/>
      <c r="M266" s="103"/>
      <c r="P266" s="358"/>
      <c r="Q266" s="103"/>
      <c r="AH266" s="358"/>
      <c r="CM266" s="359"/>
      <c r="CN266" s="357"/>
      <c r="CO266" s="357"/>
      <c r="CP266" s="359"/>
      <c r="CQ266" s="357"/>
      <c r="CR266" s="357"/>
      <c r="CS266" s="359"/>
      <c r="CT266" s="357"/>
      <c r="CU266" s="357"/>
      <c r="CV266" s="357"/>
      <c r="CW266" s="357"/>
      <c r="CX266" s="360"/>
      <c r="CZ266" s="380"/>
    </row>
    <row r="267" spans="2:104" s="328" customFormat="1" x14ac:dyDescent="0.25">
      <c r="B267" s="327"/>
      <c r="C267" s="103"/>
      <c r="D267" s="103"/>
      <c r="E267" s="103"/>
      <c r="F267" s="388"/>
      <c r="G267" s="384"/>
      <c r="H267" s="388"/>
      <c r="I267" s="322"/>
      <c r="J267" s="322"/>
      <c r="K267" s="103"/>
      <c r="L267" s="103"/>
      <c r="M267" s="103"/>
      <c r="P267" s="358"/>
      <c r="Q267" s="103"/>
      <c r="AH267" s="358"/>
      <c r="CM267" s="359"/>
      <c r="CN267" s="357"/>
      <c r="CO267" s="357"/>
      <c r="CP267" s="359"/>
      <c r="CQ267" s="357"/>
      <c r="CR267" s="357"/>
      <c r="CS267" s="359"/>
      <c r="CT267" s="357"/>
      <c r="CU267" s="357"/>
      <c r="CV267" s="357"/>
      <c r="CW267" s="357"/>
      <c r="CX267" s="360"/>
      <c r="CZ267" s="380"/>
    </row>
    <row r="268" spans="2:104" s="328" customFormat="1" x14ac:dyDescent="0.25">
      <c r="B268" s="327"/>
      <c r="C268" s="103"/>
      <c r="D268" s="103"/>
      <c r="E268" s="103"/>
      <c r="F268" s="388"/>
      <c r="G268" s="384"/>
      <c r="H268" s="388"/>
      <c r="I268" s="322"/>
      <c r="J268" s="322"/>
      <c r="K268" s="103"/>
      <c r="L268" s="103"/>
      <c r="M268" s="103"/>
      <c r="P268" s="358"/>
      <c r="Q268" s="103"/>
      <c r="AH268" s="358"/>
      <c r="CM268" s="359"/>
      <c r="CN268" s="357"/>
      <c r="CO268" s="357"/>
      <c r="CP268" s="359"/>
      <c r="CQ268" s="357"/>
      <c r="CR268" s="357"/>
      <c r="CS268" s="359"/>
      <c r="CT268" s="357"/>
      <c r="CU268" s="357"/>
      <c r="CV268" s="357"/>
      <c r="CW268" s="357"/>
      <c r="CX268" s="360"/>
      <c r="CZ268" s="380"/>
    </row>
    <row r="269" spans="2:104" s="328" customFormat="1" x14ac:dyDescent="0.25">
      <c r="B269" s="327"/>
      <c r="C269" s="103"/>
      <c r="D269" s="103"/>
      <c r="E269" s="103"/>
      <c r="F269" s="388"/>
      <c r="G269" s="384"/>
      <c r="H269" s="388"/>
      <c r="I269" s="322"/>
      <c r="J269" s="322"/>
      <c r="K269" s="103"/>
      <c r="L269" s="103"/>
      <c r="M269" s="103"/>
      <c r="P269" s="358"/>
      <c r="Q269" s="103"/>
      <c r="AH269" s="358"/>
      <c r="CM269" s="359"/>
      <c r="CN269" s="357"/>
      <c r="CO269" s="357"/>
      <c r="CP269" s="359"/>
      <c r="CQ269" s="357"/>
      <c r="CR269" s="357"/>
      <c r="CS269" s="359"/>
      <c r="CT269" s="357"/>
      <c r="CU269" s="357"/>
      <c r="CV269" s="357"/>
      <c r="CW269" s="357"/>
      <c r="CX269" s="360"/>
      <c r="CZ269" s="380"/>
    </row>
    <row r="270" spans="2:104" s="328" customFormat="1" x14ac:dyDescent="0.25">
      <c r="B270" s="327"/>
      <c r="C270" s="103"/>
      <c r="D270" s="103"/>
      <c r="E270" s="103"/>
      <c r="F270" s="388"/>
      <c r="G270" s="384"/>
      <c r="H270" s="388"/>
      <c r="I270" s="322"/>
      <c r="J270" s="322"/>
      <c r="K270" s="103"/>
      <c r="L270" s="103"/>
      <c r="M270" s="103"/>
      <c r="P270" s="358"/>
      <c r="Q270" s="103"/>
      <c r="AH270" s="358"/>
      <c r="CM270" s="359"/>
      <c r="CN270" s="357"/>
      <c r="CO270" s="357"/>
      <c r="CP270" s="359"/>
      <c r="CQ270" s="357"/>
      <c r="CR270" s="357"/>
      <c r="CS270" s="359"/>
      <c r="CT270" s="357"/>
      <c r="CU270" s="357"/>
      <c r="CV270" s="357"/>
      <c r="CW270" s="357"/>
      <c r="CX270" s="360"/>
      <c r="CZ270" s="380"/>
    </row>
    <row r="271" spans="2:104" s="328" customFormat="1" x14ac:dyDescent="0.25">
      <c r="B271" s="327"/>
      <c r="C271" s="103"/>
      <c r="D271" s="103"/>
      <c r="E271" s="103"/>
      <c r="F271" s="388"/>
      <c r="G271" s="384"/>
      <c r="H271" s="388"/>
      <c r="I271" s="322"/>
      <c r="J271" s="322"/>
      <c r="K271" s="103"/>
      <c r="L271" s="103"/>
      <c r="M271" s="103"/>
      <c r="P271" s="358"/>
      <c r="Q271" s="103"/>
      <c r="AH271" s="358"/>
      <c r="CM271" s="359"/>
      <c r="CN271" s="357"/>
      <c r="CO271" s="357"/>
      <c r="CP271" s="359"/>
      <c r="CQ271" s="357"/>
      <c r="CR271" s="357"/>
      <c r="CS271" s="359"/>
      <c r="CT271" s="357"/>
      <c r="CU271" s="357"/>
      <c r="CV271" s="357"/>
      <c r="CW271" s="357"/>
      <c r="CX271" s="360"/>
      <c r="CZ271" s="380"/>
    </row>
    <row r="272" spans="2:104" s="328" customFormat="1" x14ac:dyDescent="0.25">
      <c r="B272" s="327"/>
      <c r="C272" s="103"/>
      <c r="D272" s="103"/>
      <c r="E272" s="103"/>
      <c r="F272" s="388"/>
      <c r="G272" s="384"/>
      <c r="H272" s="388"/>
      <c r="I272" s="322"/>
      <c r="J272" s="322"/>
      <c r="K272" s="103"/>
      <c r="L272" s="103"/>
      <c r="M272" s="103"/>
      <c r="P272" s="358"/>
      <c r="Q272" s="103"/>
      <c r="AH272" s="358"/>
      <c r="CM272" s="359"/>
      <c r="CN272" s="357"/>
      <c r="CO272" s="357"/>
      <c r="CP272" s="359"/>
      <c r="CQ272" s="357"/>
      <c r="CR272" s="357"/>
      <c r="CS272" s="359"/>
      <c r="CT272" s="357"/>
      <c r="CU272" s="357"/>
      <c r="CV272" s="357"/>
      <c r="CW272" s="357"/>
      <c r="CX272" s="360"/>
      <c r="CZ272" s="380"/>
    </row>
    <row r="273" spans="2:104" s="328" customFormat="1" x14ac:dyDescent="0.25">
      <c r="B273" s="327"/>
      <c r="C273" s="103"/>
      <c r="D273" s="103"/>
      <c r="E273" s="103"/>
      <c r="F273" s="388"/>
      <c r="G273" s="384"/>
      <c r="H273" s="388"/>
      <c r="I273" s="322"/>
      <c r="J273" s="322"/>
      <c r="K273" s="103"/>
      <c r="L273" s="103"/>
      <c r="M273" s="103"/>
      <c r="P273" s="358"/>
      <c r="Q273" s="103"/>
      <c r="AH273" s="358"/>
      <c r="CM273" s="359"/>
      <c r="CN273" s="357"/>
      <c r="CO273" s="357"/>
      <c r="CP273" s="359"/>
      <c r="CQ273" s="357"/>
      <c r="CR273" s="357"/>
      <c r="CS273" s="359"/>
      <c r="CT273" s="357"/>
      <c r="CU273" s="357"/>
      <c r="CV273" s="357"/>
      <c r="CW273" s="357"/>
      <c r="CX273" s="360"/>
      <c r="CZ273" s="380"/>
    </row>
    <row r="274" spans="2:104" s="328" customFormat="1" x14ac:dyDescent="0.25">
      <c r="B274" s="327"/>
      <c r="C274" s="103"/>
      <c r="D274" s="103"/>
      <c r="E274" s="103"/>
      <c r="F274" s="388"/>
      <c r="G274" s="384"/>
      <c r="H274" s="388"/>
      <c r="I274" s="322"/>
      <c r="J274" s="322"/>
      <c r="K274" s="103"/>
      <c r="L274" s="103"/>
      <c r="M274" s="103"/>
      <c r="P274" s="358"/>
      <c r="Q274" s="103"/>
      <c r="AH274" s="358"/>
      <c r="CM274" s="359"/>
      <c r="CN274" s="357"/>
      <c r="CO274" s="357"/>
      <c r="CP274" s="359"/>
      <c r="CQ274" s="357"/>
      <c r="CR274" s="357"/>
      <c r="CS274" s="359"/>
      <c r="CT274" s="357"/>
      <c r="CU274" s="357"/>
      <c r="CV274" s="357"/>
      <c r="CW274" s="357"/>
      <c r="CX274" s="360"/>
      <c r="CZ274" s="380"/>
    </row>
    <row r="275" spans="2:104" s="328" customFormat="1" x14ac:dyDescent="0.25">
      <c r="B275" s="327"/>
      <c r="C275" s="103"/>
      <c r="D275" s="103"/>
      <c r="E275" s="103"/>
      <c r="F275" s="388"/>
      <c r="G275" s="384"/>
      <c r="H275" s="388"/>
      <c r="I275" s="322"/>
      <c r="J275" s="322"/>
      <c r="K275" s="103"/>
      <c r="L275" s="103"/>
      <c r="M275" s="103"/>
      <c r="P275" s="358"/>
      <c r="Q275" s="103"/>
      <c r="AH275" s="358"/>
      <c r="CM275" s="359"/>
      <c r="CN275" s="357"/>
      <c r="CO275" s="357"/>
      <c r="CP275" s="359"/>
      <c r="CQ275" s="357"/>
      <c r="CR275" s="357"/>
      <c r="CS275" s="359"/>
      <c r="CT275" s="357"/>
      <c r="CU275" s="357"/>
      <c r="CV275" s="357"/>
      <c r="CW275" s="357"/>
      <c r="CX275" s="360"/>
      <c r="CZ275" s="380"/>
    </row>
    <row r="276" spans="2:104" s="328" customFormat="1" x14ac:dyDescent="0.25">
      <c r="B276" s="327"/>
      <c r="C276" s="103"/>
      <c r="D276" s="103"/>
      <c r="E276" s="103"/>
      <c r="F276" s="388"/>
      <c r="G276" s="384"/>
      <c r="H276" s="388"/>
      <c r="I276" s="322"/>
      <c r="J276" s="322"/>
      <c r="K276" s="103"/>
      <c r="L276" s="103"/>
      <c r="M276" s="103"/>
      <c r="P276" s="358"/>
      <c r="Q276" s="103"/>
      <c r="AH276" s="358"/>
      <c r="CM276" s="359"/>
      <c r="CN276" s="357"/>
      <c r="CO276" s="357"/>
      <c r="CP276" s="359"/>
      <c r="CQ276" s="357"/>
      <c r="CR276" s="357"/>
      <c r="CS276" s="359"/>
      <c r="CT276" s="357"/>
      <c r="CU276" s="357"/>
      <c r="CV276" s="357"/>
      <c r="CW276" s="357"/>
      <c r="CX276" s="360"/>
      <c r="CZ276" s="380"/>
    </row>
    <row r="277" spans="2:104" s="328" customFormat="1" x14ac:dyDescent="0.25">
      <c r="B277" s="327"/>
      <c r="C277" s="103"/>
      <c r="D277" s="103"/>
      <c r="E277" s="103"/>
      <c r="F277" s="388"/>
      <c r="G277" s="384"/>
      <c r="H277" s="388"/>
      <c r="I277" s="322"/>
      <c r="J277" s="322"/>
      <c r="K277" s="103"/>
      <c r="L277" s="103"/>
      <c r="M277" s="103"/>
      <c r="P277" s="358"/>
      <c r="Q277" s="103"/>
      <c r="AH277" s="358"/>
      <c r="CM277" s="359"/>
      <c r="CN277" s="357"/>
      <c r="CO277" s="357"/>
      <c r="CP277" s="359"/>
      <c r="CQ277" s="357"/>
      <c r="CR277" s="357"/>
      <c r="CS277" s="359"/>
      <c r="CT277" s="357"/>
      <c r="CU277" s="357"/>
      <c r="CV277" s="357"/>
      <c r="CW277" s="357"/>
      <c r="CX277" s="360"/>
      <c r="CZ277" s="380"/>
    </row>
    <row r="278" spans="2:104" s="328" customFormat="1" x14ac:dyDescent="0.25">
      <c r="B278" s="327"/>
      <c r="C278" s="103"/>
      <c r="D278" s="103"/>
      <c r="E278" s="103"/>
      <c r="F278" s="388"/>
      <c r="G278" s="384"/>
      <c r="H278" s="388"/>
      <c r="I278" s="322"/>
      <c r="J278" s="322"/>
      <c r="K278" s="103"/>
      <c r="L278" s="103"/>
      <c r="M278" s="103"/>
      <c r="P278" s="358"/>
      <c r="Q278" s="103"/>
      <c r="AH278" s="358"/>
      <c r="CM278" s="361"/>
      <c r="CP278" s="361"/>
      <c r="CS278" s="361"/>
      <c r="CX278" s="362"/>
      <c r="CZ278" s="380"/>
    </row>
    <row r="279" spans="2:104" s="328" customFormat="1" x14ac:dyDescent="0.25">
      <c r="B279" s="327"/>
      <c r="C279" s="103"/>
      <c r="D279" s="103"/>
      <c r="E279" s="103"/>
      <c r="F279" s="388"/>
      <c r="G279" s="384"/>
      <c r="H279" s="388"/>
      <c r="I279" s="322"/>
      <c r="J279" s="322"/>
      <c r="K279" s="103"/>
      <c r="L279" s="103"/>
      <c r="M279" s="103"/>
      <c r="P279" s="358"/>
      <c r="Q279" s="103"/>
      <c r="AH279" s="358"/>
      <c r="CM279" s="361"/>
      <c r="CP279" s="361"/>
      <c r="CS279" s="361"/>
      <c r="CX279" s="362"/>
      <c r="CZ279" s="380"/>
    </row>
    <row r="280" spans="2:104" s="328" customFormat="1" x14ac:dyDescent="0.25">
      <c r="B280" s="327"/>
      <c r="C280" s="103"/>
      <c r="D280" s="103"/>
      <c r="E280" s="103"/>
      <c r="F280" s="388"/>
      <c r="G280" s="384"/>
      <c r="H280" s="388"/>
      <c r="I280" s="322"/>
      <c r="J280" s="322"/>
      <c r="K280" s="103"/>
      <c r="L280" s="103"/>
      <c r="M280" s="103"/>
      <c r="P280" s="358"/>
      <c r="Q280" s="103"/>
      <c r="AH280" s="358"/>
      <c r="CM280" s="361"/>
      <c r="CP280" s="361"/>
      <c r="CS280" s="361"/>
      <c r="CX280" s="362"/>
      <c r="CZ280" s="380"/>
    </row>
    <row r="281" spans="2:104" s="328" customFormat="1" x14ac:dyDescent="0.25">
      <c r="B281" s="327"/>
      <c r="C281" s="103"/>
      <c r="D281" s="103"/>
      <c r="E281" s="103"/>
      <c r="F281" s="388"/>
      <c r="G281" s="384"/>
      <c r="H281" s="388"/>
      <c r="I281" s="322"/>
      <c r="J281" s="322"/>
      <c r="K281" s="103"/>
      <c r="L281" s="103"/>
      <c r="M281" s="103"/>
      <c r="P281" s="358"/>
      <c r="Q281" s="103"/>
      <c r="AH281" s="358"/>
      <c r="CM281" s="361"/>
      <c r="CP281" s="361"/>
      <c r="CS281" s="361"/>
      <c r="CX281" s="362"/>
      <c r="CZ281" s="380"/>
    </row>
    <row r="282" spans="2:104" s="328" customFormat="1" x14ac:dyDescent="0.25">
      <c r="B282" s="327"/>
      <c r="C282" s="103"/>
      <c r="D282" s="103"/>
      <c r="E282" s="103"/>
      <c r="F282" s="388"/>
      <c r="G282" s="384"/>
      <c r="H282" s="388"/>
      <c r="I282" s="322"/>
      <c r="J282" s="322"/>
      <c r="K282" s="103"/>
      <c r="L282" s="103"/>
      <c r="M282" s="103"/>
      <c r="P282" s="358"/>
      <c r="Q282" s="103"/>
      <c r="AH282" s="358"/>
      <c r="CM282" s="361"/>
      <c r="CP282" s="361"/>
      <c r="CS282" s="361"/>
      <c r="CX282" s="362"/>
      <c r="CZ282" s="380"/>
    </row>
    <row r="283" spans="2:104" s="328" customFormat="1" x14ac:dyDescent="0.25">
      <c r="B283" s="327"/>
      <c r="C283" s="103"/>
      <c r="D283" s="103"/>
      <c r="E283" s="103"/>
      <c r="F283" s="388"/>
      <c r="G283" s="384"/>
      <c r="H283" s="388"/>
      <c r="I283" s="322"/>
      <c r="J283" s="322"/>
      <c r="K283" s="103"/>
      <c r="L283" s="103"/>
      <c r="M283" s="103"/>
      <c r="P283" s="358"/>
      <c r="Q283" s="103"/>
      <c r="AH283" s="358"/>
      <c r="CM283" s="361"/>
      <c r="CP283" s="361"/>
      <c r="CS283" s="361"/>
      <c r="CX283" s="362"/>
      <c r="CZ283" s="380"/>
    </row>
    <row r="284" spans="2:104" s="328" customFormat="1" x14ac:dyDescent="0.25">
      <c r="B284" s="327"/>
      <c r="C284" s="103"/>
      <c r="D284" s="103"/>
      <c r="E284" s="103"/>
      <c r="F284" s="388"/>
      <c r="G284" s="384"/>
      <c r="H284" s="388"/>
      <c r="I284" s="322"/>
      <c r="J284" s="322"/>
      <c r="K284" s="103"/>
      <c r="L284" s="103"/>
      <c r="M284" s="103"/>
      <c r="P284" s="358"/>
      <c r="Q284" s="103"/>
      <c r="AH284" s="358"/>
      <c r="CM284" s="361"/>
      <c r="CP284" s="361"/>
      <c r="CS284" s="361"/>
      <c r="CX284" s="362"/>
      <c r="CZ284" s="380"/>
    </row>
    <row r="285" spans="2:104" s="328" customFormat="1" x14ac:dyDescent="0.25">
      <c r="B285" s="327"/>
      <c r="C285" s="103"/>
      <c r="D285" s="103"/>
      <c r="E285" s="103"/>
      <c r="F285" s="388"/>
      <c r="G285" s="384"/>
      <c r="H285" s="388"/>
      <c r="I285" s="322"/>
      <c r="J285" s="322"/>
      <c r="K285" s="103"/>
      <c r="L285" s="103"/>
      <c r="M285" s="103"/>
      <c r="P285" s="358"/>
      <c r="Q285" s="103"/>
      <c r="AH285" s="358"/>
      <c r="CM285" s="361"/>
      <c r="CP285" s="361"/>
      <c r="CS285" s="361"/>
      <c r="CX285" s="362"/>
      <c r="CZ285" s="380"/>
    </row>
  </sheetData>
  <sheetProtection selectLockedCells="1" selectUnlockedCells="1"/>
  <autoFilter ref="D1:D285"/>
  <conditionalFormatting sqref="BI84:BI94 BI8:BI82 BI96:BI1048576">
    <cfRule type="cellIs" dxfId="1269" priority="644" operator="between">
      <formula>1</formula>
      <formula>2</formula>
    </cfRule>
    <cfRule type="cellIs" dxfId="1268" priority="686" operator="equal">
      <formula>5</formula>
    </cfRule>
    <cfRule type="cellIs" dxfId="1267" priority="687" operator="between">
      <formula>3</formula>
      <formula>4</formula>
    </cfRule>
  </conditionalFormatting>
  <conditionalFormatting sqref="AD38 AE1:AF155 AJ1:AJ1048576 AE157:AF1048576">
    <cfRule type="cellIs" dxfId="1266" priority="637" operator="equal">
      <formula>1</formula>
    </cfRule>
    <cfRule type="cellIs" dxfId="1265" priority="638" operator="equal">
      <formula>3</formula>
    </cfRule>
    <cfRule type="cellIs" dxfId="1264" priority="639" operator="equal">
      <formula>5</formula>
    </cfRule>
  </conditionalFormatting>
  <conditionalFormatting sqref="AG38 AI80:AI82 W80:W82 AI84:AI94 W84:W94 AI8:AI78 W8:W78 AI96:AI1048576 W96:W1048576">
    <cfRule type="cellIs" dxfId="1263" priority="631" operator="equal">
      <formula>1</formula>
    </cfRule>
    <cfRule type="cellIs" dxfId="1262" priority="632" operator="equal">
      <formula>3</formula>
    </cfRule>
    <cfRule type="cellIs" dxfId="1261" priority="633" operator="between">
      <formula>4</formula>
      <formula>5</formula>
    </cfRule>
  </conditionalFormatting>
  <conditionalFormatting sqref="AL38">
    <cfRule type="cellIs" dxfId="1260" priority="619" operator="equal">
      <formula>2</formula>
    </cfRule>
    <cfRule type="cellIs" dxfId="1259" priority="620" operator="equal">
      <formula>3</formula>
    </cfRule>
    <cfRule type="cellIs" dxfId="1258" priority="621" operator="between">
      <formula>4</formula>
      <formula>5</formula>
    </cfRule>
  </conditionalFormatting>
  <conditionalFormatting sqref="AS38 CK80:CK82 BJ80:BK82 AW80:AW82 AM80:AM82 CK84:CK94 BJ84:BK94 AW84:AW94 AM84:AM94 CK8:CK78 BJ8:BK78 AW8:AW78 AM8:AM78 AM96:AM135 AM138:AM1048576 CK96:CK1048576 BJ96:BK1048576 AW96:AW1048576">
    <cfRule type="cellIs" dxfId="1257" priority="610" operator="equal">
      <formula>5</formula>
    </cfRule>
    <cfRule type="cellIs" dxfId="1256" priority="611" operator="equal">
      <formula>3</formula>
    </cfRule>
    <cfRule type="cellIs" dxfId="1255" priority="612" operator="equal">
      <formula>1</formula>
    </cfRule>
  </conditionalFormatting>
  <conditionalFormatting sqref="BH38">
    <cfRule type="cellIs" dxfId="1254" priority="590" operator="equal">
      <formula>5</formula>
    </cfRule>
    <cfRule type="cellIs" dxfId="1253" priority="591" operator="between">
      <formula>2</formula>
      <formula>3</formula>
    </cfRule>
    <cfRule type="cellIs" dxfId="1252" priority="592" operator="equal">
      <formula>1</formula>
    </cfRule>
  </conditionalFormatting>
  <conditionalFormatting sqref="BR38">
    <cfRule type="cellIs" dxfId="1251" priority="573" operator="equal">
      <formula>5</formula>
    </cfRule>
    <cfRule type="cellIs" dxfId="1250" priority="574" operator="equal">
      <formula>3</formula>
    </cfRule>
    <cfRule type="cellIs" dxfId="1249" priority="575" operator="between">
      <formula>1</formula>
      <formula>2</formula>
    </cfRule>
  </conditionalFormatting>
  <conditionalFormatting sqref="CI38 BN80:BN82 BL80:BL82 BD80:BD82 AZ80:AZ82 AV80:AV82 BN84:BN94 BL84:BL94 BD84:BD94 AZ84:AZ94 AV84:AV94 BN8:BN78 BL8:BL78 BD8:BD78 AZ8:AZ78 AV8:AV78 BN96:BN1048576 BL96:BL1048576 BD96:BD1048576 AZ96:AZ1048576 AV96:AV1048576">
    <cfRule type="cellIs" dxfId="1248" priority="570" operator="equal">
      <formula>1</formula>
    </cfRule>
    <cfRule type="cellIs" dxfId="1247" priority="571" operator="between">
      <formula>2</formula>
      <formula>3</formula>
    </cfRule>
    <cfRule type="cellIs" dxfId="1246" priority="572" operator="between">
      <formula>5</formula>
      <formula>4</formula>
    </cfRule>
  </conditionalFormatting>
  <conditionalFormatting sqref="CL38">
    <cfRule type="cellIs" dxfId="1245" priority="567" operator="equal">
      <formula>1</formula>
    </cfRule>
    <cfRule type="cellIs" dxfId="1244" priority="568" operator="between">
      <formula>2</formula>
      <formula>3</formula>
    </cfRule>
    <cfRule type="cellIs" dxfId="1243" priority="569" operator="between">
      <formula>5</formula>
      <formula>4</formula>
    </cfRule>
  </conditionalFormatting>
  <conditionalFormatting sqref="CO38">
    <cfRule type="cellIs" dxfId="1242" priority="564" operator="equal">
      <formula>5</formula>
    </cfRule>
    <cfRule type="cellIs" dxfId="1241" priority="565" operator="equal">
      <formula>3</formula>
    </cfRule>
    <cfRule type="cellIs" dxfId="1240" priority="566" operator="equal">
      <formula>1</formula>
    </cfRule>
  </conditionalFormatting>
  <conditionalFormatting sqref="CU38">
    <cfRule type="cellIs" dxfId="1239" priority="558" operator="equal">
      <formula>5</formula>
    </cfRule>
    <cfRule type="cellIs" dxfId="1238" priority="559" operator="equal">
      <formula>3</formula>
    </cfRule>
    <cfRule type="cellIs" dxfId="1237" priority="560" operator="equal">
      <formula>1</formula>
    </cfRule>
  </conditionalFormatting>
  <conditionalFormatting sqref="CR38">
    <cfRule type="cellIs" dxfId="1236" priority="561" operator="equal">
      <formula>1</formula>
    </cfRule>
    <cfRule type="cellIs" dxfId="1235" priority="562" operator="between">
      <formula>2</formula>
      <formula>3</formula>
    </cfRule>
    <cfRule type="cellIs" dxfId="1234" priority="563" operator="between">
      <formula>5</formula>
      <formula>4</formula>
    </cfRule>
  </conditionalFormatting>
  <conditionalFormatting sqref="BE38">
    <cfRule type="cellIs" dxfId="1233" priority="554" operator="equal">
      <formula>3</formula>
    </cfRule>
    <cfRule type="cellIs" dxfId="1232" priority="555" operator="equal">
      <formula>1</formula>
    </cfRule>
    <cfRule type="cellIs" dxfId="1231" priority="556" operator="equal">
      <formula>2</formula>
    </cfRule>
    <cfRule type="cellIs" dxfId="1230" priority="557" operator="equal">
      <formula>5</formula>
    </cfRule>
  </conditionalFormatting>
  <conditionalFormatting sqref="AB80:AB82 AB84:AB94 AB8:AB78 AB96:AB1048576">
    <cfRule type="cellIs" dxfId="1229" priority="703" operator="equal">
      <formula>1</formula>
    </cfRule>
    <cfRule type="cellIs" dxfId="1228" priority="704" operator="equal">
      <formula>2</formula>
    </cfRule>
    <cfRule type="cellIs" dxfId="1227" priority="705" operator="equal">
      <formula>3</formula>
    </cfRule>
    <cfRule type="cellIs" dxfId="1226" priority="706" operator="between">
      <formula>4</formula>
      <formula>5</formula>
    </cfRule>
  </conditionalFormatting>
  <conditionalFormatting sqref="AC15 AC30 AC32 AC36 AC39:AC40 AC46 AC53 AC56:AC57 AC81 AC84 AC87 AC99 AC111 AC113 AC126 AC22:AC25 AC102 AC106 AC109 AC43:AC44 AC91:AC93 AC119 S80:S82 BQ80:BQ82 S84:S94 BQ84:BQ94 S9:S78 BQ8:BQ78 AC155:AC1048576 S96:S1048576 BQ96:BQ1048576">
    <cfRule type="cellIs" dxfId="1225" priority="634" operator="between">
      <formula>1</formula>
      <formula>2</formula>
    </cfRule>
    <cfRule type="cellIs" dxfId="1224" priority="635" operator="equal">
      <formula>3</formula>
    </cfRule>
    <cfRule type="cellIs" dxfId="1223" priority="636" operator="equal">
      <formula>5</formula>
    </cfRule>
  </conditionalFormatting>
  <conditionalFormatting sqref="AO80:AO82 AO84:AO94 AO8:AO78 AO96:AO1048576">
    <cfRule type="cellIs" dxfId="1222" priority="659" operator="equal">
      <formula>1</formula>
    </cfRule>
    <cfRule type="cellIs" dxfId="1221" priority="660" operator="between">
      <formula>2</formula>
      <formula>3</formula>
    </cfRule>
    <cfRule type="cellIs" dxfId="1220" priority="661" operator="between">
      <formula>5</formula>
      <formula>4</formula>
    </cfRule>
  </conditionalFormatting>
  <conditionalFormatting sqref="AN80:AN82 AN84:AN94 AN8:AN78 AN96:AN135 AN138:AN1048576">
    <cfRule type="cellIs" dxfId="1219" priority="662" operator="between">
      <formula>1</formula>
      <formula>2</formula>
    </cfRule>
    <cfRule type="cellIs" dxfId="1218" priority="663" operator="between">
      <formula>3</formula>
      <formula>4</formula>
    </cfRule>
    <cfRule type="cellIs" dxfId="1217" priority="664" operator="equal">
      <formula>5</formula>
    </cfRule>
  </conditionalFormatting>
  <conditionalFormatting sqref="AP80:AP82 AP84:AP94 AP8:AP78 AP96:AP1048576">
    <cfRule type="cellIs" dxfId="1216" priority="613" operator="between">
      <formula>5</formula>
      <formula>4</formula>
    </cfRule>
    <cfRule type="cellIs" dxfId="1215" priority="614" operator="between">
      <formula>3</formula>
      <formula>2</formula>
    </cfRule>
    <cfRule type="cellIs" dxfId="1214" priority="615" operator="equal">
      <formula>1</formula>
    </cfRule>
  </conditionalFormatting>
  <conditionalFormatting sqref="BP80:BP82 BF80:BF82 O80:O82 BA80:BA82 AQ80:AQ82 BP84:BP94 BF84:BF94 O84:O94 BA84:BA94 AQ84:AQ94 BP8:BP78 BF8:BF78 BA8:BA78 AQ8:AQ78 O8:O78 BP96:BP1048576 BF96:BF1048576 O96:O1048576 BA96:BA1048576 AQ96:AQ1048576">
    <cfRule type="cellIs" dxfId="1213" priority="656" operator="equal">
      <formula>1</formula>
    </cfRule>
    <cfRule type="cellIs" dxfId="1212" priority="657" operator="between">
      <formula>2</formula>
      <formula>4</formula>
    </cfRule>
    <cfRule type="cellIs" dxfId="1211" priority="658" operator="equal">
      <formula>5</formula>
    </cfRule>
  </conditionalFormatting>
  <conditionalFormatting sqref="AR80:AR82 AR84:AR94 AR8:AR78 AR96:AR1048576">
    <cfRule type="cellIs" dxfId="1210" priority="550" operator="between">
      <formula>5</formula>
      <formula>4</formula>
    </cfRule>
    <cfRule type="cellIs" dxfId="1209" priority="551" operator="equal">
      <formula>3</formula>
    </cfRule>
    <cfRule type="cellIs" dxfId="1208" priority="552" operator="equal">
      <formula>2</formula>
    </cfRule>
    <cfRule type="cellIs" dxfId="1207" priority="553" operator="equal">
      <formula>1</formula>
    </cfRule>
  </conditionalFormatting>
  <conditionalFormatting sqref="AT80:AT82 AT84:AT94 AT8:AT78 AT96:AT1048576">
    <cfRule type="cellIs" dxfId="1206" priority="546" operator="equal">
      <formula>5</formula>
    </cfRule>
    <cfRule type="cellIs" dxfId="1205" priority="547" operator="between">
      <formula>3</formula>
      <formula>4</formula>
    </cfRule>
    <cfRule type="cellIs" dxfId="1204" priority="548" operator="equal">
      <formula>2</formula>
    </cfRule>
    <cfRule type="cellIs" dxfId="1203" priority="549" operator="equal">
      <formula>1</formula>
    </cfRule>
  </conditionalFormatting>
  <conditionalFormatting sqref="AU80:AU82 AU84:AU94 AU8:AU78 AU96:AU1048576">
    <cfRule type="cellIs" dxfId="1202" priority="608" operator="equal">
      <formula>1</formula>
    </cfRule>
    <cfRule type="cellIs" dxfId="1201" priority="609" operator="between">
      <formula>2</formula>
      <formula>3</formula>
    </cfRule>
    <cfRule type="cellIs" dxfId="1200" priority="640" operator="equal">
      <formula>5</formula>
    </cfRule>
  </conditionalFormatting>
  <conditionalFormatting sqref="AX80:AX82 AX84:AX94 AX8:AX78 AX96:AX1048576">
    <cfRule type="cellIs" dxfId="1199" priority="602" operator="equal">
      <formula>1</formula>
    </cfRule>
    <cfRule type="cellIs" dxfId="1198" priority="603" operator="between">
      <formula>3</formula>
      <formula>2</formula>
    </cfRule>
    <cfRule type="cellIs" dxfId="1197" priority="604" operator="equal">
      <formula>5</formula>
    </cfRule>
  </conditionalFormatting>
  <conditionalFormatting sqref="AY80:AY82 AY84:AY94 AY8:AY78 AY96:AY1048576">
    <cfRule type="cellIs" dxfId="1196" priority="651" operator="equal">
      <formula>1</formula>
    </cfRule>
    <cfRule type="cellIs" dxfId="1195" priority="652" operator="equal">
      <formula>5</formula>
    </cfRule>
  </conditionalFormatting>
  <conditionalFormatting sqref="M156:M1048576">
    <cfRule type="cellIs" dxfId="1194" priority="693" operator="equal">
      <formula>1</formula>
    </cfRule>
    <cfRule type="cellIs" dxfId="1193" priority="695" operator="equal">
      <formula>5</formula>
    </cfRule>
  </conditionalFormatting>
  <conditionalFormatting sqref="U80:U82 U84:U94 U9:U78 U96:U1048576">
    <cfRule type="cellIs" dxfId="1192" priority="545" operator="equal">
      <formula>1</formula>
    </cfRule>
  </conditionalFormatting>
  <conditionalFormatting sqref="U80:U82 U84:U94 U9:U78 U96:U1048576">
    <cfRule type="cellIs" dxfId="1191" priority="543" operator="between">
      <formula>4</formula>
      <formula>5</formula>
    </cfRule>
    <cfRule type="cellIs" dxfId="1190" priority="544" operator="between">
      <formula>2</formula>
      <formula>3</formula>
    </cfRule>
  </conditionalFormatting>
  <conditionalFormatting sqref="Z80:Z82 Z84:Z94 Z8:Z78 Z96:Z1048576">
    <cfRule type="cellIs" dxfId="1189" priority="665" operator="equal">
      <formula>2</formula>
    </cfRule>
    <cfRule type="cellIs" dxfId="1188" priority="666" operator="equal">
      <formula>3</formula>
    </cfRule>
    <cfRule type="cellIs" dxfId="1187" priority="667" operator="equal">
      <formula>4</formula>
    </cfRule>
  </conditionalFormatting>
  <conditionalFormatting sqref="AK80:AK82 AK84:AK94 AK8:AK78 AK96:AK1048576">
    <cfRule type="cellIs" dxfId="1186" priority="538" operator="equal">
      <formula>4</formula>
    </cfRule>
    <cfRule type="cellIs" dxfId="1185" priority="539" operator="equal">
      <formula>2</formula>
    </cfRule>
  </conditionalFormatting>
  <conditionalFormatting sqref="BG80:BG82 BG84:BG94 BG8:BG78 BG96:BG1048576">
    <cfRule type="cellIs" dxfId="1184" priority="537" operator="equal">
      <formula>5</formula>
    </cfRule>
    <cfRule type="cellIs" dxfId="1183" priority="688" operator="equal">
      <formula>1</formula>
    </cfRule>
    <cfRule type="cellIs" dxfId="1182" priority="689" operator="equal">
      <formula>2</formula>
    </cfRule>
    <cfRule type="cellIs" dxfId="1181" priority="690" operator="equal">
      <formula>4</formula>
    </cfRule>
  </conditionalFormatting>
  <conditionalFormatting sqref="BM80:BM82 BM84:BM94 BM8:BM78 BM96:BM1048576">
    <cfRule type="cellIs" dxfId="1180" priority="533" operator="between">
      <formula>4</formula>
      <formula>5</formula>
    </cfRule>
    <cfRule type="cellIs" dxfId="1179" priority="585" operator="equal">
      <formula>2</formula>
    </cfRule>
    <cfRule type="cellIs" dxfId="1178" priority="586" operator="equal">
      <formula>1</formula>
    </cfRule>
  </conditionalFormatting>
  <conditionalFormatting sqref="BS80:BS82 BS84:BS94 BS8:BS27 BS30:BS58 BS66:BS68 BS73:BS78 BS96:BS135 BS139:BS1048576">
    <cfRule type="cellIs" dxfId="1177" priority="530" operator="equal">
      <formula>5</formula>
    </cfRule>
    <cfRule type="cellIs" dxfId="1176" priority="531" operator="between">
      <formula>2</formula>
      <formula>4</formula>
    </cfRule>
    <cfRule type="cellIs" dxfId="1175" priority="532" operator="equal">
      <formula>1</formula>
    </cfRule>
  </conditionalFormatting>
  <conditionalFormatting sqref="CE80:CE82 BV80:BW82 BY80:CB82 CG80:CG82 BT80:BT82 CE84:CE94 BV84:BW94 BY84:CB94 CG84:CG94 BT84:BT94 CE8:CE27 BV8:BW27 BY8:CB27 CG8:CG27 BT8:BT27 BT30:BT58 CG30:CG58 BY30:CB58 BV30:BW58 CE30:CE58 CE66:CE68 BV66:BW68 BY66:CB68 CG66:CG68 BT66:BT68 BT73:BT78 CG73:CG78 BY73:CB78 BV73:BW78 CE73:CE78 CE133:CE135 BV133:BW135 BY133:CB135 CG133:CG135 CE96:CE131 BV96:BW131 BY96:CB131 CG96:CG131 BT96:BT135 CE139:CE1048576 BV139:BW1048576 BY139:CB1048576 CG139:CG1048576 BT139:BT1048576">
    <cfRule type="cellIs" dxfId="1174" priority="527" operator="between">
      <formula>4</formula>
      <formula>5</formula>
    </cfRule>
    <cfRule type="cellIs" dxfId="1173" priority="528" operator="between">
      <formula>2</formula>
      <formula>3</formula>
    </cfRule>
    <cfRule type="cellIs" dxfId="1172" priority="529" operator="equal">
      <formula>1</formula>
    </cfRule>
  </conditionalFormatting>
  <conditionalFormatting sqref="BU80:BU82 BU84:BU94 BU8:BU27 BU30:BU58 BU66:BU68 BU73:BU78 BU96:BU135 BU139:BU1048576">
    <cfRule type="cellIs" dxfId="1171" priority="524" operator="between">
      <formula>4</formula>
      <formula>5</formula>
    </cfRule>
    <cfRule type="cellIs" dxfId="1170" priority="525" operator="equal">
      <formula>3</formula>
    </cfRule>
    <cfRule type="cellIs" dxfId="1169" priority="526" operator="between">
      <formula>1</formula>
      <formula>2</formula>
    </cfRule>
  </conditionalFormatting>
  <conditionalFormatting sqref="AI79 W79">
    <cfRule type="cellIs" dxfId="1168" priority="476" operator="equal">
      <formula>1</formula>
    </cfRule>
    <cfRule type="cellIs" dxfId="1167" priority="477" operator="equal">
      <formula>3</formula>
    </cfRule>
    <cfRule type="cellIs" dxfId="1166" priority="478" operator="between">
      <formula>4</formula>
      <formula>5</formula>
    </cfRule>
  </conditionalFormatting>
  <conditionalFormatting sqref="CK79 BJ79:BK79 AW79 AM79">
    <cfRule type="cellIs" dxfId="1165" priority="470" operator="equal">
      <formula>5</formula>
    </cfRule>
    <cfRule type="cellIs" dxfId="1164" priority="471" operator="equal">
      <formula>3</formula>
    </cfRule>
    <cfRule type="cellIs" dxfId="1163" priority="472" operator="equal">
      <formula>1</formula>
    </cfRule>
  </conditionalFormatting>
  <conditionalFormatting sqref="BN79 BL79 BD79 AZ79 AV79">
    <cfRule type="cellIs" dxfId="1162" priority="460" operator="equal">
      <formula>1</formula>
    </cfRule>
    <cfRule type="cellIs" dxfId="1161" priority="461" operator="between">
      <formula>2</formula>
      <formula>3</formula>
    </cfRule>
    <cfRule type="cellIs" dxfId="1160" priority="462" operator="between">
      <formula>5</formula>
      <formula>4</formula>
    </cfRule>
  </conditionalFormatting>
  <conditionalFormatting sqref="AB79">
    <cfRule type="cellIs" dxfId="1159" priority="512" operator="equal">
      <formula>1</formula>
    </cfRule>
    <cfRule type="cellIs" dxfId="1158" priority="513" operator="equal">
      <formula>2</formula>
    </cfRule>
    <cfRule type="cellIs" dxfId="1157" priority="514" operator="equal">
      <formula>3</formula>
    </cfRule>
    <cfRule type="cellIs" dxfId="1156" priority="515" operator="between">
      <formula>4</formula>
      <formula>5</formula>
    </cfRule>
  </conditionalFormatting>
  <conditionalFormatting sqref="S79 BQ79">
    <cfRule type="cellIs" dxfId="1155" priority="479" operator="between">
      <formula>1</formula>
      <formula>2</formula>
    </cfRule>
    <cfRule type="cellIs" dxfId="1154" priority="480" operator="equal">
      <formula>3</formula>
    </cfRule>
    <cfRule type="cellIs" dxfId="1153" priority="481" operator="equal">
      <formula>5</formula>
    </cfRule>
  </conditionalFormatting>
  <conditionalFormatting sqref="AO79">
    <cfRule type="cellIs" dxfId="1152" priority="489" operator="equal">
      <formula>1</formula>
    </cfRule>
    <cfRule type="cellIs" dxfId="1151" priority="490" operator="between">
      <formula>2</formula>
      <formula>3</formula>
    </cfRule>
    <cfRule type="cellIs" dxfId="1150" priority="491" operator="between">
      <formula>5</formula>
      <formula>4</formula>
    </cfRule>
  </conditionalFormatting>
  <conditionalFormatting sqref="AN79">
    <cfRule type="cellIs" dxfId="1149" priority="492" operator="between">
      <formula>1</formula>
      <formula>2</formula>
    </cfRule>
    <cfRule type="cellIs" dxfId="1148" priority="493" operator="between">
      <formula>3</formula>
      <formula>4</formula>
    </cfRule>
    <cfRule type="cellIs" dxfId="1147" priority="494" operator="equal">
      <formula>5</formula>
    </cfRule>
  </conditionalFormatting>
  <conditionalFormatting sqref="AP79">
    <cfRule type="cellIs" dxfId="1146" priority="473" operator="between">
      <formula>5</formula>
      <formula>4</formula>
    </cfRule>
    <cfRule type="cellIs" dxfId="1145" priority="474" operator="between">
      <formula>3</formula>
      <formula>2</formula>
    </cfRule>
    <cfRule type="cellIs" dxfId="1144" priority="475" operator="equal">
      <formula>1</formula>
    </cfRule>
  </conditionalFormatting>
  <conditionalFormatting sqref="BP79 BF79 O79 BA79 AQ79">
    <cfRule type="cellIs" dxfId="1143" priority="486" operator="equal">
      <formula>1</formula>
    </cfRule>
    <cfRule type="cellIs" dxfId="1142" priority="487" operator="between">
      <formula>2</formula>
      <formula>4</formula>
    </cfRule>
    <cfRule type="cellIs" dxfId="1141" priority="488" operator="equal">
      <formula>5</formula>
    </cfRule>
  </conditionalFormatting>
  <conditionalFormatting sqref="AR79">
    <cfRule type="cellIs" dxfId="1140" priority="456" operator="between">
      <formula>5</formula>
      <formula>4</formula>
    </cfRule>
    <cfRule type="cellIs" dxfId="1139" priority="457" operator="equal">
      <formula>3</formula>
    </cfRule>
    <cfRule type="cellIs" dxfId="1138" priority="458" operator="equal">
      <formula>2</formula>
    </cfRule>
    <cfRule type="cellIs" dxfId="1137" priority="459" operator="equal">
      <formula>1</formula>
    </cfRule>
  </conditionalFormatting>
  <conditionalFormatting sqref="AT79">
    <cfRule type="cellIs" dxfId="1136" priority="452" operator="equal">
      <formula>5</formula>
    </cfRule>
    <cfRule type="cellIs" dxfId="1135" priority="453" operator="between">
      <formula>3</formula>
      <formula>4</formula>
    </cfRule>
    <cfRule type="cellIs" dxfId="1134" priority="454" operator="equal">
      <formula>2</formula>
    </cfRule>
    <cfRule type="cellIs" dxfId="1133" priority="455" operator="equal">
      <formula>1</formula>
    </cfRule>
  </conditionalFormatting>
  <conditionalFormatting sqref="AU79">
    <cfRule type="cellIs" dxfId="1132" priority="468" operator="equal">
      <formula>1</formula>
    </cfRule>
    <cfRule type="cellIs" dxfId="1131" priority="469" operator="between">
      <formula>2</formula>
      <formula>3</formula>
    </cfRule>
    <cfRule type="cellIs" dxfId="1130" priority="482" operator="equal">
      <formula>5</formula>
    </cfRule>
  </conditionalFormatting>
  <conditionalFormatting sqref="AX79">
    <cfRule type="cellIs" dxfId="1129" priority="465" operator="equal">
      <formula>1</formula>
    </cfRule>
    <cfRule type="cellIs" dxfId="1128" priority="466" operator="between">
      <formula>3</formula>
      <formula>2</formula>
    </cfRule>
    <cfRule type="cellIs" dxfId="1127" priority="467" operator="equal">
      <formula>5</formula>
    </cfRule>
  </conditionalFormatting>
  <conditionalFormatting sqref="AY79">
    <cfRule type="cellIs" dxfId="1126" priority="484" operator="equal">
      <formula>1</formula>
    </cfRule>
    <cfRule type="cellIs" dxfId="1125" priority="485" operator="equal">
      <formula>5</formula>
    </cfRule>
  </conditionalFormatting>
  <conditionalFormatting sqref="U79">
    <cfRule type="cellIs" dxfId="1124" priority="451" operator="equal">
      <formula>1</formula>
    </cfRule>
  </conditionalFormatting>
  <conditionalFormatting sqref="U79">
    <cfRule type="cellIs" dxfId="1123" priority="449" operator="between">
      <formula>4</formula>
      <formula>5</formula>
    </cfRule>
    <cfRule type="cellIs" dxfId="1122" priority="450" operator="between">
      <formula>2</formula>
      <formula>3</formula>
    </cfRule>
  </conditionalFormatting>
  <conditionalFormatting sqref="Z79">
    <cfRule type="cellIs" dxfId="1121" priority="495" operator="equal">
      <formula>2</formula>
    </cfRule>
    <cfRule type="cellIs" dxfId="1120" priority="496" operator="equal">
      <formula>3</formula>
    </cfRule>
    <cfRule type="cellIs" dxfId="1119" priority="497" operator="equal">
      <formula>4</formula>
    </cfRule>
  </conditionalFormatting>
  <conditionalFormatting sqref="AK79">
    <cfRule type="cellIs" dxfId="1118" priority="447" operator="equal">
      <formula>4</formula>
    </cfRule>
    <cfRule type="cellIs" dxfId="1117" priority="448" operator="equal">
      <formula>2</formula>
    </cfRule>
  </conditionalFormatting>
  <conditionalFormatting sqref="BG79">
    <cfRule type="cellIs" dxfId="1116" priority="446" operator="equal">
      <formula>5</formula>
    </cfRule>
    <cfRule type="cellIs" dxfId="1115" priority="500" operator="equal">
      <formula>1</formula>
    </cfRule>
    <cfRule type="cellIs" dxfId="1114" priority="501" operator="equal">
      <formula>2</formula>
    </cfRule>
    <cfRule type="cellIs" dxfId="1113" priority="502" operator="equal">
      <formula>4</formula>
    </cfRule>
  </conditionalFormatting>
  <conditionalFormatting sqref="BM79">
    <cfRule type="cellIs" dxfId="1112" priority="445" operator="between">
      <formula>4</formula>
      <formula>5</formula>
    </cfRule>
    <cfRule type="cellIs" dxfId="1111" priority="463" operator="equal">
      <formula>2</formula>
    </cfRule>
    <cfRule type="cellIs" dxfId="1110" priority="464" operator="equal">
      <formula>1</formula>
    </cfRule>
  </conditionalFormatting>
  <conditionalFormatting sqref="BS79">
    <cfRule type="cellIs" dxfId="1109" priority="442" operator="equal">
      <formula>5</formula>
    </cfRule>
    <cfRule type="cellIs" dxfId="1108" priority="443" operator="between">
      <formula>2</formula>
      <formula>4</formula>
    </cfRule>
    <cfRule type="cellIs" dxfId="1107" priority="444" operator="equal">
      <formula>1</formula>
    </cfRule>
  </conditionalFormatting>
  <conditionalFormatting sqref="CE79 BV79:BW79 BY79:CB79 CG79 BT79">
    <cfRule type="cellIs" dxfId="1106" priority="439" operator="between">
      <formula>4</formula>
      <formula>5</formula>
    </cfRule>
    <cfRule type="cellIs" dxfId="1105" priority="440" operator="between">
      <formula>2</formula>
      <formula>3</formula>
    </cfRule>
    <cfRule type="cellIs" dxfId="1104" priority="441" operator="equal">
      <formula>1</formula>
    </cfRule>
  </conditionalFormatting>
  <conditionalFormatting sqref="BU79">
    <cfRule type="cellIs" dxfId="1103" priority="436" operator="between">
      <formula>4</formula>
      <formula>5</formula>
    </cfRule>
    <cfRule type="cellIs" dxfId="1102" priority="437" operator="equal">
      <formula>3</formula>
    </cfRule>
    <cfRule type="cellIs" dxfId="1101" priority="438" operator="between">
      <formula>1</formula>
      <formula>2</formula>
    </cfRule>
  </conditionalFormatting>
  <conditionalFormatting sqref="S8">
    <cfRule type="cellIs" dxfId="1100" priority="428" operator="equal">
      <formula>1</formula>
    </cfRule>
    <cfRule type="cellIs" dxfId="1099" priority="429" operator="equal">
      <formula>5</formula>
    </cfRule>
  </conditionalFormatting>
  <conditionalFormatting sqref="M84:M94 M8:M82 M96:M155">
    <cfRule type="cellIs" dxfId="1098" priority="422" operator="equal">
      <formula>1</formula>
    </cfRule>
    <cfRule type="cellIs" dxfId="1097" priority="423" operator="equal">
      <formula>5</formula>
    </cfRule>
  </conditionalFormatting>
  <conditionalFormatting sqref="P83">
    <cfRule type="cellIs" dxfId="1096" priority="415" operator="between">
      <formula>1</formula>
      <formula>2</formula>
    </cfRule>
    <cfRule type="cellIs" dxfId="1095" priority="420" operator="equal">
      <formula>3</formula>
    </cfRule>
    <cfRule type="cellIs" dxfId="1094" priority="421" operator="between">
      <formula>5</formula>
      <formula>4</formula>
    </cfRule>
  </conditionalFormatting>
  <conditionalFormatting sqref="AB83">
    <cfRule type="cellIs" dxfId="1093" priority="416" operator="equal">
      <formula>1</formula>
    </cfRule>
    <cfRule type="cellIs" dxfId="1092" priority="417" operator="equal">
      <formula>2</formula>
    </cfRule>
    <cfRule type="cellIs" dxfId="1091" priority="418" operator="equal">
      <formula>3</formula>
    </cfRule>
    <cfRule type="cellIs" dxfId="1090" priority="419" operator="between">
      <formula>4</formula>
      <formula>5</formula>
    </cfRule>
  </conditionalFormatting>
  <conditionalFormatting sqref="AC83">
    <cfRule type="cellIs" dxfId="1089" priority="358" operator="between">
      <formula>1</formula>
      <formula>2</formula>
    </cfRule>
    <cfRule type="cellIs" dxfId="1088" priority="359" operator="equal">
      <formula>3</formula>
    </cfRule>
    <cfRule type="cellIs" dxfId="1087" priority="360" operator="equal">
      <formula>5</formula>
    </cfRule>
  </conditionalFormatting>
  <conditionalFormatting sqref="AO83">
    <cfRule type="cellIs" dxfId="1086" priority="380" operator="equal">
      <formula>1</formula>
    </cfRule>
    <cfRule type="cellIs" dxfId="1085" priority="381" operator="between">
      <formula>2</formula>
      <formula>3</formula>
    </cfRule>
    <cfRule type="cellIs" dxfId="1084" priority="382" operator="between">
      <formula>5</formula>
      <formula>4</formula>
    </cfRule>
  </conditionalFormatting>
  <conditionalFormatting sqref="AM83">
    <cfRule type="cellIs" dxfId="1083" priority="346" operator="equal">
      <formula>5</formula>
    </cfRule>
    <cfRule type="cellIs" dxfId="1082" priority="347" operator="equal">
      <formula>3</formula>
    </cfRule>
    <cfRule type="cellIs" dxfId="1081" priority="348" operator="equal">
      <formula>1</formula>
    </cfRule>
  </conditionalFormatting>
  <conditionalFormatting sqref="AN83">
    <cfRule type="cellIs" dxfId="1080" priority="383" operator="between">
      <formula>1</formula>
      <formula>2</formula>
    </cfRule>
    <cfRule type="cellIs" dxfId="1079" priority="384" operator="between">
      <formula>3</formula>
      <formula>4</formula>
    </cfRule>
    <cfRule type="cellIs" dxfId="1078" priority="385" operator="equal">
      <formula>5</formula>
    </cfRule>
  </conditionalFormatting>
  <conditionalFormatting sqref="AP83">
    <cfRule type="cellIs" dxfId="1077" priority="343" operator="between">
      <formula>5</formula>
      <formula>4</formula>
    </cfRule>
    <cfRule type="cellIs" dxfId="1076" priority="344" operator="between">
      <formula>3</formula>
      <formula>2</formula>
    </cfRule>
    <cfRule type="cellIs" dxfId="1075" priority="345" operator="equal">
      <formula>1</formula>
    </cfRule>
  </conditionalFormatting>
  <conditionalFormatting sqref="AQ83">
    <cfRule type="cellIs" dxfId="1074" priority="377" operator="equal">
      <formula>1</formula>
    </cfRule>
    <cfRule type="cellIs" dxfId="1073" priority="378" operator="between">
      <formula>2</formula>
      <formula>4</formula>
    </cfRule>
    <cfRule type="cellIs" dxfId="1072" priority="379" operator="equal">
      <formula>5</formula>
    </cfRule>
  </conditionalFormatting>
  <conditionalFormatting sqref="AR83">
    <cfRule type="cellIs" dxfId="1071" priority="308" operator="between">
      <formula>5</formula>
      <formula>4</formula>
    </cfRule>
    <cfRule type="cellIs" dxfId="1070" priority="309" operator="equal">
      <formula>3</formula>
    </cfRule>
    <cfRule type="cellIs" dxfId="1069" priority="310" operator="equal">
      <formula>2</formula>
    </cfRule>
    <cfRule type="cellIs" dxfId="1068" priority="311" operator="equal">
      <formula>1</formula>
    </cfRule>
  </conditionalFormatting>
  <conditionalFormatting sqref="AT83">
    <cfRule type="cellIs" dxfId="1067" priority="304" operator="equal">
      <formula>5</formula>
    </cfRule>
    <cfRule type="cellIs" dxfId="1066" priority="305" operator="between">
      <formula>3</formula>
      <formula>4</formula>
    </cfRule>
    <cfRule type="cellIs" dxfId="1065" priority="306" operator="equal">
      <formula>2</formula>
    </cfRule>
    <cfRule type="cellIs" dxfId="1064" priority="307" operator="equal">
      <formula>1</formula>
    </cfRule>
  </conditionalFormatting>
  <conditionalFormatting sqref="AU83">
    <cfRule type="cellIs" dxfId="1063" priority="341" operator="equal">
      <formula>1</formula>
    </cfRule>
    <cfRule type="cellIs" dxfId="1062" priority="342" operator="between">
      <formula>2</formula>
      <formula>3</formula>
    </cfRule>
    <cfRule type="cellIs" dxfId="1061" priority="361" operator="equal">
      <formula>5</formula>
    </cfRule>
  </conditionalFormatting>
  <conditionalFormatting sqref="AV83">
    <cfRule type="cellIs" dxfId="1060" priority="374" operator="equal">
      <formula>1</formula>
    </cfRule>
    <cfRule type="cellIs" dxfId="1059" priority="375" operator="between">
      <formula>2</formula>
      <formula>3</formula>
    </cfRule>
    <cfRule type="cellIs" dxfId="1058" priority="376" operator="between">
      <formula>5</formula>
      <formula>4</formula>
    </cfRule>
  </conditionalFormatting>
  <conditionalFormatting sqref="AW83">
    <cfRule type="cellIs" dxfId="1057" priority="338" operator="equal">
      <formula>5</formula>
    </cfRule>
    <cfRule type="cellIs" dxfId="1056" priority="339" operator="equal">
      <formula>3</formula>
    </cfRule>
    <cfRule type="cellIs" dxfId="1055" priority="340" operator="equal">
      <formula>1</formula>
    </cfRule>
  </conditionalFormatting>
  <conditionalFormatting sqref="AX83">
    <cfRule type="cellIs" dxfId="1054" priority="335" operator="equal">
      <formula>1</formula>
    </cfRule>
    <cfRule type="cellIs" dxfId="1053" priority="336" operator="between">
      <formula>3</formula>
      <formula>2</formula>
    </cfRule>
    <cfRule type="cellIs" dxfId="1052" priority="337" operator="equal">
      <formula>5</formula>
    </cfRule>
  </conditionalFormatting>
  <conditionalFormatting sqref="AY83">
    <cfRule type="cellIs" dxfId="1051" priority="372" operator="equal">
      <formula>1</formula>
    </cfRule>
    <cfRule type="cellIs" dxfId="1050" priority="373" operator="equal">
      <formula>5</formula>
    </cfRule>
  </conditionalFormatting>
  <conditionalFormatting sqref="AZ83">
    <cfRule type="cellIs" dxfId="1049" priority="332" operator="equal">
      <formula>1</formula>
    </cfRule>
    <cfRule type="cellIs" dxfId="1048" priority="333" operator="between">
      <formula>2</formula>
      <formula>3</formula>
    </cfRule>
    <cfRule type="cellIs" dxfId="1047" priority="334" operator="between">
      <formula>5</formula>
      <formula>4</formula>
    </cfRule>
  </conditionalFormatting>
  <conditionalFormatting sqref="BA83">
    <cfRule type="cellIs" dxfId="1046" priority="329" operator="equal">
      <formula>1</formula>
    </cfRule>
    <cfRule type="cellIs" dxfId="1045" priority="330" operator="between">
      <formula>2</formula>
      <formula>4</formula>
    </cfRule>
    <cfRule type="cellIs" dxfId="1044" priority="331" operator="equal">
      <formula>5</formula>
    </cfRule>
  </conditionalFormatting>
  <conditionalFormatting sqref="O83">
    <cfRule type="cellIs" dxfId="1043" priority="412" operator="equal">
      <formula>1</formula>
    </cfRule>
    <cfRule type="cellIs" dxfId="1042" priority="413" operator="between">
      <formula>2</formula>
      <formula>4</formula>
    </cfRule>
    <cfRule type="cellIs" dxfId="1041" priority="414" operator="equal">
      <formula>5</formula>
    </cfRule>
  </conditionalFormatting>
  <conditionalFormatting sqref="T83">
    <cfRule type="cellIs" dxfId="1040" priority="401" operator="equal">
      <formula>1</formula>
    </cfRule>
    <cfRule type="cellIs" dxfId="1039" priority="402" operator="equal">
      <formula>3</formula>
    </cfRule>
    <cfRule type="cellIs" dxfId="1038" priority="403" operator="equal">
      <formula>5</formula>
    </cfRule>
  </conditionalFormatting>
  <conditionalFormatting sqref="U83">
    <cfRule type="cellIs" dxfId="1037" priority="303" operator="equal">
      <formula>1</formula>
    </cfRule>
  </conditionalFormatting>
  <conditionalFormatting sqref="U83">
    <cfRule type="cellIs" dxfId="1036" priority="301" operator="between">
      <formula>4</formula>
      <formula>5</formula>
    </cfRule>
    <cfRule type="cellIs" dxfId="1035" priority="302" operator="between">
      <formula>2</formula>
      <formula>3</formula>
    </cfRule>
  </conditionalFormatting>
  <conditionalFormatting sqref="W83">
    <cfRule type="cellIs" dxfId="1034" priority="395" operator="equal">
      <formula>1</formula>
    </cfRule>
    <cfRule type="cellIs" dxfId="1033" priority="396" operator="equal">
      <formula>3</formula>
    </cfRule>
    <cfRule type="cellIs" dxfId="1032" priority="397" operator="between">
      <formula>4</formula>
      <formula>5</formula>
    </cfRule>
  </conditionalFormatting>
  <conditionalFormatting sqref="Z83">
    <cfRule type="cellIs" dxfId="1031" priority="386" operator="equal">
      <formula>2</formula>
    </cfRule>
    <cfRule type="cellIs" dxfId="1030" priority="387" operator="equal">
      <formula>3</formula>
    </cfRule>
    <cfRule type="cellIs" dxfId="1029" priority="388" operator="equal">
      <formula>4</formula>
    </cfRule>
  </conditionalFormatting>
  <conditionalFormatting sqref="AI83">
    <cfRule type="cellIs" dxfId="1025" priority="352" operator="equal">
      <formula>1</formula>
    </cfRule>
    <cfRule type="cellIs" dxfId="1024" priority="353" operator="equal">
      <formula>3</formula>
    </cfRule>
    <cfRule type="cellIs" dxfId="1023" priority="354" operator="between">
      <formula>4</formula>
      <formula>5</formula>
    </cfRule>
  </conditionalFormatting>
  <conditionalFormatting sqref="AK83">
    <cfRule type="cellIs" dxfId="1022" priority="296" operator="equal">
      <formula>4</formula>
    </cfRule>
    <cfRule type="cellIs" dxfId="1021" priority="297" operator="equal">
      <formula>2</formula>
    </cfRule>
  </conditionalFormatting>
  <conditionalFormatting sqref="BD83">
    <cfRule type="cellIs" dxfId="1017" priority="366" operator="equal">
      <formula>1</formula>
    </cfRule>
    <cfRule type="cellIs" dxfId="1016" priority="367" operator="between">
      <formula>2</formula>
      <formula>3</formula>
    </cfRule>
    <cfRule type="cellIs" dxfId="1015" priority="368" operator="between">
      <formula>5</formula>
      <formula>4</formula>
    </cfRule>
  </conditionalFormatting>
  <conditionalFormatting sqref="BF83">
    <cfRule type="cellIs" dxfId="1014" priority="326" operator="equal">
      <formula>1</formula>
    </cfRule>
    <cfRule type="cellIs" dxfId="1013" priority="327" operator="between">
      <formula>2</formula>
      <formula>4</formula>
    </cfRule>
    <cfRule type="cellIs" dxfId="1012" priority="328" operator="equal">
      <formula>5</formula>
    </cfRule>
  </conditionalFormatting>
  <conditionalFormatting sqref="BG83">
    <cfRule type="cellIs" dxfId="1011" priority="295" operator="equal">
      <formula>5</formula>
    </cfRule>
    <cfRule type="cellIs" dxfId="1010" priority="409" operator="equal">
      <formula>1</formula>
    </cfRule>
    <cfRule type="cellIs" dxfId="1009" priority="410" operator="equal">
      <formula>2</formula>
    </cfRule>
    <cfRule type="cellIs" dxfId="1008" priority="411" operator="equal">
      <formula>4</formula>
    </cfRule>
  </conditionalFormatting>
  <conditionalFormatting sqref="BJ83">
    <cfRule type="cellIs" dxfId="1007" priority="323" operator="equal">
      <formula>5</formula>
    </cfRule>
    <cfRule type="cellIs" dxfId="1006" priority="324" operator="equal">
      <formula>3</formula>
    </cfRule>
    <cfRule type="cellIs" dxfId="1005" priority="325" operator="equal">
      <formula>1</formula>
    </cfRule>
  </conditionalFormatting>
  <conditionalFormatting sqref="BK83">
    <cfRule type="cellIs" dxfId="1004" priority="292" operator="equal">
      <formula>5</formula>
    </cfRule>
    <cfRule type="cellIs" dxfId="1003" priority="293" operator="equal">
      <formula>3</formula>
    </cfRule>
    <cfRule type="cellIs" dxfId="1002" priority="294" operator="equal">
      <formula>1</formula>
    </cfRule>
  </conditionalFormatting>
  <conditionalFormatting sqref="BL83">
    <cfRule type="cellIs" dxfId="1001" priority="362" operator="equal">
      <formula>1</formula>
    </cfRule>
    <cfRule type="cellIs" dxfId="1000" priority="363" operator="between">
      <formula>2</formula>
      <formula>3</formula>
    </cfRule>
    <cfRule type="cellIs" dxfId="999" priority="364" operator="between">
      <formula>5</formula>
      <formula>4</formula>
    </cfRule>
  </conditionalFormatting>
  <conditionalFormatting sqref="BM83">
    <cfRule type="cellIs" dxfId="998" priority="291" operator="between">
      <formula>4</formula>
      <formula>5</formula>
    </cfRule>
    <cfRule type="cellIs" dxfId="997" priority="321" operator="equal">
      <formula>2</formula>
    </cfRule>
    <cfRule type="cellIs" dxfId="996" priority="322" operator="equal">
      <formula>1</formula>
    </cfRule>
  </conditionalFormatting>
  <conditionalFormatting sqref="BN83">
    <cfRule type="cellIs" dxfId="995" priority="318" operator="equal">
      <formula>1</formula>
    </cfRule>
    <cfRule type="cellIs" dxfId="994" priority="319" operator="between">
      <formula>2</formula>
      <formula>3</formula>
    </cfRule>
    <cfRule type="cellIs" dxfId="993" priority="320" operator="between">
      <formula>5</formula>
      <formula>4</formula>
    </cfRule>
  </conditionalFormatting>
  <conditionalFormatting sqref="BP83">
    <cfRule type="cellIs" dxfId="992" priority="315" operator="equal">
      <formula>1</formula>
    </cfRule>
    <cfRule type="cellIs" dxfId="991" priority="316" operator="between">
      <formula>2</formula>
      <formula>4</formula>
    </cfRule>
    <cfRule type="cellIs" dxfId="990" priority="317" operator="equal">
      <formula>5</formula>
    </cfRule>
  </conditionalFormatting>
  <conditionalFormatting sqref="BQ83">
    <cfRule type="cellIs" dxfId="989" priority="312" operator="between">
      <formula>1</formula>
      <formula>2</formula>
    </cfRule>
    <cfRule type="cellIs" dxfId="988" priority="313" operator="equal">
      <formula>3</formula>
    </cfRule>
    <cfRule type="cellIs" dxfId="987" priority="314" operator="equal">
      <formula>5</formula>
    </cfRule>
  </conditionalFormatting>
  <conditionalFormatting sqref="BS83">
    <cfRule type="cellIs" dxfId="986" priority="288" operator="equal">
      <formula>5</formula>
    </cfRule>
    <cfRule type="cellIs" dxfId="985" priority="289" operator="between">
      <formula>2</formula>
      <formula>4</formula>
    </cfRule>
    <cfRule type="cellIs" dxfId="984" priority="290" operator="equal">
      <formula>1</formula>
    </cfRule>
  </conditionalFormatting>
  <conditionalFormatting sqref="BT83">
    <cfRule type="cellIs" dxfId="983" priority="285" operator="between">
      <formula>4</formula>
      <formula>5</formula>
    </cfRule>
    <cfRule type="cellIs" dxfId="982" priority="286" operator="between">
      <formula>2</formula>
      <formula>3</formula>
    </cfRule>
    <cfRule type="cellIs" dxfId="981" priority="287" operator="equal">
      <formula>1</formula>
    </cfRule>
  </conditionalFormatting>
  <conditionalFormatting sqref="BU83">
    <cfRule type="cellIs" dxfId="980" priority="282" operator="between">
      <formula>4</formula>
      <formula>5</formula>
    </cfRule>
    <cfRule type="cellIs" dxfId="979" priority="283" operator="equal">
      <formula>3</formula>
    </cfRule>
    <cfRule type="cellIs" dxfId="978" priority="284" operator="between">
      <formula>1</formula>
      <formula>2</formula>
    </cfRule>
  </conditionalFormatting>
  <conditionalFormatting sqref="CG83 BY83:CB83 BV83:BW83 CE83">
    <cfRule type="cellIs" dxfId="977" priority="279" operator="between">
      <formula>4</formula>
      <formula>5</formula>
    </cfRule>
    <cfRule type="cellIs" dxfId="976" priority="280" operator="between">
      <formula>2</formula>
      <formula>3</formula>
    </cfRule>
    <cfRule type="cellIs" dxfId="975" priority="281" operator="equal">
      <formula>1</formula>
    </cfRule>
  </conditionalFormatting>
  <conditionalFormatting sqref="CK83">
    <cfRule type="cellIs" dxfId="974" priority="276" operator="equal">
      <formula>5</formula>
    </cfRule>
    <cfRule type="cellIs" dxfId="973" priority="277" operator="equal">
      <formula>3</formula>
    </cfRule>
    <cfRule type="cellIs" dxfId="972" priority="278" operator="equal">
      <formula>1</formula>
    </cfRule>
  </conditionalFormatting>
  <conditionalFormatting sqref="S83">
    <cfRule type="cellIs" dxfId="971" priority="398" operator="between">
      <formula>1</formula>
      <formula>2</formula>
    </cfRule>
    <cfRule type="cellIs" dxfId="970" priority="399" operator="equal">
      <formula>3</formula>
    </cfRule>
    <cfRule type="cellIs" dxfId="969" priority="400" operator="equal">
      <formula>5</formula>
    </cfRule>
  </conditionalFormatting>
  <conditionalFormatting sqref="M83">
    <cfRule type="cellIs" dxfId="968" priority="274" operator="equal">
      <formula>1</formula>
    </cfRule>
    <cfRule type="cellIs" dxfId="967" priority="275" operator="equal">
      <formula>5</formula>
    </cfRule>
  </conditionalFormatting>
  <conditionalFormatting sqref="P95">
    <cfRule type="cellIs" dxfId="966" priority="265" operator="between">
      <formula>1</formula>
      <formula>2</formula>
    </cfRule>
    <cfRule type="cellIs" dxfId="965" priority="270" operator="equal">
      <formula>3</formula>
    </cfRule>
    <cfRule type="cellIs" dxfId="964" priority="271" operator="between">
      <formula>5</formula>
      <formula>4</formula>
    </cfRule>
  </conditionalFormatting>
  <conditionalFormatting sqref="AB95">
    <cfRule type="cellIs" dxfId="963" priority="266" operator="equal">
      <formula>1</formula>
    </cfRule>
    <cfRule type="cellIs" dxfId="962" priority="267" operator="equal">
      <formula>2</formula>
    </cfRule>
    <cfRule type="cellIs" dxfId="961" priority="268" operator="equal">
      <formula>3</formula>
    </cfRule>
    <cfRule type="cellIs" dxfId="960" priority="269" operator="between">
      <formula>4</formula>
      <formula>5</formula>
    </cfRule>
  </conditionalFormatting>
  <conditionalFormatting sqref="AC95">
    <cfRule type="cellIs" dxfId="959" priority="208" operator="between">
      <formula>1</formula>
      <formula>2</formula>
    </cfRule>
    <cfRule type="cellIs" dxfId="958" priority="209" operator="equal">
      <formula>3</formula>
    </cfRule>
    <cfRule type="cellIs" dxfId="957" priority="210" operator="equal">
      <formula>5</formula>
    </cfRule>
  </conditionalFormatting>
  <conditionalFormatting sqref="AO95">
    <cfRule type="cellIs" dxfId="956" priority="230" operator="equal">
      <formula>1</formula>
    </cfRule>
    <cfRule type="cellIs" dxfId="955" priority="231" operator="between">
      <formula>2</formula>
      <formula>3</formula>
    </cfRule>
    <cfRule type="cellIs" dxfId="954" priority="232" operator="between">
      <formula>5</formula>
      <formula>4</formula>
    </cfRule>
  </conditionalFormatting>
  <conditionalFormatting sqref="AM95">
    <cfRule type="cellIs" dxfId="953" priority="196" operator="equal">
      <formula>5</formula>
    </cfRule>
    <cfRule type="cellIs" dxfId="952" priority="197" operator="equal">
      <formula>3</formula>
    </cfRule>
    <cfRule type="cellIs" dxfId="951" priority="198" operator="equal">
      <formula>1</formula>
    </cfRule>
  </conditionalFormatting>
  <conditionalFormatting sqref="AN95">
    <cfRule type="cellIs" dxfId="950" priority="233" operator="between">
      <formula>1</formula>
      <formula>2</formula>
    </cfRule>
    <cfRule type="cellIs" dxfId="949" priority="234" operator="between">
      <formula>3</formula>
      <formula>4</formula>
    </cfRule>
    <cfRule type="cellIs" dxfId="948" priority="235" operator="equal">
      <formula>5</formula>
    </cfRule>
  </conditionalFormatting>
  <conditionalFormatting sqref="AP95">
    <cfRule type="cellIs" dxfId="947" priority="193" operator="between">
      <formula>5</formula>
      <formula>4</formula>
    </cfRule>
    <cfRule type="cellIs" dxfId="946" priority="194" operator="between">
      <formula>3</formula>
      <formula>2</formula>
    </cfRule>
    <cfRule type="cellIs" dxfId="945" priority="195" operator="equal">
      <formula>1</formula>
    </cfRule>
  </conditionalFormatting>
  <conditionalFormatting sqref="AQ95">
    <cfRule type="cellIs" dxfId="944" priority="227" operator="equal">
      <formula>1</formula>
    </cfRule>
    <cfRule type="cellIs" dxfId="943" priority="228" operator="between">
      <formula>2</formula>
      <formula>4</formula>
    </cfRule>
    <cfRule type="cellIs" dxfId="942" priority="229" operator="equal">
      <formula>5</formula>
    </cfRule>
  </conditionalFormatting>
  <conditionalFormatting sqref="AR95">
    <cfRule type="cellIs" dxfId="941" priority="158" operator="between">
      <formula>5</formula>
      <formula>4</formula>
    </cfRule>
    <cfRule type="cellIs" dxfId="940" priority="159" operator="equal">
      <formula>3</formula>
    </cfRule>
    <cfRule type="cellIs" dxfId="939" priority="160" operator="equal">
      <formula>2</formula>
    </cfRule>
    <cfRule type="cellIs" dxfId="938" priority="161" operator="equal">
      <formula>1</formula>
    </cfRule>
  </conditionalFormatting>
  <conditionalFormatting sqref="AT95">
    <cfRule type="cellIs" dxfId="937" priority="154" operator="equal">
      <formula>5</formula>
    </cfRule>
    <cfRule type="cellIs" dxfId="936" priority="155" operator="between">
      <formula>3</formula>
      <formula>4</formula>
    </cfRule>
    <cfRule type="cellIs" dxfId="935" priority="156" operator="equal">
      <formula>2</formula>
    </cfRule>
    <cfRule type="cellIs" dxfId="934" priority="157" operator="equal">
      <formula>1</formula>
    </cfRule>
  </conditionalFormatting>
  <conditionalFormatting sqref="AU95">
    <cfRule type="cellIs" dxfId="933" priority="191" operator="equal">
      <formula>1</formula>
    </cfRule>
    <cfRule type="cellIs" dxfId="932" priority="192" operator="between">
      <formula>2</formula>
      <formula>3</formula>
    </cfRule>
    <cfRule type="cellIs" dxfId="931" priority="211" operator="equal">
      <formula>5</formula>
    </cfRule>
  </conditionalFormatting>
  <conditionalFormatting sqref="AV95">
    <cfRule type="cellIs" dxfId="930" priority="224" operator="equal">
      <formula>1</formula>
    </cfRule>
    <cfRule type="cellIs" dxfId="929" priority="225" operator="between">
      <formula>2</formula>
      <formula>3</formula>
    </cfRule>
    <cfRule type="cellIs" dxfId="928" priority="226" operator="between">
      <formula>5</formula>
      <formula>4</formula>
    </cfRule>
  </conditionalFormatting>
  <conditionalFormatting sqref="AW95">
    <cfRule type="cellIs" dxfId="927" priority="188" operator="equal">
      <formula>5</formula>
    </cfRule>
    <cfRule type="cellIs" dxfId="926" priority="189" operator="equal">
      <formula>3</formula>
    </cfRule>
    <cfRule type="cellIs" dxfId="925" priority="190" operator="equal">
      <formula>1</formula>
    </cfRule>
  </conditionalFormatting>
  <conditionalFormatting sqref="AX95">
    <cfRule type="cellIs" dxfId="924" priority="185" operator="equal">
      <formula>1</formula>
    </cfRule>
    <cfRule type="cellIs" dxfId="923" priority="186" operator="between">
      <formula>3</formula>
      <formula>2</formula>
    </cfRule>
    <cfRule type="cellIs" dxfId="922" priority="187" operator="equal">
      <formula>5</formula>
    </cfRule>
  </conditionalFormatting>
  <conditionalFormatting sqref="AY95">
    <cfRule type="cellIs" dxfId="921" priority="222" operator="equal">
      <formula>1</formula>
    </cfRule>
    <cfRule type="cellIs" dxfId="920" priority="223" operator="equal">
      <formula>5</formula>
    </cfRule>
  </conditionalFormatting>
  <conditionalFormatting sqref="AZ95">
    <cfRule type="cellIs" dxfId="919" priority="182" operator="equal">
      <formula>1</formula>
    </cfRule>
    <cfRule type="cellIs" dxfId="918" priority="183" operator="between">
      <formula>2</formula>
      <formula>3</formula>
    </cfRule>
    <cfRule type="cellIs" dxfId="917" priority="184" operator="between">
      <formula>5</formula>
      <formula>4</formula>
    </cfRule>
  </conditionalFormatting>
  <conditionalFormatting sqref="BA95">
    <cfRule type="cellIs" dxfId="916" priority="179" operator="equal">
      <formula>1</formula>
    </cfRule>
    <cfRule type="cellIs" dxfId="915" priority="180" operator="between">
      <formula>2</formula>
      <formula>4</formula>
    </cfRule>
    <cfRule type="cellIs" dxfId="914" priority="181" operator="equal">
      <formula>5</formula>
    </cfRule>
  </conditionalFormatting>
  <conditionalFormatting sqref="O95">
    <cfRule type="cellIs" dxfId="913" priority="262" operator="equal">
      <formula>1</formula>
    </cfRule>
    <cfRule type="cellIs" dxfId="912" priority="263" operator="between">
      <formula>2</formula>
      <formula>4</formula>
    </cfRule>
    <cfRule type="cellIs" dxfId="911" priority="264" operator="equal">
      <formula>5</formula>
    </cfRule>
  </conditionalFormatting>
  <conditionalFormatting sqref="T95">
    <cfRule type="cellIs" dxfId="910" priority="251" operator="equal">
      <formula>1</formula>
    </cfRule>
    <cfRule type="cellIs" dxfId="909" priority="252" operator="equal">
      <formula>3</formula>
    </cfRule>
    <cfRule type="cellIs" dxfId="908" priority="253" operator="equal">
      <formula>5</formula>
    </cfRule>
  </conditionalFormatting>
  <conditionalFormatting sqref="U95">
    <cfRule type="cellIs" dxfId="907" priority="153" operator="equal">
      <formula>1</formula>
    </cfRule>
  </conditionalFormatting>
  <conditionalFormatting sqref="U95">
    <cfRule type="cellIs" dxfId="906" priority="151" operator="between">
      <formula>4</formula>
      <formula>5</formula>
    </cfRule>
    <cfRule type="cellIs" dxfId="905" priority="152" operator="between">
      <formula>2</formula>
      <formula>3</formula>
    </cfRule>
  </conditionalFormatting>
  <conditionalFormatting sqref="W95">
    <cfRule type="cellIs" dxfId="904" priority="245" operator="equal">
      <formula>1</formula>
    </cfRule>
    <cfRule type="cellIs" dxfId="903" priority="246" operator="equal">
      <formula>3</formula>
    </cfRule>
    <cfRule type="cellIs" dxfId="902" priority="247" operator="between">
      <formula>4</formula>
      <formula>5</formula>
    </cfRule>
  </conditionalFormatting>
  <conditionalFormatting sqref="Z95">
    <cfRule type="cellIs" dxfId="901" priority="236" operator="equal">
      <formula>2</formula>
    </cfRule>
    <cfRule type="cellIs" dxfId="900" priority="237" operator="equal">
      <formula>3</formula>
    </cfRule>
    <cfRule type="cellIs" dxfId="899" priority="238" operator="equal">
      <formula>4</formula>
    </cfRule>
  </conditionalFormatting>
  <conditionalFormatting sqref="AI95">
    <cfRule type="cellIs" dxfId="895" priority="202" operator="equal">
      <formula>1</formula>
    </cfRule>
    <cfRule type="cellIs" dxfId="894" priority="203" operator="equal">
      <formula>3</formula>
    </cfRule>
    <cfRule type="cellIs" dxfId="893" priority="204" operator="between">
      <formula>4</formula>
      <formula>5</formula>
    </cfRule>
  </conditionalFormatting>
  <conditionalFormatting sqref="AK95">
    <cfRule type="cellIs" dxfId="892" priority="146" operator="equal">
      <formula>4</formula>
    </cfRule>
    <cfRule type="cellIs" dxfId="891" priority="147" operator="equal">
      <formula>2</formula>
    </cfRule>
  </conditionalFormatting>
  <conditionalFormatting sqref="BD95">
    <cfRule type="cellIs" dxfId="887" priority="216" operator="equal">
      <formula>1</formula>
    </cfRule>
    <cfRule type="cellIs" dxfId="886" priority="217" operator="between">
      <formula>2</formula>
      <formula>3</formula>
    </cfRule>
    <cfRule type="cellIs" dxfId="885" priority="218" operator="between">
      <formula>5</formula>
      <formula>4</formula>
    </cfRule>
  </conditionalFormatting>
  <conditionalFormatting sqref="BF95">
    <cfRule type="cellIs" dxfId="884" priority="176" operator="equal">
      <formula>1</formula>
    </cfRule>
    <cfRule type="cellIs" dxfId="883" priority="177" operator="between">
      <formula>2</formula>
      <formula>4</formula>
    </cfRule>
    <cfRule type="cellIs" dxfId="882" priority="178" operator="equal">
      <formula>5</formula>
    </cfRule>
  </conditionalFormatting>
  <conditionalFormatting sqref="BG95">
    <cfRule type="cellIs" dxfId="881" priority="145" operator="equal">
      <formula>5</formula>
    </cfRule>
    <cfRule type="cellIs" dxfId="880" priority="259" operator="equal">
      <formula>1</formula>
    </cfRule>
    <cfRule type="cellIs" dxfId="879" priority="260" operator="equal">
      <formula>2</formula>
    </cfRule>
    <cfRule type="cellIs" dxfId="878" priority="261" operator="equal">
      <formula>4</formula>
    </cfRule>
  </conditionalFormatting>
  <conditionalFormatting sqref="BJ95">
    <cfRule type="cellIs" dxfId="877" priority="173" operator="equal">
      <formula>5</formula>
    </cfRule>
    <cfRule type="cellIs" dxfId="876" priority="174" operator="equal">
      <formula>3</formula>
    </cfRule>
    <cfRule type="cellIs" dxfId="875" priority="175" operator="equal">
      <formula>1</formula>
    </cfRule>
  </conditionalFormatting>
  <conditionalFormatting sqref="BK95">
    <cfRule type="cellIs" dxfId="874" priority="142" operator="equal">
      <formula>5</formula>
    </cfRule>
    <cfRule type="cellIs" dxfId="873" priority="143" operator="equal">
      <formula>3</formula>
    </cfRule>
    <cfRule type="cellIs" dxfId="872" priority="144" operator="equal">
      <formula>1</formula>
    </cfRule>
  </conditionalFormatting>
  <conditionalFormatting sqref="BL95">
    <cfRule type="cellIs" dxfId="871" priority="212" operator="equal">
      <formula>1</formula>
    </cfRule>
    <cfRule type="cellIs" dxfId="870" priority="213" operator="between">
      <formula>2</formula>
      <formula>3</formula>
    </cfRule>
    <cfRule type="cellIs" dxfId="869" priority="214" operator="between">
      <formula>5</formula>
      <formula>4</formula>
    </cfRule>
  </conditionalFormatting>
  <conditionalFormatting sqref="BM95">
    <cfRule type="cellIs" dxfId="868" priority="141" operator="between">
      <formula>4</formula>
      <formula>5</formula>
    </cfRule>
    <cfRule type="cellIs" dxfId="867" priority="171" operator="equal">
      <formula>2</formula>
    </cfRule>
    <cfRule type="cellIs" dxfId="866" priority="172" operator="equal">
      <formula>1</formula>
    </cfRule>
  </conditionalFormatting>
  <conditionalFormatting sqref="BN95">
    <cfRule type="cellIs" dxfId="865" priority="168" operator="equal">
      <formula>1</formula>
    </cfRule>
    <cfRule type="cellIs" dxfId="864" priority="169" operator="between">
      <formula>2</formula>
      <formula>3</formula>
    </cfRule>
    <cfRule type="cellIs" dxfId="863" priority="170" operator="between">
      <formula>5</formula>
      <formula>4</formula>
    </cfRule>
  </conditionalFormatting>
  <conditionalFormatting sqref="BP95">
    <cfRule type="cellIs" dxfId="862" priority="165" operator="equal">
      <formula>1</formula>
    </cfRule>
    <cfRule type="cellIs" dxfId="861" priority="166" operator="between">
      <formula>2</formula>
      <formula>4</formula>
    </cfRule>
    <cfRule type="cellIs" dxfId="860" priority="167" operator="equal">
      <formula>5</formula>
    </cfRule>
  </conditionalFormatting>
  <conditionalFormatting sqref="BQ95">
    <cfRule type="cellIs" dxfId="859" priority="162" operator="between">
      <formula>1</formula>
      <formula>2</formula>
    </cfRule>
    <cfRule type="cellIs" dxfId="858" priority="163" operator="equal">
      <formula>3</formula>
    </cfRule>
    <cfRule type="cellIs" dxfId="857" priority="164" operator="equal">
      <formula>5</formula>
    </cfRule>
  </conditionalFormatting>
  <conditionalFormatting sqref="BS95">
    <cfRule type="cellIs" dxfId="856" priority="138" operator="equal">
      <formula>5</formula>
    </cfRule>
    <cfRule type="cellIs" dxfId="855" priority="139" operator="between">
      <formula>2</formula>
      <formula>4</formula>
    </cfRule>
    <cfRule type="cellIs" dxfId="854" priority="140" operator="equal">
      <formula>1</formula>
    </cfRule>
  </conditionalFormatting>
  <conditionalFormatting sqref="BT95">
    <cfRule type="cellIs" dxfId="853" priority="135" operator="between">
      <formula>4</formula>
      <formula>5</formula>
    </cfRule>
    <cfRule type="cellIs" dxfId="852" priority="136" operator="between">
      <formula>2</formula>
      <formula>3</formula>
    </cfRule>
    <cfRule type="cellIs" dxfId="851" priority="137" operator="equal">
      <formula>1</formula>
    </cfRule>
  </conditionalFormatting>
  <conditionalFormatting sqref="BU95">
    <cfRule type="cellIs" dxfId="850" priority="132" operator="between">
      <formula>4</formula>
      <formula>5</formula>
    </cfRule>
    <cfRule type="cellIs" dxfId="849" priority="133" operator="equal">
      <formula>3</formula>
    </cfRule>
    <cfRule type="cellIs" dxfId="848" priority="134" operator="between">
      <formula>1</formula>
      <formula>2</formula>
    </cfRule>
  </conditionalFormatting>
  <conditionalFormatting sqref="CG95 BY95:CB95 BV95:BW95 CE95">
    <cfRule type="cellIs" dxfId="847" priority="129" operator="between">
      <formula>4</formula>
      <formula>5</formula>
    </cfRule>
    <cfRule type="cellIs" dxfId="846" priority="130" operator="between">
      <formula>2</formula>
      <formula>3</formula>
    </cfRule>
    <cfRule type="cellIs" dxfId="845" priority="131" operator="equal">
      <formula>1</formula>
    </cfRule>
  </conditionalFormatting>
  <conditionalFormatting sqref="CK95">
    <cfRule type="cellIs" dxfId="844" priority="126" operator="equal">
      <formula>5</formula>
    </cfRule>
    <cfRule type="cellIs" dxfId="843" priority="127" operator="equal">
      <formula>3</formula>
    </cfRule>
    <cfRule type="cellIs" dxfId="842" priority="128" operator="equal">
      <formula>1</formula>
    </cfRule>
  </conditionalFormatting>
  <conditionalFormatting sqref="S95">
    <cfRule type="cellIs" dxfId="841" priority="248" operator="between">
      <formula>1</formula>
      <formula>2</formula>
    </cfRule>
    <cfRule type="cellIs" dxfId="840" priority="249" operator="equal">
      <formula>3</formula>
    </cfRule>
    <cfRule type="cellIs" dxfId="839" priority="250" operator="equal">
      <formula>5</formula>
    </cfRule>
  </conditionalFormatting>
  <conditionalFormatting sqref="M95">
    <cfRule type="cellIs" dxfId="838" priority="124" operator="equal">
      <formula>1</formula>
    </cfRule>
    <cfRule type="cellIs" dxfId="837" priority="125" operator="equal">
      <formula>5</formula>
    </cfRule>
  </conditionalFormatting>
  <conditionalFormatting sqref="CE28:CE29 BV28:BW29 BY28:CB29 CG28:CG29">
    <cfRule type="cellIs" dxfId="836" priority="110" operator="between">
      <formula>4</formula>
      <formula>5</formula>
    </cfRule>
    <cfRule type="cellIs" dxfId="835" priority="111" operator="between">
      <formula>2</formula>
      <formula>3</formula>
    </cfRule>
    <cfRule type="cellIs" dxfId="834" priority="112" operator="equal">
      <formula>1</formula>
    </cfRule>
  </conditionalFormatting>
  <conditionalFormatting sqref="BS28:BS29">
    <cfRule type="cellIs" dxfId="833" priority="119" operator="equal">
      <formula>5</formula>
    </cfRule>
    <cfRule type="cellIs" dxfId="832" priority="120" operator="between">
      <formula>2</formula>
      <formula>4</formula>
    </cfRule>
    <cfRule type="cellIs" dxfId="831" priority="121" operator="equal">
      <formula>1</formula>
    </cfRule>
  </conditionalFormatting>
  <conditionalFormatting sqref="BT28:BT29">
    <cfRule type="cellIs" dxfId="830" priority="116" operator="between">
      <formula>4</formula>
      <formula>5</formula>
    </cfRule>
    <cfRule type="cellIs" dxfId="829" priority="117" operator="between">
      <formula>2</formula>
      <formula>3</formula>
    </cfRule>
    <cfRule type="cellIs" dxfId="828" priority="118" operator="equal">
      <formula>1</formula>
    </cfRule>
  </conditionalFormatting>
  <conditionalFormatting sqref="BU28:BU29">
    <cfRule type="cellIs" dxfId="827" priority="113" operator="between">
      <formula>4</formula>
      <formula>5</formula>
    </cfRule>
    <cfRule type="cellIs" dxfId="826" priority="114" operator="equal">
      <formula>3</formula>
    </cfRule>
    <cfRule type="cellIs" dxfId="825" priority="115" operator="between">
      <formula>1</formula>
      <formula>2</formula>
    </cfRule>
  </conditionalFormatting>
  <conditionalFormatting sqref="CG136:CG138 BY136:CB138 BV136:BW138 CE136:CE138">
    <cfRule type="cellIs" dxfId="824" priority="50" operator="between">
      <formula>4</formula>
      <formula>5</formula>
    </cfRule>
    <cfRule type="cellIs" dxfId="823" priority="51" operator="between">
      <formula>2</formula>
      <formula>3</formula>
    </cfRule>
    <cfRule type="cellIs" dxfId="822" priority="52" operator="equal">
      <formula>1</formula>
    </cfRule>
  </conditionalFormatting>
  <conditionalFormatting sqref="BS59">
    <cfRule type="cellIs" dxfId="821" priority="107" operator="equal">
      <formula>5</formula>
    </cfRule>
    <cfRule type="cellIs" dxfId="820" priority="108" operator="between">
      <formula>2</formula>
      <formula>4</formula>
    </cfRule>
    <cfRule type="cellIs" dxfId="819" priority="109" operator="equal">
      <formula>1</formula>
    </cfRule>
  </conditionalFormatting>
  <conditionalFormatting sqref="BT59">
    <cfRule type="cellIs" dxfId="818" priority="104" operator="between">
      <formula>4</formula>
      <formula>5</formula>
    </cfRule>
    <cfRule type="cellIs" dxfId="817" priority="105" operator="between">
      <formula>2</formula>
      <formula>3</formula>
    </cfRule>
    <cfRule type="cellIs" dxfId="816" priority="106" operator="equal">
      <formula>1</formula>
    </cfRule>
  </conditionalFormatting>
  <conditionalFormatting sqref="BU59">
    <cfRule type="cellIs" dxfId="815" priority="101" operator="between">
      <formula>4</formula>
      <formula>5</formula>
    </cfRule>
    <cfRule type="cellIs" dxfId="814" priority="102" operator="equal">
      <formula>3</formula>
    </cfRule>
    <cfRule type="cellIs" dxfId="813" priority="103" operator="between">
      <formula>1</formula>
      <formula>2</formula>
    </cfRule>
  </conditionalFormatting>
  <conditionalFormatting sqref="CG59 BY59:CB59 BV59:BW59 CE59">
    <cfRule type="cellIs" dxfId="812" priority="98" operator="between">
      <formula>4</formula>
      <formula>5</formula>
    </cfRule>
    <cfRule type="cellIs" dxfId="811" priority="99" operator="between">
      <formula>2</formula>
      <formula>3</formula>
    </cfRule>
    <cfRule type="cellIs" dxfId="810" priority="100" operator="equal">
      <formula>1</formula>
    </cfRule>
  </conditionalFormatting>
  <conditionalFormatting sqref="BS60:BS61">
    <cfRule type="cellIs" dxfId="809" priority="95" operator="equal">
      <formula>5</formula>
    </cfRule>
    <cfRule type="cellIs" dxfId="808" priority="96" operator="between">
      <formula>2</formula>
      <formula>4</formula>
    </cfRule>
    <cfRule type="cellIs" dxfId="807" priority="97" operator="equal">
      <formula>1</formula>
    </cfRule>
  </conditionalFormatting>
  <conditionalFormatting sqref="BT60:BT61">
    <cfRule type="cellIs" dxfId="806" priority="92" operator="between">
      <formula>4</formula>
      <formula>5</formula>
    </cfRule>
    <cfRule type="cellIs" dxfId="805" priority="93" operator="between">
      <formula>2</formula>
      <formula>3</formula>
    </cfRule>
    <cfRule type="cellIs" dxfId="804" priority="94" operator="equal">
      <formula>1</formula>
    </cfRule>
  </conditionalFormatting>
  <conditionalFormatting sqref="BU60:BU61">
    <cfRule type="cellIs" dxfId="803" priority="89" operator="between">
      <formula>4</formula>
      <formula>5</formula>
    </cfRule>
    <cfRule type="cellIs" dxfId="802" priority="90" operator="equal">
      <formula>3</formula>
    </cfRule>
    <cfRule type="cellIs" dxfId="801" priority="91" operator="between">
      <formula>1</formula>
      <formula>2</formula>
    </cfRule>
  </conditionalFormatting>
  <conditionalFormatting sqref="CG60:CG61 BY60:CB61 BV60:BW61 CE60:CE61">
    <cfRule type="cellIs" dxfId="800" priority="86" operator="between">
      <formula>4</formula>
      <formula>5</formula>
    </cfRule>
    <cfRule type="cellIs" dxfId="799" priority="87" operator="between">
      <formula>2</formula>
      <formula>3</formula>
    </cfRule>
    <cfRule type="cellIs" dxfId="798" priority="88" operator="equal">
      <formula>1</formula>
    </cfRule>
  </conditionalFormatting>
  <conditionalFormatting sqref="BS62:BS65">
    <cfRule type="cellIs" dxfId="797" priority="83" operator="equal">
      <formula>5</formula>
    </cfRule>
    <cfRule type="cellIs" dxfId="796" priority="84" operator="between">
      <formula>2</formula>
      <formula>4</formula>
    </cfRule>
    <cfRule type="cellIs" dxfId="795" priority="85" operator="equal">
      <formula>1</formula>
    </cfRule>
  </conditionalFormatting>
  <conditionalFormatting sqref="BT62:BT65">
    <cfRule type="cellIs" dxfId="794" priority="80" operator="between">
      <formula>4</formula>
      <formula>5</formula>
    </cfRule>
    <cfRule type="cellIs" dxfId="793" priority="81" operator="between">
      <formula>2</formula>
      <formula>3</formula>
    </cfRule>
    <cfRule type="cellIs" dxfId="792" priority="82" operator="equal">
      <formula>1</formula>
    </cfRule>
  </conditionalFormatting>
  <conditionalFormatting sqref="BU62:BU65">
    <cfRule type="cellIs" dxfId="791" priority="77" operator="between">
      <formula>4</formula>
      <formula>5</formula>
    </cfRule>
    <cfRule type="cellIs" dxfId="790" priority="78" operator="equal">
      <formula>3</formula>
    </cfRule>
    <cfRule type="cellIs" dxfId="789" priority="79" operator="between">
      <formula>1</formula>
      <formula>2</formula>
    </cfRule>
  </conditionalFormatting>
  <conditionalFormatting sqref="CG62:CG65 BY62:CB65 BV62:BW65 CE62:CE65">
    <cfRule type="cellIs" dxfId="788" priority="74" operator="between">
      <formula>4</formula>
      <formula>5</formula>
    </cfRule>
    <cfRule type="cellIs" dxfId="787" priority="75" operator="between">
      <formula>2</formula>
      <formula>3</formula>
    </cfRule>
    <cfRule type="cellIs" dxfId="786" priority="76" operator="equal">
      <formula>1</formula>
    </cfRule>
  </conditionalFormatting>
  <conditionalFormatting sqref="BS69:BS72">
    <cfRule type="cellIs" dxfId="785" priority="71" operator="equal">
      <formula>5</formula>
    </cfRule>
    <cfRule type="cellIs" dxfId="784" priority="72" operator="between">
      <formula>2</formula>
      <formula>4</formula>
    </cfRule>
    <cfRule type="cellIs" dxfId="783" priority="73" operator="equal">
      <formula>1</formula>
    </cfRule>
  </conditionalFormatting>
  <conditionalFormatting sqref="BT69:BT72">
    <cfRule type="cellIs" dxfId="782" priority="68" operator="between">
      <formula>4</formula>
      <formula>5</formula>
    </cfRule>
    <cfRule type="cellIs" dxfId="781" priority="69" operator="between">
      <formula>2</formula>
      <formula>3</formula>
    </cfRule>
    <cfRule type="cellIs" dxfId="780" priority="70" operator="equal">
      <formula>1</formula>
    </cfRule>
  </conditionalFormatting>
  <conditionalFormatting sqref="BU69:BU72">
    <cfRule type="cellIs" dxfId="779" priority="65" operator="between">
      <formula>4</formula>
      <formula>5</formula>
    </cfRule>
    <cfRule type="cellIs" dxfId="778" priority="66" operator="equal">
      <formula>3</formula>
    </cfRule>
    <cfRule type="cellIs" dxfId="777" priority="67" operator="between">
      <formula>1</formula>
      <formula>2</formula>
    </cfRule>
  </conditionalFormatting>
  <conditionalFormatting sqref="CG69:CG72 BY69:CB72 BV69:BW72 CE69:CE72">
    <cfRule type="cellIs" dxfId="776" priority="62" operator="between">
      <formula>4</formula>
      <formula>5</formula>
    </cfRule>
    <cfRule type="cellIs" dxfId="775" priority="63" operator="between">
      <formula>2</formula>
      <formula>3</formula>
    </cfRule>
    <cfRule type="cellIs" dxfId="774" priority="64" operator="equal">
      <formula>1</formula>
    </cfRule>
  </conditionalFormatting>
  <conditionalFormatting sqref="BS136:BS138">
    <cfRule type="cellIs" dxfId="773" priority="59" operator="equal">
      <formula>5</formula>
    </cfRule>
    <cfRule type="cellIs" dxfId="772" priority="60" operator="between">
      <formula>2</formula>
      <formula>4</formula>
    </cfRule>
    <cfRule type="cellIs" dxfId="771" priority="61" operator="equal">
      <formula>1</formula>
    </cfRule>
  </conditionalFormatting>
  <conditionalFormatting sqref="BT136:BT138">
    <cfRule type="cellIs" dxfId="770" priority="56" operator="between">
      <formula>4</formula>
      <formula>5</formula>
    </cfRule>
    <cfRule type="cellIs" dxfId="769" priority="57" operator="between">
      <formula>2</formula>
      <formula>3</formula>
    </cfRule>
    <cfRule type="cellIs" dxfId="768" priority="58" operator="equal">
      <formula>1</formula>
    </cfRule>
  </conditionalFormatting>
  <conditionalFormatting sqref="BU136:BU138">
    <cfRule type="cellIs" dxfId="767" priority="53" operator="between">
      <formula>4</formula>
      <formula>5</formula>
    </cfRule>
    <cfRule type="cellIs" dxfId="766" priority="54" operator="equal">
      <formula>3</formula>
    </cfRule>
    <cfRule type="cellIs" dxfId="765" priority="55" operator="between">
      <formula>1</formula>
      <formula>2</formula>
    </cfRule>
  </conditionalFormatting>
  <conditionalFormatting sqref="AM136:AM137">
    <cfRule type="cellIs" dxfId="764" priority="44" operator="equal">
      <formula>5</formula>
    </cfRule>
    <cfRule type="cellIs" dxfId="763" priority="45" operator="equal">
      <formula>3</formula>
    </cfRule>
    <cfRule type="cellIs" dxfId="762" priority="46" operator="equal">
      <formula>1</formula>
    </cfRule>
  </conditionalFormatting>
  <conditionalFormatting sqref="AN136:AN137">
    <cfRule type="cellIs" dxfId="761" priority="47" operator="between">
      <formula>1</formula>
      <formula>2</formula>
    </cfRule>
    <cfRule type="cellIs" dxfId="760" priority="48" operator="between">
      <formula>3</formula>
      <formula>4</formula>
    </cfRule>
    <cfRule type="cellIs" dxfId="759" priority="49" operator="equal">
      <formula>5</formula>
    </cfRule>
  </conditionalFormatting>
  <conditionalFormatting sqref="CG132 BY132:CB132 BV132:BW132 CE132">
    <cfRule type="cellIs" dxfId="758" priority="41" operator="between">
      <formula>4</formula>
      <formula>5</formula>
    </cfRule>
    <cfRule type="cellIs" dxfId="757" priority="42" operator="between">
      <formula>2</formula>
      <formula>3</formula>
    </cfRule>
    <cfRule type="cellIs" dxfId="756" priority="43" operator="equal">
      <formula>1</formula>
    </cfRule>
  </conditionalFormatting>
  <conditionalFormatting sqref="U8">
    <cfRule type="cellIs" dxfId="755" priority="40" operator="equal">
      <formula>1</formula>
    </cfRule>
  </conditionalFormatting>
  <conditionalFormatting sqref="U8">
    <cfRule type="cellIs" dxfId="754" priority="38" operator="between">
      <formula>4</formula>
      <formula>5</formula>
    </cfRule>
    <cfRule type="cellIs" dxfId="753" priority="39" operator="between">
      <formula>2</formula>
      <formula>3</formula>
    </cfRule>
  </conditionalFormatting>
  <conditionalFormatting sqref="BI83">
    <cfRule type="cellIs" dxfId="752" priority="32" operator="between">
      <formula>1</formula>
      <formula>2</formula>
    </cfRule>
    <cfRule type="cellIs" dxfId="751" priority="33" operator="equal">
      <formula>5</formula>
    </cfRule>
    <cfRule type="cellIs" dxfId="750" priority="34" operator="between">
      <formula>3</formula>
      <formula>4</formula>
    </cfRule>
  </conditionalFormatting>
  <conditionalFormatting sqref="BI95">
    <cfRule type="cellIs" dxfId="749" priority="29" operator="between">
      <formula>1</formula>
      <formula>2</formula>
    </cfRule>
    <cfRule type="cellIs" dxfId="748" priority="30" operator="equal">
      <formula>5</formula>
    </cfRule>
    <cfRule type="cellIs" dxfId="747" priority="31" operator="between">
      <formula>3</formula>
      <formula>4</formula>
    </cfRule>
  </conditionalFormatting>
  <conditionalFormatting sqref="R1:R1048576">
    <cfRule type="cellIs" dxfId="746" priority="430" operator="equal">
      <formula>1</formula>
    </cfRule>
    <cfRule type="cellIs" dxfId="745" priority="405" operator="equal">
      <formula>3</formula>
    </cfRule>
    <cfRule type="cellIs" dxfId="744" priority="431" operator="equal">
      <formula>5</formula>
    </cfRule>
  </conditionalFormatting>
  <conditionalFormatting sqref="P1:P1048576">
    <cfRule type="cellIs" dxfId="743" priority="702" operator="between">
      <formula>1</formula>
      <formula>2</formula>
    </cfRule>
    <cfRule type="cellIs" dxfId="742" priority="707" operator="equal">
      <formula>3</formula>
    </cfRule>
    <cfRule type="cellIs" dxfId="741" priority="708" operator="between">
      <formula>5</formula>
      <formula>4</formula>
    </cfRule>
  </conditionalFormatting>
  <conditionalFormatting sqref="T1:T1048576">
    <cfRule type="cellIs" dxfId="740" priority="28" operator="equal">
      <formula>3</formula>
    </cfRule>
    <cfRule type="cellIs" dxfId="739" priority="426" operator="equal">
      <formula>1</formula>
    </cfRule>
    <cfRule type="cellIs" dxfId="738" priority="427" operator="equal">
      <formula>5</formula>
    </cfRule>
  </conditionalFormatting>
  <conditionalFormatting sqref="Y8">
    <cfRule type="cellIs" dxfId="737" priority="25" operator="equal">
      <formula>3</formula>
    </cfRule>
    <cfRule type="cellIs" dxfId="736" priority="26" operator="equal">
      <formula>1</formula>
    </cfRule>
    <cfRule type="cellIs" dxfId="735" priority="27" operator="equal">
      <formula>5</formula>
    </cfRule>
  </conditionalFormatting>
  <conditionalFormatting sqref="Y9:Y89 Y91:Y155">
    <cfRule type="cellIs" dxfId="734" priority="22" operator="equal">
      <formula>3</formula>
    </cfRule>
    <cfRule type="cellIs" dxfId="733" priority="23" operator="equal">
      <formula>1</formula>
    </cfRule>
    <cfRule type="cellIs" dxfId="732" priority="24" operator="equal">
      <formula>5</formula>
    </cfRule>
  </conditionalFormatting>
  <conditionalFormatting sqref="X1:X5 X7:X1048576">
    <cfRule type="cellIs" dxfId="731" priority="242" operator="between">
      <formula>1</formula>
      <formula>2</formula>
    </cfRule>
    <cfRule type="cellIs" dxfId="730" priority="243" operator="equal">
      <formula>3</formula>
    </cfRule>
    <cfRule type="cellIs" dxfId="729" priority="244" operator="between">
      <formula>5</formula>
      <formula>4</formula>
    </cfRule>
  </conditionalFormatting>
  <conditionalFormatting sqref="Y90">
    <cfRule type="cellIs" dxfId="725" priority="16" operator="between">
      <formula>1</formula>
      <formula>2</formula>
    </cfRule>
    <cfRule type="cellIs" dxfId="724" priority="17" operator="equal">
      <formula>3</formula>
    </cfRule>
    <cfRule type="cellIs" dxfId="723" priority="18" operator="between">
      <formula>5</formula>
      <formula>4</formula>
    </cfRule>
  </conditionalFormatting>
  <conditionalFormatting sqref="AH8">
    <cfRule type="cellIs" dxfId="722" priority="13" operator="between">
      <formula>1</formula>
      <formula>2</formula>
    </cfRule>
    <cfRule type="cellIs" dxfId="721" priority="14" operator="equal">
      <formula>3</formula>
    </cfRule>
    <cfRule type="cellIs" dxfId="720" priority="15" operator="between">
      <formula>5</formula>
      <formula>4</formula>
    </cfRule>
  </conditionalFormatting>
  <conditionalFormatting sqref="AH9:AH12">
    <cfRule type="cellIs" dxfId="719" priority="10" operator="between">
      <formula>1</formula>
      <formula>2</formula>
    </cfRule>
    <cfRule type="cellIs" dxfId="718" priority="11" operator="equal">
      <formula>3</formula>
    </cfRule>
    <cfRule type="cellIs" dxfId="717" priority="12" operator="between">
      <formula>5</formula>
      <formula>4</formula>
    </cfRule>
  </conditionalFormatting>
  <conditionalFormatting sqref="AH14:AH155">
    <cfRule type="cellIs" dxfId="716" priority="7" operator="between">
      <formula>1</formula>
      <formula>2</formula>
    </cfRule>
    <cfRule type="cellIs" dxfId="715" priority="8" operator="equal">
      <formula>3</formula>
    </cfRule>
    <cfRule type="cellIs" dxfId="714" priority="9" operator="between">
      <formula>5</formula>
      <formula>4</formula>
    </cfRule>
  </conditionalFormatting>
  <conditionalFormatting sqref="BC8">
    <cfRule type="cellIs" dxfId="713" priority="4" operator="between">
      <formula>1</formula>
      <formula>2</formula>
    </cfRule>
    <cfRule type="cellIs" dxfId="712" priority="5" operator="equal">
      <formula>3</formula>
    </cfRule>
    <cfRule type="cellIs" dxfId="711" priority="6" operator="between">
      <formula>5</formula>
      <formula>4</formula>
    </cfRule>
  </conditionalFormatting>
  <conditionalFormatting sqref="BC9:BC155">
    <cfRule type="cellIs" dxfId="710" priority="1" operator="between">
      <formula>1</formula>
      <formula>2</formula>
    </cfRule>
    <cfRule type="cellIs" dxfId="709" priority="2" operator="equal">
      <formula>3</formula>
    </cfRule>
    <cfRule type="cellIs" dxfId="708" priority="3" operator="between">
      <formula>5</formula>
      <formula>4</formula>
    </cfRule>
  </conditionalFormatting>
  <printOptions horizontalCentered="1"/>
  <pageMargins left="0.35433070866141736" right="0.35433070866141736" top="0.59055118110236227" bottom="0.39370078740157483" header="0.51181102362204722" footer="0.51181102362204722"/>
  <pageSetup paperSize="8" scale="28" fitToHeight="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62"/>
  <sheetViews>
    <sheetView zoomScale="93" zoomScaleNormal="93" workbookViewId="0">
      <pane xSplit="2" ySplit="1" topLeftCell="D145" activePane="bottomRight" state="frozen"/>
      <selection pane="topRight" activeCell="C1" sqref="C1"/>
      <selection pane="bottomLeft" activeCell="A2" sqref="A2"/>
      <selection pane="bottomRight" activeCell="B158" sqref="B158"/>
    </sheetView>
  </sheetViews>
  <sheetFormatPr defaultColWidth="9.1796875" defaultRowHeight="14.5" x14ac:dyDescent="0.25"/>
  <cols>
    <col min="1" max="1" width="6.453125" style="328" bestFit="1" customWidth="1"/>
    <col min="2" max="2" width="64" style="327" customWidth="1"/>
    <col min="3" max="3" width="0.54296875" style="103" hidden="1" customWidth="1"/>
    <col min="4" max="4" width="20.7265625" style="103" bestFit="1" customWidth="1"/>
    <col min="5" max="5" width="3" style="328" bestFit="1" customWidth="1"/>
    <col min="6" max="6" width="7" style="388" customWidth="1"/>
    <col min="7" max="7" width="7" style="384" customWidth="1"/>
    <col min="8" max="8" width="8.1796875" style="388" bestFit="1" customWidth="1"/>
    <col min="9" max="9" width="7" style="322" customWidth="1"/>
    <col min="10" max="10" width="27.453125" style="322" bestFit="1" customWidth="1"/>
    <col min="11" max="11" width="15.81640625" style="103" bestFit="1" customWidth="1"/>
    <col min="12" max="12" width="1.36328125" style="103" customWidth="1"/>
    <col min="13" max="13" width="5.7265625" style="103" customWidth="1"/>
    <col min="14" max="15" width="5.7265625" style="328" customWidth="1"/>
    <col min="16" max="16" width="5.7265625" style="358" customWidth="1"/>
    <col min="17" max="17" width="1.36328125" style="103" customWidth="1"/>
    <col min="18" max="21" width="5.81640625" style="328" customWidth="1"/>
    <col min="22" max="22" width="1.36328125" style="103" customWidth="1"/>
    <col min="23" max="26" width="5.81640625" style="328" customWidth="1"/>
    <col min="27" max="27" width="1.36328125" style="103" customWidth="1"/>
    <col min="28" max="29" width="5.81640625" style="328" customWidth="1"/>
    <col min="30" max="30" width="1.36328125" style="103" customWidth="1"/>
    <col min="31" max="32" width="5.81640625" style="328" customWidth="1"/>
    <col min="33" max="33" width="1.36328125" style="103" customWidth="1"/>
    <col min="34" max="37" width="5.81640625" style="328" customWidth="1"/>
    <col min="38" max="38" width="1.36328125" style="103" customWidth="1"/>
    <col min="39" max="44" width="5.81640625" style="328" customWidth="1"/>
    <col min="45" max="45" width="1.36328125" style="103" customWidth="1"/>
    <col min="46" max="56" width="5.81640625" style="328" customWidth="1"/>
    <col min="57" max="57" width="1.36328125" style="103" customWidth="1"/>
    <col min="58" max="59" width="5.81640625" style="328" customWidth="1"/>
    <col min="60" max="60" width="1.36328125" style="103" customWidth="1"/>
    <col min="61" max="66" width="5.81640625" style="328" customWidth="1"/>
    <col min="67" max="67" width="1.36328125" style="103" customWidth="1"/>
    <col min="68" max="69" width="5.81640625" style="328" customWidth="1"/>
    <col min="70" max="70" width="1.36328125" style="103" customWidth="1"/>
    <col min="71" max="86" width="5.81640625" style="328" customWidth="1"/>
    <col min="87" max="87" width="1.36328125" style="103" customWidth="1"/>
    <col min="88" max="89" width="5.81640625" style="328" customWidth="1"/>
    <col min="90" max="90" width="1.36328125" style="103" customWidth="1"/>
    <col min="91" max="91" width="7.26953125" style="361" customWidth="1"/>
    <col min="92" max="92" width="7.26953125" style="328" customWidth="1"/>
    <col min="93" max="93" width="1.36328125" style="103" customWidth="1"/>
    <col min="94" max="94" width="7.26953125" style="361" customWidth="1"/>
    <col min="95" max="95" width="7.26953125" style="328" customWidth="1"/>
    <col min="96" max="96" width="1.36328125" style="103" customWidth="1"/>
    <col min="97" max="97" width="7.26953125" style="361" customWidth="1"/>
    <col min="98" max="98" width="7.26953125" style="328" customWidth="1"/>
    <col min="99" max="99" width="1.36328125" style="103" customWidth="1"/>
    <col min="100" max="101" width="7.26953125" style="328" customWidth="1"/>
    <col min="102" max="102" width="7.26953125" style="362" customWidth="1"/>
    <col min="103" max="103" width="1.36328125" style="103" customWidth="1"/>
    <col min="104" max="104" width="60.81640625" style="380" bestFit="1" customWidth="1"/>
    <col min="105" max="16384" width="9.1796875" style="103"/>
  </cols>
  <sheetData>
    <row r="1" spans="1:104" s="706" customFormat="1" ht="30" customHeight="1" x14ac:dyDescent="0.25">
      <c r="A1" s="707" t="s">
        <v>1339</v>
      </c>
      <c r="B1" s="707" t="s">
        <v>526</v>
      </c>
      <c r="C1" s="707" t="s">
        <v>527</v>
      </c>
      <c r="D1" s="707" t="s">
        <v>528</v>
      </c>
      <c r="E1" s="707"/>
      <c r="F1" s="707" t="s">
        <v>3021</v>
      </c>
      <c r="G1" s="707" t="s">
        <v>3022</v>
      </c>
      <c r="H1" s="707" t="s">
        <v>3023</v>
      </c>
      <c r="I1" s="707" t="s">
        <v>3024</v>
      </c>
      <c r="J1" s="707" t="s">
        <v>1522</v>
      </c>
      <c r="K1" s="707" t="s">
        <v>529</v>
      </c>
      <c r="L1" s="707"/>
      <c r="M1" s="708" t="s">
        <v>1412</v>
      </c>
      <c r="N1" s="709">
        <v>0.2</v>
      </c>
      <c r="O1" s="709">
        <v>0.3</v>
      </c>
      <c r="P1" s="709" t="s">
        <v>413</v>
      </c>
      <c r="Q1" s="707"/>
      <c r="R1" s="710">
        <v>1.1000000000000001</v>
      </c>
      <c r="S1" s="710">
        <v>1.2</v>
      </c>
      <c r="T1" s="710">
        <v>1.3</v>
      </c>
      <c r="U1" s="711" t="s">
        <v>1414</v>
      </c>
      <c r="V1" s="707"/>
      <c r="W1" s="710">
        <v>1.5</v>
      </c>
      <c r="X1" s="710">
        <v>1.6</v>
      </c>
      <c r="Y1" s="710">
        <v>1.7</v>
      </c>
      <c r="Z1" s="710">
        <v>1.8</v>
      </c>
      <c r="AA1" s="707"/>
      <c r="AB1" s="711" t="s">
        <v>1413</v>
      </c>
      <c r="AC1" s="712">
        <v>1.1000000000000001</v>
      </c>
      <c r="AD1" s="707"/>
      <c r="AE1" s="710">
        <v>2.1</v>
      </c>
      <c r="AF1" s="710">
        <v>2.2000000000000002</v>
      </c>
      <c r="AG1" s="707"/>
      <c r="AH1" s="710">
        <v>2.2999999999999998</v>
      </c>
      <c r="AI1" s="710">
        <v>2.4</v>
      </c>
      <c r="AJ1" s="710">
        <v>2.5</v>
      </c>
      <c r="AK1" s="710">
        <v>2.6</v>
      </c>
      <c r="AL1" s="707"/>
      <c r="AM1" s="710">
        <v>3.1</v>
      </c>
      <c r="AN1" s="710">
        <v>3.2</v>
      </c>
      <c r="AO1" s="711" t="s">
        <v>1415</v>
      </c>
      <c r="AP1" s="710">
        <v>3.4</v>
      </c>
      <c r="AQ1" s="710">
        <v>3.5</v>
      </c>
      <c r="AR1" s="711" t="s">
        <v>1421</v>
      </c>
      <c r="AS1" s="707"/>
      <c r="AT1" s="711" t="s">
        <v>1416</v>
      </c>
      <c r="AU1" s="709">
        <v>3.8</v>
      </c>
      <c r="AV1" s="710">
        <v>3.9</v>
      </c>
      <c r="AW1" s="712">
        <v>3.1</v>
      </c>
      <c r="AX1" s="712">
        <v>3.11</v>
      </c>
      <c r="AY1" s="713" t="s">
        <v>1420</v>
      </c>
      <c r="AZ1" s="712">
        <v>3.13</v>
      </c>
      <c r="BA1" s="712">
        <v>3.14</v>
      </c>
      <c r="BB1" s="712">
        <v>3.15</v>
      </c>
      <c r="BC1" s="712">
        <v>3.16</v>
      </c>
      <c r="BD1" s="712">
        <v>3.17</v>
      </c>
      <c r="BE1" s="707"/>
      <c r="BF1" s="710">
        <v>3.18</v>
      </c>
      <c r="BG1" s="710">
        <v>3.19</v>
      </c>
      <c r="BH1" s="707"/>
      <c r="BI1" s="712">
        <v>3.2</v>
      </c>
      <c r="BJ1" s="712">
        <v>3.21</v>
      </c>
      <c r="BK1" s="712">
        <v>3.22</v>
      </c>
      <c r="BL1" s="714" t="s">
        <v>1419</v>
      </c>
      <c r="BM1" s="714" t="s">
        <v>1418</v>
      </c>
      <c r="BN1" s="712">
        <v>3.25</v>
      </c>
      <c r="BO1" s="707"/>
      <c r="BP1" s="712">
        <v>3.26</v>
      </c>
      <c r="BQ1" s="712">
        <v>3.27</v>
      </c>
      <c r="BR1" s="707"/>
      <c r="BS1" s="715" t="s">
        <v>1338</v>
      </c>
      <c r="BT1" s="712">
        <v>3.29</v>
      </c>
      <c r="BU1" s="712">
        <v>3.3</v>
      </c>
      <c r="BV1" s="712">
        <v>3.31</v>
      </c>
      <c r="BW1" s="712">
        <v>3.32</v>
      </c>
      <c r="BX1" s="712">
        <v>3.33</v>
      </c>
      <c r="BY1" s="712">
        <v>3.34</v>
      </c>
      <c r="BZ1" s="712">
        <v>3.35</v>
      </c>
      <c r="CA1" s="712">
        <v>3.36</v>
      </c>
      <c r="CB1" s="712">
        <v>3.37</v>
      </c>
      <c r="CC1" s="712">
        <v>3.38</v>
      </c>
      <c r="CD1" s="712">
        <v>3.39</v>
      </c>
      <c r="CE1" s="712">
        <v>3.4</v>
      </c>
      <c r="CF1" s="712">
        <v>3.41</v>
      </c>
      <c r="CG1" s="712">
        <v>3.42</v>
      </c>
      <c r="CH1" s="712">
        <v>3.43</v>
      </c>
      <c r="CI1" s="707"/>
      <c r="CJ1" s="710">
        <v>3.44</v>
      </c>
      <c r="CK1" s="710">
        <v>3.45</v>
      </c>
      <c r="CL1" s="707"/>
      <c r="CM1" s="710" t="s">
        <v>3012</v>
      </c>
      <c r="CN1" s="710" t="s">
        <v>3013</v>
      </c>
      <c r="CO1" s="707"/>
      <c r="CP1" s="710" t="s">
        <v>3014</v>
      </c>
      <c r="CQ1" s="710" t="s">
        <v>3015</v>
      </c>
      <c r="CR1" s="707"/>
      <c r="CS1" s="710" t="s">
        <v>3016</v>
      </c>
      <c r="CT1" s="710" t="s">
        <v>3017</v>
      </c>
      <c r="CU1" s="707"/>
      <c r="CV1" s="710" t="s">
        <v>3018</v>
      </c>
      <c r="CW1" s="710" t="s">
        <v>3019</v>
      </c>
      <c r="CX1" s="710" t="s">
        <v>3020</v>
      </c>
      <c r="CY1" s="707"/>
      <c r="CZ1" s="710" t="s">
        <v>531</v>
      </c>
    </row>
    <row r="2" spans="1:104" s="308" customFormat="1" ht="30.75" customHeight="1" x14ac:dyDescent="0.25">
      <c r="A2" s="720" t="s">
        <v>996</v>
      </c>
      <c r="B2" s="721" t="s">
        <v>997</v>
      </c>
      <c r="C2" s="722" t="s">
        <v>998</v>
      </c>
      <c r="D2" s="722" t="s">
        <v>565</v>
      </c>
      <c r="E2" s="907"/>
      <c r="F2" s="723" t="s">
        <v>63</v>
      </c>
      <c r="G2" s="724">
        <f>'Stage 2 - Site Information'!N176</f>
        <v>13</v>
      </c>
      <c r="H2" s="684"/>
      <c r="I2" s="685">
        <f>'Stage 2 - Site Information'!M176</f>
        <v>0.37</v>
      </c>
      <c r="J2" s="686"/>
      <c r="K2" s="687"/>
      <c r="L2" s="854"/>
      <c r="M2" s="400">
        <f t="shared" ref="M2:M33" si="0">IF(I2&gt;0.249,5,1)</f>
        <v>5</v>
      </c>
      <c r="N2" s="409"/>
      <c r="O2" s="400">
        <v>5</v>
      </c>
      <c r="P2" s="400">
        <v>4</v>
      </c>
      <c r="Q2" s="854"/>
      <c r="R2" s="400">
        <v>5</v>
      </c>
      <c r="S2" s="400">
        <v>1</v>
      </c>
      <c r="T2" s="400">
        <v>3</v>
      </c>
      <c r="U2" s="400">
        <v>4</v>
      </c>
      <c r="V2" s="854"/>
      <c r="W2" s="400">
        <v>4</v>
      </c>
      <c r="X2" s="400">
        <v>3</v>
      </c>
      <c r="Y2" s="400">
        <v>5</v>
      </c>
      <c r="Z2" s="400">
        <v>4</v>
      </c>
      <c r="AA2" s="854"/>
      <c r="AB2" s="400">
        <v>4</v>
      </c>
      <c r="AC2" s="400">
        <v>5</v>
      </c>
      <c r="AD2" s="854"/>
      <c r="AE2" s="400">
        <v>5</v>
      </c>
      <c r="AF2" s="400">
        <v>5</v>
      </c>
      <c r="AG2" s="854"/>
      <c r="AH2" s="400">
        <v>3</v>
      </c>
      <c r="AI2" s="400">
        <v>3</v>
      </c>
      <c r="AJ2" s="400">
        <v>1</v>
      </c>
      <c r="AK2" s="400">
        <v>2</v>
      </c>
      <c r="AL2" s="854"/>
      <c r="AM2" s="400">
        <v>5</v>
      </c>
      <c r="AN2" s="400">
        <v>5</v>
      </c>
      <c r="AO2" s="400">
        <v>5</v>
      </c>
      <c r="AP2" s="400">
        <v>2</v>
      </c>
      <c r="AQ2" s="400">
        <v>5</v>
      </c>
      <c r="AR2" s="400">
        <v>3</v>
      </c>
      <c r="AS2" s="854"/>
      <c r="AT2" s="400">
        <v>5</v>
      </c>
      <c r="AU2" s="400">
        <v>5</v>
      </c>
      <c r="AV2" s="400">
        <v>5</v>
      </c>
      <c r="AW2" s="400">
        <v>5</v>
      </c>
      <c r="AX2" s="400">
        <v>5</v>
      </c>
      <c r="AY2" s="400">
        <v>5</v>
      </c>
      <c r="AZ2" s="400">
        <v>5</v>
      </c>
      <c r="BA2" s="400">
        <v>5</v>
      </c>
      <c r="BB2" s="409"/>
      <c r="BC2" s="400">
        <v>4</v>
      </c>
      <c r="BD2" s="400">
        <v>4</v>
      </c>
      <c r="BE2" s="854"/>
      <c r="BF2" s="400">
        <v>5</v>
      </c>
      <c r="BG2" s="400">
        <v>5</v>
      </c>
      <c r="BH2" s="854"/>
      <c r="BI2" s="400">
        <v>5</v>
      </c>
      <c r="BJ2" s="400">
        <v>1</v>
      </c>
      <c r="BK2" s="400">
        <v>5</v>
      </c>
      <c r="BL2" s="400">
        <v>5</v>
      </c>
      <c r="BM2" s="400">
        <v>5</v>
      </c>
      <c r="BN2" s="400">
        <v>3</v>
      </c>
      <c r="BO2" s="854"/>
      <c r="BP2" s="400">
        <v>5</v>
      </c>
      <c r="BQ2" s="400">
        <v>5</v>
      </c>
      <c r="BR2" s="854"/>
      <c r="BS2" s="400">
        <v>4</v>
      </c>
      <c r="BT2" s="400">
        <v>2</v>
      </c>
      <c r="BU2" s="400">
        <v>4</v>
      </c>
      <c r="BV2" s="400">
        <v>5</v>
      </c>
      <c r="BW2" s="400">
        <v>5</v>
      </c>
      <c r="BX2" s="409"/>
      <c r="BY2" s="400">
        <v>4</v>
      </c>
      <c r="BZ2" s="400">
        <v>4</v>
      </c>
      <c r="CA2" s="400">
        <v>5</v>
      </c>
      <c r="CB2" s="400">
        <v>5</v>
      </c>
      <c r="CC2" s="409"/>
      <c r="CD2" s="409"/>
      <c r="CE2" s="400">
        <v>5</v>
      </c>
      <c r="CF2" s="409"/>
      <c r="CG2" s="400">
        <v>5</v>
      </c>
      <c r="CH2" s="409"/>
      <c r="CI2" s="854"/>
      <c r="CJ2" s="409"/>
      <c r="CK2" s="400">
        <v>1</v>
      </c>
      <c r="CL2" s="854"/>
      <c r="CM2" s="689">
        <f t="shared" ref="CM2:CM33" si="1">SUM(R2:AC2)/COUNTA(R2:AC2)</f>
        <v>3.8</v>
      </c>
      <c r="CN2" s="400">
        <f t="shared" ref="CN2:CN33" si="2">RANK(CM2,CM$2:CM$148)</f>
        <v>19</v>
      </c>
      <c r="CO2" s="854"/>
      <c r="CP2" s="689">
        <f t="shared" ref="CP2:CP33" si="3">SUM(AE2:AK2)/COUNTA(AE2:AK2)</f>
        <v>3.1666666666666665</v>
      </c>
      <c r="CQ2" s="400">
        <f t="shared" ref="CQ2:CQ33" si="4">RANK(CP2,CP$2:CP$148)</f>
        <v>80</v>
      </c>
      <c r="CR2" s="854"/>
      <c r="CS2" s="689">
        <f t="shared" ref="CS2:CS33" si="5">SUM(AM2:CK2)/COUNTA(AM2:CK2)</f>
        <v>4.3684210526315788</v>
      </c>
      <c r="CT2" s="400">
        <f t="shared" ref="CT2:CT33" si="6">RANK(CS2,CS$2:CS$148)</f>
        <v>14</v>
      </c>
      <c r="CU2" s="854"/>
      <c r="CV2" s="400">
        <f t="shared" ref="CV2:CV33" si="7">SUM(R2:CK2)</f>
        <v>223</v>
      </c>
      <c r="CW2" s="689">
        <f t="shared" ref="CW2:CW33" si="8">CV2/COUNTA(R2:CK2)</f>
        <v>4.1296296296296298</v>
      </c>
      <c r="CX2" s="400">
        <f t="shared" ref="CX2:CX33" si="9">RANK(CW2,CW$2:CW$148)</f>
        <v>4</v>
      </c>
      <c r="CY2" s="854"/>
      <c r="CZ2" s="690" t="s">
        <v>1352</v>
      </c>
    </row>
    <row r="3" spans="1:104" ht="30.75" customHeight="1" x14ac:dyDescent="0.25">
      <c r="A3" s="754" t="s">
        <v>695</v>
      </c>
      <c r="B3" s="755" t="s">
        <v>696</v>
      </c>
      <c r="C3" s="756" t="s">
        <v>697</v>
      </c>
      <c r="D3" s="756" t="s">
        <v>565</v>
      </c>
      <c r="E3" s="907" t="s">
        <v>3320</v>
      </c>
      <c r="F3" s="757" t="s">
        <v>63</v>
      </c>
      <c r="G3" s="758">
        <f>'Stage 2 - Site Information'!N62</f>
        <v>93</v>
      </c>
      <c r="H3" s="684"/>
      <c r="I3" s="685">
        <f>'Stage 2 - Site Information'!M62</f>
        <v>3.11</v>
      </c>
      <c r="J3" s="686"/>
      <c r="K3" s="687"/>
      <c r="L3" s="854"/>
      <c r="M3" s="400">
        <f t="shared" si="0"/>
        <v>5</v>
      </c>
      <c r="N3" s="409"/>
      <c r="O3" s="400">
        <v>5</v>
      </c>
      <c r="P3" s="400">
        <v>1</v>
      </c>
      <c r="Q3" s="854"/>
      <c r="R3" s="400">
        <v>5</v>
      </c>
      <c r="S3" s="400">
        <v>5</v>
      </c>
      <c r="T3" s="400">
        <v>1</v>
      </c>
      <c r="U3" s="400">
        <v>3</v>
      </c>
      <c r="V3" s="854"/>
      <c r="W3" s="400">
        <v>4</v>
      </c>
      <c r="X3" s="400">
        <v>3</v>
      </c>
      <c r="Y3" s="400">
        <v>5</v>
      </c>
      <c r="Z3" s="400">
        <v>4</v>
      </c>
      <c r="AA3" s="854"/>
      <c r="AB3" s="400">
        <v>5</v>
      </c>
      <c r="AC3" s="400">
        <v>0</v>
      </c>
      <c r="AD3" s="854"/>
      <c r="AE3" s="400">
        <v>5</v>
      </c>
      <c r="AF3" s="400">
        <v>5</v>
      </c>
      <c r="AG3" s="854"/>
      <c r="AH3" s="400">
        <v>4</v>
      </c>
      <c r="AI3" s="400">
        <v>5</v>
      </c>
      <c r="AJ3" s="400">
        <v>5</v>
      </c>
      <c r="AK3" s="400">
        <v>2</v>
      </c>
      <c r="AL3" s="854"/>
      <c r="AM3" s="400">
        <v>5</v>
      </c>
      <c r="AN3" s="400">
        <v>5</v>
      </c>
      <c r="AO3" s="400">
        <v>4</v>
      </c>
      <c r="AP3" s="400">
        <v>3</v>
      </c>
      <c r="AQ3" s="400">
        <v>5</v>
      </c>
      <c r="AR3" s="400">
        <v>5</v>
      </c>
      <c r="AS3" s="854"/>
      <c r="AT3" s="400">
        <v>5</v>
      </c>
      <c r="AU3" s="400">
        <v>5</v>
      </c>
      <c r="AV3" s="400">
        <v>5</v>
      </c>
      <c r="AW3" s="400">
        <v>1</v>
      </c>
      <c r="AX3" s="400">
        <v>5</v>
      </c>
      <c r="AY3" s="400">
        <v>5</v>
      </c>
      <c r="AZ3" s="400">
        <v>5</v>
      </c>
      <c r="BA3" s="400">
        <v>5</v>
      </c>
      <c r="BB3" s="409"/>
      <c r="BC3" s="400">
        <v>4</v>
      </c>
      <c r="BD3" s="400">
        <v>4</v>
      </c>
      <c r="BE3" s="854"/>
      <c r="BF3" s="400">
        <v>5</v>
      </c>
      <c r="BG3" s="400">
        <v>5</v>
      </c>
      <c r="BH3" s="854"/>
      <c r="BI3" s="400">
        <v>5</v>
      </c>
      <c r="BJ3" s="400">
        <v>5</v>
      </c>
      <c r="BK3" s="400">
        <v>5</v>
      </c>
      <c r="BL3" s="400">
        <v>5</v>
      </c>
      <c r="BM3" s="400">
        <v>5</v>
      </c>
      <c r="BN3" s="400">
        <v>1</v>
      </c>
      <c r="BO3" s="854"/>
      <c r="BP3" s="400">
        <v>5</v>
      </c>
      <c r="BQ3" s="400">
        <v>5</v>
      </c>
      <c r="BR3" s="854"/>
      <c r="BS3" s="400">
        <v>1</v>
      </c>
      <c r="BT3" s="400">
        <v>2</v>
      </c>
      <c r="BU3" s="400">
        <v>3</v>
      </c>
      <c r="BV3" s="400">
        <v>4</v>
      </c>
      <c r="BW3" s="400">
        <v>4</v>
      </c>
      <c r="BX3" s="409"/>
      <c r="BY3" s="400">
        <v>4</v>
      </c>
      <c r="BZ3" s="400">
        <v>3</v>
      </c>
      <c r="CA3" s="400">
        <v>2</v>
      </c>
      <c r="CB3" s="400">
        <v>3</v>
      </c>
      <c r="CC3" s="409"/>
      <c r="CD3" s="409"/>
      <c r="CE3" s="400">
        <v>2</v>
      </c>
      <c r="CF3" s="409"/>
      <c r="CG3" s="400">
        <v>5</v>
      </c>
      <c r="CH3" s="409"/>
      <c r="CI3" s="854"/>
      <c r="CJ3" s="409"/>
      <c r="CK3" s="400">
        <v>1</v>
      </c>
      <c r="CL3" s="854"/>
      <c r="CM3" s="689">
        <f t="shared" si="1"/>
        <v>3.5</v>
      </c>
      <c r="CN3" s="400">
        <f t="shared" si="2"/>
        <v>50</v>
      </c>
      <c r="CO3" s="854"/>
      <c r="CP3" s="689">
        <f t="shared" si="3"/>
        <v>4.333333333333333</v>
      </c>
      <c r="CQ3" s="400">
        <f t="shared" si="4"/>
        <v>15</v>
      </c>
      <c r="CR3" s="854"/>
      <c r="CS3" s="689">
        <f t="shared" si="5"/>
        <v>3.9736842105263159</v>
      </c>
      <c r="CT3" s="400">
        <f t="shared" si="6"/>
        <v>51</v>
      </c>
      <c r="CU3" s="854"/>
      <c r="CV3" s="400">
        <f t="shared" si="7"/>
        <v>212</v>
      </c>
      <c r="CW3" s="689">
        <f t="shared" si="8"/>
        <v>3.925925925925926</v>
      </c>
      <c r="CX3" s="400">
        <f t="shared" si="9"/>
        <v>18</v>
      </c>
      <c r="CY3" s="854"/>
      <c r="CZ3" s="690"/>
    </row>
    <row r="4" spans="1:104" ht="30.75" customHeight="1" x14ac:dyDescent="0.25">
      <c r="A4" s="725" t="s">
        <v>1241</v>
      </c>
      <c r="B4" s="721" t="s">
        <v>1242</v>
      </c>
      <c r="C4" s="726" t="s">
        <v>587</v>
      </c>
      <c r="D4" s="727" t="s">
        <v>565</v>
      </c>
      <c r="E4" s="908"/>
      <c r="F4" s="723" t="s">
        <v>63</v>
      </c>
      <c r="G4" s="724">
        <f>'Stage 2 - Site Information'!N273</f>
        <v>140</v>
      </c>
      <c r="H4" s="684" t="s">
        <v>63</v>
      </c>
      <c r="I4" s="685">
        <f>'Stage 2 - Site Information'!M273</f>
        <v>4.7</v>
      </c>
      <c r="J4" s="686" t="s">
        <v>746</v>
      </c>
      <c r="K4" s="687"/>
      <c r="L4" s="855"/>
      <c r="M4" s="400">
        <f t="shared" si="0"/>
        <v>5</v>
      </c>
      <c r="N4" s="409"/>
      <c r="O4" s="400">
        <v>5</v>
      </c>
      <c r="P4" s="400">
        <v>1</v>
      </c>
      <c r="Q4" s="855"/>
      <c r="R4" s="400">
        <v>5</v>
      </c>
      <c r="S4" s="400">
        <v>5</v>
      </c>
      <c r="T4" s="400">
        <v>1</v>
      </c>
      <c r="U4" s="400">
        <v>4</v>
      </c>
      <c r="V4" s="855"/>
      <c r="W4" s="400">
        <v>4</v>
      </c>
      <c r="X4" s="400">
        <v>3</v>
      </c>
      <c r="Y4" s="400">
        <v>1</v>
      </c>
      <c r="Z4" s="400">
        <v>4</v>
      </c>
      <c r="AA4" s="855"/>
      <c r="AB4" s="400">
        <v>5</v>
      </c>
      <c r="AC4" s="400">
        <v>0</v>
      </c>
      <c r="AD4" s="855"/>
      <c r="AE4" s="400">
        <v>5</v>
      </c>
      <c r="AF4" s="400">
        <v>5</v>
      </c>
      <c r="AG4" s="855"/>
      <c r="AH4" s="400">
        <v>4</v>
      </c>
      <c r="AI4" s="400">
        <v>5</v>
      </c>
      <c r="AJ4" s="400">
        <v>1</v>
      </c>
      <c r="AK4" s="400">
        <v>2</v>
      </c>
      <c r="AL4" s="855"/>
      <c r="AM4" s="400">
        <v>5</v>
      </c>
      <c r="AN4" s="400">
        <v>3</v>
      </c>
      <c r="AO4" s="400">
        <v>4</v>
      </c>
      <c r="AP4" s="400">
        <v>3</v>
      </c>
      <c r="AQ4" s="400">
        <v>5</v>
      </c>
      <c r="AR4" s="400">
        <v>4</v>
      </c>
      <c r="AS4" s="855"/>
      <c r="AT4" s="400">
        <v>5</v>
      </c>
      <c r="AU4" s="400">
        <v>5</v>
      </c>
      <c r="AV4" s="400">
        <v>5</v>
      </c>
      <c r="AW4" s="400">
        <v>1</v>
      </c>
      <c r="AX4" s="400">
        <v>2</v>
      </c>
      <c r="AY4" s="400">
        <v>5</v>
      </c>
      <c r="AZ4" s="400">
        <v>5</v>
      </c>
      <c r="BA4" s="400">
        <v>5</v>
      </c>
      <c r="BB4" s="409"/>
      <c r="BC4" s="400">
        <v>3</v>
      </c>
      <c r="BD4" s="400">
        <v>3</v>
      </c>
      <c r="BE4" s="855"/>
      <c r="BF4" s="400">
        <v>3</v>
      </c>
      <c r="BG4" s="400">
        <v>2</v>
      </c>
      <c r="BH4" s="855"/>
      <c r="BI4" s="400">
        <v>5</v>
      </c>
      <c r="BJ4" s="400">
        <v>5</v>
      </c>
      <c r="BK4" s="400">
        <v>5</v>
      </c>
      <c r="BL4" s="400">
        <v>5</v>
      </c>
      <c r="BM4" s="400">
        <v>5</v>
      </c>
      <c r="BN4" s="400">
        <v>3</v>
      </c>
      <c r="BO4" s="855"/>
      <c r="BP4" s="400">
        <v>5</v>
      </c>
      <c r="BQ4" s="400">
        <v>5</v>
      </c>
      <c r="BR4" s="855"/>
      <c r="BS4" s="400">
        <v>3</v>
      </c>
      <c r="BT4" s="400">
        <v>2</v>
      </c>
      <c r="BU4" s="400">
        <v>4</v>
      </c>
      <c r="BV4" s="400">
        <v>5</v>
      </c>
      <c r="BW4" s="400">
        <v>5</v>
      </c>
      <c r="BX4" s="409"/>
      <c r="BY4" s="400">
        <v>4</v>
      </c>
      <c r="BZ4" s="400">
        <v>5</v>
      </c>
      <c r="CA4" s="400">
        <v>5</v>
      </c>
      <c r="CB4" s="400">
        <v>5</v>
      </c>
      <c r="CC4" s="409"/>
      <c r="CD4" s="409"/>
      <c r="CE4" s="400">
        <v>5</v>
      </c>
      <c r="CF4" s="409"/>
      <c r="CG4" s="400">
        <v>5</v>
      </c>
      <c r="CH4" s="409"/>
      <c r="CI4" s="855"/>
      <c r="CJ4" s="409"/>
      <c r="CK4" s="400">
        <v>1</v>
      </c>
      <c r="CL4" s="855"/>
      <c r="CM4" s="689">
        <f t="shared" si="1"/>
        <v>3.2</v>
      </c>
      <c r="CN4" s="400">
        <f t="shared" si="2"/>
        <v>93</v>
      </c>
      <c r="CO4" s="855"/>
      <c r="CP4" s="689">
        <f t="shared" si="3"/>
        <v>3.6666666666666665</v>
      </c>
      <c r="CQ4" s="400">
        <f t="shared" si="4"/>
        <v>68</v>
      </c>
      <c r="CR4" s="855"/>
      <c r="CS4" s="689">
        <f t="shared" si="5"/>
        <v>4.0789473684210522</v>
      </c>
      <c r="CT4" s="400">
        <f t="shared" si="6"/>
        <v>42</v>
      </c>
      <c r="CU4" s="855"/>
      <c r="CV4" s="400">
        <f t="shared" si="7"/>
        <v>209</v>
      </c>
      <c r="CW4" s="689">
        <f t="shared" si="8"/>
        <v>3.8703703703703702</v>
      </c>
      <c r="CX4" s="400">
        <f t="shared" si="9"/>
        <v>26</v>
      </c>
      <c r="CY4" s="855"/>
      <c r="CZ4" s="690"/>
    </row>
    <row r="5" spans="1:104" ht="30.75" customHeight="1" x14ac:dyDescent="0.25">
      <c r="A5" s="725" t="s">
        <v>1295</v>
      </c>
      <c r="B5" s="721" t="s">
        <v>1296</v>
      </c>
      <c r="C5" s="726" t="s">
        <v>538</v>
      </c>
      <c r="D5" s="727" t="s">
        <v>565</v>
      </c>
      <c r="E5" s="908"/>
      <c r="F5" s="728" t="s">
        <v>63</v>
      </c>
      <c r="G5" s="724">
        <f>'Stage 2 - Site Information'!N295</f>
        <v>3</v>
      </c>
      <c r="H5" s="702"/>
      <c r="I5" s="685">
        <f>'Stage 2 - Site Information'!M295</f>
        <v>0.62</v>
      </c>
      <c r="J5" s="703"/>
      <c r="K5" s="687"/>
      <c r="L5" s="855"/>
      <c r="M5" s="400">
        <f t="shared" si="0"/>
        <v>5</v>
      </c>
      <c r="N5" s="409"/>
      <c r="O5" s="400">
        <v>5</v>
      </c>
      <c r="P5" s="400">
        <v>1</v>
      </c>
      <c r="Q5" s="855"/>
      <c r="R5" s="400">
        <v>5</v>
      </c>
      <c r="S5" s="400">
        <v>5</v>
      </c>
      <c r="T5" s="400">
        <v>1</v>
      </c>
      <c r="U5" s="400">
        <v>4</v>
      </c>
      <c r="V5" s="855"/>
      <c r="W5" s="400">
        <v>4</v>
      </c>
      <c r="X5" s="400">
        <v>5</v>
      </c>
      <c r="Y5" s="400">
        <v>5</v>
      </c>
      <c r="Z5" s="400">
        <v>4</v>
      </c>
      <c r="AA5" s="855"/>
      <c r="AB5" s="400">
        <v>5</v>
      </c>
      <c r="AC5" s="400">
        <v>0</v>
      </c>
      <c r="AD5" s="855"/>
      <c r="AE5" s="400">
        <v>5</v>
      </c>
      <c r="AF5" s="400">
        <v>5</v>
      </c>
      <c r="AG5" s="855"/>
      <c r="AH5" s="400">
        <v>4</v>
      </c>
      <c r="AI5" s="400">
        <v>5</v>
      </c>
      <c r="AJ5" s="400">
        <v>1</v>
      </c>
      <c r="AK5" s="400">
        <v>2</v>
      </c>
      <c r="AL5" s="855"/>
      <c r="AM5" s="400">
        <v>5</v>
      </c>
      <c r="AN5" s="400">
        <v>4</v>
      </c>
      <c r="AO5" s="400">
        <v>5</v>
      </c>
      <c r="AP5" s="400">
        <v>3</v>
      </c>
      <c r="AQ5" s="400">
        <v>5</v>
      </c>
      <c r="AR5" s="400">
        <v>5</v>
      </c>
      <c r="AS5" s="855"/>
      <c r="AT5" s="400">
        <v>2</v>
      </c>
      <c r="AU5" s="400">
        <v>1</v>
      </c>
      <c r="AV5" s="400">
        <v>3</v>
      </c>
      <c r="AW5" s="400">
        <v>5</v>
      </c>
      <c r="AX5" s="400">
        <v>5</v>
      </c>
      <c r="AY5" s="400">
        <v>5</v>
      </c>
      <c r="AZ5" s="400">
        <v>1</v>
      </c>
      <c r="BA5" s="400">
        <v>5</v>
      </c>
      <c r="BB5" s="409"/>
      <c r="BC5" s="400">
        <v>4</v>
      </c>
      <c r="BD5" s="400">
        <v>5</v>
      </c>
      <c r="BE5" s="855"/>
      <c r="BF5" s="400">
        <v>5</v>
      </c>
      <c r="BG5" s="400">
        <v>5</v>
      </c>
      <c r="BH5" s="855"/>
      <c r="BI5" s="400">
        <v>5</v>
      </c>
      <c r="BJ5" s="400">
        <v>3</v>
      </c>
      <c r="BK5" s="400">
        <v>5</v>
      </c>
      <c r="BL5" s="400">
        <v>5</v>
      </c>
      <c r="BM5" s="400">
        <v>5</v>
      </c>
      <c r="BN5" s="400">
        <v>5</v>
      </c>
      <c r="BO5" s="855"/>
      <c r="BP5" s="400">
        <v>5</v>
      </c>
      <c r="BQ5" s="400">
        <v>5</v>
      </c>
      <c r="BR5" s="855"/>
      <c r="BS5" s="400">
        <v>1</v>
      </c>
      <c r="BT5" s="400">
        <v>2</v>
      </c>
      <c r="BU5" s="400">
        <v>4</v>
      </c>
      <c r="BV5" s="400">
        <v>4</v>
      </c>
      <c r="BW5" s="400">
        <v>4</v>
      </c>
      <c r="BX5" s="409"/>
      <c r="BY5" s="400">
        <v>5</v>
      </c>
      <c r="BZ5" s="400">
        <v>4</v>
      </c>
      <c r="CA5" s="400">
        <v>2</v>
      </c>
      <c r="CB5" s="400">
        <v>4</v>
      </c>
      <c r="CC5" s="409"/>
      <c r="CD5" s="409"/>
      <c r="CE5" s="400">
        <v>2</v>
      </c>
      <c r="CF5" s="409"/>
      <c r="CG5" s="400">
        <v>5</v>
      </c>
      <c r="CH5" s="409"/>
      <c r="CI5" s="855"/>
      <c r="CJ5" s="409"/>
      <c r="CK5" s="400">
        <v>1</v>
      </c>
      <c r="CL5" s="855"/>
      <c r="CM5" s="689">
        <f t="shared" si="1"/>
        <v>3.8</v>
      </c>
      <c r="CN5" s="400">
        <f t="shared" si="2"/>
        <v>19</v>
      </c>
      <c r="CO5" s="855"/>
      <c r="CP5" s="689">
        <f t="shared" si="3"/>
        <v>3.6666666666666665</v>
      </c>
      <c r="CQ5" s="400">
        <f t="shared" si="4"/>
        <v>68</v>
      </c>
      <c r="CR5" s="855"/>
      <c r="CS5" s="689">
        <f t="shared" si="5"/>
        <v>3.9210526315789473</v>
      </c>
      <c r="CT5" s="400">
        <f t="shared" si="6"/>
        <v>61</v>
      </c>
      <c r="CU5" s="855"/>
      <c r="CV5" s="400">
        <f t="shared" si="7"/>
        <v>209</v>
      </c>
      <c r="CW5" s="689">
        <f t="shared" si="8"/>
        <v>3.8703703703703702</v>
      </c>
      <c r="CX5" s="400">
        <f t="shared" si="9"/>
        <v>26</v>
      </c>
      <c r="CY5" s="855"/>
      <c r="CZ5" s="690"/>
    </row>
    <row r="6" spans="1:104" ht="30.75" customHeight="1" x14ac:dyDescent="0.25">
      <c r="A6" s="720" t="s">
        <v>562</v>
      </c>
      <c r="B6" s="721" t="s">
        <v>563</v>
      </c>
      <c r="C6" s="722" t="s">
        <v>564</v>
      </c>
      <c r="D6" s="722" t="s">
        <v>565</v>
      </c>
      <c r="E6" s="907"/>
      <c r="F6" s="723" t="s">
        <v>63</v>
      </c>
      <c r="G6" s="724">
        <f>'Stage 2 - Site Information'!N17</f>
        <v>38</v>
      </c>
      <c r="H6" s="684"/>
      <c r="I6" s="685">
        <f>'Stage 2 - Site Information'!M17</f>
        <v>1.06</v>
      </c>
      <c r="J6" s="686"/>
      <c r="K6" s="687"/>
      <c r="L6" s="854"/>
      <c r="M6" s="400">
        <f t="shared" si="0"/>
        <v>5</v>
      </c>
      <c r="N6" s="409"/>
      <c r="O6" s="400">
        <v>5</v>
      </c>
      <c r="P6" s="400">
        <v>1</v>
      </c>
      <c r="Q6" s="854"/>
      <c r="R6" s="400">
        <v>3</v>
      </c>
      <c r="S6" s="400">
        <v>3</v>
      </c>
      <c r="T6" s="400">
        <v>1</v>
      </c>
      <c r="U6" s="400">
        <v>3</v>
      </c>
      <c r="V6" s="854"/>
      <c r="W6" s="400">
        <v>4</v>
      </c>
      <c r="X6" s="400">
        <v>3</v>
      </c>
      <c r="Y6" s="400">
        <v>1</v>
      </c>
      <c r="Z6" s="400">
        <v>4</v>
      </c>
      <c r="AA6" s="854"/>
      <c r="AB6" s="400">
        <v>5</v>
      </c>
      <c r="AC6" s="400">
        <v>0</v>
      </c>
      <c r="AD6" s="854"/>
      <c r="AE6" s="400">
        <v>5</v>
      </c>
      <c r="AF6" s="400">
        <v>5</v>
      </c>
      <c r="AG6" s="854"/>
      <c r="AH6" s="400">
        <v>4</v>
      </c>
      <c r="AI6" s="400">
        <v>5</v>
      </c>
      <c r="AJ6" s="400">
        <v>3</v>
      </c>
      <c r="AK6" s="400">
        <v>2</v>
      </c>
      <c r="AL6" s="854"/>
      <c r="AM6" s="400">
        <v>3</v>
      </c>
      <c r="AN6" s="400">
        <v>4</v>
      </c>
      <c r="AO6" s="400">
        <v>4</v>
      </c>
      <c r="AP6" s="400">
        <v>3</v>
      </c>
      <c r="AQ6" s="400">
        <v>5</v>
      </c>
      <c r="AR6" s="400">
        <v>5</v>
      </c>
      <c r="AS6" s="854"/>
      <c r="AT6" s="400">
        <v>5</v>
      </c>
      <c r="AU6" s="400">
        <v>5</v>
      </c>
      <c r="AV6" s="400">
        <v>5</v>
      </c>
      <c r="AW6" s="400">
        <v>3</v>
      </c>
      <c r="AX6" s="400">
        <v>5</v>
      </c>
      <c r="AY6" s="400">
        <v>5</v>
      </c>
      <c r="AZ6" s="400">
        <v>5</v>
      </c>
      <c r="BA6" s="400">
        <v>5</v>
      </c>
      <c r="BB6" s="409"/>
      <c r="BC6" s="400">
        <v>5</v>
      </c>
      <c r="BD6" s="400">
        <v>5</v>
      </c>
      <c r="BE6" s="854"/>
      <c r="BF6" s="400">
        <v>3</v>
      </c>
      <c r="BG6" s="400">
        <v>5</v>
      </c>
      <c r="BH6" s="854"/>
      <c r="BI6" s="400">
        <v>5</v>
      </c>
      <c r="BJ6" s="400">
        <v>5</v>
      </c>
      <c r="BK6" s="400">
        <v>5</v>
      </c>
      <c r="BL6" s="400">
        <v>5</v>
      </c>
      <c r="BM6" s="400">
        <v>1</v>
      </c>
      <c r="BN6" s="400">
        <v>3</v>
      </c>
      <c r="BO6" s="854"/>
      <c r="BP6" s="400">
        <v>5</v>
      </c>
      <c r="BQ6" s="400">
        <v>5</v>
      </c>
      <c r="BR6" s="854"/>
      <c r="BS6" s="400">
        <v>1</v>
      </c>
      <c r="BT6" s="400">
        <v>2</v>
      </c>
      <c r="BU6" s="400">
        <v>2</v>
      </c>
      <c r="BV6" s="400">
        <v>5</v>
      </c>
      <c r="BW6" s="400">
        <v>5</v>
      </c>
      <c r="BX6" s="409"/>
      <c r="BY6" s="400">
        <v>4</v>
      </c>
      <c r="BZ6" s="400">
        <v>4</v>
      </c>
      <c r="CA6" s="400">
        <v>4</v>
      </c>
      <c r="CB6" s="400">
        <v>5</v>
      </c>
      <c r="CC6" s="409"/>
      <c r="CD6" s="409"/>
      <c r="CE6" s="400">
        <v>5</v>
      </c>
      <c r="CF6" s="409"/>
      <c r="CG6" s="400">
        <v>5</v>
      </c>
      <c r="CH6" s="409"/>
      <c r="CI6" s="854"/>
      <c r="CJ6" s="409"/>
      <c r="CK6" s="400">
        <v>1</v>
      </c>
      <c r="CL6" s="854"/>
      <c r="CM6" s="689">
        <f t="shared" si="1"/>
        <v>2.7</v>
      </c>
      <c r="CN6" s="400">
        <f t="shared" si="2"/>
        <v>139</v>
      </c>
      <c r="CO6" s="854"/>
      <c r="CP6" s="689">
        <f t="shared" si="3"/>
        <v>4</v>
      </c>
      <c r="CQ6" s="400">
        <f t="shared" si="4"/>
        <v>39</v>
      </c>
      <c r="CR6" s="854"/>
      <c r="CS6" s="689">
        <f t="shared" si="5"/>
        <v>4.1315789473684212</v>
      </c>
      <c r="CT6" s="400">
        <f t="shared" si="6"/>
        <v>37</v>
      </c>
      <c r="CU6" s="854"/>
      <c r="CV6" s="400">
        <f t="shared" si="7"/>
        <v>208</v>
      </c>
      <c r="CW6" s="689">
        <f t="shared" si="8"/>
        <v>3.8518518518518516</v>
      </c>
      <c r="CX6" s="400">
        <f t="shared" si="9"/>
        <v>30</v>
      </c>
      <c r="CY6" s="854"/>
      <c r="CZ6" s="690"/>
    </row>
    <row r="7" spans="1:104" ht="30.75" customHeight="1" x14ac:dyDescent="0.25">
      <c r="A7" s="725" t="s">
        <v>1270</v>
      </c>
      <c r="B7" s="721" t="s">
        <v>1271</v>
      </c>
      <c r="C7" s="726" t="s">
        <v>1272</v>
      </c>
      <c r="D7" s="727" t="s">
        <v>565</v>
      </c>
      <c r="E7" s="908"/>
      <c r="F7" s="728" t="s">
        <v>63</v>
      </c>
      <c r="G7" s="724">
        <f>'Stage 2 - Site Information'!N285</f>
        <v>170</v>
      </c>
      <c r="H7" s="702"/>
      <c r="I7" s="685">
        <f>'Stage 2 - Site Information'!M285</f>
        <v>5.07</v>
      </c>
      <c r="J7" s="703"/>
      <c r="K7" s="687"/>
      <c r="L7" s="855"/>
      <c r="M7" s="400">
        <f t="shared" si="0"/>
        <v>5</v>
      </c>
      <c r="N7" s="409"/>
      <c r="O7" s="400">
        <v>5</v>
      </c>
      <c r="P7" s="400">
        <v>1</v>
      </c>
      <c r="Q7" s="855"/>
      <c r="R7" s="400">
        <v>5</v>
      </c>
      <c r="S7" s="400">
        <v>5</v>
      </c>
      <c r="T7" s="400">
        <v>1</v>
      </c>
      <c r="U7" s="400">
        <v>4</v>
      </c>
      <c r="V7" s="855"/>
      <c r="W7" s="400">
        <v>4</v>
      </c>
      <c r="X7" s="400">
        <v>3</v>
      </c>
      <c r="Y7" s="400">
        <v>3</v>
      </c>
      <c r="Z7" s="400">
        <v>4</v>
      </c>
      <c r="AA7" s="855"/>
      <c r="AB7" s="400">
        <v>5</v>
      </c>
      <c r="AC7" s="400">
        <v>0</v>
      </c>
      <c r="AD7" s="855"/>
      <c r="AE7" s="400">
        <v>5</v>
      </c>
      <c r="AF7" s="400">
        <v>5</v>
      </c>
      <c r="AG7" s="855"/>
      <c r="AH7" s="400">
        <v>4</v>
      </c>
      <c r="AI7" s="400">
        <v>4</v>
      </c>
      <c r="AJ7" s="400">
        <v>5</v>
      </c>
      <c r="AK7" s="400">
        <v>2</v>
      </c>
      <c r="AL7" s="855"/>
      <c r="AM7" s="400">
        <v>5</v>
      </c>
      <c r="AN7" s="400">
        <v>4</v>
      </c>
      <c r="AO7" s="400">
        <v>4</v>
      </c>
      <c r="AP7" s="400">
        <v>3</v>
      </c>
      <c r="AQ7" s="400">
        <v>5</v>
      </c>
      <c r="AR7" s="400">
        <v>5</v>
      </c>
      <c r="AS7" s="855"/>
      <c r="AT7" s="400">
        <v>5</v>
      </c>
      <c r="AU7" s="400">
        <v>5</v>
      </c>
      <c r="AV7" s="400">
        <v>5</v>
      </c>
      <c r="AW7" s="400">
        <v>3</v>
      </c>
      <c r="AX7" s="400">
        <v>5</v>
      </c>
      <c r="AY7" s="400">
        <v>5</v>
      </c>
      <c r="AZ7" s="400">
        <v>5</v>
      </c>
      <c r="BA7" s="400">
        <v>5</v>
      </c>
      <c r="BB7" s="409"/>
      <c r="BC7" s="400">
        <v>3</v>
      </c>
      <c r="BD7" s="400">
        <v>3</v>
      </c>
      <c r="BE7" s="855"/>
      <c r="BF7" s="400">
        <v>3</v>
      </c>
      <c r="BG7" s="400">
        <v>5</v>
      </c>
      <c r="BH7" s="855"/>
      <c r="BI7" s="400">
        <v>5</v>
      </c>
      <c r="BJ7" s="400">
        <v>5</v>
      </c>
      <c r="BK7" s="400">
        <v>1</v>
      </c>
      <c r="BL7" s="400">
        <v>5</v>
      </c>
      <c r="BM7" s="400">
        <v>5</v>
      </c>
      <c r="BN7" s="400">
        <v>1</v>
      </c>
      <c r="BO7" s="855"/>
      <c r="BP7" s="400">
        <v>5</v>
      </c>
      <c r="BQ7" s="400">
        <v>5</v>
      </c>
      <c r="BR7" s="855"/>
      <c r="BS7" s="400">
        <v>1</v>
      </c>
      <c r="BT7" s="400">
        <v>2</v>
      </c>
      <c r="BU7" s="400">
        <v>1</v>
      </c>
      <c r="BV7" s="400">
        <v>5</v>
      </c>
      <c r="BW7" s="400">
        <v>5</v>
      </c>
      <c r="BX7" s="409"/>
      <c r="BY7" s="400">
        <v>5</v>
      </c>
      <c r="BZ7" s="400">
        <v>4</v>
      </c>
      <c r="CA7" s="400">
        <v>3</v>
      </c>
      <c r="CB7" s="400">
        <v>4</v>
      </c>
      <c r="CC7" s="409"/>
      <c r="CD7" s="409"/>
      <c r="CE7" s="400">
        <v>3</v>
      </c>
      <c r="CF7" s="409"/>
      <c r="CG7" s="400">
        <v>5</v>
      </c>
      <c r="CH7" s="409"/>
      <c r="CI7" s="855"/>
      <c r="CJ7" s="409"/>
      <c r="CK7" s="400">
        <v>1</v>
      </c>
      <c r="CL7" s="855"/>
      <c r="CM7" s="689">
        <f t="shared" si="1"/>
        <v>3.4</v>
      </c>
      <c r="CN7" s="400">
        <f t="shared" si="2"/>
        <v>57</v>
      </c>
      <c r="CO7" s="855"/>
      <c r="CP7" s="689">
        <f t="shared" si="3"/>
        <v>4.166666666666667</v>
      </c>
      <c r="CQ7" s="400">
        <f t="shared" si="4"/>
        <v>18</v>
      </c>
      <c r="CR7" s="855"/>
      <c r="CS7" s="689">
        <f t="shared" si="5"/>
        <v>3.9210526315789473</v>
      </c>
      <c r="CT7" s="400">
        <f t="shared" si="6"/>
        <v>61</v>
      </c>
      <c r="CU7" s="855"/>
      <c r="CV7" s="400">
        <f t="shared" si="7"/>
        <v>208</v>
      </c>
      <c r="CW7" s="689">
        <f t="shared" si="8"/>
        <v>3.8518518518518516</v>
      </c>
      <c r="CX7" s="400">
        <f t="shared" si="9"/>
        <v>30</v>
      </c>
      <c r="CY7" s="855"/>
      <c r="CZ7" s="690"/>
    </row>
    <row r="8" spans="1:104" ht="30.75" customHeight="1" x14ac:dyDescent="0.25">
      <c r="A8" s="720" t="s">
        <v>1186</v>
      </c>
      <c r="B8" s="721" t="s">
        <v>1187</v>
      </c>
      <c r="C8" s="722" t="s">
        <v>1188</v>
      </c>
      <c r="D8" s="722" t="s">
        <v>565</v>
      </c>
      <c r="E8" s="907"/>
      <c r="F8" s="723" t="s">
        <v>63</v>
      </c>
      <c r="G8" s="724">
        <f>'Stage 2 - Site Information'!N247</f>
        <v>24</v>
      </c>
      <c r="H8" s="684"/>
      <c r="I8" s="685">
        <f>'Stage 2 - Site Information'!M247</f>
        <v>1.23</v>
      </c>
      <c r="J8" s="686"/>
      <c r="K8" s="687"/>
      <c r="L8" s="854"/>
      <c r="M8" s="400">
        <f t="shared" si="0"/>
        <v>5</v>
      </c>
      <c r="N8" s="409"/>
      <c r="O8" s="400">
        <v>5</v>
      </c>
      <c r="P8" s="400">
        <v>1</v>
      </c>
      <c r="Q8" s="854"/>
      <c r="R8" s="400">
        <v>3</v>
      </c>
      <c r="S8" s="400">
        <v>5</v>
      </c>
      <c r="T8" s="400">
        <v>5</v>
      </c>
      <c r="U8" s="400">
        <v>5</v>
      </c>
      <c r="V8" s="854"/>
      <c r="W8" s="400">
        <v>4</v>
      </c>
      <c r="X8" s="400">
        <v>3</v>
      </c>
      <c r="Y8" s="400">
        <v>5</v>
      </c>
      <c r="Z8" s="400">
        <v>4</v>
      </c>
      <c r="AA8" s="854"/>
      <c r="AB8" s="400">
        <v>5</v>
      </c>
      <c r="AC8" s="400">
        <v>0</v>
      </c>
      <c r="AD8" s="854"/>
      <c r="AE8" s="400">
        <v>5</v>
      </c>
      <c r="AF8" s="400">
        <v>5</v>
      </c>
      <c r="AG8" s="854"/>
      <c r="AH8" s="400">
        <v>4</v>
      </c>
      <c r="AI8" s="400">
        <v>5</v>
      </c>
      <c r="AJ8" s="400">
        <v>5</v>
      </c>
      <c r="AK8" s="400">
        <v>2</v>
      </c>
      <c r="AL8" s="854"/>
      <c r="AM8" s="400">
        <v>5</v>
      </c>
      <c r="AN8" s="400">
        <v>3</v>
      </c>
      <c r="AO8" s="400">
        <v>4</v>
      </c>
      <c r="AP8" s="400">
        <v>3</v>
      </c>
      <c r="AQ8" s="400">
        <v>5</v>
      </c>
      <c r="AR8" s="400">
        <v>5</v>
      </c>
      <c r="AS8" s="854"/>
      <c r="AT8" s="400">
        <v>5</v>
      </c>
      <c r="AU8" s="400">
        <v>5</v>
      </c>
      <c r="AV8" s="400">
        <v>5</v>
      </c>
      <c r="AW8" s="400">
        <v>1</v>
      </c>
      <c r="AX8" s="400">
        <v>2</v>
      </c>
      <c r="AY8" s="400">
        <v>5</v>
      </c>
      <c r="AZ8" s="400">
        <v>5</v>
      </c>
      <c r="BA8" s="400">
        <v>5</v>
      </c>
      <c r="BB8" s="409"/>
      <c r="BC8" s="400">
        <v>3</v>
      </c>
      <c r="BD8" s="400">
        <v>3</v>
      </c>
      <c r="BE8" s="854"/>
      <c r="BF8" s="400">
        <v>5</v>
      </c>
      <c r="BG8" s="400">
        <v>5</v>
      </c>
      <c r="BH8" s="854"/>
      <c r="BI8" s="400">
        <v>5</v>
      </c>
      <c r="BJ8" s="400">
        <v>5</v>
      </c>
      <c r="BK8" s="400">
        <v>5</v>
      </c>
      <c r="BL8" s="400">
        <v>5</v>
      </c>
      <c r="BM8" s="400">
        <v>1</v>
      </c>
      <c r="BN8" s="400">
        <v>1</v>
      </c>
      <c r="BO8" s="854"/>
      <c r="BP8" s="400">
        <v>5</v>
      </c>
      <c r="BQ8" s="400">
        <v>5</v>
      </c>
      <c r="BR8" s="854"/>
      <c r="BS8" s="400">
        <v>1</v>
      </c>
      <c r="BT8" s="400">
        <v>2</v>
      </c>
      <c r="BU8" s="400">
        <v>3</v>
      </c>
      <c r="BV8" s="400">
        <v>4</v>
      </c>
      <c r="BW8" s="400">
        <v>4</v>
      </c>
      <c r="BX8" s="409"/>
      <c r="BY8" s="400">
        <v>5</v>
      </c>
      <c r="BZ8" s="400">
        <v>4</v>
      </c>
      <c r="CA8" s="400">
        <v>3</v>
      </c>
      <c r="CB8" s="400">
        <v>3</v>
      </c>
      <c r="CC8" s="409"/>
      <c r="CD8" s="409"/>
      <c r="CE8" s="400">
        <v>2</v>
      </c>
      <c r="CF8" s="409"/>
      <c r="CG8" s="400">
        <v>4</v>
      </c>
      <c r="CH8" s="409"/>
      <c r="CI8" s="854"/>
      <c r="CJ8" s="409"/>
      <c r="CK8" s="400">
        <v>1</v>
      </c>
      <c r="CL8" s="854"/>
      <c r="CM8" s="689">
        <f t="shared" si="1"/>
        <v>3.9</v>
      </c>
      <c r="CN8" s="400">
        <f t="shared" si="2"/>
        <v>16</v>
      </c>
      <c r="CO8" s="854"/>
      <c r="CP8" s="689">
        <f t="shared" si="3"/>
        <v>4.333333333333333</v>
      </c>
      <c r="CQ8" s="400">
        <f t="shared" si="4"/>
        <v>15</v>
      </c>
      <c r="CR8" s="854"/>
      <c r="CS8" s="689">
        <f t="shared" si="5"/>
        <v>3.736842105263158</v>
      </c>
      <c r="CT8" s="400">
        <f t="shared" si="6"/>
        <v>85</v>
      </c>
      <c r="CU8" s="854"/>
      <c r="CV8" s="400">
        <f t="shared" si="7"/>
        <v>207</v>
      </c>
      <c r="CW8" s="689">
        <f t="shared" si="8"/>
        <v>3.8333333333333335</v>
      </c>
      <c r="CX8" s="400">
        <f t="shared" si="9"/>
        <v>37</v>
      </c>
      <c r="CY8" s="854"/>
      <c r="CZ8" s="690"/>
    </row>
    <row r="9" spans="1:104" ht="30.75" customHeight="1" x14ac:dyDescent="0.25">
      <c r="A9" s="720" t="s">
        <v>716</v>
      </c>
      <c r="B9" s="721" t="s">
        <v>717</v>
      </c>
      <c r="C9" s="722" t="s">
        <v>718</v>
      </c>
      <c r="D9" s="722" t="s">
        <v>565</v>
      </c>
      <c r="E9" s="907"/>
      <c r="F9" s="723" t="s">
        <v>63</v>
      </c>
      <c r="G9" s="724">
        <f>'Stage 2 - Site Information'!N69</f>
        <v>90</v>
      </c>
      <c r="H9" s="684"/>
      <c r="I9" s="685">
        <f>'Stage 2 - Site Information'!M69</f>
        <v>3.02</v>
      </c>
      <c r="J9" s="686"/>
      <c r="K9" s="687"/>
      <c r="L9" s="854"/>
      <c r="M9" s="400">
        <f t="shared" si="0"/>
        <v>5</v>
      </c>
      <c r="N9" s="409"/>
      <c r="O9" s="400">
        <v>5</v>
      </c>
      <c r="P9" s="400">
        <v>1</v>
      </c>
      <c r="Q9" s="854"/>
      <c r="R9" s="400">
        <v>5</v>
      </c>
      <c r="S9" s="400">
        <v>5</v>
      </c>
      <c r="T9" s="400">
        <v>5</v>
      </c>
      <c r="U9" s="400">
        <v>4</v>
      </c>
      <c r="V9" s="854"/>
      <c r="W9" s="400">
        <v>4</v>
      </c>
      <c r="X9" s="400">
        <v>3</v>
      </c>
      <c r="Y9" s="400">
        <v>1</v>
      </c>
      <c r="Z9" s="400">
        <v>4</v>
      </c>
      <c r="AA9" s="854"/>
      <c r="AB9" s="400">
        <v>5</v>
      </c>
      <c r="AC9" s="400">
        <v>0</v>
      </c>
      <c r="AD9" s="854"/>
      <c r="AE9" s="400">
        <v>5</v>
      </c>
      <c r="AF9" s="400">
        <v>5</v>
      </c>
      <c r="AG9" s="854"/>
      <c r="AH9" s="400">
        <v>3</v>
      </c>
      <c r="AI9" s="400">
        <v>3</v>
      </c>
      <c r="AJ9" s="400">
        <v>5</v>
      </c>
      <c r="AK9" s="400">
        <v>2</v>
      </c>
      <c r="AL9" s="854"/>
      <c r="AM9" s="400">
        <v>3</v>
      </c>
      <c r="AN9" s="400">
        <v>3</v>
      </c>
      <c r="AO9" s="400">
        <v>5</v>
      </c>
      <c r="AP9" s="400">
        <v>3</v>
      </c>
      <c r="AQ9" s="400">
        <v>5</v>
      </c>
      <c r="AR9" s="400">
        <v>5</v>
      </c>
      <c r="AS9" s="854"/>
      <c r="AT9" s="400">
        <v>3</v>
      </c>
      <c r="AU9" s="400">
        <v>5</v>
      </c>
      <c r="AV9" s="400">
        <v>5</v>
      </c>
      <c r="AW9" s="400">
        <v>1</v>
      </c>
      <c r="AX9" s="400">
        <v>5</v>
      </c>
      <c r="AY9" s="400">
        <v>5</v>
      </c>
      <c r="AZ9" s="400">
        <v>5</v>
      </c>
      <c r="BA9" s="400">
        <v>5</v>
      </c>
      <c r="BB9" s="409"/>
      <c r="BC9" s="400">
        <v>4</v>
      </c>
      <c r="BD9" s="400">
        <v>5</v>
      </c>
      <c r="BE9" s="854"/>
      <c r="BF9" s="400">
        <v>5</v>
      </c>
      <c r="BG9" s="400">
        <v>5</v>
      </c>
      <c r="BH9" s="854"/>
      <c r="BI9" s="400">
        <v>5</v>
      </c>
      <c r="BJ9" s="400">
        <v>5</v>
      </c>
      <c r="BK9" s="400">
        <v>3</v>
      </c>
      <c r="BL9" s="400">
        <v>5</v>
      </c>
      <c r="BM9" s="400">
        <v>4</v>
      </c>
      <c r="BN9" s="400">
        <v>3</v>
      </c>
      <c r="BO9" s="854"/>
      <c r="BP9" s="400">
        <v>5</v>
      </c>
      <c r="BQ9" s="400">
        <v>3</v>
      </c>
      <c r="BR9" s="854"/>
      <c r="BS9" s="400">
        <v>1</v>
      </c>
      <c r="BT9" s="400">
        <v>2</v>
      </c>
      <c r="BU9" s="400">
        <v>3</v>
      </c>
      <c r="BV9" s="400">
        <v>5</v>
      </c>
      <c r="BW9" s="400">
        <v>5</v>
      </c>
      <c r="BX9" s="409"/>
      <c r="BY9" s="400">
        <v>5</v>
      </c>
      <c r="BZ9" s="400">
        <v>3</v>
      </c>
      <c r="CA9" s="400">
        <v>1</v>
      </c>
      <c r="CB9" s="400">
        <v>5</v>
      </c>
      <c r="CC9" s="409"/>
      <c r="CD9" s="409"/>
      <c r="CE9" s="400">
        <v>1</v>
      </c>
      <c r="CF9" s="409"/>
      <c r="CG9" s="400">
        <v>5</v>
      </c>
      <c r="CH9" s="409"/>
      <c r="CI9" s="854"/>
      <c r="CJ9" s="409"/>
      <c r="CK9" s="400">
        <v>1</v>
      </c>
      <c r="CL9" s="854"/>
      <c r="CM9" s="689">
        <f t="shared" si="1"/>
        <v>3.6</v>
      </c>
      <c r="CN9" s="400">
        <f t="shared" si="2"/>
        <v>36</v>
      </c>
      <c r="CO9" s="854"/>
      <c r="CP9" s="689">
        <f t="shared" si="3"/>
        <v>3.8333333333333335</v>
      </c>
      <c r="CQ9" s="400">
        <f t="shared" si="4"/>
        <v>50</v>
      </c>
      <c r="CR9" s="854"/>
      <c r="CS9" s="689">
        <f t="shared" si="5"/>
        <v>3.8684210526315788</v>
      </c>
      <c r="CT9" s="400">
        <f t="shared" si="6"/>
        <v>69</v>
      </c>
      <c r="CU9" s="854"/>
      <c r="CV9" s="400">
        <f t="shared" si="7"/>
        <v>206</v>
      </c>
      <c r="CW9" s="689">
        <f t="shared" si="8"/>
        <v>3.8148148148148149</v>
      </c>
      <c r="CX9" s="400">
        <f t="shared" si="9"/>
        <v>40</v>
      </c>
      <c r="CY9" s="854"/>
      <c r="CZ9" s="690"/>
    </row>
    <row r="10" spans="1:104" ht="30.75" customHeight="1" x14ac:dyDescent="0.25">
      <c r="A10" s="720" t="s">
        <v>886</v>
      </c>
      <c r="B10" s="721" t="s">
        <v>887</v>
      </c>
      <c r="C10" s="722" t="s">
        <v>660</v>
      </c>
      <c r="D10" s="722" t="s">
        <v>565</v>
      </c>
      <c r="E10" s="907"/>
      <c r="F10" s="723" t="s">
        <v>63</v>
      </c>
      <c r="G10" s="724">
        <f>'Stage 2 - Site Information'!N134</f>
        <v>20</v>
      </c>
      <c r="H10" s="684"/>
      <c r="I10" s="685">
        <f>'Stage 2 - Site Information'!M134</f>
        <v>0.61</v>
      </c>
      <c r="J10" s="686"/>
      <c r="K10" s="687"/>
      <c r="L10" s="854"/>
      <c r="M10" s="400">
        <f t="shared" si="0"/>
        <v>5</v>
      </c>
      <c r="N10" s="409"/>
      <c r="O10" s="400">
        <v>5</v>
      </c>
      <c r="P10" s="400">
        <v>1</v>
      </c>
      <c r="Q10" s="854"/>
      <c r="R10" s="400">
        <v>3</v>
      </c>
      <c r="S10" s="400">
        <v>5</v>
      </c>
      <c r="T10" s="400">
        <v>1</v>
      </c>
      <c r="U10" s="400">
        <v>4</v>
      </c>
      <c r="V10" s="854"/>
      <c r="W10" s="400">
        <v>4</v>
      </c>
      <c r="X10" s="400">
        <v>2</v>
      </c>
      <c r="Y10" s="400">
        <v>5</v>
      </c>
      <c r="Z10" s="400">
        <v>4</v>
      </c>
      <c r="AA10" s="854"/>
      <c r="AB10" s="400">
        <v>5</v>
      </c>
      <c r="AC10" s="400">
        <v>0</v>
      </c>
      <c r="AD10" s="854"/>
      <c r="AE10" s="400">
        <v>5</v>
      </c>
      <c r="AF10" s="400">
        <v>5</v>
      </c>
      <c r="AG10" s="854"/>
      <c r="AH10" s="400">
        <v>3</v>
      </c>
      <c r="AI10" s="400">
        <v>3</v>
      </c>
      <c r="AJ10" s="400">
        <v>3</v>
      </c>
      <c r="AK10" s="400">
        <v>2</v>
      </c>
      <c r="AL10" s="854"/>
      <c r="AM10" s="400">
        <v>5</v>
      </c>
      <c r="AN10" s="400">
        <v>4</v>
      </c>
      <c r="AO10" s="400">
        <v>4</v>
      </c>
      <c r="AP10" s="400">
        <v>3</v>
      </c>
      <c r="AQ10" s="400">
        <v>5</v>
      </c>
      <c r="AR10" s="400">
        <v>5</v>
      </c>
      <c r="AS10" s="854"/>
      <c r="AT10" s="400">
        <v>5</v>
      </c>
      <c r="AU10" s="400">
        <v>5</v>
      </c>
      <c r="AV10" s="400">
        <v>5</v>
      </c>
      <c r="AW10" s="400">
        <v>3</v>
      </c>
      <c r="AX10" s="400">
        <v>5</v>
      </c>
      <c r="AY10" s="400">
        <v>5</v>
      </c>
      <c r="AZ10" s="400">
        <v>5</v>
      </c>
      <c r="BA10" s="400">
        <v>5</v>
      </c>
      <c r="BB10" s="409"/>
      <c r="BC10" s="400">
        <v>4</v>
      </c>
      <c r="BD10" s="400">
        <v>4</v>
      </c>
      <c r="BE10" s="854"/>
      <c r="BF10" s="400">
        <v>5</v>
      </c>
      <c r="BG10" s="400">
        <v>5</v>
      </c>
      <c r="BH10" s="854"/>
      <c r="BI10" s="400">
        <v>5</v>
      </c>
      <c r="BJ10" s="400">
        <v>5</v>
      </c>
      <c r="BK10" s="400">
        <v>5</v>
      </c>
      <c r="BL10" s="400">
        <v>5</v>
      </c>
      <c r="BM10" s="400">
        <v>5</v>
      </c>
      <c r="BN10" s="400">
        <v>1</v>
      </c>
      <c r="BO10" s="854"/>
      <c r="BP10" s="400">
        <v>5</v>
      </c>
      <c r="BQ10" s="400">
        <v>3</v>
      </c>
      <c r="BR10" s="854"/>
      <c r="BS10" s="400">
        <v>1</v>
      </c>
      <c r="BT10" s="400">
        <v>2</v>
      </c>
      <c r="BU10" s="400">
        <v>3</v>
      </c>
      <c r="BV10" s="400">
        <v>4</v>
      </c>
      <c r="BW10" s="400">
        <v>4</v>
      </c>
      <c r="BX10" s="409"/>
      <c r="BY10" s="400">
        <v>4</v>
      </c>
      <c r="BZ10" s="400">
        <v>4</v>
      </c>
      <c r="CA10" s="400">
        <v>2</v>
      </c>
      <c r="CB10" s="400">
        <v>3</v>
      </c>
      <c r="CC10" s="409"/>
      <c r="CD10" s="409"/>
      <c r="CE10" s="400">
        <v>2</v>
      </c>
      <c r="CF10" s="409"/>
      <c r="CG10" s="400">
        <v>5</v>
      </c>
      <c r="CH10" s="409"/>
      <c r="CI10" s="854"/>
      <c r="CJ10" s="409"/>
      <c r="CK10" s="400">
        <v>1</v>
      </c>
      <c r="CL10" s="854"/>
      <c r="CM10" s="689">
        <f t="shared" si="1"/>
        <v>3.3</v>
      </c>
      <c r="CN10" s="400">
        <f t="shared" si="2"/>
        <v>81</v>
      </c>
      <c r="CO10" s="854"/>
      <c r="CP10" s="689">
        <f t="shared" si="3"/>
        <v>3.5</v>
      </c>
      <c r="CQ10" s="400">
        <f t="shared" si="4"/>
        <v>73</v>
      </c>
      <c r="CR10" s="854"/>
      <c r="CS10" s="689">
        <f t="shared" si="5"/>
        <v>3.9736842105263159</v>
      </c>
      <c r="CT10" s="400">
        <f t="shared" si="6"/>
        <v>51</v>
      </c>
      <c r="CU10" s="854"/>
      <c r="CV10" s="400">
        <f t="shared" si="7"/>
        <v>205</v>
      </c>
      <c r="CW10" s="689">
        <f t="shared" si="8"/>
        <v>3.7962962962962963</v>
      </c>
      <c r="CX10" s="400">
        <f t="shared" si="9"/>
        <v>51</v>
      </c>
      <c r="CY10" s="854"/>
      <c r="CZ10" s="690"/>
    </row>
    <row r="11" spans="1:104" ht="30.75" customHeight="1" x14ac:dyDescent="0.25">
      <c r="A11" s="720" t="s">
        <v>999</v>
      </c>
      <c r="B11" s="721" t="s">
        <v>1000</v>
      </c>
      <c r="C11" s="722" t="s">
        <v>1001</v>
      </c>
      <c r="D11" s="722" t="s">
        <v>565</v>
      </c>
      <c r="E11" s="907"/>
      <c r="F11" s="723" t="s">
        <v>63</v>
      </c>
      <c r="G11" s="724">
        <f>'Stage 2 - Site Information'!N177</f>
        <v>12</v>
      </c>
      <c r="H11" s="684"/>
      <c r="I11" s="685">
        <f>'Stage 2 - Site Information'!M177</f>
        <v>0.41</v>
      </c>
      <c r="J11" s="686"/>
      <c r="K11" s="687"/>
      <c r="L11" s="854"/>
      <c r="M11" s="400">
        <f t="shared" si="0"/>
        <v>5</v>
      </c>
      <c r="N11" s="409"/>
      <c r="O11" s="400">
        <v>5</v>
      </c>
      <c r="P11" s="400">
        <v>1</v>
      </c>
      <c r="Q11" s="854"/>
      <c r="R11" s="400">
        <v>5</v>
      </c>
      <c r="S11" s="400">
        <v>5</v>
      </c>
      <c r="T11" s="400">
        <v>1</v>
      </c>
      <c r="U11" s="400">
        <v>3</v>
      </c>
      <c r="V11" s="854"/>
      <c r="W11" s="400">
        <v>4</v>
      </c>
      <c r="X11" s="400">
        <v>3</v>
      </c>
      <c r="Y11" s="400">
        <v>5</v>
      </c>
      <c r="Z11" s="400">
        <v>4</v>
      </c>
      <c r="AA11" s="854"/>
      <c r="AB11" s="400">
        <v>4</v>
      </c>
      <c r="AC11" s="400">
        <v>0</v>
      </c>
      <c r="AD11" s="854"/>
      <c r="AE11" s="400">
        <v>5</v>
      </c>
      <c r="AF11" s="400">
        <v>5</v>
      </c>
      <c r="AG11" s="854"/>
      <c r="AH11" s="400">
        <v>3</v>
      </c>
      <c r="AI11" s="400">
        <v>3</v>
      </c>
      <c r="AJ11" s="400">
        <v>3</v>
      </c>
      <c r="AK11" s="400">
        <v>2</v>
      </c>
      <c r="AL11" s="854"/>
      <c r="AM11" s="400">
        <v>1</v>
      </c>
      <c r="AN11" s="400">
        <v>1</v>
      </c>
      <c r="AO11" s="400">
        <v>5</v>
      </c>
      <c r="AP11" s="400">
        <v>3</v>
      </c>
      <c r="AQ11" s="400">
        <v>5</v>
      </c>
      <c r="AR11" s="400">
        <v>5</v>
      </c>
      <c r="AS11" s="854"/>
      <c r="AT11" s="400">
        <v>5</v>
      </c>
      <c r="AU11" s="400">
        <v>5</v>
      </c>
      <c r="AV11" s="400">
        <v>5</v>
      </c>
      <c r="AW11" s="400">
        <v>5</v>
      </c>
      <c r="AX11" s="400">
        <v>5</v>
      </c>
      <c r="AY11" s="400">
        <v>5</v>
      </c>
      <c r="AZ11" s="400">
        <v>1</v>
      </c>
      <c r="BA11" s="400">
        <v>5</v>
      </c>
      <c r="BB11" s="409"/>
      <c r="BC11" s="400">
        <v>3</v>
      </c>
      <c r="BD11" s="400">
        <v>4</v>
      </c>
      <c r="BE11" s="854"/>
      <c r="BF11" s="400">
        <v>5</v>
      </c>
      <c r="BG11" s="400">
        <v>5</v>
      </c>
      <c r="BH11" s="854"/>
      <c r="BI11" s="400">
        <v>5</v>
      </c>
      <c r="BJ11" s="400">
        <v>5</v>
      </c>
      <c r="BK11" s="400">
        <v>1</v>
      </c>
      <c r="BL11" s="400">
        <v>5</v>
      </c>
      <c r="BM11" s="400">
        <v>1</v>
      </c>
      <c r="BN11" s="400">
        <v>3</v>
      </c>
      <c r="BO11" s="854"/>
      <c r="BP11" s="400">
        <v>5</v>
      </c>
      <c r="BQ11" s="400">
        <v>3</v>
      </c>
      <c r="BR11" s="854"/>
      <c r="BS11" s="400">
        <v>4</v>
      </c>
      <c r="BT11" s="400">
        <v>2</v>
      </c>
      <c r="BU11" s="400">
        <v>4</v>
      </c>
      <c r="BV11" s="400">
        <v>5</v>
      </c>
      <c r="BW11" s="400">
        <v>5</v>
      </c>
      <c r="BX11" s="409"/>
      <c r="BY11" s="400">
        <v>4</v>
      </c>
      <c r="BZ11" s="400">
        <v>4</v>
      </c>
      <c r="CA11" s="400">
        <v>5</v>
      </c>
      <c r="CB11" s="400">
        <v>5</v>
      </c>
      <c r="CC11" s="409"/>
      <c r="CD11" s="409"/>
      <c r="CE11" s="400">
        <v>5</v>
      </c>
      <c r="CF11" s="409"/>
      <c r="CG11" s="400">
        <v>5</v>
      </c>
      <c r="CH11" s="409"/>
      <c r="CI11" s="854"/>
      <c r="CJ11" s="409"/>
      <c r="CK11" s="400">
        <v>1</v>
      </c>
      <c r="CL11" s="854"/>
      <c r="CM11" s="689">
        <f t="shared" si="1"/>
        <v>3.4</v>
      </c>
      <c r="CN11" s="400">
        <f t="shared" si="2"/>
        <v>57</v>
      </c>
      <c r="CO11" s="854"/>
      <c r="CP11" s="689">
        <f t="shared" si="3"/>
        <v>3.5</v>
      </c>
      <c r="CQ11" s="400">
        <f t="shared" si="4"/>
        <v>73</v>
      </c>
      <c r="CR11" s="854"/>
      <c r="CS11" s="689">
        <f t="shared" si="5"/>
        <v>3.9473684210526314</v>
      </c>
      <c r="CT11" s="400">
        <f t="shared" si="6"/>
        <v>57</v>
      </c>
      <c r="CU11" s="854"/>
      <c r="CV11" s="400">
        <f t="shared" si="7"/>
        <v>205</v>
      </c>
      <c r="CW11" s="689">
        <f t="shared" si="8"/>
        <v>3.7962962962962963</v>
      </c>
      <c r="CX11" s="400">
        <f t="shared" si="9"/>
        <v>51</v>
      </c>
      <c r="CY11" s="854"/>
      <c r="CZ11" s="690" t="s">
        <v>1351</v>
      </c>
    </row>
    <row r="12" spans="1:104" ht="30.75" customHeight="1" x14ac:dyDescent="0.25">
      <c r="A12" s="725" t="s">
        <v>1259</v>
      </c>
      <c r="B12" s="721" t="s">
        <v>1260</v>
      </c>
      <c r="C12" s="726" t="s">
        <v>718</v>
      </c>
      <c r="D12" s="727" t="s">
        <v>565</v>
      </c>
      <c r="E12" s="908"/>
      <c r="F12" s="723" t="s">
        <v>63</v>
      </c>
      <c r="G12" s="724">
        <f>'Stage 2 - Site Information'!N281</f>
        <v>75</v>
      </c>
      <c r="H12" s="702"/>
      <c r="I12" s="685">
        <f>'Stage 2 - Site Information'!M281</f>
        <v>2.71</v>
      </c>
      <c r="J12" s="703"/>
      <c r="K12" s="687"/>
      <c r="L12" s="855"/>
      <c r="M12" s="400">
        <f t="shared" si="0"/>
        <v>5</v>
      </c>
      <c r="N12" s="409"/>
      <c r="O12" s="400">
        <v>5</v>
      </c>
      <c r="P12" s="400">
        <v>1</v>
      </c>
      <c r="Q12" s="855"/>
      <c r="R12" s="400">
        <v>5</v>
      </c>
      <c r="S12" s="400">
        <v>5</v>
      </c>
      <c r="T12" s="400">
        <v>1</v>
      </c>
      <c r="U12" s="400">
        <v>4</v>
      </c>
      <c r="V12" s="855"/>
      <c r="W12" s="400">
        <v>4</v>
      </c>
      <c r="X12" s="400">
        <v>3</v>
      </c>
      <c r="Y12" s="400">
        <v>1</v>
      </c>
      <c r="Z12" s="400">
        <v>4</v>
      </c>
      <c r="AA12" s="855"/>
      <c r="AB12" s="400">
        <v>4</v>
      </c>
      <c r="AC12" s="400">
        <v>0</v>
      </c>
      <c r="AD12" s="855"/>
      <c r="AE12" s="400">
        <v>5</v>
      </c>
      <c r="AF12" s="400">
        <v>5</v>
      </c>
      <c r="AG12" s="855"/>
      <c r="AH12" s="400">
        <v>3</v>
      </c>
      <c r="AI12" s="400">
        <v>5</v>
      </c>
      <c r="AJ12" s="400">
        <v>3</v>
      </c>
      <c r="AK12" s="400">
        <v>2</v>
      </c>
      <c r="AL12" s="855"/>
      <c r="AM12" s="400">
        <v>5</v>
      </c>
      <c r="AN12" s="400">
        <v>3</v>
      </c>
      <c r="AO12" s="400">
        <v>5</v>
      </c>
      <c r="AP12" s="400">
        <v>2</v>
      </c>
      <c r="AQ12" s="400">
        <v>5</v>
      </c>
      <c r="AR12" s="400">
        <v>5</v>
      </c>
      <c r="AS12" s="855"/>
      <c r="AT12" s="400">
        <v>5</v>
      </c>
      <c r="AU12" s="400">
        <v>5</v>
      </c>
      <c r="AV12" s="400">
        <v>5</v>
      </c>
      <c r="AW12" s="400">
        <v>5</v>
      </c>
      <c r="AX12" s="400">
        <v>2</v>
      </c>
      <c r="AY12" s="400">
        <v>5</v>
      </c>
      <c r="AZ12" s="400">
        <v>5</v>
      </c>
      <c r="BA12" s="400">
        <v>5</v>
      </c>
      <c r="BB12" s="409"/>
      <c r="BC12" s="400">
        <v>2</v>
      </c>
      <c r="BD12" s="400">
        <v>3</v>
      </c>
      <c r="BE12" s="855"/>
      <c r="BF12" s="400">
        <v>5</v>
      </c>
      <c r="BG12" s="400">
        <v>5</v>
      </c>
      <c r="BH12" s="855"/>
      <c r="BI12" s="400">
        <v>5</v>
      </c>
      <c r="BJ12" s="400">
        <v>5</v>
      </c>
      <c r="BK12" s="400">
        <v>1</v>
      </c>
      <c r="BL12" s="400">
        <v>5</v>
      </c>
      <c r="BM12" s="400">
        <v>5</v>
      </c>
      <c r="BN12" s="400">
        <v>5</v>
      </c>
      <c r="BO12" s="855"/>
      <c r="BP12" s="400">
        <v>5</v>
      </c>
      <c r="BQ12" s="400">
        <v>5</v>
      </c>
      <c r="BR12" s="855"/>
      <c r="BS12" s="400">
        <v>1</v>
      </c>
      <c r="BT12" s="400">
        <v>2</v>
      </c>
      <c r="BU12" s="400">
        <v>3</v>
      </c>
      <c r="BV12" s="400">
        <v>5</v>
      </c>
      <c r="BW12" s="400">
        <v>4</v>
      </c>
      <c r="BX12" s="409"/>
      <c r="BY12" s="400">
        <v>3</v>
      </c>
      <c r="BZ12" s="400">
        <v>4</v>
      </c>
      <c r="CA12" s="400">
        <v>3</v>
      </c>
      <c r="CB12" s="400">
        <v>4</v>
      </c>
      <c r="CC12" s="409"/>
      <c r="CD12" s="409"/>
      <c r="CE12" s="400">
        <v>3</v>
      </c>
      <c r="CF12" s="409"/>
      <c r="CG12" s="400">
        <v>5</v>
      </c>
      <c r="CH12" s="409"/>
      <c r="CI12" s="855"/>
      <c r="CJ12" s="409"/>
      <c r="CK12" s="400">
        <v>1</v>
      </c>
      <c r="CL12" s="855"/>
      <c r="CM12" s="689">
        <f t="shared" si="1"/>
        <v>3.1</v>
      </c>
      <c r="CN12" s="400">
        <f t="shared" si="2"/>
        <v>111</v>
      </c>
      <c r="CO12" s="855"/>
      <c r="CP12" s="689">
        <f t="shared" si="3"/>
        <v>3.8333333333333335</v>
      </c>
      <c r="CQ12" s="400">
        <f t="shared" si="4"/>
        <v>50</v>
      </c>
      <c r="CR12" s="855"/>
      <c r="CS12" s="689">
        <f t="shared" si="5"/>
        <v>3.9736842105263159</v>
      </c>
      <c r="CT12" s="400">
        <f t="shared" si="6"/>
        <v>51</v>
      </c>
      <c r="CU12" s="855"/>
      <c r="CV12" s="400">
        <f t="shared" si="7"/>
        <v>205</v>
      </c>
      <c r="CW12" s="689">
        <f t="shared" si="8"/>
        <v>3.7962962962962963</v>
      </c>
      <c r="CX12" s="400">
        <f t="shared" si="9"/>
        <v>51</v>
      </c>
      <c r="CY12" s="855"/>
      <c r="CZ12" s="690"/>
    </row>
    <row r="13" spans="1:104" ht="30.75" customHeight="1" x14ac:dyDescent="0.25">
      <c r="A13" s="902" t="s">
        <v>1332</v>
      </c>
      <c r="B13" s="903" t="s">
        <v>3029</v>
      </c>
      <c r="C13" s="904" t="s">
        <v>718</v>
      </c>
      <c r="D13" s="904" t="s">
        <v>565</v>
      </c>
      <c r="E13" s="909" t="s">
        <v>3321</v>
      </c>
      <c r="F13" s="905" t="s">
        <v>63</v>
      </c>
      <c r="G13" s="906">
        <f>'Stage 2 - Site Information'!N316</f>
        <v>87</v>
      </c>
      <c r="H13" s="684" t="s">
        <v>63</v>
      </c>
      <c r="I13" s="685">
        <f>'Stage 2 - Site Information'!M316</f>
        <v>7.68</v>
      </c>
      <c r="J13" s="690" t="s">
        <v>1344</v>
      </c>
      <c r="K13" s="688"/>
      <c r="L13" s="856"/>
      <c r="M13" s="400">
        <f t="shared" si="0"/>
        <v>5</v>
      </c>
      <c r="N13" s="409"/>
      <c r="O13" s="400">
        <v>5</v>
      </c>
      <c r="P13" s="400">
        <v>3</v>
      </c>
      <c r="Q13" s="856"/>
      <c r="R13" s="400">
        <v>3</v>
      </c>
      <c r="S13" s="400">
        <v>5</v>
      </c>
      <c r="T13" s="400">
        <v>1</v>
      </c>
      <c r="U13" s="400">
        <v>4</v>
      </c>
      <c r="V13" s="856"/>
      <c r="W13" s="400">
        <v>4</v>
      </c>
      <c r="X13" s="400">
        <v>3</v>
      </c>
      <c r="Y13" s="400">
        <v>3</v>
      </c>
      <c r="Z13" s="400">
        <v>4</v>
      </c>
      <c r="AA13" s="856"/>
      <c r="AB13" s="400">
        <v>4</v>
      </c>
      <c r="AC13" s="400">
        <v>5</v>
      </c>
      <c r="AD13" s="856"/>
      <c r="AE13" s="400">
        <v>1</v>
      </c>
      <c r="AF13" s="400">
        <v>1</v>
      </c>
      <c r="AG13" s="856"/>
      <c r="AH13" s="400">
        <v>3</v>
      </c>
      <c r="AI13" s="400">
        <v>3</v>
      </c>
      <c r="AJ13" s="400">
        <v>1</v>
      </c>
      <c r="AK13" s="400">
        <v>2</v>
      </c>
      <c r="AL13" s="856"/>
      <c r="AM13" s="400">
        <v>5</v>
      </c>
      <c r="AN13" s="400">
        <v>5</v>
      </c>
      <c r="AO13" s="400">
        <v>5</v>
      </c>
      <c r="AP13" s="400">
        <v>4</v>
      </c>
      <c r="AQ13" s="400">
        <v>5</v>
      </c>
      <c r="AR13" s="400">
        <v>4</v>
      </c>
      <c r="AS13" s="856"/>
      <c r="AT13" s="400">
        <v>2</v>
      </c>
      <c r="AU13" s="400">
        <v>5</v>
      </c>
      <c r="AV13" s="400">
        <v>5</v>
      </c>
      <c r="AW13" s="400">
        <v>5</v>
      </c>
      <c r="AX13" s="400">
        <v>5</v>
      </c>
      <c r="AY13" s="400">
        <v>5</v>
      </c>
      <c r="AZ13" s="400">
        <v>5</v>
      </c>
      <c r="BA13" s="400">
        <v>5</v>
      </c>
      <c r="BB13" s="409"/>
      <c r="BC13" s="400">
        <v>5</v>
      </c>
      <c r="BD13" s="400">
        <v>5</v>
      </c>
      <c r="BE13" s="856"/>
      <c r="BF13" s="400">
        <v>5</v>
      </c>
      <c r="BG13" s="400">
        <v>5</v>
      </c>
      <c r="BH13" s="856"/>
      <c r="BI13" s="400">
        <v>3</v>
      </c>
      <c r="BJ13" s="400">
        <v>3</v>
      </c>
      <c r="BK13" s="400">
        <v>5</v>
      </c>
      <c r="BL13" s="400">
        <v>5</v>
      </c>
      <c r="BM13" s="400">
        <v>2</v>
      </c>
      <c r="BN13" s="400">
        <v>5</v>
      </c>
      <c r="BO13" s="856"/>
      <c r="BP13" s="400">
        <v>5</v>
      </c>
      <c r="BQ13" s="400">
        <v>3</v>
      </c>
      <c r="BR13" s="856"/>
      <c r="BS13" s="400">
        <v>1</v>
      </c>
      <c r="BT13" s="400">
        <v>2</v>
      </c>
      <c r="BU13" s="400">
        <v>3</v>
      </c>
      <c r="BV13" s="400">
        <v>5</v>
      </c>
      <c r="BW13" s="400">
        <v>5</v>
      </c>
      <c r="BX13" s="409"/>
      <c r="BY13" s="400">
        <v>5</v>
      </c>
      <c r="BZ13" s="400">
        <v>4</v>
      </c>
      <c r="CA13" s="400">
        <v>3</v>
      </c>
      <c r="CB13" s="400">
        <v>3</v>
      </c>
      <c r="CC13" s="409"/>
      <c r="CD13" s="409"/>
      <c r="CE13" s="400">
        <v>3</v>
      </c>
      <c r="CF13" s="409"/>
      <c r="CG13" s="400">
        <v>5</v>
      </c>
      <c r="CH13" s="409"/>
      <c r="CI13" s="856"/>
      <c r="CJ13" s="409"/>
      <c r="CK13" s="400">
        <v>1</v>
      </c>
      <c r="CL13" s="856"/>
      <c r="CM13" s="689">
        <f t="shared" si="1"/>
        <v>3.6</v>
      </c>
      <c r="CN13" s="400">
        <f t="shared" si="2"/>
        <v>36</v>
      </c>
      <c r="CO13" s="856"/>
      <c r="CP13" s="689">
        <f t="shared" si="3"/>
        <v>1.8333333333333333</v>
      </c>
      <c r="CQ13" s="400">
        <f t="shared" si="4"/>
        <v>123</v>
      </c>
      <c r="CR13" s="856"/>
      <c r="CS13" s="689">
        <f t="shared" si="5"/>
        <v>4.1052631578947372</v>
      </c>
      <c r="CT13" s="400">
        <f t="shared" si="6"/>
        <v>40</v>
      </c>
      <c r="CU13" s="856"/>
      <c r="CV13" s="400">
        <f t="shared" si="7"/>
        <v>203</v>
      </c>
      <c r="CW13" s="689">
        <f t="shared" si="8"/>
        <v>3.7592592592592591</v>
      </c>
      <c r="CX13" s="400">
        <f t="shared" si="9"/>
        <v>62</v>
      </c>
      <c r="CY13" s="856"/>
      <c r="CZ13" s="690"/>
    </row>
    <row r="14" spans="1:104" ht="30.75" customHeight="1" x14ac:dyDescent="0.25">
      <c r="A14" s="720" t="s">
        <v>658</v>
      </c>
      <c r="B14" s="721" t="s">
        <v>659</v>
      </c>
      <c r="C14" s="722" t="s">
        <v>660</v>
      </c>
      <c r="D14" s="722" t="s">
        <v>565</v>
      </c>
      <c r="E14" s="907"/>
      <c r="F14" s="723" t="s">
        <v>63</v>
      </c>
      <c r="G14" s="724">
        <f>'Stage 2 - Site Information'!N49</f>
        <v>36</v>
      </c>
      <c r="H14" s="684"/>
      <c r="I14" s="685">
        <f>'Stage 2 - Site Information'!M49</f>
        <v>1.21</v>
      </c>
      <c r="J14" s="686"/>
      <c r="K14" s="687"/>
      <c r="L14" s="854"/>
      <c r="M14" s="400">
        <f t="shared" si="0"/>
        <v>5</v>
      </c>
      <c r="N14" s="409"/>
      <c r="O14" s="400">
        <v>5</v>
      </c>
      <c r="P14" s="400">
        <v>2</v>
      </c>
      <c r="Q14" s="854"/>
      <c r="R14" s="400">
        <v>5</v>
      </c>
      <c r="S14" s="400">
        <v>5</v>
      </c>
      <c r="T14" s="400">
        <v>5</v>
      </c>
      <c r="U14" s="400">
        <v>4</v>
      </c>
      <c r="V14" s="854"/>
      <c r="W14" s="400">
        <v>4</v>
      </c>
      <c r="X14" s="400">
        <v>3</v>
      </c>
      <c r="Y14" s="400">
        <v>3</v>
      </c>
      <c r="Z14" s="400">
        <v>4</v>
      </c>
      <c r="AA14" s="854"/>
      <c r="AB14" s="400">
        <v>5</v>
      </c>
      <c r="AC14" s="400">
        <v>0</v>
      </c>
      <c r="AD14" s="854"/>
      <c r="AE14" s="400">
        <v>5</v>
      </c>
      <c r="AF14" s="400">
        <v>5</v>
      </c>
      <c r="AG14" s="854"/>
      <c r="AH14" s="400">
        <v>3</v>
      </c>
      <c r="AI14" s="400">
        <v>3</v>
      </c>
      <c r="AJ14" s="400">
        <v>3</v>
      </c>
      <c r="AK14" s="400">
        <v>2</v>
      </c>
      <c r="AL14" s="854"/>
      <c r="AM14" s="400">
        <v>3</v>
      </c>
      <c r="AN14" s="400">
        <v>5</v>
      </c>
      <c r="AO14" s="400">
        <v>4</v>
      </c>
      <c r="AP14" s="400">
        <v>4</v>
      </c>
      <c r="AQ14" s="400">
        <v>5</v>
      </c>
      <c r="AR14" s="400">
        <v>5</v>
      </c>
      <c r="AS14" s="854"/>
      <c r="AT14" s="400">
        <v>5</v>
      </c>
      <c r="AU14" s="400">
        <v>5</v>
      </c>
      <c r="AV14" s="400">
        <v>5</v>
      </c>
      <c r="AW14" s="400">
        <v>1</v>
      </c>
      <c r="AX14" s="400">
        <v>2</v>
      </c>
      <c r="AY14" s="400">
        <v>5</v>
      </c>
      <c r="AZ14" s="400">
        <v>5</v>
      </c>
      <c r="BA14" s="400">
        <v>5</v>
      </c>
      <c r="BB14" s="409"/>
      <c r="BC14" s="400">
        <v>4</v>
      </c>
      <c r="BD14" s="400">
        <v>5</v>
      </c>
      <c r="BE14" s="854"/>
      <c r="BF14" s="400">
        <v>3</v>
      </c>
      <c r="BG14" s="400">
        <v>5</v>
      </c>
      <c r="BH14" s="854"/>
      <c r="BI14" s="400">
        <v>5</v>
      </c>
      <c r="BJ14" s="400">
        <v>5</v>
      </c>
      <c r="BK14" s="400">
        <v>5</v>
      </c>
      <c r="BL14" s="400">
        <v>5</v>
      </c>
      <c r="BM14" s="400">
        <v>2</v>
      </c>
      <c r="BN14" s="400">
        <v>1</v>
      </c>
      <c r="BO14" s="854"/>
      <c r="BP14" s="400">
        <v>5</v>
      </c>
      <c r="BQ14" s="400">
        <v>3</v>
      </c>
      <c r="BR14" s="854"/>
      <c r="BS14" s="400">
        <v>1</v>
      </c>
      <c r="BT14" s="400">
        <v>2</v>
      </c>
      <c r="BU14" s="400">
        <v>3</v>
      </c>
      <c r="BV14" s="400">
        <v>4</v>
      </c>
      <c r="BW14" s="400">
        <v>4</v>
      </c>
      <c r="BX14" s="409"/>
      <c r="BY14" s="400">
        <v>4</v>
      </c>
      <c r="BZ14" s="400">
        <v>4</v>
      </c>
      <c r="CA14" s="400">
        <v>2</v>
      </c>
      <c r="CB14" s="400">
        <v>3</v>
      </c>
      <c r="CC14" s="409"/>
      <c r="CD14" s="409"/>
      <c r="CE14" s="400">
        <v>3</v>
      </c>
      <c r="CF14" s="409"/>
      <c r="CG14" s="400">
        <v>5</v>
      </c>
      <c r="CH14" s="409"/>
      <c r="CI14" s="854"/>
      <c r="CJ14" s="409"/>
      <c r="CK14" s="400">
        <v>1</v>
      </c>
      <c r="CL14" s="854"/>
      <c r="CM14" s="689">
        <f t="shared" si="1"/>
        <v>3.8</v>
      </c>
      <c r="CN14" s="400">
        <f t="shared" si="2"/>
        <v>19</v>
      </c>
      <c r="CO14" s="854"/>
      <c r="CP14" s="689">
        <f t="shared" si="3"/>
        <v>3.5</v>
      </c>
      <c r="CQ14" s="400">
        <f t="shared" si="4"/>
        <v>73</v>
      </c>
      <c r="CR14" s="854"/>
      <c r="CS14" s="689">
        <f t="shared" si="5"/>
        <v>3.763157894736842</v>
      </c>
      <c r="CT14" s="400">
        <f t="shared" si="6"/>
        <v>81</v>
      </c>
      <c r="CU14" s="854"/>
      <c r="CV14" s="400">
        <f t="shared" si="7"/>
        <v>202</v>
      </c>
      <c r="CW14" s="689">
        <f t="shared" si="8"/>
        <v>3.7407407407407409</v>
      </c>
      <c r="CX14" s="400">
        <f t="shared" si="9"/>
        <v>68</v>
      </c>
      <c r="CY14" s="854"/>
      <c r="CZ14" s="690"/>
    </row>
    <row r="15" spans="1:104" ht="30.75" customHeight="1" x14ac:dyDescent="0.25">
      <c r="A15" s="720" t="s">
        <v>1167</v>
      </c>
      <c r="B15" s="721" t="s">
        <v>1168</v>
      </c>
      <c r="C15" s="722" t="s">
        <v>704</v>
      </c>
      <c r="D15" s="722" t="s">
        <v>565</v>
      </c>
      <c r="E15" s="907"/>
      <c r="F15" s="723" t="s">
        <v>63</v>
      </c>
      <c r="G15" s="724">
        <f>'Stage 2 - Site Information'!N239</f>
        <v>39</v>
      </c>
      <c r="H15" s="684" t="s">
        <v>63</v>
      </c>
      <c r="I15" s="685">
        <f>'Stage 2 - Site Information'!M239</f>
        <v>1.29</v>
      </c>
      <c r="J15" s="686"/>
      <c r="K15" s="687"/>
      <c r="L15" s="854"/>
      <c r="M15" s="400">
        <f t="shared" si="0"/>
        <v>5</v>
      </c>
      <c r="N15" s="409"/>
      <c r="O15" s="400">
        <v>5</v>
      </c>
      <c r="P15" s="400">
        <v>5</v>
      </c>
      <c r="Q15" s="854"/>
      <c r="R15" s="400">
        <v>1</v>
      </c>
      <c r="S15" s="400">
        <v>5</v>
      </c>
      <c r="T15" s="400">
        <v>1</v>
      </c>
      <c r="U15" s="400">
        <v>3</v>
      </c>
      <c r="V15" s="854"/>
      <c r="W15" s="400">
        <v>4</v>
      </c>
      <c r="X15" s="400">
        <v>3</v>
      </c>
      <c r="Y15" s="400">
        <v>1</v>
      </c>
      <c r="Z15" s="400">
        <v>4</v>
      </c>
      <c r="AA15" s="854"/>
      <c r="AB15" s="400">
        <v>3</v>
      </c>
      <c r="AC15" s="400">
        <v>1</v>
      </c>
      <c r="AD15" s="854"/>
      <c r="AE15" s="400">
        <v>3</v>
      </c>
      <c r="AF15" s="400">
        <v>1</v>
      </c>
      <c r="AG15" s="854"/>
      <c r="AH15" s="400">
        <v>3</v>
      </c>
      <c r="AI15" s="400">
        <v>3</v>
      </c>
      <c r="AJ15" s="400">
        <v>5</v>
      </c>
      <c r="AK15" s="400">
        <v>2</v>
      </c>
      <c r="AL15" s="854"/>
      <c r="AM15" s="400">
        <v>5</v>
      </c>
      <c r="AN15" s="400">
        <v>5</v>
      </c>
      <c r="AO15" s="400">
        <v>4</v>
      </c>
      <c r="AP15" s="400">
        <v>5</v>
      </c>
      <c r="AQ15" s="400">
        <v>5</v>
      </c>
      <c r="AR15" s="400">
        <v>5</v>
      </c>
      <c r="AS15" s="854"/>
      <c r="AT15" s="400">
        <v>5</v>
      </c>
      <c r="AU15" s="400">
        <v>5</v>
      </c>
      <c r="AV15" s="400">
        <v>5</v>
      </c>
      <c r="AW15" s="400">
        <v>5</v>
      </c>
      <c r="AX15" s="400">
        <v>5</v>
      </c>
      <c r="AY15" s="400">
        <v>5</v>
      </c>
      <c r="AZ15" s="400">
        <v>5</v>
      </c>
      <c r="BA15" s="400">
        <v>5</v>
      </c>
      <c r="BB15" s="409"/>
      <c r="BC15" s="400">
        <v>3</v>
      </c>
      <c r="BD15" s="400">
        <v>4</v>
      </c>
      <c r="BE15" s="854"/>
      <c r="BF15" s="400">
        <v>4</v>
      </c>
      <c r="BG15" s="400">
        <v>5</v>
      </c>
      <c r="BH15" s="854"/>
      <c r="BI15" s="400">
        <v>4</v>
      </c>
      <c r="BJ15" s="400">
        <v>5</v>
      </c>
      <c r="BK15" s="400">
        <v>5</v>
      </c>
      <c r="BL15" s="400">
        <v>5</v>
      </c>
      <c r="BM15" s="400">
        <v>5</v>
      </c>
      <c r="BN15" s="400">
        <v>1</v>
      </c>
      <c r="BO15" s="854"/>
      <c r="BP15" s="400">
        <v>5</v>
      </c>
      <c r="BQ15" s="400">
        <v>5</v>
      </c>
      <c r="BR15" s="854"/>
      <c r="BS15" s="400">
        <v>1</v>
      </c>
      <c r="BT15" s="400">
        <v>2</v>
      </c>
      <c r="BU15" s="400">
        <v>3</v>
      </c>
      <c r="BV15" s="400">
        <v>4</v>
      </c>
      <c r="BW15" s="400">
        <v>4</v>
      </c>
      <c r="BX15" s="409"/>
      <c r="BY15" s="400">
        <v>4</v>
      </c>
      <c r="BZ15" s="400">
        <v>3</v>
      </c>
      <c r="CA15" s="400">
        <v>2</v>
      </c>
      <c r="CB15" s="400">
        <v>3</v>
      </c>
      <c r="CC15" s="409"/>
      <c r="CD15" s="409"/>
      <c r="CE15" s="400">
        <v>2</v>
      </c>
      <c r="CF15" s="409"/>
      <c r="CG15" s="400">
        <v>3</v>
      </c>
      <c r="CH15" s="409"/>
      <c r="CI15" s="854"/>
      <c r="CJ15" s="409"/>
      <c r="CK15" s="400">
        <v>1</v>
      </c>
      <c r="CL15" s="854"/>
      <c r="CM15" s="689">
        <f t="shared" si="1"/>
        <v>2.6</v>
      </c>
      <c r="CN15" s="400">
        <f t="shared" si="2"/>
        <v>144</v>
      </c>
      <c r="CO15" s="854"/>
      <c r="CP15" s="689">
        <f t="shared" si="3"/>
        <v>2.8333333333333335</v>
      </c>
      <c r="CQ15" s="400">
        <f t="shared" si="4"/>
        <v>85</v>
      </c>
      <c r="CR15" s="854"/>
      <c r="CS15" s="689">
        <f t="shared" si="5"/>
        <v>4</v>
      </c>
      <c r="CT15" s="400">
        <f t="shared" si="6"/>
        <v>50</v>
      </c>
      <c r="CU15" s="854"/>
      <c r="CV15" s="400">
        <f t="shared" si="7"/>
        <v>195</v>
      </c>
      <c r="CW15" s="689">
        <f t="shared" si="8"/>
        <v>3.6111111111111112</v>
      </c>
      <c r="CX15" s="400">
        <f t="shared" si="9"/>
        <v>96</v>
      </c>
      <c r="CY15" s="854"/>
      <c r="CZ15" s="690" t="s">
        <v>1351</v>
      </c>
    </row>
    <row r="16" spans="1:104" ht="30.75" customHeight="1" x14ac:dyDescent="0.25">
      <c r="A16" s="720" t="s">
        <v>982</v>
      </c>
      <c r="B16" s="721" t="s">
        <v>983</v>
      </c>
      <c r="C16" s="722" t="s">
        <v>538</v>
      </c>
      <c r="D16" s="722" t="s">
        <v>565</v>
      </c>
      <c r="E16" s="907"/>
      <c r="F16" s="723" t="s">
        <v>63</v>
      </c>
      <c r="G16" s="724">
        <f>'Stage 2 - Site Information'!N171</f>
        <v>34</v>
      </c>
      <c r="H16" s="684"/>
      <c r="I16" s="685">
        <f>'Stage 2 - Site Information'!M171</f>
        <v>5.04</v>
      </c>
      <c r="J16" s="686"/>
      <c r="K16" s="687"/>
      <c r="L16" s="854"/>
      <c r="M16" s="400">
        <f t="shared" si="0"/>
        <v>5</v>
      </c>
      <c r="N16" s="409"/>
      <c r="O16" s="400">
        <v>5</v>
      </c>
      <c r="P16" s="400">
        <v>1</v>
      </c>
      <c r="Q16" s="854"/>
      <c r="R16" s="400">
        <v>5</v>
      </c>
      <c r="S16" s="400">
        <v>5</v>
      </c>
      <c r="T16" s="400">
        <v>3</v>
      </c>
      <c r="U16" s="400">
        <v>5</v>
      </c>
      <c r="V16" s="854"/>
      <c r="W16" s="400">
        <v>4</v>
      </c>
      <c r="X16" s="400">
        <v>2</v>
      </c>
      <c r="Y16" s="400">
        <v>1</v>
      </c>
      <c r="Z16" s="400">
        <v>4</v>
      </c>
      <c r="AA16" s="854"/>
      <c r="AB16" s="400">
        <v>5</v>
      </c>
      <c r="AC16" s="400">
        <v>0</v>
      </c>
      <c r="AD16" s="854"/>
      <c r="AE16" s="400">
        <v>5</v>
      </c>
      <c r="AF16" s="400">
        <v>5</v>
      </c>
      <c r="AG16" s="854"/>
      <c r="AH16" s="400">
        <v>5</v>
      </c>
      <c r="AI16" s="400">
        <v>3</v>
      </c>
      <c r="AJ16" s="400">
        <v>3</v>
      </c>
      <c r="AK16" s="400">
        <v>2</v>
      </c>
      <c r="AL16" s="854"/>
      <c r="AM16" s="400">
        <v>5</v>
      </c>
      <c r="AN16" s="400">
        <v>4</v>
      </c>
      <c r="AO16" s="400">
        <v>5</v>
      </c>
      <c r="AP16" s="400">
        <v>3</v>
      </c>
      <c r="AQ16" s="400">
        <v>5</v>
      </c>
      <c r="AR16" s="400">
        <v>5</v>
      </c>
      <c r="AS16" s="854"/>
      <c r="AT16" s="400">
        <v>2</v>
      </c>
      <c r="AU16" s="400">
        <v>5</v>
      </c>
      <c r="AV16" s="400">
        <v>5</v>
      </c>
      <c r="AW16" s="400">
        <v>5</v>
      </c>
      <c r="AX16" s="400">
        <v>2</v>
      </c>
      <c r="AY16" s="400">
        <v>5</v>
      </c>
      <c r="AZ16" s="400">
        <v>5</v>
      </c>
      <c r="BA16" s="400">
        <v>5</v>
      </c>
      <c r="BB16" s="409"/>
      <c r="BC16" s="400">
        <v>3</v>
      </c>
      <c r="BD16" s="400">
        <v>2</v>
      </c>
      <c r="BE16" s="854"/>
      <c r="BF16" s="400">
        <v>3</v>
      </c>
      <c r="BG16" s="400">
        <v>5</v>
      </c>
      <c r="BH16" s="854"/>
      <c r="BI16" s="400">
        <v>3</v>
      </c>
      <c r="BJ16" s="400">
        <v>3</v>
      </c>
      <c r="BK16" s="400">
        <v>5</v>
      </c>
      <c r="BL16" s="400">
        <v>5</v>
      </c>
      <c r="BM16" s="400">
        <v>5</v>
      </c>
      <c r="BN16" s="400">
        <v>5</v>
      </c>
      <c r="BO16" s="854"/>
      <c r="BP16" s="400">
        <v>3</v>
      </c>
      <c r="BQ16" s="400">
        <v>5</v>
      </c>
      <c r="BR16" s="854"/>
      <c r="BS16" s="400">
        <v>1</v>
      </c>
      <c r="BT16" s="400">
        <v>4</v>
      </c>
      <c r="BU16" s="400">
        <v>3</v>
      </c>
      <c r="BV16" s="400">
        <v>4</v>
      </c>
      <c r="BW16" s="400">
        <v>2</v>
      </c>
      <c r="BX16" s="409"/>
      <c r="BY16" s="400">
        <v>2</v>
      </c>
      <c r="BZ16" s="400">
        <v>2</v>
      </c>
      <c r="CA16" s="400">
        <v>1</v>
      </c>
      <c r="CB16" s="400">
        <v>2</v>
      </c>
      <c r="CC16" s="409"/>
      <c r="CD16" s="409"/>
      <c r="CE16" s="400">
        <v>1</v>
      </c>
      <c r="CF16" s="409"/>
      <c r="CG16" s="400">
        <v>5</v>
      </c>
      <c r="CH16" s="409"/>
      <c r="CI16" s="854"/>
      <c r="CJ16" s="409"/>
      <c r="CK16" s="400">
        <v>1</v>
      </c>
      <c r="CL16" s="854"/>
      <c r="CM16" s="689">
        <f t="shared" si="1"/>
        <v>3.4</v>
      </c>
      <c r="CN16" s="400">
        <f t="shared" si="2"/>
        <v>57</v>
      </c>
      <c r="CO16" s="854"/>
      <c r="CP16" s="689">
        <f t="shared" si="3"/>
        <v>3.8333333333333335</v>
      </c>
      <c r="CQ16" s="400">
        <f t="shared" si="4"/>
        <v>50</v>
      </c>
      <c r="CR16" s="854"/>
      <c r="CS16" s="689">
        <f t="shared" si="5"/>
        <v>3.5789473684210527</v>
      </c>
      <c r="CT16" s="400">
        <f t="shared" si="6"/>
        <v>116</v>
      </c>
      <c r="CU16" s="854"/>
      <c r="CV16" s="400">
        <f t="shared" si="7"/>
        <v>193</v>
      </c>
      <c r="CW16" s="689">
        <f t="shared" si="8"/>
        <v>3.574074074074074</v>
      </c>
      <c r="CX16" s="400">
        <f t="shared" si="9"/>
        <v>101</v>
      </c>
      <c r="CY16" s="854"/>
      <c r="CZ16" s="690"/>
    </row>
    <row r="17" spans="1:104" ht="30.75" customHeight="1" x14ac:dyDescent="0.25">
      <c r="A17" s="720" t="s">
        <v>702</v>
      </c>
      <c r="B17" s="721" t="s">
        <v>703</v>
      </c>
      <c r="C17" s="722" t="s">
        <v>704</v>
      </c>
      <c r="D17" s="722" t="s">
        <v>565</v>
      </c>
      <c r="E17" s="907"/>
      <c r="F17" s="723" t="s">
        <v>63</v>
      </c>
      <c r="G17" s="724">
        <f>'Stage 2 - Site Information'!N64</f>
        <v>30</v>
      </c>
      <c r="H17" s="684" t="s">
        <v>63</v>
      </c>
      <c r="I17" s="685">
        <f>'Stage 2 - Site Information'!M64</f>
        <v>2.44</v>
      </c>
      <c r="J17" s="686"/>
      <c r="K17" s="687"/>
      <c r="L17" s="854"/>
      <c r="M17" s="400">
        <f t="shared" si="0"/>
        <v>5</v>
      </c>
      <c r="N17" s="409"/>
      <c r="O17" s="400">
        <v>5</v>
      </c>
      <c r="P17" s="400">
        <v>5</v>
      </c>
      <c r="Q17" s="854"/>
      <c r="R17" s="400">
        <v>5</v>
      </c>
      <c r="S17" s="400">
        <v>5</v>
      </c>
      <c r="T17" s="400">
        <v>1</v>
      </c>
      <c r="U17" s="400">
        <v>3</v>
      </c>
      <c r="V17" s="854"/>
      <c r="W17" s="400">
        <v>4</v>
      </c>
      <c r="X17" s="400">
        <v>3</v>
      </c>
      <c r="Y17" s="400">
        <v>3</v>
      </c>
      <c r="Z17" s="400">
        <v>2</v>
      </c>
      <c r="AA17" s="854"/>
      <c r="AB17" s="400">
        <v>5</v>
      </c>
      <c r="AC17" s="400">
        <v>5</v>
      </c>
      <c r="AD17" s="854"/>
      <c r="AE17" s="400">
        <v>3</v>
      </c>
      <c r="AF17" s="400">
        <v>1</v>
      </c>
      <c r="AG17" s="854"/>
      <c r="AH17" s="400">
        <v>3</v>
      </c>
      <c r="AI17" s="400">
        <v>3</v>
      </c>
      <c r="AJ17" s="400">
        <v>5</v>
      </c>
      <c r="AK17" s="400">
        <v>2</v>
      </c>
      <c r="AL17" s="854"/>
      <c r="AM17" s="400">
        <v>5</v>
      </c>
      <c r="AN17" s="400">
        <v>5</v>
      </c>
      <c r="AO17" s="400">
        <v>4</v>
      </c>
      <c r="AP17" s="400">
        <v>5</v>
      </c>
      <c r="AQ17" s="400">
        <v>5</v>
      </c>
      <c r="AR17" s="400">
        <v>5</v>
      </c>
      <c r="AS17" s="854"/>
      <c r="AT17" s="400">
        <v>5</v>
      </c>
      <c r="AU17" s="400">
        <v>5</v>
      </c>
      <c r="AV17" s="400">
        <v>5</v>
      </c>
      <c r="AW17" s="400">
        <v>5</v>
      </c>
      <c r="AX17" s="400">
        <v>2</v>
      </c>
      <c r="AY17" s="400">
        <v>5</v>
      </c>
      <c r="AZ17" s="400">
        <v>5</v>
      </c>
      <c r="BA17" s="400">
        <v>5</v>
      </c>
      <c r="BB17" s="409"/>
      <c r="BC17" s="400">
        <v>3</v>
      </c>
      <c r="BD17" s="400">
        <v>4</v>
      </c>
      <c r="BE17" s="854"/>
      <c r="BF17" s="400">
        <v>4</v>
      </c>
      <c r="BG17" s="400">
        <v>5</v>
      </c>
      <c r="BH17" s="854"/>
      <c r="BI17" s="400">
        <v>4</v>
      </c>
      <c r="BJ17" s="400">
        <v>5</v>
      </c>
      <c r="BK17" s="400">
        <v>5</v>
      </c>
      <c r="BL17" s="400">
        <v>5</v>
      </c>
      <c r="BM17" s="400">
        <v>1</v>
      </c>
      <c r="BN17" s="400">
        <v>1</v>
      </c>
      <c r="BO17" s="854"/>
      <c r="BP17" s="400">
        <v>5</v>
      </c>
      <c r="BQ17" s="400">
        <v>3</v>
      </c>
      <c r="BR17" s="854"/>
      <c r="BS17" s="400">
        <v>2</v>
      </c>
      <c r="BT17" s="400">
        <v>3</v>
      </c>
      <c r="BU17" s="400">
        <v>3</v>
      </c>
      <c r="BV17" s="400">
        <v>1</v>
      </c>
      <c r="BW17" s="400">
        <v>2</v>
      </c>
      <c r="BX17" s="409"/>
      <c r="BY17" s="400">
        <v>1</v>
      </c>
      <c r="BZ17" s="400">
        <v>5</v>
      </c>
      <c r="CA17" s="400">
        <v>1</v>
      </c>
      <c r="CB17" s="400">
        <v>1</v>
      </c>
      <c r="CC17" s="409"/>
      <c r="CD17" s="409"/>
      <c r="CE17" s="400">
        <v>1</v>
      </c>
      <c r="CF17" s="409"/>
      <c r="CG17" s="400">
        <v>5</v>
      </c>
      <c r="CH17" s="409"/>
      <c r="CI17" s="854"/>
      <c r="CJ17" s="409"/>
      <c r="CK17" s="400">
        <v>1</v>
      </c>
      <c r="CL17" s="854"/>
      <c r="CM17" s="689">
        <f t="shared" si="1"/>
        <v>3.6</v>
      </c>
      <c r="CN17" s="400">
        <f t="shared" si="2"/>
        <v>36</v>
      </c>
      <c r="CO17" s="854"/>
      <c r="CP17" s="689">
        <f t="shared" si="3"/>
        <v>2.8333333333333335</v>
      </c>
      <c r="CQ17" s="400">
        <f t="shared" si="4"/>
        <v>85</v>
      </c>
      <c r="CR17" s="854"/>
      <c r="CS17" s="689">
        <f t="shared" si="5"/>
        <v>3.6052631578947367</v>
      </c>
      <c r="CT17" s="400">
        <f t="shared" si="6"/>
        <v>111</v>
      </c>
      <c r="CU17" s="854"/>
      <c r="CV17" s="400">
        <f t="shared" si="7"/>
        <v>190</v>
      </c>
      <c r="CW17" s="689">
        <f t="shared" si="8"/>
        <v>3.5185185185185186</v>
      </c>
      <c r="CX17" s="400">
        <f t="shared" si="9"/>
        <v>114</v>
      </c>
      <c r="CY17" s="854"/>
      <c r="CZ17" s="692" t="s">
        <v>1340</v>
      </c>
    </row>
    <row r="18" spans="1:104" ht="30.75" customHeight="1" x14ac:dyDescent="0.25">
      <c r="A18" s="737" t="s">
        <v>893</v>
      </c>
      <c r="B18" s="738" t="s">
        <v>894</v>
      </c>
      <c r="C18" s="739" t="s">
        <v>743</v>
      </c>
      <c r="D18" s="739" t="s">
        <v>612</v>
      </c>
      <c r="E18" s="907"/>
      <c r="F18" s="740" t="s">
        <v>63</v>
      </c>
      <c r="G18" s="741">
        <f>'Stage 2 - Site Information'!N137</f>
        <v>140</v>
      </c>
      <c r="H18" s="684"/>
      <c r="I18" s="685">
        <f>'Stage 2 - Site Information'!M137</f>
        <v>6.56</v>
      </c>
      <c r="J18" s="686"/>
      <c r="K18" s="687"/>
      <c r="L18" s="854"/>
      <c r="M18" s="400">
        <f t="shared" si="0"/>
        <v>5</v>
      </c>
      <c r="N18" s="409"/>
      <c r="O18" s="400">
        <v>4</v>
      </c>
      <c r="P18" s="400">
        <v>1</v>
      </c>
      <c r="Q18" s="854"/>
      <c r="R18" s="400">
        <v>3</v>
      </c>
      <c r="S18" s="400">
        <v>5</v>
      </c>
      <c r="T18" s="400">
        <v>3</v>
      </c>
      <c r="U18" s="400">
        <v>4</v>
      </c>
      <c r="V18" s="854"/>
      <c r="W18" s="400">
        <v>4</v>
      </c>
      <c r="X18" s="400">
        <v>3</v>
      </c>
      <c r="Y18" s="400">
        <v>3</v>
      </c>
      <c r="Z18" s="400">
        <v>4</v>
      </c>
      <c r="AA18" s="854"/>
      <c r="AB18" s="400">
        <v>4</v>
      </c>
      <c r="AC18" s="400">
        <v>0</v>
      </c>
      <c r="AD18" s="854"/>
      <c r="AE18" s="400">
        <v>5</v>
      </c>
      <c r="AF18" s="400">
        <v>5</v>
      </c>
      <c r="AG18" s="854"/>
      <c r="AH18" s="400">
        <v>5</v>
      </c>
      <c r="AI18" s="400">
        <v>5</v>
      </c>
      <c r="AJ18" s="400">
        <v>5</v>
      </c>
      <c r="AK18" s="400">
        <v>2</v>
      </c>
      <c r="AL18" s="854"/>
      <c r="AM18" s="400">
        <v>5</v>
      </c>
      <c r="AN18" s="400">
        <v>5</v>
      </c>
      <c r="AO18" s="400">
        <v>4</v>
      </c>
      <c r="AP18" s="400">
        <v>3</v>
      </c>
      <c r="AQ18" s="400">
        <v>5</v>
      </c>
      <c r="AR18" s="400">
        <v>5</v>
      </c>
      <c r="AS18" s="854"/>
      <c r="AT18" s="400">
        <v>5</v>
      </c>
      <c r="AU18" s="400">
        <v>5</v>
      </c>
      <c r="AV18" s="400">
        <v>5</v>
      </c>
      <c r="AW18" s="400">
        <v>3</v>
      </c>
      <c r="AX18" s="400">
        <v>2</v>
      </c>
      <c r="AY18" s="400">
        <v>5</v>
      </c>
      <c r="AZ18" s="400">
        <v>5</v>
      </c>
      <c r="BA18" s="400">
        <v>5</v>
      </c>
      <c r="BB18" s="409"/>
      <c r="BC18" s="400">
        <v>3</v>
      </c>
      <c r="BD18" s="400">
        <v>3</v>
      </c>
      <c r="BE18" s="854"/>
      <c r="BF18" s="400">
        <v>5</v>
      </c>
      <c r="BG18" s="400">
        <v>5</v>
      </c>
      <c r="BH18" s="854"/>
      <c r="BI18" s="400">
        <v>5</v>
      </c>
      <c r="BJ18" s="400">
        <v>5</v>
      </c>
      <c r="BK18" s="400">
        <v>3</v>
      </c>
      <c r="BL18" s="400">
        <v>5</v>
      </c>
      <c r="BM18" s="400">
        <v>4</v>
      </c>
      <c r="BN18" s="400">
        <v>3</v>
      </c>
      <c r="BO18" s="854"/>
      <c r="BP18" s="400">
        <v>5</v>
      </c>
      <c r="BQ18" s="400">
        <v>5</v>
      </c>
      <c r="BR18" s="854"/>
      <c r="BS18" s="400">
        <v>4</v>
      </c>
      <c r="BT18" s="400">
        <v>2</v>
      </c>
      <c r="BU18" s="400">
        <v>2</v>
      </c>
      <c r="BV18" s="400">
        <v>1</v>
      </c>
      <c r="BW18" s="400">
        <v>5</v>
      </c>
      <c r="BX18" s="409"/>
      <c r="BY18" s="400">
        <v>4</v>
      </c>
      <c r="BZ18" s="400">
        <v>3</v>
      </c>
      <c r="CA18" s="400">
        <v>1</v>
      </c>
      <c r="CB18" s="400">
        <v>5</v>
      </c>
      <c r="CC18" s="409"/>
      <c r="CD18" s="409"/>
      <c r="CE18" s="400">
        <v>2</v>
      </c>
      <c r="CF18" s="409"/>
      <c r="CG18" s="400">
        <v>5</v>
      </c>
      <c r="CH18" s="409"/>
      <c r="CI18" s="854"/>
      <c r="CJ18" s="409"/>
      <c r="CK18" s="400">
        <v>1</v>
      </c>
      <c r="CL18" s="854"/>
      <c r="CM18" s="689">
        <f t="shared" si="1"/>
        <v>3.3</v>
      </c>
      <c r="CN18" s="400">
        <f t="shared" si="2"/>
        <v>81</v>
      </c>
      <c r="CO18" s="854"/>
      <c r="CP18" s="689">
        <f t="shared" si="3"/>
        <v>4.5</v>
      </c>
      <c r="CQ18" s="400">
        <f t="shared" si="4"/>
        <v>1</v>
      </c>
      <c r="CR18" s="854"/>
      <c r="CS18" s="689">
        <f t="shared" si="5"/>
        <v>3.8947368421052633</v>
      </c>
      <c r="CT18" s="400">
        <f t="shared" si="6"/>
        <v>64</v>
      </c>
      <c r="CU18" s="854"/>
      <c r="CV18" s="400">
        <f t="shared" si="7"/>
        <v>208</v>
      </c>
      <c r="CW18" s="689">
        <f t="shared" si="8"/>
        <v>3.8518518518518516</v>
      </c>
      <c r="CX18" s="400">
        <f t="shared" si="9"/>
        <v>30</v>
      </c>
      <c r="CY18" s="854"/>
      <c r="CZ18" s="690"/>
    </row>
    <row r="19" spans="1:104" ht="30.75" customHeight="1" x14ac:dyDescent="0.25">
      <c r="A19" s="737" t="s">
        <v>910</v>
      </c>
      <c r="B19" s="738" t="s">
        <v>911</v>
      </c>
      <c r="C19" s="739" t="s">
        <v>735</v>
      </c>
      <c r="D19" s="739" t="s">
        <v>612</v>
      </c>
      <c r="E19" s="907"/>
      <c r="F19" s="740" t="s">
        <v>63</v>
      </c>
      <c r="G19" s="741">
        <f>'Stage 2 - Site Information'!N143</f>
        <v>66</v>
      </c>
      <c r="H19" s="684"/>
      <c r="I19" s="685">
        <f>'Stage 2 - Site Information'!M143</f>
        <v>2.2000000000000002</v>
      </c>
      <c r="J19" s="686" t="s">
        <v>682</v>
      </c>
      <c r="K19" s="687"/>
      <c r="L19" s="854"/>
      <c r="M19" s="400">
        <f t="shared" si="0"/>
        <v>5</v>
      </c>
      <c r="N19" s="409"/>
      <c r="O19" s="400">
        <v>4</v>
      </c>
      <c r="P19" s="400">
        <v>1</v>
      </c>
      <c r="Q19" s="854"/>
      <c r="R19" s="400">
        <v>5</v>
      </c>
      <c r="S19" s="400">
        <v>5</v>
      </c>
      <c r="T19" s="400">
        <v>1</v>
      </c>
      <c r="U19" s="400">
        <v>4</v>
      </c>
      <c r="V19" s="854"/>
      <c r="W19" s="400">
        <v>4</v>
      </c>
      <c r="X19" s="400">
        <v>3</v>
      </c>
      <c r="Y19" s="400">
        <v>5</v>
      </c>
      <c r="Z19" s="400">
        <v>4</v>
      </c>
      <c r="AA19" s="854"/>
      <c r="AB19" s="400">
        <v>5</v>
      </c>
      <c r="AC19" s="400">
        <v>0</v>
      </c>
      <c r="AD19" s="854"/>
      <c r="AE19" s="400">
        <v>5</v>
      </c>
      <c r="AF19" s="400">
        <v>5</v>
      </c>
      <c r="AG19" s="854"/>
      <c r="AH19" s="400">
        <v>5</v>
      </c>
      <c r="AI19" s="400">
        <v>5</v>
      </c>
      <c r="AJ19" s="400">
        <v>5</v>
      </c>
      <c r="AK19" s="400">
        <v>2</v>
      </c>
      <c r="AL19" s="854"/>
      <c r="AM19" s="400">
        <v>5</v>
      </c>
      <c r="AN19" s="400">
        <v>3</v>
      </c>
      <c r="AO19" s="400">
        <v>4</v>
      </c>
      <c r="AP19" s="400">
        <v>3</v>
      </c>
      <c r="AQ19" s="400">
        <v>5</v>
      </c>
      <c r="AR19" s="400">
        <v>5</v>
      </c>
      <c r="AS19" s="854"/>
      <c r="AT19" s="400">
        <v>5</v>
      </c>
      <c r="AU19" s="400">
        <v>5</v>
      </c>
      <c r="AV19" s="400">
        <v>5</v>
      </c>
      <c r="AW19" s="400">
        <v>5</v>
      </c>
      <c r="AX19" s="400">
        <v>2</v>
      </c>
      <c r="AY19" s="400">
        <v>1</v>
      </c>
      <c r="AZ19" s="400">
        <v>5</v>
      </c>
      <c r="BA19" s="400">
        <v>5</v>
      </c>
      <c r="BB19" s="409"/>
      <c r="BC19" s="400">
        <v>3</v>
      </c>
      <c r="BD19" s="400">
        <v>3</v>
      </c>
      <c r="BE19" s="854"/>
      <c r="BF19" s="400">
        <v>5</v>
      </c>
      <c r="BG19" s="400">
        <v>5</v>
      </c>
      <c r="BH19" s="854"/>
      <c r="BI19" s="400">
        <v>5</v>
      </c>
      <c r="BJ19" s="400">
        <v>5</v>
      </c>
      <c r="BK19" s="400">
        <v>5</v>
      </c>
      <c r="BL19" s="400">
        <v>5</v>
      </c>
      <c r="BM19" s="400">
        <v>4</v>
      </c>
      <c r="BN19" s="400">
        <v>5</v>
      </c>
      <c r="BO19" s="854"/>
      <c r="BP19" s="400">
        <v>5</v>
      </c>
      <c r="BQ19" s="400">
        <v>5</v>
      </c>
      <c r="BR19" s="854"/>
      <c r="BS19" s="400">
        <v>3</v>
      </c>
      <c r="BT19" s="400">
        <v>2</v>
      </c>
      <c r="BU19" s="400">
        <v>1</v>
      </c>
      <c r="BV19" s="400">
        <v>4</v>
      </c>
      <c r="BW19" s="400">
        <v>3</v>
      </c>
      <c r="BX19" s="409"/>
      <c r="BY19" s="400">
        <v>3</v>
      </c>
      <c r="BZ19" s="400">
        <v>2</v>
      </c>
      <c r="CA19" s="400">
        <v>1</v>
      </c>
      <c r="CB19" s="400">
        <v>2</v>
      </c>
      <c r="CC19" s="409"/>
      <c r="CD19" s="409"/>
      <c r="CE19" s="400">
        <v>1</v>
      </c>
      <c r="CF19" s="409"/>
      <c r="CG19" s="400">
        <v>4</v>
      </c>
      <c r="CH19" s="409"/>
      <c r="CI19" s="854"/>
      <c r="CJ19" s="409"/>
      <c r="CK19" s="400">
        <v>1</v>
      </c>
      <c r="CL19" s="854"/>
      <c r="CM19" s="689">
        <f t="shared" si="1"/>
        <v>3.6</v>
      </c>
      <c r="CN19" s="400">
        <f t="shared" si="2"/>
        <v>36</v>
      </c>
      <c r="CO19" s="854"/>
      <c r="CP19" s="689">
        <f t="shared" si="3"/>
        <v>4.5</v>
      </c>
      <c r="CQ19" s="400">
        <f t="shared" si="4"/>
        <v>1</v>
      </c>
      <c r="CR19" s="854"/>
      <c r="CS19" s="689">
        <f t="shared" si="5"/>
        <v>3.6842105263157894</v>
      </c>
      <c r="CT19" s="400">
        <f t="shared" si="6"/>
        <v>98</v>
      </c>
      <c r="CU19" s="854"/>
      <c r="CV19" s="400">
        <f t="shared" si="7"/>
        <v>203</v>
      </c>
      <c r="CW19" s="689">
        <f t="shared" si="8"/>
        <v>3.7592592592592591</v>
      </c>
      <c r="CX19" s="400">
        <f t="shared" si="9"/>
        <v>62</v>
      </c>
      <c r="CY19" s="854"/>
      <c r="CZ19" s="691" t="s">
        <v>1443</v>
      </c>
    </row>
    <row r="20" spans="1:104" ht="30.75" customHeight="1" x14ac:dyDescent="0.25">
      <c r="A20" s="754" t="s">
        <v>831</v>
      </c>
      <c r="B20" s="755" t="s">
        <v>832</v>
      </c>
      <c r="C20" s="756" t="s">
        <v>743</v>
      </c>
      <c r="D20" s="756" t="s">
        <v>612</v>
      </c>
      <c r="E20" s="907" t="s">
        <v>3320</v>
      </c>
      <c r="F20" s="757" t="s">
        <v>63</v>
      </c>
      <c r="G20" s="758">
        <f>'Stage 2 - Site Information'!N111</f>
        <v>60</v>
      </c>
      <c r="H20" s="684"/>
      <c r="I20" s="685">
        <f>'Stage 2 - Site Information'!M111</f>
        <v>3.2</v>
      </c>
      <c r="J20" s="686"/>
      <c r="K20" s="687"/>
      <c r="L20" s="854"/>
      <c r="M20" s="400">
        <f t="shared" si="0"/>
        <v>5</v>
      </c>
      <c r="N20" s="409"/>
      <c r="O20" s="400">
        <v>4</v>
      </c>
      <c r="P20" s="400">
        <v>1</v>
      </c>
      <c r="Q20" s="854"/>
      <c r="R20" s="400">
        <v>3</v>
      </c>
      <c r="S20" s="400">
        <v>5</v>
      </c>
      <c r="T20" s="400">
        <v>5</v>
      </c>
      <c r="U20" s="400">
        <v>5</v>
      </c>
      <c r="V20" s="854"/>
      <c r="W20" s="400">
        <v>4</v>
      </c>
      <c r="X20" s="400">
        <v>3</v>
      </c>
      <c r="Y20" s="400">
        <v>1</v>
      </c>
      <c r="Z20" s="400">
        <v>4</v>
      </c>
      <c r="AA20" s="854"/>
      <c r="AB20" s="400">
        <v>4</v>
      </c>
      <c r="AC20" s="400">
        <v>0</v>
      </c>
      <c r="AD20" s="854"/>
      <c r="AE20" s="400">
        <v>5</v>
      </c>
      <c r="AF20" s="400">
        <v>5</v>
      </c>
      <c r="AG20" s="854"/>
      <c r="AH20" s="400">
        <v>5</v>
      </c>
      <c r="AI20" s="400">
        <v>5</v>
      </c>
      <c r="AJ20" s="400">
        <v>5</v>
      </c>
      <c r="AK20" s="400">
        <v>2</v>
      </c>
      <c r="AL20" s="854"/>
      <c r="AM20" s="400">
        <v>5</v>
      </c>
      <c r="AN20" s="400">
        <v>3</v>
      </c>
      <c r="AO20" s="400">
        <v>4</v>
      </c>
      <c r="AP20" s="400">
        <v>3</v>
      </c>
      <c r="AQ20" s="400">
        <v>5</v>
      </c>
      <c r="AR20" s="400">
        <v>4</v>
      </c>
      <c r="AS20" s="854"/>
      <c r="AT20" s="400">
        <v>5</v>
      </c>
      <c r="AU20" s="400">
        <v>1</v>
      </c>
      <c r="AV20" s="400">
        <v>5</v>
      </c>
      <c r="AW20" s="400">
        <v>1</v>
      </c>
      <c r="AX20" s="400">
        <v>2</v>
      </c>
      <c r="AY20" s="400">
        <v>5</v>
      </c>
      <c r="AZ20" s="400">
        <v>5</v>
      </c>
      <c r="BA20" s="400">
        <v>5</v>
      </c>
      <c r="BB20" s="409"/>
      <c r="BC20" s="400">
        <v>4</v>
      </c>
      <c r="BD20" s="400">
        <v>3</v>
      </c>
      <c r="BE20" s="854"/>
      <c r="BF20" s="400">
        <v>3</v>
      </c>
      <c r="BG20" s="400">
        <v>5</v>
      </c>
      <c r="BH20" s="854"/>
      <c r="BI20" s="400">
        <v>5</v>
      </c>
      <c r="BJ20" s="400">
        <v>5</v>
      </c>
      <c r="BK20" s="400">
        <v>3</v>
      </c>
      <c r="BL20" s="400">
        <v>5</v>
      </c>
      <c r="BM20" s="400">
        <v>4</v>
      </c>
      <c r="BN20" s="400">
        <v>3</v>
      </c>
      <c r="BO20" s="854"/>
      <c r="BP20" s="400">
        <v>5</v>
      </c>
      <c r="BQ20" s="400">
        <v>5</v>
      </c>
      <c r="BR20" s="854"/>
      <c r="BS20" s="400">
        <v>4</v>
      </c>
      <c r="BT20" s="400">
        <v>2</v>
      </c>
      <c r="BU20" s="400">
        <v>2</v>
      </c>
      <c r="BV20" s="400">
        <v>2</v>
      </c>
      <c r="BW20" s="400">
        <v>5</v>
      </c>
      <c r="BX20" s="409"/>
      <c r="BY20" s="400">
        <v>4</v>
      </c>
      <c r="BZ20" s="400">
        <v>5</v>
      </c>
      <c r="CA20" s="400">
        <v>1</v>
      </c>
      <c r="CB20" s="400">
        <v>5</v>
      </c>
      <c r="CC20" s="409"/>
      <c r="CD20" s="409"/>
      <c r="CE20" s="400">
        <v>2</v>
      </c>
      <c r="CF20" s="409"/>
      <c r="CG20" s="400">
        <v>5</v>
      </c>
      <c r="CH20" s="409"/>
      <c r="CI20" s="854"/>
      <c r="CJ20" s="409"/>
      <c r="CK20" s="400">
        <v>1</v>
      </c>
      <c r="CL20" s="854"/>
      <c r="CM20" s="689">
        <f t="shared" si="1"/>
        <v>3.4</v>
      </c>
      <c r="CN20" s="400">
        <f t="shared" si="2"/>
        <v>57</v>
      </c>
      <c r="CO20" s="854"/>
      <c r="CP20" s="689">
        <f t="shared" si="3"/>
        <v>4.5</v>
      </c>
      <c r="CQ20" s="400">
        <f t="shared" si="4"/>
        <v>1</v>
      </c>
      <c r="CR20" s="854"/>
      <c r="CS20" s="689">
        <f t="shared" si="5"/>
        <v>3.7105263157894739</v>
      </c>
      <c r="CT20" s="400">
        <f t="shared" si="6"/>
        <v>91</v>
      </c>
      <c r="CU20" s="854"/>
      <c r="CV20" s="400">
        <f t="shared" si="7"/>
        <v>202</v>
      </c>
      <c r="CW20" s="689">
        <f t="shared" si="8"/>
        <v>3.7407407407407409</v>
      </c>
      <c r="CX20" s="400">
        <f t="shared" si="9"/>
        <v>68</v>
      </c>
      <c r="CY20" s="854"/>
      <c r="CZ20" s="690"/>
    </row>
    <row r="21" spans="1:104" ht="30.75" customHeight="1" x14ac:dyDescent="0.25">
      <c r="A21" s="737" t="s">
        <v>1054</v>
      </c>
      <c r="B21" s="738" t="s">
        <v>1055</v>
      </c>
      <c r="C21" s="739" t="s">
        <v>1056</v>
      </c>
      <c r="D21" s="739" t="s">
        <v>612</v>
      </c>
      <c r="E21" s="907"/>
      <c r="F21" s="740" t="s">
        <v>63</v>
      </c>
      <c r="G21" s="741">
        <f>'Stage 2 - Site Information'!N196</f>
        <v>7</v>
      </c>
      <c r="H21" s="684"/>
      <c r="I21" s="685">
        <f>'Stage 2 - Site Information'!M196</f>
        <v>0.25</v>
      </c>
      <c r="J21" s="686"/>
      <c r="K21" s="687"/>
      <c r="L21" s="854"/>
      <c r="M21" s="400">
        <f t="shared" si="0"/>
        <v>5</v>
      </c>
      <c r="N21" s="409"/>
      <c r="O21" s="400">
        <v>4</v>
      </c>
      <c r="P21" s="400">
        <v>1</v>
      </c>
      <c r="Q21" s="854"/>
      <c r="R21" s="400">
        <v>3</v>
      </c>
      <c r="S21" s="400">
        <v>5</v>
      </c>
      <c r="T21" s="400">
        <v>1</v>
      </c>
      <c r="U21" s="400">
        <v>4</v>
      </c>
      <c r="V21" s="854"/>
      <c r="W21" s="400">
        <v>4</v>
      </c>
      <c r="X21" s="400">
        <v>3</v>
      </c>
      <c r="Y21" s="400">
        <v>5</v>
      </c>
      <c r="Z21" s="400">
        <v>4</v>
      </c>
      <c r="AA21" s="854"/>
      <c r="AB21" s="400">
        <v>5</v>
      </c>
      <c r="AC21" s="400">
        <v>0</v>
      </c>
      <c r="AD21" s="854"/>
      <c r="AE21" s="400">
        <v>1</v>
      </c>
      <c r="AF21" s="400">
        <v>1</v>
      </c>
      <c r="AG21" s="854"/>
      <c r="AH21" s="400">
        <v>5</v>
      </c>
      <c r="AI21" s="400">
        <v>5</v>
      </c>
      <c r="AJ21" s="400">
        <v>3</v>
      </c>
      <c r="AK21" s="400">
        <v>2</v>
      </c>
      <c r="AL21" s="854"/>
      <c r="AM21" s="400">
        <v>5</v>
      </c>
      <c r="AN21" s="400">
        <v>5</v>
      </c>
      <c r="AO21" s="400">
        <v>5</v>
      </c>
      <c r="AP21" s="400">
        <v>4</v>
      </c>
      <c r="AQ21" s="400">
        <v>5</v>
      </c>
      <c r="AR21" s="400">
        <v>5</v>
      </c>
      <c r="AS21" s="854"/>
      <c r="AT21" s="400">
        <v>3</v>
      </c>
      <c r="AU21" s="400">
        <v>5</v>
      </c>
      <c r="AV21" s="400">
        <v>5</v>
      </c>
      <c r="AW21" s="400">
        <v>5</v>
      </c>
      <c r="AX21" s="400">
        <v>5</v>
      </c>
      <c r="AY21" s="400">
        <v>5</v>
      </c>
      <c r="AZ21" s="400">
        <v>5</v>
      </c>
      <c r="BA21" s="400">
        <v>5</v>
      </c>
      <c r="BB21" s="409"/>
      <c r="BC21" s="400">
        <v>4</v>
      </c>
      <c r="BD21" s="400">
        <v>4</v>
      </c>
      <c r="BE21" s="854"/>
      <c r="BF21" s="400">
        <v>5</v>
      </c>
      <c r="BG21" s="400">
        <v>5</v>
      </c>
      <c r="BH21" s="854"/>
      <c r="BI21" s="400">
        <v>5</v>
      </c>
      <c r="BJ21" s="400">
        <v>5</v>
      </c>
      <c r="BK21" s="400">
        <v>1</v>
      </c>
      <c r="BL21" s="400">
        <v>5</v>
      </c>
      <c r="BM21" s="400">
        <v>5</v>
      </c>
      <c r="BN21" s="400">
        <v>5</v>
      </c>
      <c r="BO21" s="854"/>
      <c r="BP21" s="400">
        <v>5</v>
      </c>
      <c r="BQ21" s="400">
        <v>5</v>
      </c>
      <c r="BR21" s="854"/>
      <c r="BS21" s="400">
        <v>3</v>
      </c>
      <c r="BT21" s="400">
        <v>2</v>
      </c>
      <c r="BU21" s="400">
        <v>2</v>
      </c>
      <c r="BV21" s="400">
        <v>1</v>
      </c>
      <c r="BW21" s="400">
        <v>3</v>
      </c>
      <c r="BX21" s="409"/>
      <c r="BY21" s="400">
        <v>3</v>
      </c>
      <c r="BZ21" s="400">
        <v>4</v>
      </c>
      <c r="CA21" s="400">
        <v>2</v>
      </c>
      <c r="CB21" s="400">
        <v>2</v>
      </c>
      <c r="CC21" s="409"/>
      <c r="CD21" s="409"/>
      <c r="CE21" s="400">
        <v>2</v>
      </c>
      <c r="CF21" s="409"/>
      <c r="CG21" s="400">
        <v>5</v>
      </c>
      <c r="CH21" s="409"/>
      <c r="CI21" s="854"/>
      <c r="CJ21" s="409"/>
      <c r="CK21" s="400">
        <v>1</v>
      </c>
      <c r="CL21" s="854"/>
      <c r="CM21" s="689">
        <f t="shared" si="1"/>
        <v>3.4</v>
      </c>
      <c r="CN21" s="400">
        <f t="shared" si="2"/>
        <v>57</v>
      </c>
      <c r="CO21" s="854"/>
      <c r="CP21" s="689">
        <f t="shared" si="3"/>
        <v>2.8333333333333335</v>
      </c>
      <c r="CQ21" s="400">
        <f t="shared" si="4"/>
        <v>85</v>
      </c>
      <c r="CR21" s="854"/>
      <c r="CS21" s="689">
        <f t="shared" si="5"/>
        <v>3.9736842105263159</v>
      </c>
      <c r="CT21" s="400">
        <f t="shared" si="6"/>
        <v>51</v>
      </c>
      <c r="CU21" s="854"/>
      <c r="CV21" s="400">
        <f t="shared" si="7"/>
        <v>202</v>
      </c>
      <c r="CW21" s="689">
        <f t="shared" si="8"/>
        <v>3.7407407407407409</v>
      </c>
      <c r="CX21" s="400">
        <f t="shared" si="9"/>
        <v>68</v>
      </c>
      <c r="CY21" s="854"/>
      <c r="CZ21" s="690" t="s">
        <v>1351</v>
      </c>
    </row>
    <row r="22" spans="1:104" ht="30.75" customHeight="1" x14ac:dyDescent="0.25">
      <c r="A22" s="737" t="s">
        <v>1051</v>
      </c>
      <c r="B22" s="738" t="s">
        <v>1052</v>
      </c>
      <c r="C22" s="739" t="s">
        <v>1053</v>
      </c>
      <c r="D22" s="739" t="s">
        <v>612</v>
      </c>
      <c r="E22" s="907"/>
      <c r="F22" s="740" t="s">
        <v>63</v>
      </c>
      <c r="G22" s="741">
        <f>'Stage 2 - Site Information'!N195</f>
        <v>50</v>
      </c>
      <c r="H22" s="684"/>
      <c r="I22" s="685">
        <f>'Stage 2 - Site Information'!M195</f>
        <v>1.65</v>
      </c>
      <c r="J22" s="686"/>
      <c r="K22" s="687"/>
      <c r="L22" s="854"/>
      <c r="M22" s="400">
        <f t="shared" si="0"/>
        <v>5</v>
      </c>
      <c r="N22" s="409"/>
      <c r="O22" s="400">
        <v>4</v>
      </c>
      <c r="P22" s="400">
        <v>2</v>
      </c>
      <c r="Q22" s="854"/>
      <c r="R22" s="400">
        <v>5</v>
      </c>
      <c r="S22" s="400">
        <v>2</v>
      </c>
      <c r="T22" s="400">
        <v>1</v>
      </c>
      <c r="U22" s="400">
        <v>3</v>
      </c>
      <c r="V22" s="854"/>
      <c r="W22" s="400">
        <v>4</v>
      </c>
      <c r="X22" s="400">
        <v>2</v>
      </c>
      <c r="Y22" s="400">
        <v>1</v>
      </c>
      <c r="Z22" s="400">
        <v>2</v>
      </c>
      <c r="AA22" s="854"/>
      <c r="AB22" s="400">
        <v>3</v>
      </c>
      <c r="AC22" s="400">
        <v>0</v>
      </c>
      <c r="AD22" s="854"/>
      <c r="AE22" s="400">
        <v>5</v>
      </c>
      <c r="AF22" s="400">
        <v>5</v>
      </c>
      <c r="AG22" s="854"/>
      <c r="AH22" s="400">
        <v>4</v>
      </c>
      <c r="AI22" s="400">
        <v>4</v>
      </c>
      <c r="AJ22" s="400">
        <v>1</v>
      </c>
      <c r="AK22" s="400">
        <v>2</v>
      </c>
      <c r="AL22" s="854"/>
      <c r="AM22" s="400">
        <v>5</v>
      </c>
      <c r="AN22" s="400">
        <v>5</v>
      </c>
      <c r="AO22" s="400">
        <v>3</v>
      </c>
      <c r="AP22" s="400">
        <v>4</v>
      </c>
      <c r="AQ22" s="400">
        <v>5</v>
      </c>
      <c r="AR22" s="400">
        <v>4</v>
      </c>
      <c r="AS22" s="854"/>
      <c r="AT22" s="400">
        <v>5</v>
      </c>
      <c r="AU22" s="400">
        <v>5</v>
      </c>
      <c r="AV22" s="400">
        <v>5</v>
      </c>
      <c r="AW22" s="400">
        <v>3</v>
      </c>
      <c r="AX22" s="400">
        <v>5</v>
      </c>
      <c r="AY22" s="400">
        <v>5</v>
      </c>
      <c r="AZ22" s="400">
        <v>5</v>
      </c>
      <c r="BA22" s="400">
        <v>5</v>
      </c>
      <c r="BB22" s="409"/>
      <c r="BC22" s="400">
        <v>5</v>
      </c>
      <c r="BD22" s="400">
        <v>5</v>
      </c>
      <c r="BE22" s="854"/>
      <c r="BF22" s="400">
        <v>2</v>
      </c>
      <c r="BG22" s="400">
        <v>5</v>
      </c>
      <c r="BH22" s="854"/>
      <c r="BI22" s="400">
        <v>5</v>
      </c>
      <c r="BJ22" s="400">
        <v>5</v>
      </c>
      <c r="BK22" s="400">
        <v>3</v>
      </c>
      <c r="BL22" s="400">
        <v>5</v>
      </c>
      <c r="BM22" s="400">
        <v>4</v>
      </c>
      <c r="BN22" s="400">
        <v>5</v>
      </c>
      <c r="BO22" s="854"/>
      <c r="BP22" s="400">
        <v>5</v>
      </c>
      <c r="BQ22" s="400">
        <v>3</v>
      </c>
      <c r="BR22" s="854"/>
      <c r="BS22" s="400">
        <v>4</v>
      </c>
      <c r="BT22" s="400">
        <v>2</v>
      </c>
      <c r="BU22" s="400">
        <v>4</v>
      </c>
      <c r="BV22" s="400">
        <v>1</v>
      </c>
      <c r="BW22" s="400">
        <v>5</v>
      </c>
      <c r="BX22" s="409"/>
      <c r="BY22" s="400">
        <v>4</v>
      </c>
      <c r="BZ22" s="400">
        <v>5</v>
      </c>
      <c r="CA22" s="400">
        <v>2</v>
      </c>
      <c r="CB22" s="400">
        <v>5</v>
      </c>
      <c r="CC22" s="409"/>
      <c r="CD22" s="409"/>
      <c r="CE22" s="400">
        <v>3</v>
      </c>
      <c r="CF22" s="409"/>
      <c r="CG22" s="400">
        <v>5</v>
      </c>
      <c r="CH22" s="409"/>
      <c r="CI22" s="854"/>
      <c r="CJ22" s="409"/>
      <c r="CK22" s="400">
        <v>1</v>
      </c>
      <c r="CL22" s="854"/>
      <c r="CM22" s="689">
        <f t="shared" si="1"/>
        <v>2.2999999999999998</v>
      </c>
      <c r="CN22" s="400">
        <f t="shared" si="2"/>
        <v>147</v>
      </c>
      <c r="CO22" s="854"/>
      <c r="CP22" s="689">
        <f t="shared" si="3"/>
        <v>3.5</v>
      </c>
      <c r="CQ22" s="400">
        <f t="shared" si="4"/>
        <v>73</v>
      </c>
      <c r="CR22" s="854"/>
      <c r="CS22" s="689">
        <f t="shared" si="5"/>
        <v>4.1315789473684212</v>
      </c>
      <c r="CT22" s="400">
        <f t="shared" si="6"/>
        <v>37</v>
      </c>
      <c r="CU22" s="854"/>
      <c r="CV22" s="400">
        <f t="shared" si="7"/>
        <v>201</v>
      </c>
      <c r="CW22" s="689">
        <f t="shared" si="8"/>
        <v>3.7222222222222223</v>
      </c>
      <c r="CX22" s="400">
        <f t="shared" si="9"/>
        <v>75</v>
      </c>
      <c r="CY22" s="854"/>
      <c r="CZ22" s="690" t="s">
        <v>1351</v>
      </c>
    </row>
    <row r="23" spans="1:104" ht="30.75" customHeight="1" x14ac:dyDescent="0.25">
      <c r="A23" s="737" t="s">
        <v>857</v>
      </c>
      <c r="B23" s="738" t="s">
        <v>858</v>
      </c>
      <c r="C23" s="739" t="s">
        <v>859</v>
      </c>
      <c r="D23" s="739" t="s">
        <v>612</v>
      </c>
      <c r="E23" s="907"/>
      <c r="F23" s="740" t="s">
        <v>63</v>
      </c>
      <c r="G23" s="741">
        <f>'Stage 2 - Site Information'!N122</f>
        <v>68</v>
      </c>
      <c r="H23" s="684"/>
      <c r="I23" s="685">
        <f>'Stage 2 - Site Information'!M122</f>
        <v>2.27</v>
      </c>
      <c r="J23" s="686" t="s">
        <v>682</v>
      </c>
      <c r="K23" s="687"/>
      <c r="L23" s="854"/>
      <c r="M23" s="400">
        <f t="shared" si="0"/>
        <v>5</v>
      </c>
      <c r="N23" s="409"/>
      <c r="O23" s="400">
        <v>4</v>
      </c>
      <c r="P23" s="400">
        <v>1</v>
      </c>
      <c r="Q23" s="854"/>
      <c r="R23" s="400">
        <v>3</v>
      </c>
      <c r="S23" s="400">
        <v>5</v>
      </c>
      <c r="T23" s="400">
        <v>1</v>
      </c>
      <c r="U23" s="400">
        <v>4</v>
      </c>
      <c r="V23" s="854"/>
      <c r="W23" s="400">
        <v>4</v>
      </c>
      <c r="X23" s="400">
        <v>3</v>
      </c>
      <c r="Y23" s="400">
        <v>1</v>
      </c>
      <c r="Z23" s="400">
        <v>4</v>
      </c>
      <c r="AA23" s="854"/>
      <c r="AB23" s="400">
        <v>5</v>
      </c>
      <c r="AC23" s="400">
        <v>0</v>
      </c>
      <c r="AD23" s="854"/>
      <c r="AE23" s="400">
        <v>5</v>
      </c>
      <c r="AF23" s="400">
        <v>5</v>
      </c>
      <c r="AG23" s="854"/>
      <c r="AH23" s="400">
        <v>5</v>
      </c>
      <c r="AI23" s="400">
        <v>4</v>
      </c>
      <c r="AJ23" s="400">
        <v>3</v>
      </c>
      <c r="AK23" s="400">
        <v>2</v>
      </c>
      <c r="AL23" s="854"/>
      <c r="AM23" s="400">
        <v>5</v>
      </c>
      <c r="AN23" s="400">
        <v>3</v>
      </c>
      <c r="AO23" s="400">
        <v>3</v>
      </c>
      <c r="AP23" s="400">
        <v>3</v>
      </c>
      <c r="AQ23" s="400">
        <v>5</v>
      </c>
      <c r="AR23" s="400">
        <v>5</v>
      </c>
      <c r="AS23" s="854"/>
      <c r="AT23" s="400">
        <v>5</v>
      </c>
      <c r="AU23" s="400">
        <v>5</v>
      </c>
      <c r="AV23" s="400">
        <v>5</v>
      </c>
      <c r="AW23" s="400">
        <v>1</v>
      </c>
      <c r="AX23" s="400">
        <v>5</v>
      </c>
      <c r="AY23" s="400">
        <v>5</v>
      </c>
      <c r="AZ23" s="400">
        <v>5</v>
      </c>
      <c r="BA23" s="400">
        <v>5</v>
      </c>
      <c r="BB23" s="409"/>
      <c r="BC23" s="400">
        <v>4</v>
      </c>
      <c r="BD23" s="400">
        <v>4</v>
      </c>
      <c r="BE23" s="854"/>
      <c r="BF23" s="400">
        <v>3</v>
      </c>
      <c r="BG23" s="400">
        <v>5</v>
      </c>
      <c r="BH23" s="854"/>
      <c r="BI23" s="400">
        <v>5</v>
      </c>
      <c r="BJ23" s="400">
        <v>5</v>
      </c>
      <c r="BK23" s="400">
        <v>1</v>
      </c>
      <c r="BL23" s="400">
        <v>5</v>
      </c>
      <c r="BM23" s="400">
        <v>1</v>
      </c>
      <c r="BN23" s="400">
        <v>5</v>
      </c>
      <c r="BO23" s="854"/>
      <c r="BP23" s="400">
        <v>5</v>
      </c>
      <c r="BQ23" s="400">
        <v>5</v>
      </c>
      <c r="BR23" s="854"/>
      <c r="BS23" s="400">
        <v>4</v>
      </c>
      <c r="BT23" s="400">
        <v>2</v>
      </c>
      <c r="BU23" s="400">
        <v>2</v>
      </c>
      <c r="BV23" s="400">
        <v>3</v>
      </c>
      <c r="BW23" s="400">
        <v>3</v>
      </c>
      <c r="BX23" s="409"/>
      <c r="BY23" s="400">
        <v>3</v>
      </c>
      <c r="BZ23" s="400">
        <v>4</v>
      </c>
      <c r="CA23" s="400">
        <v>2</v>
      </c>
      <c r="CB23" s="400">
        <v>3</v>
      </c>
      <c r="CC23" s="409"/>
      <c r="CD23" s="409"/>
      <c r="CE23" s="400"/>
      <c r="CF23" s="409"/>
      <c r="CG23" s="400"/>
      <c r="CH23" s="409"/>
      <c r="CI23" s="854"/>
      <c r="CJ23" s="409"/>
      <c r="CK23" s="400"/>
      <c r="CL23" s="854"/>
      <c r="CM23" s="689">
        <f t="shared" si="1"/>
        <v>3</v>
      </c>
      <c r="CN23" s="400">
        <f t="shared" si="2"/>
        <v>117</v>
      </c>
      <c r="CO23" s="854"/>
      <c r="CP23" s="689">
        <f t="shared" si="3"/>
        <v>4</v>
      </c>
      <c r="CQ23" s="400">
        <f t="shared" si="4"/>
        <v>39</v>
      </c>
      <c r="CR23" s="854"/>
      <c r="CS23" s="689">
        <f t="shared" si="5"/>
        <v>3.8285714285714287</v>
      </c>
      <c r="CT23" s="400">
        <f t="shared" si="6"/>
        <v>75</v>
      </c>
      <c r="CU23" s="854"/>
      <c r="CV23" s="400">
        <f t="shared" si="7"/>
        <v>188</v>
      </c>
      <c r="CW23" s="689">
        <f t="shared" si="8"/>
        <v>3.6862745098039214</v>
      </c>
      <c r="CX23" s="400">
        <f t="shared" si="9"/>
        <v>81</v>
      </c>
      <c r="CY23" s="854"/>
      <c r="CZ23" s="690"/>
    </row>
    <row r="24" spans="1:104" ht="30.75" customHeight="1" x14ac:dyDescent="0.25">
      <c r="A24" s="737" t="s">
        <v>849</v>
      </c>
      <c r="B24" s="738" t="s">
        <v>850</v>
      </c>
      <c r="C24" s="739" t="s">
        <v>743</v>
      </c>
      <c r="D24" s="739" t="s">
        <v>612</v>
      </c>
      <c r="E24" s="907"/>
      <c r="F24" s="740" t="s">
        <v>63</v>
      </c>
      <c r="G24" s="741">
        <f>'Stage 2 - Site Information'!N119</f>
        <v>4</v>
      </c>
      <c r="H24" s="684"/>
      <c r="I24" s="685">
        <f>'Stage 2 - Site Information'!M119</f>
        <v>0.31</v>
      </c>
      <c r="J24" s="686" t="s">
        <v>1346</v>
      </c>
      <c r="K24" s="687"/>
      <c r="L24" s="854"/>
      <c r="M24" s="400">
        <f t="shared" si="0"/>
        <v>5</v>
      </c>
      <c r="N24" s="409"/>
      <c r="O24" s="400">
        <v>4</v>
      </c>
      <c r="P24" s="400">
        <v>1</v>
      </c>
      <c r="Q24" s="854"/>
      <c r="R24" s="400">
        <v>5</v>
      </c>
      <c r="S24" s="400">
        <v>5</v>
      </c>
      <c r="T24" s="400">
        <v>3</v>
      </c>
      <c r="U24" s="400">
        <v>4</v>
      </c>
      <c r="V24" s="854"/>
      <c r="W24" s="400">
        <v>4</v>
      </c>
      <c r="X24" s="400">
        <v>3</v>
      </c>
      <c r="Y24" s="400">
        <v>1</v>
      </c>
      <c r="Z24" s="400">
        <v>4</v>
      </c>
      <c r="AA24" s="854"/>
      <c r="AB24" s="400">
        <v>5</v>
      </c>
      <c r="AC24" s="400">
        <v>0</v>
      </c>
      <c r="AD24" s="854"/>
      <c r="AE24" s="400">
        <v>5</v>
      </c>
      <c r="AF24" s="400">
        <v>5</v>
      </c>
      <c r="AG24" s="854"/>
      <c r="AH24" s="400">
        <v>5</v>
      </c>
      <c r="AI24" s="400">
        <v>5</v>
      </c>
      <c r="AJ24" s="400">
        <v>3</v>
      </c>
      <c r="AK24" s="400">
        <v>2</v>
      </c>
      <c r="AL24" s="854"/>
      <c r="AM24" s="400">
        <v>5</v>
      </c>
      <c r="AN24" s="400">
        <v>3</v>
      </c>
      <c r="AO24" s="400">
        <v>5</v>
      </c>
      <c r="AP24" s="400">
        <v>3</v>
      </c>
      <c r="AQ24" s="400">
        <v>5</v>
      </c>
      <c r="AR24" s="400">
        <v>4</v>
      </c>
      <c r="AS24" s="854"/>
      <c r="AT24" s="400">
        <v>5</v>
      </c>
      <c r="AU24" s="400">
        <v>5</v>
      </c>
      <c r="AV24" s="400">
        <v>5</v>
      </c>
      <c r="AW24" s="400">
        <v>3</v>
      </c>
      <c r="AX24" s="400">
        <v>2</v>
      </c>
      <c r="AY24" s="400">
        <v>1</v>
      </c>
      <c r="AZ24" s="400">
        <v>3</v>
      </c>
      <c r="BA24" s="400">
        <v>5</v>
      </c>
      <c r="BB24" s="409"/>
      <c r="BC24" s="400">
        <v>4</v>
      </c>
      <c r="BD24" s="400">
        <v>4</v>
      </c>
      <c r="BE24" s="854"/>
      <c r="BF24" s="400">
        <v>5</v>
      </c>
      <c r="BG24" s="400">
        <v>5</v>
      </c>
      <c r="BH24" s="854"/>
      <c r="BI24" s="400">
        <v>5</v>
      </c>
      <c r="BJ24" s="400">
        <v>5</v>
      </c>
      <c r="BK24" s="400">
        <v>3</v>
      </c>
      <c r="BL24" s="400">
        <v>5</v>
      </c>
      <c r="BM24" s="400">
        <v>1</v>
      </c>
      <c r="BN24" s="400">
        <v>3</v>
      </c>
      <c r="BO24" s="854"/>
      <c r="BP24" s="400">
        <v>5</v>
      </c>
      <c r="BQ24" s="400">
        <v>5</v>
      </c>
      <c r="BR24" s="854"/>
      <c r="BS24" s="400">
        <v>4</v>
      </c>
      <c r="BT24" s="400">
        <v>2</v>
      </c>
      <c r="BU24" s="400">
        <v>2</v>
      </c>
      <c r="BV24" s="400">
        <v>1</v>
      </c>
      <c r="BW24" s="400">
        <v>5</v>
      </c>
      <c r="BX24" s="409"/>
      <c r="BY24" s="400">
        <v>3</v>
      </c>
      <c r="BZ24" s="400">
        <v>5</v>
      </c>
      <c r="CA24" s="400">
        <v>1</v>
      </c>
      <c r="CB24" s="400">
        <v>4</v>
      </c>
      <c r="CC24" s="409"/>
      <c r="CD24" s="409"/>
      <c r="CE24" s="400">
        <v>1</v>
      </c>
      <c r="CF24" s="409"/>
      <c r="CG24" s="400">
        <v>5</v>
      </c>
      <c r="CH24" s="409"/>
      <c r="CI24" s="854"/>
      <c r="CJ24" s="409"/>
      <c r="CK24" s="400">
        <v>1</v>
      </c>
      <c r="CL24" s="854"/>
      <c r="CM24" s="689">
        <f t="shared" si="1"/>
        <v>3.4</v>
      </c>
      <c r="CN24" s="400">
        <f t="shared" si="2"/>
        <v>57</v>
      </c>
      <c r="CO24" s="854"/>
      <c r="CP24" s="689">
        <f t="shared" si="3"/>
        <v>4.166666666666667</v>
      </c>
      <c r="CQ24" s="400">
        <f t="shared" si="4"/>
        <v>18</v>
      </c>
      <c r="CR24" s="854"/>
      <c r="CS24" s="689">
        <f t="shared" si="5"/>
        <v>3.6315789473684212</v>
      </c>
      <c r="CT24" s="400">
        <f t="shared" si="6"/>
        <v>107</v>
      </c>
      <c r="CU24" s="854"/>
      <c r="CV24" s="400">
        <f t="shared" si="7"/>
        <v>197</v>
      </c>
      <c r="CW24" s="689">
        <f t="shared" si="8"/>
        <v>3.6481481481481484</v>
      </c>
      <c r="CX24" s="400">
        <f t="shared" si="9"/>
        <v>89</v>
      </c>
      <c r="CY24" s="854"/>
      <c r="CZ24" s="691" t="s">
        <v>1427</v>
      </c>
    </row>
    <row r="25" spans="1:104" ht="30.75" customHeight="1" x14ac:dyDescent="0.25">
      <c r="A25" s="742" t="s">
        <v>1283</v>
      </c>
      <c r="B25" s="738" t="s">
        <v>1284</v>
      </c>
      <c r="C25" s="743" t="s">
        <v>735</v>
      </c>
      <c r="D25" s="744" t="s">
        <v>612</v>
      </c>
      <c r="E25" s="908"/>
      <c r="F25" s="745" t="s">
        <v>63</v>
      </c>
      <c r="G25" s="741">
        <f>'Stage 2 - Site Information'!N290</f>
        <v>48</v>
      </c>
      <c r="H25" s="702"/>
      <c r="I25" s="685">
        <f>'Stage 2 - Site Information'!M290</f>
        <v>1.6</v>
      </c>
      <c r="J25" s="703"/>
      <c r="K25" s="687"/>
      <c r="L25" s="855"/>
      <c r="M25" s="400">
        <f t="shared" si="0"/>
        <v>5</v>
      </c>
      <c r="N25" s="409"/>
      <c r="O25" s="400">
        <v>4</v>
      </c>
      <c r="P25" s="400">
        <v>1</v>
      </c>
      <c r="Q25" s="855"/>
      <c r="R25" s="400">
        <v>5</v>
      </c>
      <c r="S25" s="400">
        <v>5</v>
      </c>
      <c r="T25" s="400">
        <v>1</v>
      </c>
      <c r="U25" s="400">
        <v>4</v>
      </c>
      <c r="V25" s="855"/>
      <c r="W25" s="400">
        <v>4</v>
      </c>
      <c r="X25" s="400">
        <v>3</v>
      </c>
      <c r="Y25" s="400">
        <v>5</v>
      </c>
      <c r="Z25" s="400">
        <v>4</v>
      </c>
      <c r="AA25" s="855"/>
      <c r="AB25" s="400">
        <v>5</v>
      </c>
      <c r="AC25" s="400">
        <v>0</v>
      </c>
      <c r="AD25" s="855"/>
      <c r="AE25" s="400">
        <v>5</v>
      </c>
      <c r="AF25" s="400">
        <v>5</v>
      </c>
      <c r="AG25" s="855"/>
      <c r="AH25" s="400">
        <v>5</v>
      </c>
      <c r="AI25" s="400">
        <v>5</v>
      </c>
      <c r="AJ25" s="400">
        <v>3</v>
      </c>
      <c r="AK25" s="400">
        <v>2</v>
      </c>
      <c r="AL25" s="855"/>
      <c r="AM25" s="400">
        <v>5</v>
      </c>
      <c r="AN25" s="400">
        <v>3</v>
      </c>
      <c r="AO25" s="400">
        <v>4</v>
      </c>
      <c r="AP25" s="400">
        <v>3</v>
      </c>
      <c r="AQ25" s="400">
        <v>5</v>
      </c>
      <c r="AR25" s="400">
        <v>5</v>
      </c>
      <c r="AS25" s="855"/>
      <c r="AT25" s="400">
        <v>5</v>
      </c>
      <c r="AU25" s="400">
        <v>5</v>
      </c>
      <c r="AV25" s="400">
        <v>3</v>
      </c>
      <c r="AW25" s="400">
        <v>5</v>
      </c>
      <c r="AX25" s="400">
        <v>2</v>
      </c>
      <c r="AY25" s="400">
        <v>1</v>
      </c>
      <c r="AZ25" s="400">
        <v>5</v>
      </c>
      <c r="BA25" s="400">
        <v>5</v>
      </c>
      <c r="BB25" s="409"/>
      <c r="BC25" s="400">
        <v>3</v>
      </c>
      <c r="BD25" s="400">
        <v>3</v>
      </c>
      <c r="BE25" s="855"/>
      <c r="BF25" s="400">
        <v>5</v>
      </c>
      <c r="BG25" s="400">
        <v>5</v>
      </c>
      <c r="BH25" s="855"/>
      <c r="BI25" s="400">
        <v>5</v>
      </c>
      <c r="BJ25" s="400">
        <v>5</v>
      </c>
      <c r="BK25" s="400">
        <v>5</v>
      </c>
      <c r="BL25" s="400">
        <v>5</v>
      </c>
      <c r="BM25" s="400">
        <v>4</v>
      </c>
      <c r="BN25" s="400">
        <v>5</v>
      </c>
      <c r="BO25" s="855"/>
      <c r="BP25" s="400">
        <v>5</v>
      </c>
      <c r="BQ25" s="400">
        <v>5</v>
      </c>
      <c r="BR25" s="855"/>
      <c r="BS25" s="400">
        <v>3</v>
      </c>
      <c r="BT25" s="400">
        <v>2</v>
      </c>
      <c r="BU25" s="400">
        <v>4</v>
      </c>
      <c r="BV25" s="400">
        <v>1</v>
      </c>
      <c r="BW25" s="400">
        <v>3</v>
      </c>
      <c r="BX25" s="409"/>
      <c r="BY25" s="400">
        <v>2</v>
      </c>
      <c r="BZ25" s="400">
        <v>1</v>
      </c>
      <c r="CA25" s="400">
        <v>1</v>
      </c>
      <c r="CB25" s="400">
        <v>2</v>
      </c>
      <c r="CC25" s="409"/>
      <c r="CD25" s="409"/>
      <c r="CE25" s="400">
        <v>1</v>
      </c>
      <c r="CF25" s="409"/>
      <c r="CG25" s="400">
        <v>4</v>
      </c>
      <c r="CH25" s="409"/>
      <c r="CI25" s="855"/>
      <c r="CJ25" s="409"/>
      <c r="CK25" s="400">
        <v>1</v>
      </c>
      <c r="CL25" s="855"/>
      <c r="CM25" s="689">
        <f t="shared" si="1"/>
        <v>3.6</v>
      </c>
      <c r="CN25" s="400">
        <f t="shared" si="2"/>
        <v>36</v>
      </c>
      <c r="CO25" s="855"/>
      <c r="CP25" s="689">
        <f t="shared" si="3"/>
        <v>4.166666666666667</v>
      </c>
      <c r="CQ25" s="400">
        <f t="shared" si="4"/>
        <v>18</v>
      </c>
      <c r="CR25" s="855"/>
      <c r="CS25" s="689">
        <f t="shared" si="5"/>
        <v>3.5789473684210527</v>
      </c>
      <c r="CT25" s="400">
        <f t="shared" si="6"/>
        <v>116</v>
      </c>
      <c r="CU25" s="855"/>
      <c r="CV25" s="400">
        <f t="shared" si="7"/>
        <v>197</v>
      </c>
      <c r="CW25" s="689">
        <f t="shared" si="8"/>
        <v>3.6481481481481484</v>
      </c>
      <c r="CX25" s="400">
        <f t="shared" si="9"/>
        <v>89</v>
      </c>
      <c r="CY25" s="855"/>
      <c r="CZ25" s="691" t="s">
        <v>1431</v>
      </c>
    </row>
    <row r="26" spans="1:104" ht="30.75" customHeight="1" x14ac:dyDescent="0.25">
      <c r="A26" s="737" t="s">
        <v>725</v>
      </c>
      <c r="B26" s="738" t="s">
        <v>726</v>
      </c>
      <c r="C26" s="739" t="s">
        <v>727</v>
      </c>
      <c r="D26" s="739" t="s">
        <v>612</v>
      </c>
      <c r="E26" s="907"/>
      <c r="F26" s="740" t="s">
        <v>63</v>
      </c>
      <c r="G26" s="741">
        <f>'Stage 2 - Site Information'!N72</f>
        <v>38</v>
      </c>
      <c r="H26" s="684"/>
      <c r="I26" s="685">
        <f>'Stage 2 - Site Information'!M72</f>
        <v>1.88</v>
      </c>
      <c r="J26" s="686"/>
      <c r="K26" s="687"/>
      <c r="L26" s="854"/>
      <c r="M26" s="400">
        <f t="shared" si="0"/>
        <v>5</v>
      </c>
      <c r="N26" s="409"/>
      <c r="O26" s="400">
        <v>4</v>
      </c>
      <c r="P26" s="400">
        <v>1</v>
      </c>
      <c r="Q26" s="854"/>
      <c r="R26" s="400">
        <v>5</v>
      </c>
      <c r="S26" s="400">
        <v>5</v>
      </c>
      <c r="T26" s="400">
        <v>1</v>
      </c>
      <c r="U26" s="400">
        <v>4</v>
      </c>
      <c r="V26" s="854"/>
      <c r="W26" s="400">
        <v>4</v>
      </c>
      <c r="X26" s="400">
        <v>5</v>
      </c>
      <c r="Y26" s="400">
        <v>5</v>
      </c>
      <c r="Z26" s="400">
        <v>4</v>
      </c>
      <c r="AA26" s="854"/>
      <c r="AB26" s="400">
        <v>5</v>
      </c>
      <c r="AC26" s="400">
        <v>0</v>
      </c>
      <c r="AD26" s="854"/>
      <c r="AE26" s="400">
        <v>1</v>
      </c>
      <c r="AF26" s="400">
        <v>1</v>
      </c>
      <c r="AG26" s="854"/>
      <c r="AH26" s="400">
        <v>4</v>
      </c>
      <c r="AI26" s="400">
        <v>4</v>
      </c>
      <c r="AJ26" s="400">
        <v>5</v>
      </c>
      <c r="AK26" s="400">
        <v>2</v>
      </c>
      <c r="AL26" s="854"/>
      <c r="AM26" s="400">
        <v>1</v>
      </c>
      <c r="AN26" s="400">
        <v>3</v>
      </c>
      <c r="AO26" s="400">
        <v>3</v>
      </c>
      <c r="AP26" s="400">
        <v>3</v>
      </c>
      <c r="AQ26" s="400">
        <v>5</v>
      </c>
      <c r="AR26" s="400">
        <v>5</v>
      </c>
      <c r="AS26" s="854"/>
      <c r="AT26" s="400">
        <v>5</v>
      </c>
      <c r="AU26" s="400">
        <v>5</v>
      </c>
      <c r="AV26" s="400">
        <v>5</v>
      </c>
      <c r="AW26" s="400">
        <v>3</v>
      </c>
      <c r="AX26" s="400">
        <v>2</v>
      </c>
      <c r="AY26" s="400">
        <v>5</v>
      </c>
      <c r="AZ26" s="400">
        <v>5</v>
      </c>
      <c r="BA26" s="400">
        <v>5</v>
      </c>
      <c r="BB26" s="409"/>
      <c r="BC26" s="400">
        <v>4</v>
      </c>
      <c r="BD26" s="400">
        <v>4</v>
      </c>
      <c r="BE26" s="854"/>
      <c r="BF26" s="400">
        <v>3</v>
      </c>
      <c r="BG26" s="400">
        <v>2</v>
      </c>
      <c r="BH26" s="854"/>
      <c r="BI26" s="400">
        <v>5</v>
      </c>
      <c r="BJ26" s="400">
        <v>5</v>
      </c>
      <c r="BK26" s="400">
        <v>1</v>
      </c>
      <c r="BL26" s="400">
        <v>5</v>
      </c>
      <c r="BM26" s="400">
        <v>5</v>
      </c>
      <c r="BN26" s="400">
        <v>5</v>
      </c>
      <c r="BO26" s="854"/>
      <c r="BP26" s="400">
        <v>5</v>
      </c>
      <c r="BQ26" s="400">
        <v>5</v>
      </c>
      <c r="BR26" s="854"/>
      <c r="BS26" s="400">
        <v>4</v>
      </c>
      <c r="BT26" s="400">
        <v>2</v>
      </c>
      <c r="BU26" s="400">
        <v>2</v>
      </c>
      <c r="BV26" s="400">
        <v>5</v>
      </c>
      <c r="BW26" s="400">
        <v>3</v>
      </c>
      <c r="BX26" s="409"/>
      <c r="BY26" s="400">
        <v>2</v>
      </c>
      <c r="BZ26" s="400">
        <v>3</v>
      </c>
      <c r="CA26" s="400">
        <v>1</v>
      </c>
      <c r="CB26" s="400">
        <v>3</v>
      </c>
      <c r="CC26" s="409"/>
      <c r="CD26" s="409"/>
      <c r="CE26" s="400">
        <v>2</v>
      </c>
      <c r="CF26" s="409"/>
      <c r="CG26" s="400">
        <v>4</v>
      </c>
      <c r="CH26" s="409"/>
      <c r="CI26" s="854"/>
      <c r="CJ26" s="409"/>
      <c r="CK26" s="400">
        <v>1</v>
      </c>
      <c r="CL26" s="854"/>
      <c r="CM26" s="689">
        <f t="shared" si="1"/>
        <v>3.8</v>
      </c>
      <c r="CN26" s="400">
        <f t="shared" si="2"/>
        <v>19</v>
      </c>
      <c r="CO26" s="854"/>
      <c r="CP26" s="689">
        <f t="shared" si="3"/>
        <v>2.8333333333333335</v>
      </c>
      <c r="CQ26" s="400">
        <f t="shared" si="4"/>
        <v>85</v>
      </c>
      <c r="CR26" s="854"/>
      <c r="CS26" s="689">
        <f t="shared" si="5"/>
        <v>3.5789473684210527</v>
      </c>
      <c r="CT26" s="400">
        <f t="shared" si="6"/>
        <v>116</v>
      </c>
      <c r="CU26" s="854"/>
      <c r="CV26" s="400">
        <f t="shared" si="7"/>
        <v>191</v>
      </c>
      <c r="CW26" s="689">
        <f t="shared" si="8"/>
        <v>3.5370370370370372</v>
      </c>
      <c r="CX26" s="400">
        <f t="shared" si="9"/>
        <v>111</v>
      </c>
      <c r="CY26" s="854"/>
      <c r="CZ26" s="690"/>
    </row>
    <row r="27" spans="1:104" ht="30.75" customHeight="1" x14ac:dyDescent="0.25">
      <c r="A27" s="742" t="s">
        <v>1285</v>
      </c>
      <c r="B27" s="738" t="s">
        <v>1286</v>
      </c>
      <c r="C27" s="744" t="s">
        <v>1287</v>
      </c>
      <c r="D27" s="744" t="s">
        <v>612</v>
      </c>
      <c r="E27" s="908"/>
      <c r="F27" s="745" t="s">
        <v>63</v>
      </c>
      <c r="G27" s="741">
        <f>'Stage 2 - Site Information'!N291</f>
        <v>195</v>
      </c>
      <c r="H27" s="702"/>
      <c r="I27" s="685">
        <f>'Stage 2 - Site Information'!M291</f>
        <v>6.53</v>
      </c>
      <c r="J27" s="703"/>
      <c r="K27" s="687"/>
      <c r="L27" s="855"/>
      <c r="M27" s="400">
        <f t="shared" si="0"/>
        <v>5</v>
      </c>
      <c r="N27" s="409"/>
      <c r="O27" s="400">
        <v>4</v>
      </c>
      <c r="P27" s="400">
        <v>1</v>
      </c>
      <c r="Q27" s="855"/>
      <c r="R27" s="400">
        <v>5</v>
      </c>
      <c r="S27" s="400">
        <v>5</v>
      </c>
      <c r="T27" s="400">
        <v>1</v>
      </c>
      <c r="U27" s="400">
        <v>4</v>
      </c>
      <c r="V27" s="855"/>
      <c r="W27" s="400">
        <v>4</v>
      </c>
      <c r="X27" s="400">
        <v>3</v>
      </c>
      <c r="Y27" s="400">
        <v>5</v>
      </c>
      <c r="Z27" s="400">
        <v>4</v>
      </c>
      <c r="AA27" s="855"/>
      <c r="AB27" s="400">
        <v>5</v>
      </c>
      <c r="AC27" s="400">
        <v>0</v>
      </c>
      <c r="AD27" s="855"/>
      <c r="AE27" s="400">
        <v>5</v>
      </c>
      <c r="AF27" s="400">
        <v>5</v>
      </c>
      <c r="AG27" s="855"/>
      <c r="AH27" s="400">
        <v>5</v>
      </c>
      <c r="AI27" s="400">
        <v>4</v>
      </c>
      <c r="AJ27" s="400">
        <v>3</v>
      </c>
      <c r="AK27" s="400">
        <v>2</v>
      </c>
      <c r="AL27" s="855"/>
      <c r="AM27" s="400">
        <v>1</v>
      </c>
      <c r="AN27" s="400">
        <v>4</v>
      </c>
      <c r="AO27" s="400">
        <v>4</v>
      </c>
      <c r="AP27" s="400">
        <v>3</v>
      </c>
      <c r="AQ27" s="400">
        <v>5</v>
      </c>
      <c r="AR27" s="400">
        <v>5</v>
      </c>
      <c r="AS27" s="855"/>
      <c r="AT27" s="400">
        <v>5</v>
      </c>
      <c r="AU27" s="400">
        <v>5</v>
      </c>
      <c r="AV27" s="400">
        <v>3</v>
      </c>
      <c r="AW27" s="400">
        <v>5</v>
      </c>
      <c r="AX27" s="400">
        <v>2</v>
      </c>
      <c r="AY27" s="400">
        <v>1</v>
      </c>
      <c r="AZ27" s="400">
        <v>5</v>
      </c>
      <c r="BA27" s="400">
        <v>5</v>
      </c>
      <c r="BB27" s="409"/>
      <c r="BC27" s="400">
        <v>2</v>
      </c>
      <c r="BD27" s="400">
        <v>3</v>
      </c>
      <c r="BE27" s="855"/>
      <c r="BF27" s="400">
        <v>5</v>
      </c>
      <c r="BG27" s="400">
        <v>5</v>
      </c>
      <c r="BH27" s="855"/>
      <c r="BI27" s="400">
        <v>5</v>
      </c>
      <c r="BJ27" s="400">
        <v>5</v>
      </c>
      <c r="BK27" s="400">
        <v>5</v>
      </c>
      <c r="BL27" s="400">
        <v>5</v>
      </c>
      <c r="BM27" s="400">
        <v>4</v>
      </c>
      <c r="BN27" s="400">
        <v>5</v>
      </c>
      <c r="BO27" s="855"/>
      <c r="BP27" s="400">
        <v>3</v>
      </c>
      <c r="BQ27" s="400">
        <v>5</v>
      </c>
      <c r="BR27" s="855"/>
      <c r="BS27" s="400">
        <v>3</v>
      </c>
      <c r="BT27" s="400">
        <v>2</v>
      </c>
      <c r="BU27" s="400">
        <v>4</v>
      </c>
      <c r="BV27" s="400">
        <v>1</v>
      </c>
      <c r="BW27" s="400">
        <v>3</v>
      </c>
      <c r="BX27" s="409"/>
      <c r="BY27" s="400">
        <v>2</v>
      </c>
      <c r="BZ27" s="400">
        <v>1</v>
      </c>
      <c r="CA27" s="400">
        <v>1</v>
      </c>
      <c r="CB27" s="400">
        <v>2</v>
      </c>
      <c r="CC27" s="409"/>
      <c r="CD27" s="409"/>
      <c r="CE27" s="400">
        <v>1</v>
      </c>
      <c r="CF27" s="409"/>
      <c r="CG27" s="400">
        <v>4</v>
      </c>
      <c r="CH27" s="409"/>
      <c r="CI27" s="855"/>
      <c r="CJ27" s="409"/>
      <c r="CK27" s="400">
        <v>1</v>
      </c>
      <c r="CL27" s="855"/>
      <c r="CM27" s="689">
        <f t="shared" si="1"/>
        <v>3.6</v>
      </c>
      <c r="CN27" s="400">
        <f t="shared" si="2"/>
        <v>36</v>
      </c>
      <c r="CO27" s="855"/>
      <c r="CP27" s="689">
        <f t="shared" si="3"/>
        <v>4</v>
      </c>
      <c r="CQ27" s="400">
        <f t="shared" si="4"/>
        <v>39</v>
      </c>
      <c r="CR27" s="855"/>
      <c r="CS27" s="689">
        <f t="shared" si="5"/>
        <v>3.4210526315789473</v>
      </c>
      <c r="CT27" s="400">
        <f t="shared" si="6"/>
        <v>127</v>
      </c>
      <c r="CU27" s="855"/>
      <c r="CV27" s="400">
        <f t="shared" si="7"/>
        <v>190</v>
      </c>
      <c r="CW27" s="689">
        <f t="shared" si="8"/>
        <v>3.5185185185185186</v>
      </c>
      <c r="CX27" s="400">
        <f t="shared" si="9"/>
        <v>114</v>
      </c>
      <c r="CY27" s="855"/>
      <c r="CZ27" s="691" t="s">
        <v>1431</v>
      </c>
    </row>
    <row r="28" spans="1:104" ht="30.75" customHeight="1" x14ac:dyDescent="0.25">
      <c r="A28" s="737" t="s">
        <v>761</v>
      </c>
      <c r="B28" s="738" t="s">
        <v>762</v>
      </c>
      <c r="C28" s="739" t="s">
        <v>763</v>
      </c>
      <c r="D28" s="739" t="s">
        <v>612</v>
      </c>
      <c r="E28" s="907"/>
      <c r="F28" s="740" t="s">
        <v>63</v>
      </c>
      <c r="G28" s="741">
        <f>'Stage 2 - Site Information'!N85</f>
        <v>165</v>
      </c>
      <c r="H28" s="684"/>
      <c r="I28" s="685">
        <f>'Stage 2 - Site Information'!M85</f>
        <v>8.02</v>
      </c>
      <c r="J28" s="686"/>
      <c r="K28" s="687"/>
      <c r="L28" s="854"/>
      <c r="M28" s="400">
        <f t="shared" si="0"/>
        <v>5</v>
      </c>
      <c r="N28" s="409"/>
      <c r="O28" s="400">
        <v>4</v>
      </c>
      <c r="P28" s="400">
        <v>1</v>
      </c>
      <c r="Q28" s="854"/>
      <c r="R28" s="400">
        <v>5</v>
      </c>
      <c r="S28" s="400">
        <v>5</v>
      </c>
      <c r="T28" s="400">
        <v>1</v>
      </c>
      <c r="U28" s="400">
        <v>4</v>
      </c>
      <c r="V28" s="854"/>
      <c r="W28" s="400">
        <v>4</v>
      </c>
      <c r="X28" s="400">
        <v>3</v>
      </c>
      <c r="Y28" s="400">
        <v>1</v>
      </c>
      <c r="Z28" s="400">
        <v>4</v>
      </c>
      <c r="AA28" s="854"/>
      <c r="AB28" s="400">
        <v>5</v>
      </c>
      <c r="AC28" s="400">
        <v>0</v>
      </c>
      <c r="AD28" s="854"/>
      <c r="AE28" s="400">
        <v>5</v>
      </c>
      <c r="AF28" s="400">
        <v>5</v>
      </c>
      <c r="AG28" s="854"/>
      <c r="AH28" s="400">
        <v>4</v>
      </c>
      <c r="AI28" s="400">
        <v>5</v>
      </c>
      <c r="AJ28" s="400">
        <v>3</v>
      </c>
      <c r="AK28" s="400">
        <v>2</v>
      </c>
      <c r="AL28" s="854"/>
      <c r="AM28" s="400">
        <v>5</v>
      </c>
      <c r="AN28" s="400">
        <v>4</v>
      </c>
      <c r="AO28" s="400">
        <v>4</v>
      </c>
      <c r="AP28" s="400">
        <v>3</v>
      </c>
      <c r="AQ28" s="400">
        <v>5</v>
      </c>
      <c r="AR28" s="400">
        <v>4</v>
      </c>
      <c r="AS28" s="854"/>
      <c r="AT28" s="400">
        <v>5</v>
      </c>
      <c r="AU28" s="400">
        <v>5</v>
      </c>
      <c r="AV28" s="400">
        <v>4</v>
      </c>
      <c r="AW28" s="400">
        <v>1</v>
      </c>
      <c r="AX28" s="400">
        <v>2</v>
      </c>
      <c r="AY28" s="400">
        <v>1</v>
      </c>
      <c r="AZ28" s="400">
        <v>5</v>
      </c>
      <c r="BA28" s="400">
        <v>5</v>
      </c>
      <c r="BB28" s="409"/>
      <c r="BC28" s="400">
        <v>3</v>
      </c>
      <c r="BD28" s="400">
        <v>3</v>
      </c>
      <c r="BE28" s="854"/>
      <c r="BF28" s="400">
        <v>4</v>
      </c>
      <c r="BG28" s="400">
        <v>2</v>
      </c>
      <c r="BH28" s="854"/>
      <c r="BI28" s="400">
        <v>5</v>
      </c>
      <c r="BJ28" s="400">
        <v>5</v>
      </c>
      <c r="BK28" s="400">
        <v>1</v>
      </c>
      <c r="BL28" s="400">
        <v>5</v>
      </c>
      <c r="BM28" s="400">
        <v>5</v>
      </c>
      <c r="BN28" s="400">
        <v>5</v>
      </c>
      <c r="BO28" s="854"/>
      <c r="BP28" s="400">
        <v>5</v>
      </c>
      <c r="BQ28" s="400">
        <v>3</v>
      </c>
      <c r="BR28" s="854"/>
      <c r="BS28" s="400">
        <v>4</v>
      </c>
      <c r="BT28" s="400">
        <v>4</v>
      </c>
      <c r="BU28" s="400">
        <v>2</v>
      </c>
      <c r="BV28" s="400">
        <v>1</v>
      </c>
      <c r="BW28" s="400">
        <v>5</v>
      </c>
      <c r="BX28" s="409"/>
      <c r="BY28" s="400">
        <v>4</v>
      </c>
      <c r="BZ28" s="400">
        <v>3</v>
      </c>
      <c r="CA28" s="400">
        <v>1</v>
      </c>
      <c r="CB28" s="400">
        <v>3</v>
      </c>
      <c r="CC28" s="409"/>
      <c r="CD28" s="409"/>
      <c r="CE28" s="400">
        <v>1</v>
      </c>
      <c r="CF28" s="409"/>
      <c r="CG28" s="400">
        <v>5</v>
      </c>
      <c r="CH28" s="409"/>
      <c r="CI28" s="854"/>
      <c r="CJ28" s="409"/>
      <c r="CK28" s="400">
        <v>1</v>
      </c>
      <c r="CL28" s="854"/>
      <c r="CM28" s="689">
        <f t="shared" si="1"/>
        <v>3.2</v>
      </c>
      <c r="CN28" s="400">
        <f t="shared" si="2"/>
        <v>93</v>
      </c>
      <c r="CO28" s="854"/>
      <c r="CP28" s="689">
        <f t="shared" si="3"/>
        <v>4</v>
      </c>
      <c r="CQ28" s="400">
        <f t="shared" si="4"/>
        <v>39</v>
      </c>
      <c r="CR28" s="854"/>
      <c r="CS28" s="689">
        <f t="shared" si="5"/>
        <v>3.5</v>
      </c>
      <c r="CT28" s="400">
        <f t="shared" si="6"/>
        <v>123</v>
      </c>
      <c r="CU28" s="854"/>
      <c r="CV28" s="400">
        <f t="shared" si="7"/>
        <v>189</v>
      </c>
      <c r="CW28" s="689">
        <f t="shared" si="8"/>
        <v>3.5</v>
      </c>
      <c r="CX28" s="400">
        <f t="shared" si="9"/>
        <v>117</v>
      </c>
      <c r="CY28" s="854"/>
      <c r="CZ28" s="691" t="s">
        <v>1428</v>
      </c>
    </row>
    <row r="29" spans="1:104" ht="30.75" customHeight="1" x14ac:dyDescent="0.25">
      <c r="A29" s="742" t="s">
        <v>1308</v>
      </c>
      <c r="B29" s="738" t="s">
        <v>1309</v>
      </c>
      <c r="C29" s="743" t="s">
        <v>611</v>
      </c>
      <c r="D29" s="744" t="s">
        <v>612</v>
      </c>
      <c r="E29" s="908"/>
      <c r="F29" s="745" t="s">
        <v>63</v>
      </c>
      <c r="G29" s="741">
        <f>'Stage 2 - Site Information'!N301</f>
        <v>120</v>
      </c>
      <c r="H29" s="702"/>
      <c r="I29" s="685">
        <f>'Stage 2 - Site Information'!M301</f>
        <v>3.62</v>
      </c>
      <c r="J29" s="703"/>
      <c r="K29" s="687"/>
      <c r="L29" s="855"/>
      <c r="M29" s="400">
        <f t="shared" si="0"/>
        <v>5</v>
      </c>
      <c r="N29" s="409"/>
      <c r="O29" s="400">
        <v>4</v>
      </c>
      <c r="P29" s="400">
        <v>1</v>
      </c>
      <c r="Q29" s="855"/>
      <c r="R29" s="400">
        <v>5</v>
      </c>
      <c r="S29" s="400">
        <v>5</v>
      </c>
      <c r="T29" s="400">
        <v>5</v>
      </c>
      <c r="U29" s="400">
        <v>4</v>
      </c>
      <c r="V29" s="855"/>
      <c r="W29" s="400">
        <v>1</v>
      </c>
      <c r="X29" s="400">
        <v>3</v>
      </c>
      <c r="Y29" s="400">
        <v>3</v>
      </c>
      <c r="Z29" s="400">
        <v>4</v>
      </c>
      <c r="AA29" s="855"/>
      <c r="AB29" s="400">
        <v>5</v>
      </c>
      <c r="AC29" s="400">
        <v>0</v>
      </c>
      <c r="AD29" s="855"/>
      <c r="AE29" s="400">
        <v>5</v>
      </c>
      <c r="AF29" s="400">
        <v>5</v>
      </c>
      <c r="AG29" s="855"/>
      <c r="AH29" s="400">
        <v>4</v>
      </c>
      <c r="AI29" s="400">
        <v>4</v>
      </c>
      <c r="AJ29" s="400">
        <v>1</v>
      </c>
      <c r="AK29" s="400">
        <v>2</v>
      </c>
      <c r="AL29" s="855"/>
      <c r="AM29" s="400">
        <v>5</v>
      </c>
      <c r="AN29" s="400">
        <v>5</v>
      </c>
      <c r="AO29" s="400">
        <v>3</v>
      </c>
      <c r="AP29" s="400">
        <v>3</v>
      </c>
      <c r="AQ29" s="400">
        <v>4</v>
      </c>
      <c r="AR29" s="400">
        <v>4</v>
      </c>
      <c r="AS29" s="855"/>
      <c r="AT29" s="400">
        <v>5</v>
      </c>
      <c r="AU29" s="400">
        <v>5</v>
      </c>
      <c r="AV29" s="400">
        <v>3</v>
      </c>
      <c r="AW29" s="400">
        <v>1</v>
      </c>
      <c r="AX29" s="400">
        <v>2</v>
      </c>
      <c r="AY29" s="400">
        <v>5</v>
      </c>
      <c r="AZ29" s="400">
        <v>5</v>
      </c>
      <c r="BA29" s="400">
        <v>5</v>
      </c>
      <c r="BB29" s="409"/>
      <c r="BC29" s="400">
        <v>3</v>
      </c>
      <c r="BD29" s="400">
        <v>3</v>
      </c>
      <c r="BE29" s="855"/>
      <c r="BF29" s="400">
        <v>5</v>
      </c>
      <c r="BG29" s="400">
        <v>2</v>
      </c>
      <c r="BH29" s="855"/>
      <c r="BI29" s="400">
        <v>5</v>
      </c>
      <c r="BJ29" s="400">
        <v>3</v>
      </c>
      <c r="BK29" s="400">
        <v>1</v>
      </c>
      <c r="BL29" s="400">
        <v>5</v>
      </c>
      <c r="BM29" s="400">
        <v>4</v>
      </c>
      <c r="BN29" s="400">
        <v>1</v>
      </c>
      <c r="BO29" s="855"/>
      <c r="BP29" s="400">
        <v>5</v>
      </c>
      <c r="BQ29" s="400">
        <v>5</v>
      </c>
      <c r="BR29" s="855"/>
      <c r="BS29" s="400">
        <v>4</v>
      </c>
      <c r="BT29" s="400">
        <v>2</v>
      </c>
      <c r="BU29" s="400">
        <v>3</v>
      </c>
      <c r="BV29" s="400">
        <v>5</v>
      </c>
      <c r="BW29" s="400">
        <v>2</v>
      </c>
      <c r="BX29" s="409"/>
      <c r="BY29" s="400">
        <v>2</v>
      </c>
      <c r="BZ29" s="400">
        <v>2</v>
      </c>
      <c r="CA29" s="400">
        <v>1</v>
      </c>
      <c r="CB29" s="400">
        <v>2</v>
      </c>
      <c r="CC29" s="409"/>
      <c r="CD29" s="409"/>
      <c r="CE29" s="400">
        <v>2</v>
      </c>
      <c r="CF29" s="409"/>
      <c r="CG29" s="400">
        <v>3</v>
      </c>
      <c r="CH29" s="409"/>
      <c r="CI29" s="855"/>
      <c r="CJ29" s="409"/>
      <c r="CK29" s="400">
        <v>5</v>
      </c>
      <c r="CL29" s="855"/>
      <c r="CM29" s="689">
        <f t="shared" si="1"/>
        <v>3.5</v>
      </c>
      <c r="CN29" s="400">
        <f t="shared" si="2"/>
        <v>50</v>
      </c>
      <c r="CO29" s="855"/>
      <c r="CP29" s="689">
        <f t="shared" si="3"/>
        <v>3.5</v>
      </c>
      <c r="CQ29" s="400">
        <f t="shared" si="4"/>
        <v>73</v>
      </c>
      <c r="CR29" s="855"/>
      <c r="CS29" s="689">
        <f t="shared" si="5"/>
        <v>3.4210526315789473</v>
      </c>
      <c r="CT29" s="400">
        <f t="shared" si="6"/>
        <v>127</v>
      </c>
      <c r="CU29" s="855"/>
      <c r="CV29" s="400">
        <f t="shared" si="7"/>
        <v>186</v>
      </c>
      <c r="CW29" s="689">
        <f t="shared" si="8"/>
        <v>3.4444444444444446</v>
      </c>
      <c r="CX29" s="400">
        <f t="shared" si="9"/>
        <v>127</v>
      </c>
      <c r="CY29" s="855"/>
      <c r="CZ29" s="690"/>
    </row>
    <row r="30" spans="1:104" ht="30.75" customHeight="1" x14ac:dyDescent="0.25">
      <c r="A30" s="737" t="s">
        <v>876</v>
      </c>
      <c r="B30" s="738" t="s">
        <v>877</v>
      </c>
      <c r="C30" s="739" t="s">
        <v>735</v>
      </c>
      <c r="D30" s="739" t="s">
        <v>612</v>
      </c>
      <c r="E30" s="907"/>
      <c r="F30" s="740" t="s">
        <v>63</v>
      </c>
      <c r="G30" s="741">
        <f>'Stage 2 - Site Information'!N130</f>
        <v>119</v>
      </c>
      <c r="H30" s="684"/>
      <c r="I30" s="685">
        <f>'Stage 2 - Site Information'!M130</f>
        <v>3.98</v>
      </c>
      <c r="J30" s="686" t="s">
        <v>682</v>
      </c>
      <c r="K30" s="687"/>
      <c r="L30" s="854"/>
      <c r="M30" s="400">
        <f t="shared" si="0"/>
        <v>5</v>
      </c>
      <c r="N30" s="409"/>
      <c r="O30" s="400">
        <v>4</v>
      </c>
      <c r="P30" s="400">
        <v>1</v>
      </c>
      <c r="Q30" s="854"/>
      <c r="R30" s="400">
        <v>3</v>
      </c>
      <c r="S30" s="400">
        <v>2</v>
      </c>
      <c r="T30" s="400">
        <v>3</v>
      </c>
      <c r="U30" s="400">
        <v>3</v>
      </c>
      <c r="V30" s="854"/>
      <c r="W30" s="400">
        <v>4</v>
      </c>
      <c r="X30" s="400">
        <v>3</v>
      </c>
      <c r="Y30" s="400">
        <v>1</v>
      </c>
      <c r="Z30" s="400">
        <v>4</v>
      </c>
      <c r="AA30" s="854"/>
      <c r="AB30" s="400">
        <v>4</v>
      </c>
      <c r="AC30" s="400">
        <v>0</v>
      </c>
      <c r="AD30" s="854"/>
      <c r="AE30" s="400">
        <v>5</v>
      </c>
      <c r="AF30" s="400">
        <v>5</v>
      </c>
      <c r="AG30" s="854"/>
      <c r="AH30" s="400">
        <v>5</v>
      </c>
      <c r="AI30" s="400">
        <v>5</v>
      </c>
      <c r="AJ30" s="400">
        <v>5</v>
      </c>
      <c r="AK30" s="400">
        <v>2</v>
      </c>
      <c r="AL30" s="854"/>
      <c r="AM30" s="400">
        <v>5</v>
      </c>
      <c r="AN30" s="400">
        <v>3</v>
      </c>
      <c r="AO30" s="400">
        <v>4</v>
      </c>
      <c r="AP30" s="400">
        <v>3</v>
      </c>
      <c r="AQ30" s="400">
        <v>5</v>
      </c>
      <c r="AR30" s="400">
        <v>5</v>
      </c>
      <c r="AS30" s="854"/>
      <c r="AT30" s="400">
        <v>5</v>
      </c>
      <c r="AU30" s="400">
        <v>5</v>
      </c>
      <c r="AV30" s="400">
        <v>5</v>
      </c>
      <c r="AW30" s="400">
        <v>3</v>
      </c>
      <c r="AX30" s="400">
        <v>2</v>
      </c>
      <c r="AY30" s="400">
        <v>5</v>
      </c>
      <c r="AZ30" s="400">
        <v>5</v>
      </c>
      <c r="BA30" s="400">
        <v>5</v>
      </c>
      <c r="BB30" s="409"/>
      <c r="BC30" s="400">
        <v>2</v>
      </c>
      <c r="BD30" s="400">
        <v>1</v>
      </c>
      <c r="BE30" s="854"/>
      <c r="BF30" s="400">
        <v>5</v>
      </c>
      <c r="BG30" s="400">
        <v>5</v>
      </c>
      <c r="BH30" s="854"/>
      <c r="BI30" s="400">
        <v>5</v>
      </c>
      <c r="BJ30" s="400">
        <v>5</v>
      </c>
      <c r="BK30" s="400">
        <v>1</v>
      </c>
      <c r="BL30" s="400">
        <v>5</v>
      </c>
      <c r="BM30" s="400">
        <v>2</v>
      </c>
      <c r="BN30" s="400">
        <v>5</v>
      </c>
      <c r="BO30" s="854"/>
      <c r="BP30" s="400">
        <v>5</v>
      </c>
      <c r="BQ30" s="400">
        <v>5</v>
      </c>
      <c r="BR30" s="854"/>
      <c r="BS30" s="400">
        <v>2</v>
      </c>
      <c r="BT30" s="400">
        <v>2</v>
      </c>
      <c r="BU30" s="400">
        <v>2</v>
      </c>
      <c r="BV30" s="400">
        <v>1</v>
      </c>
      <c r="BW30" s="400">
        <v>2</v>
      </c>
      <c r="BX30" s="409"/>
      <c r="BY30" s="400">
        <v>1</v>
      </c>
      <c r="BZ30" s="400">
        <v>1</v>
      </c>
      <c r="CA30" s="400">
        <v>1</v>
      </c>
      <c r="CB30" s="400">
        <v>1</v>
      </c>
      <c r="CC30" s="409"/>
      <c r="CD30" s="409"/>
      <c r="CE30" s="400">
        <v>1</v>
      </c>
      <c r="CF30" s="409"/>
      <c r="CG30" s="400">
        <v>3</v>
      </c>
      <c r="CH30" s="409"/>
      <c r="CI30" s="854"/>
      <c r="CJ30" s="409"/>
      <c r="CK30" s="400">
        <v>1</v>
      </c>
      <c r="CL30" s="854"/>
      <c r="CM30" s="689">
        <f t="shared" si="1"/>
        <v>2.7</v>
      </c>
      <c r="CN30" s="400">
        <f t="shared" si="2"/>
        <v>139</v>
      </c>
      <c r="CO30" s="854"/>
      <c r="CP30" s="689">
        <f t="shared" si="3"/>
        <v>4.5</v>
      </c>
      <c r="CQ30" s="400">
        <f t="shared" si="4"/>
        <v>1</v>
      </c>
      <c r="CR30" s="854"/>
      <c r="CS30" s="689">
        <f t="shared" si="5"/>
        <v>3.263157894736842</v>
      </c>
      <c r="CT30" s="400">
        <f t="shared" si="6"/>
        <v>140</v>
      </c>
      <c r="CU30" s="854"/>
      <c r="CV30" s="400">
        <f t="shared" si="7"/>
        <v>178</v>
      </c>
      <c r="CW30" s="689">
        <f t="shared" si="8"/>
        <v>3.2962962962962963</v>
      </c>
      <c r="CX30" s="400">
        <f t="shared" si="9"/>
        <v>141</v>
      </c>
      <c r="CY30" s="854"/>
      <c r="CZ30" s="690"/>
    </row>
    <row r="31" spans="1:104" ht="30.75" customHeight="1" x14ac:dyDescent="0.25">
      <c r="A31" s="720" t="s">
        <v>698</v>
      </c>
      <c r="B31" s="721" t="s">
        <v>699</v>
      </c>
      <c r="C31" s="722" t="s">
        <v>700</v>
      </c>
      <c r="D31" s="722" t="s">
        <v>701</v>
      </c>
      <c r="E31" s="907"/>
      <c r="F31" s="723" t="s">
        <v>63</v>
      </c>
      <c r="G31" s="724">
        <f>'Stage 2 - Site Information'!N63</f>
        <v>10</v>
      </c>
      <c r="H31" s="684"/>
      <c r="I31" s="685">
        <f>'Stage 2 - Site Information'!M63</f>
        <v>0.33</v>
      </c>
      <c r="J31" s="686"/>
      <c r="K31" s="687"/>
      <c r="L31" s="854"/>
      <c r="M31" s="400">
        <f t="shared" si="0"/>
        <v>5</v>
      </c>
      <c r="N31" s="409"/>
      <c r="O31" s="400">
        <v>2</v>
      </c>
      <c r="P31" s="400">
        <v>1</v>
      </c>
      <c r="Q31" s="854"/>
      <c r="R31" s="400">
        <v>5</v>
      </c>
      <c r="S31" s="400">
        <v>5</v>
      </c>
      <c r="T31" s="400">
        <v>3</v>
      </c>
      <c r="U31" s="400">
        <v>4</v>
      </c>
      <c r="V31" s="854"/>
      <c r="W31" s="400">
        <v>4</v>
      </c>
      <c r="X31" s="400">
        <v>2</v>
      </c>
      <c r="Y31" s="400">
        <v>5</v>
      </c>
      <c r="Z31" s="400">
        <v>4</v>
      </c>
      <c r="AA31" s="854"/>
      <c r="AB31" s="400">
        <v>5</v>
      </c>
      <c r="AC31" s="400">
        <v>0</v>
      </c>
      <c r="AD31" s="854"/>
      <c r="AE31" s="400">
        <v>5</v>
      </c>
      <c r="AF31" s="400">
        <v>5</v>
      </c>
      <c r="AG31" s="854"/>
      <c r="AH31" s="400">
        <v>5</v>
      </c>
      <c r="AI31" s="400">
        <v>5</v>
      </c>
      <c r="AJ31" s="400">
        <v>5</v>
      </c>
      <c r="AK31" s="400">
        <v>2</v>
      </c>
      <c r="AL31" s="854"/>
      <c r="AM31" s="400">
        <v>5</v>
      </c>
      <c r="AN31" s="400">
        <v>4</v>
      </c>
      <c r="AO31" s="400">
        <v>5</v>
      </c>
      <c r="AP31" s="400">
        <v>3</v>
      </c>
      <c r="AQ31" s="400">
        <v>5</v>
      </c>
      <c r="AR31" s="400">
        <v>5</v>
      </c>
      <c r="AS31" s="854"/>
      <c r="AT31" s="400">
        <v>5</v>
      </c>
      <c r="AU31" s="400">
        <v>5</v>
      </c>
      <c r="AV31" s="400">
        <v>5</v>
      </c>
      <c r="AW31" s="400">
        <v>5</v>
      </c>
      <c r="AX31" s="400">
        <v>2</v>
      </c>
      <c r="AY31" s="400">
        <v>5</v>
      </c>
      <c r="AZ31" s="400">
        <v>5</v>
      </c>
      <c r="BA31" s="400">
        <v>5</v>
      </c>
      <c r="BB31" s="409"/>
      <c r="BC31" s="400">
        <v>3</v>
      </c>
      <c r="BD31" s="400">
        <v>3</v>
      </c>
      <c r="BE31" s="854"/>
      <c r="BF31" s="400">
        <v>5</v>
      </c>
      <c r="BG31" s="400">
        <v>5</v>
      </c>
      <c r="BH31" s="854"/>
      <c r="BI31" s="400">
        <v>5</v>
      </c>
      <c r="BJ31" s="400">
        <v>5</v>
      </c>
      <c r="BK31" s="400">
        <v>5</v>
      </c>
      <c r="BL31" s="400">
        <v>5</v>
      </c>
      <c r="BM31" s="400">
        <v>5</v>
      </c>
      <c r="BN31" s="400">
        <v>5</v>
      </c>
      <c r="BO31" s="854"/>
      <c r="BP31" s="400">
        <v>5</v>
      </c>
      <c r="BQ31" s="400">
        <v>5</v>
      </c>
      <c r="BR31" s="854"/>
      <c r="BS31" s="400">
        <v>1</v>
      </c>
      <c r="BT31" s="400">
        <v>2</v>
      </c>
      <c r="BU31" s="400">
        <v>2</v>
      </c>
      <c r="BV31" s="400">
        <v>4</v>
      </c>
      <c r="BW31" s="400">
        <v>4</v>
      </c>
      <c r="BX31" s="409"/>
      <c r="BY31" s="400">
        <v>4</v>
      </c>
      <c r="BZ31" s="400">
        <v>3</v>
      </c>
      <c r="CA31" s="400">
        <v>2</v>
      </c>
      <c r="CB31" s="400">
        <v>3</v>
      </c>
      <c r="CC31" s="409"/>
      <c r="CD31" s="409"/>
      <c r="CE31" s="400">
        <v>2</v>
      </c>
      <c r="CF31" s="409"/>
      <c r="CG31" s="400">
        <v>5</v>
      </c>
      <c r="CH31" s="409"/>
      <c r="CI31" s="854"/>
      <c r="CJ31" s="409"/>
      <c r="CK31" s="400">
        <v>1</v>
      </c>
      <c r="CL31" s="854"/>
      <c r="CM31" s="689">
        <f t="shared" si="1"/>
        <v>3.7</v>
      </c>
      <c r="CN31" s="400">
        <f t="shared" si="2"/>
        <v>30</v>
      </c>
      <c r="CO31" s="854"/>
      <c r="CP31" s="689">
        <f t="shared" si="3"/>
        <v>4.5</v>
      </c>
      <c r="CQ31" s="400">
        <f t="shared" si="4"/>
        <v>1</v>
      </c>
      <c r="CR31" s="854"/>
      <c r="CS31" s="689">
        <f t="shared" si="5"/>
        <v>4.0263157894736841</v>
      </c>
      <c r="CT31" s="400">
        <f t="shared" si="6"/>
        <v>45</v>
      </c>
      <c r="CU31" s="854"/>
      <c r="CV31" s="400">
        <f t="shared" si="7"/>
        <v>217</v>
      </c>
      <c r="CW31" s="689">
        <f t="shared" si="8"/>
        <v>4.0185185185185182</v>
      </c>
      <c r="CX31" s="400">
        <f t="shared" si="9"/>
        <v>9</v>
      </c>
      <c r="CY31" s="854"/>
      <c r="CZ31" s="690"/>
    </row>
    <row r="32" spans="1:104" s="513" customFormat="1" ht="30.75" customHeight="1" x14ac:dyDescent="0.25">
      <c r="A32" s="749" t="s">
        <v>845</v>
      </c>
      <c r="B32" s="750" t="s">
        <v>846</v>
      </c>
      <c r="C32" s="751" t="s">
        <v>700</v>
      </c>
      <c r="D32" s="751" t="s">
        <v>701</v>
      </c>
      <c r="E32" s="907" t="s">
        <v>45</v>
      </c>
      <c r="F32" s="752" t="s">
        <v>63</v>
      </c>
      <c r="G32" s="753">
        <f>'Stage 2 - Site Information'!N117</f>
        <v>12</v>
      </c>
      <c r="H32" s="684"/>
      <c r="I32" s="685">
        <f>'Stage 2 - Site Information'!M117</f>
        <v>0.51</v>
      </c>
      <c r="J32" s="686"/>
      <c r="K32" s="687"/>
      <c r="L32" s="854"/>
      <c r="M32" s="400">
        <f t="shared" si="0"/>
        <v>5</v>
      </c>
      <c r="N32" s="409"/>
      <c r="O32" s="400">
        <v>2</v>
      </c>
      <c r="P32" s="400">
        <v>2</v>
      </c>
      <c r="Q32" s="854"/>
      <c r="R32" s="400">
        <v>3</v>
      </c>
      <c r="S32" s="400">
        <v>5</v>
      </c>
      <c r="T32" s="400">
        <v>1</v>
      </c>
      <c r="U32" s="400">
        <v>4</v>
      </c>
      <c r="V32" s="854"/>
      <c r="W32" s="400">
        <v>4</v>
      </c>
      <c r="X32" s="400">
        <v>3</v>
      </c>
      <c r="Y32" s="400">
        <v>3</v>
      </c>
      <c r="Z32" s="400">
        <v>4</v>
      </c>
      <c r="AA32" s="854"/>
      <c r="AB32" s="400">
        <v>4</v>
      </c>
      <c r="AC32" s="400">
        <v>0</v>
      </c>
      <c r="AD32" s="854"/>
      <c r="AE32" s="400">
        <v>5</v>
      </c>
      <c r="AF32" s="400">
        <v>5</v>
      </c>
      <c r="AG32" s="854"/>
      <c r="AH32" s="400">
        <v>5</v>
      </c>
      <c r="AI32" s="400">
        <v>5</v>
      </c>
      <c r="AJ32" s="400">
        <v>5</v>
      </c>
      <c r="AK32" s="400">
        <v>2</v>
      </c>
      <c r="AL32" s="854"/>
      <c r="AM32" s="400">
        <v>1</v>
      </c>
      <c r="AN32" s="400">
        <v>3</v>
      </c>
      <c r="AO32" s="400">
        <v>5</v>
      </c>
      <c r="AP32" s="400">
        <v>3</v>
      </c>
      <c r="AQ32" s="400">
        <v>5</v>
      </c>
      <c r="AR32" s="400">
        <v>5</v>
      </c>
      <c r="AS32" s="854"/>
      <c r="AT32" s="400">
        <v>5</v>
      </c>
      <c r="AU32" s="400">
        <v>5</v>
      </c>
      <c r="AV32" s="400">
        <v>5</v>
      </c>
      <c r="AW32" s="400">
        <v>5</v>
      </c>
      <c r="AX32" s="400">
        <v>2</v>
      </c>
      <c r="AY32" s="400">
        <v>5</v>
      </c>
      <c r="AZ32" s="400">
        <v>5</v>
      </c>
      <c r="BA32" s="400">
        <v>5</v>
      </c>
      <c r="BB32" s="409"/>
      <c r="BC32" s="400">
        <v>4</v>
      </c>
      <c r="BD32" s="400">
        <v>3</v>
      </c>
      <c r="BE32" s="854"/>
      <c r="BF32" s="400">
        <v>5</v>
      </c>
      <c r="BG32" s="400">
        <v>5</v>
      </c>
      <c r="BH32" s="854"/>
      <c r="BI32" s="400">
        <v>5</v>
      </c>
      <c r="BJ32" s="400">
        <v>5</v>
      </c>
      <c r="BK32" s="400">
        <v>5</v>
      </c>
      <c r="BL32" s="400">
        <v>5</v>
      </c>
      <c r="BM32" s="400">
        <v>4</v>
      </c>
      <c r="BN32" s="400">
        <v>5</v>
      </c>
      <c r="BO32" s="854"/>
      <c r="BP32" s="400">
        <v>5</v>
      </c>
      <c r="BQ32" s="400">
        <v>5</v>
      </c>
      <c r="BR32" s="854"/>
      <c r="BS32" s="400">
        <v>2</v>
      </c>
      <c r="BT32" s="400">
        <v>4</v>
      </c>
      <c r="BU32" s="400">
        <v>2</v>
      </c>
      <c r="BV32" s="400">
        <v>1</v>
      </c>
      <c r="BW32" s="400">
        <v>2</v>
      </c>
      <c r="BX32" s="409"/>
      <c r="BY32" s="400">
        <v>1</v>
      </c>
      <c r="BZ32" s="400">
        <v>5</v>
      </c>
      <c r="CA32" s="400">
        <v>1</v>
      </c>
      <c r="CB32" s="400">
        <v>1</v>
      </c>
      <c r="CC32" s="409"/>
      <c r="CD32" s="409"/>
      <c r="CE32" s="400">
        <v>1</v>
      </c>
      <c r="CF32" s="409"/>
      <c r="CG32" s="400">
        <v>5</v>
      </c>
      <c r="CH32" s="409"/>
      <c r="CI32" s="854"/>
      <c r="CJ32" s="409"/>
      <c r="CK32" s="400">
        <v>1</v>
      </c>
      <c r="CL32" s="854"/>
      <c r="CM32" s="689">
        <f t="shared" si="1"/>
        <v>3.1</v>
      </c>
      <c r="CN32" s="400">
        <f t="shared" si="2"/>
        <v>111</v>
      </c>
      <c r="CO32" s="854"/>
      <c r="CP32" s="689">
        <f t="shared" si="3"/>
        <v>4.5</v>
      </c>
      <c r="CQ32" s="400">
        <f t="shared" si="4"/>
        <v>1</v>
      </c>
      <c r="CR32" s="854"/>
      <c r="CS32" s="689">
        <f t="shared" si="5"/>
        <v>3.7105263157894739</v>
      </c>
      <c r="CT32" s="400">
        <f t="shared" si="6"/>
        <v>91</v>
      </c>
      <c r="CU32" s="854"/>
      <c r="CV32" s="400">
        <f t="shared" si="7"/>
        <v>199</v>
      </c>
      <c r="CW32" s="689">
        <f t="shared" si="8"/>
        <v>3.6851851851851851</v>
      </c>
      <c r="CX32" s="400">
        <f t="shared" si="9"/>
        <v>82</v>
      </c>
      <c r="CY32" s="854"/>
      <c r="CZ32" s="690"/>
    </row>
    <row r="33" spans="1:104" ht="30.75" customHeight="1" x14ac:dyDescent="0.25">
      <c r="A33" s="725" t="s">
        <v>1230</v>
      </c>
      <c r="B33" s="721" t="s">
        <v>1231</v>
      </c>
      <c r="C33" s="726" t="s">
        <v>700</v>
      </c>
      <c r="D33" s="727" t="s">
        <v>701</v>
      </c>
      <c r="E33" s="908"/>
      <c r="F33" s="728" t="s">
        <v>63</v>
      </c>
      <c r="G33" s="724">
        <f>'Stage 2 - Site Information'!N267</f>
        <v>30</v>
      </c>
      <c r="H33" s="702"/>
      <c r="I33" s="685">
        <f>'Stage 2 - Site Information'!M267</f>
        <v>1.19</v>
      </c>
      <c r="J33" s="703"/>
      <c r="K33" s="687"/>
      <c r="L33" s="855"/>
      <c r="M33" s="400">
        <f t="shared" si="0"/>
        <v>5</v>
      </c>
      <c r="N33" s="409"/>
      <c r="O33" s="400">
        <v>2</v>
      </c>
      <c r="P33" s="400">
        <v>1</v>
      </c>
      <c r="Q33" s="855"/>
      <c r="R33" s="400">
        <v>5</v>
      </c>
      <c r="S33" s="400">
        <v>5</v>
      </c>
      <c r="T33" s="400">
        <v>1</v>
      </c>
      <c r="U33" s="400">
        <v>4</v>
      </c>
      <c r="V33" s="855"/>
      <c r="W33" s="400">
        <v>4</v>
      </c>
      <c r="X33" s="400">
        <v>3</v>
      </c>
      <c r="Y33" s="400">
        <v>1</v>
      </c>
      <c r="Z33" s="400">
        <v>4</v>
      </c>
      <c r="AA33" s="855"/>
      <c r="AB33" s="400">
        <v>5</v>
      </c>
      <c r="AC33" s="400">
        <v>0</v>
      </c>
      <c r="AD33" s="855"/>
      <c r="AE33" s="400">
        <v>5</v>
      </c>
      <c r="AF33" s="400">
        <v>5</v>
      </c>
      <c r="AG33" s="855"/>
      <c r="AH33" s="400">
        <v>5</v>
      </c>
      <c r="AI33" s="400">
        <v>5</v>
      </c>
      <c r="AJ33" s="400">
        <v>5</v>
      </c>
      <c r="AK33" s="400">
        <v>2</v>
      </c>
      <c r="AL33" s="855"/>
      <c r="AM33" s="400">
        <v>5</v>
      </c>
      <c r="AN33" s="400">
        <v>4</v>
      </c>
      <c r="AO33" s="400">
        <v>5</v>
      </c>
      <c r="AP33" s="400">
        <v>3</v>
      </c>
      <c r="AQ33" s="400">
        <v>5</v>
      </c>
      <c r="AR33" s="400">
        <v>5</v>
      </c>
      <c r="AS33" s="855"/>
      <c r="AT33" s="400">
        <v>5</v>
      </c>
      <c r="AU33" s="400">
        <v>5</v>
      </c>
      <c r="AV33" s="400">
        <v>5</v>
      </c>
      <c r="AW33" s="400">
        <v>5</v>
      </c>
      <c r="AX33" s="400">
        <v>2</v>
      </c>
      <c r="AY33" s="400">
        <v>5</v>
      </c>
      <c r="AZ33" s="400">
        <v>5</v>
      </c>
      <c r="BA33" s="400">
        <v>3</v>
      </c>
      <c r="BB33" s="409"/>
      <c r="BC33" s="400">
        <v>2</v>
      </c>
      <c r="BD33" s="400">
        <v>1</v>
      </c>
      <c r="BE33" s="855"/>
      <c r="BF33" s="400">
        <v>5</v>
      </c>
      <c r="BG33" s="400">
        <v>5</v>
      </c>
      <c r="BH33" s="855"/>
      <c r="BI33" s="400">
        <v>5</v>
      </c>
      <c r="BJ33" s="400">
        <v>5</v>
      </c>
      <c r="BK33" s="400">
        <v>5</v>
      </c>
      <c r="BL33" s="400">
        <v>4</v>
      </c>
      <c r="BM33" s="400">
        <v>2</v>
      </c>
      <c r="BN33" s="400">
        <v>5</v>
      </c>
      <c r="BO33" s="855"/>
      <c r="BP33" s="400">
        <v>5</v>
      </c>
      <c r="BQ33" s="400">
        <v>5</v>
      </c>
      <c r="BR33" s="855"/>
      <c r="BS33" s="400">
        <v>2</v>
      </c>
      <c r="BT33" s="400">
        <v>4</v>
      </c>
      <c r="BU33" s="400">
        <v>3</v>
      </c>
      <c r="BV33" s="400">
        <v>1</v>
      </c>
      <c r="BW33" s="400">
        <v>2</v>
      </c>
      <c r="BX33" s="409"/>
      <c r="BY33" s="400">
        <v>1</v>
      </c>
      <c r="BZ33" s="400">
        <v>5</v>
      </c>
      <c r="CA33" s="400">
        <v>1</v>
      </c>
      <c r="CB33" s="400">
        <v>1</v>
      </c>
      <c r="CC33" s="409"/>
      <c r="CD33" s="409"/>
      <c r="CE33" s="400">
        <v>1</v>
      </c>
      <c r="CF33" s="409"/>
      <c r="CG33" s="400">
        <v>4</v>
      </c>
      <c r="CH33" s="409"/>
      <c r="CI33" s="855"/>
      <c r="CJ33" s="409"/>
      <c r="CK33" s="400">
        <v>1</v>
      </c>
      <c r="CL33" s="855"/>
      <c r="CM33" s="689">
        <f t="shared" si="1"/>
        <v>3.2</v>
      </c>
      <c r="CN33" s="400">
        <f t="shared" si="2"/>
        <v>93</v>
      </c>
      <c r="CO33" s="855"/>
      <c r="CP33" s="689">
        <f t="shared" si="3"/>
        <v>4.5</v>
      </c>
      <c r="CQ33" s="400">
        <f t="shared" si="4"/>
        <v>1</v>
      </c>
      <c r="CR33" s="855"/>
      <c r="CS33" s="689">
        <f t="shared" si="5"/>
        <v>3.6052631578947367</v>
      </c>
      <c r="CT33" s="400">
        <f t="shared" si="6"/>
        <v>111</v>
      </c>
      <c r="CU33" s="855"/>
      <c r="CV33" s="400">
        <f t="shared" si="7"/>
        <v>196</v>
      </c>
      <c r="CW33" s="689">
        <f t="shared" si="8"/>
        <v>3.6296296296296298</v>
      </c>
      <c r="CX33" s="400">
        <f t="shared" si="9"/>
        <v>94</v>
      </c>
      <c r="CY33" s="855"/>
      <c r="CZ33" s="690"/>
    </row>
    <row r="34" spans="1:104" ht="30.75" customHeight="1" x14ac:dyDescent="0.25">
      <c r="A34" s="725" t="s">
        <v>1288</v>
      </c>
      <c r="B34" s="721" t="s">
        <v>1289</v>
      </c>
      <c r="C34" s="726" t="s">
        <v>700</v>
      </c>
      <c r="D34" s="727" t="s">
        <v>701</v>
      </c>
      <c r="E34" s="908"/>
      <c r="F34" s="723" t="s">
        <v>63</v>
      </c>
      <c r="G34" s="724">
        <f>'Stage 2 - Site Information'!N292</f>
        <v>90</v>
      </c>
      <c r="H34" s="702"/>
      <c r="I34" s="685">
        <f>'Stage 2 - Site Information'!M292</f>
        <v>3.23</v>
      </c>
      <c r="J34" s="703"/>
      <c r="K34" s="687"/>
      <c r="L34" s="855"/>
      <c r="M34" s="400">
        <f t="shared" ref="M34:M65" si="10">IF(I34&gt;0.249,5,1)</f>
        <v>5</v>
      </c>
      <c r="N34" s="409"/>
      <c r="O34" s="400">
        <v>2</v>
      </c>
      <c r="P34" s="400">
        <v>1</v>
      </c>
      <c r="Q34" s="855"/>
      <c r="R34" s="400">
        <v>5</v>
      </c>
      <c r="S34" s="400">
        <v>5</v>
      </c>
      <c r="T34" s="400">
        <v>1</v>
      </c>
      <c r="U34" s="400">
        <v>4</v>
      </c>
      <c r="V34" s="855"/>
      <c r="W34" s="400">
        <v>4</v>
      </c>
      <c r="X34" s="400">
        <v>2</v>
      </c>
      <c r="Y34" s="400">
        <v>5</v>
      </c>
      <c r="Z34" s="400">
        <v>4</v>
      </c>
      <c r="AA34" s="855"/>
      <c r="AB34" s="400">
        <v>5</v>
      </c>
      <c r="AC34" s="400">
        <v>0</v>
      </c>
      <c r="AD34" s="855"/>
      <c r="AE34" s="400">
        <v>5</v>
      </c>
      <c r="AF34" s="400">
        <v>5</v>
      </c>
      <c r="AG34" s="855"/>
      <c r="AH34" s="400">
        <v>5</v>
      </c>
      <c r="AI34" s="400">
        <v>5</v>
      </c>
      <c r="AJ34" s="400">
        <v>3</v>
      </c>
      <c r="AK34" s="400">
        <v>2</v>
      </c>
      <c r="AL34" s="855"/>
      <c r="AM34" s="400">
        <v>1</v>
      </c>
      <c r="AN34" s="400">
        <v>4</v>
      </c>
      <c r="AO34" s="400">
        <v>5</v>
      </c>
      <c r="AP34" s="400">
        <v>3</v>
      </c>
      <c r="AQ34" s="400">
        <v>5</v>
      </c>
      <c r="AR34" s="400">
        <v>4</v>
      </c>
      <c r="AS34" s="855"/>
      <c r="AT34" s="400">
        <v>5</v>
      </c>
      <c r="AU34" s="400">
        <v>5</v>
      </c>
      <c r="AV34" s="400">
        <v>3</v>
      </c>
      <c r="AW34" s="400">
        <v>3</v>
      </c>
      <c r="AX34" s="400">
        <v>2</v>
      </c>
      <c r="AY34" s="400">
        <v>5</v>
      </c>
      <c r="AZ34" s="400">
        <v>5</v>
      </c>
      <c r="BA34" s="400">
        <v>3</v>
      </c>
      <c r="BB34" s="409"/>
      <c r="BC34" s="400">
        <v>2</v>
      </c>
      <c r="BD34" s="400">
        <v>4</v>
      </c>
      <c r="BE34" s="855"/>
      <c r="BF34" s="400">
        <v>5</v>
      </c>
      <c r="BG34" s="400">
        <v>5</v>
      </c>
      <c r="BH34" s="855"/>
      <c r="BI34" s="400">
        <v>5</v>
      </c>
      <c r="BJ34" s="400">
        <v>5</v>
      </c>
      <c r="BK34" s="400">
        <v>1</v>
      </c>
      <c r="BL34" s="400">
        <v>5</v>
      </c>
      <c r="BM34" s="400">
        <v>4</v>
      </c>
      <c r="BN34" s="400">
        <v>5</v>
      </c>
      <c r="BO34" s="855"/>
      <c r="BP34" s="400">
        <v>5</v>
      </c>
      <c r="BQ34" s="400">
        <v>5</v>
      </c>
      <c r="BR34" s="855"/>
      <c r="BS34" s="400">
        <v>2</v>
      </c>
      <c r="BT34" s="400">
        <v>4</v>
      </c>
      <c r="BU34" s="400">
        <v>3</v>
      </c>
      <c r="BV34" s="400">
        <v>1</v>
      </c>
      <c r="BW34" s="400">
        <v>1</v>
      </c>
      <c r="BX34" s="409"/>
      <c r="BY34" s="400">
        <v>1</v>
      </c>
      <c r="BZ34" s="400">
        <v>4</v>
      </c>
      <c r="CA34" s="400">
        <v>1</v>
      </c>
      <c r="CB34" s="400">
        <v>1</v>
      </c>
      <c r="CC34" s="409"/>
      <c r="CD34" s="409"/>
      <c r="CE34" s="400">
        <v>1</v>
      </c>
      <c r="CF34" s="409"/>
      <c r="CG34" s="400">
        <v>4</v>
      </c>
      <c r="CH34" s="409"/>
      <c r="CI34" s="855"/>
      <c r="CJ34" s="409"/>
      <c r="CK34" s="400">
        <v>1</v>
      </c>
      <c r="CL34" s="855"/>
      <c r="CM34" s="689">
        <f t="shared" ref="CM34:CM65" si="11">SUM(R34:AC34)/COUNTA(R34:AC34)</f>
        <v>3.5</v>
      </c>
      <c r="CN34" s="400">
        <f t="shared" ref="CN34:CN65" si="12">RANK(CM34,CM$2:CM$148)</f>
        <v>50</v>
      </c>
      <c r="CO34" s="855"/>
      <c r="CP34" s="689">
        <f t="shared" ref="CP34:CP65" si="13">SUM(AE34:AK34)/COUNTA(AE34:AK34)</f>
        <v>4.166666666666667</v>
      </c>
      <c r="CQ34" s="400">
        <f t="shared" ref="CQ34:CQ65" si="14">RANK(CP34,CP$2:CP$148)</f>
        <v>18</v>
      </c>
      <c r="CR34" s="855"/>
      <c r="CS34" s="689">
        <f t="shared" ref="CS34:CS65" si="15">SUM(AM34:CK34)/COUNTA(AM34:CK34)</f>
        <v>3.3684210526315788</v>
      </c>
      <c r="CT34" s="400">
        <f t="shared" ref="CT34:CT65" si="16">RANK(CS34,CS$2:CS$148)</f>
        <v>133</v>
      </c>
      <c r="CU34" s="855"/>
      <c r="CV34" s="400">
        <f t="shared" ref="CV34:CV65" si="17">SUM(R34:CK34)</f>
        <v>188</v>
      </c>
      <c r="CW34" s="689">
        <f t="shared" ref="CW34:CW65" si="18">CV34/COUNTA(R34:CK34)</f>
        <v>3.4814814814814814</v>
      </c>
      <c r="CX34" s="400">
        <f t="shared" ref="CX34:CX65" si="19">RANK(CW34,CW$2:CW$148)</f>
        <v>120</v>
      </c>
      <c r="CY34" s="855"/>
      <c r="CZ34" s="690"/>
    </row>
    <row r="35" spans="1:104" ht="30.75" customHeight="1" x14ac:dyDescent="0.25">
      <c r="A35" s="761" t="s">
        <v>1243</v>
      </c>
      <c r="B35" s="750" t="s">
        <v>1244</v>
      </c>
      <c r="C35" s="762" t="s">
        <v>514</v>
      </c>
      <c r="D35" s="763" t="s">
        <v>518</v>
      </c>
      <c r="E35" s="913" t="s">
        <v>45</v>
      </c>
      <c r="F35" s="897" t="s">
        <v>63</v>
      </c>
      <c r="G35" s="753">
        <f>'Stage 2 - Site Information'!N274</f>
        <v>9</v>
      </c>
      <c r="H35" s="702"/>
      <c r="I35" s="685">
        <f>'Stage 2 - Site Information'!M274</f>
        <v>0.25</v>
      </c>
      <c r="J35" s="703"/>
      <c r="K35" s="687"/>
      <c r="L35" s="855"/>
      <c r="M35" s="400">
        <f t="shared" si="10"/>
        <v>5</v>
      </c>
      <c r="N35" s="409"/>
      <c r="O35" s="400">
        <v>5</v>
      </c>
      <c r="P35" s="400">
        <v>3</v>
      </c>
      <c r="Q35" s="855"/>
      <c r="R35" s="400">
        <v>5</v>
      </c>
      <c r="S35" s="400">
        <v>5</v>
      </c>
      <c r="T35" s="400">
        <v>3</v>
      </c>
      <c r="U35" s="400">
        <v>3</v>
      </c>
      <c r="V35" s="855"/>
      <c r="W35" s="400">
        <v>4</v>
      </c>
      <c r="X35" s="400">
        <v>3</v>
      </c>
      <c r="Y35" s="400">
        <v>5</v>
      </c>
      <c r="Z35" s="400">
        <v>4</v>
      </c>
      <c r="AA35" s="855"/>
      <c r="AB35" s="400">
        <v>5</v>
      </c>
      <c r="AC35" s="400">
        <v>5</v>
      </c>
      <c r="AD35" s="855"/>
      <c r="AE35" s="400">
        <v>1</v>
      </c>
      <c r="AF35" s="400">
        <v>1</v>
      </c>
      <c r="AG35" s="855"/>
      <c r="AH35" s="400">
        <v>2</v>
      </c>
      <c r="AI35" s="400">
        <v>3</v>
      </c>
      <c r="AJ35" s="400">
        <v>1</v>
      </c>
      <c r="AK35" s="400">
        <v>2</v>
      </c>
      <c r="AL35" s="855"/>
      <c r="AM35" s="400">
        <v>5</v>
      </c>
      <c r="AN35" s="400">
        <v>5</v>
      </c>
      <c r="AO35" s="400">
        <v>3</v>
      </c>
      <c r="AP35" s="400">
        <v>4</v>
      </c>
      <c r="AQ35" s="400">
        <v>5</v>
      </c>
      <c r="AR35" s="400">
        <v>5</v>
      </c>
      <c r="AS35" s="855"/>
      <c r="AT35" s="400">
        <v>5</v>
      </c>
      <c r="AU35" s="400">
        <v>5</v>
      </c>
      <c r="AV35" s="400">
        <v>5</v>
      </c>
      <c r="AW35" s="400">
        <v>5</v>
      </c>
      <c r="AX35" s="400">
        <v>5</v>
      </c>
      <c r="AY35" s="400">
        <v>5</v>
      </c>
      <c r="AZ35" s="400">
        <v>5</v>
      </c>
      <c r="BA35" s="400">
        <v>5</v>
      </c>
      <c r="BB35" s="409"/>
      <c r="BC35" s="400">
        <v>5</v>
      </c>
      <c r="BD35" s="400">
        <v>5</v>
      </c>
      <c r="BE35" s="855"/>
      <c r="BF35" s="400">
        <v>5</v>
      </c>
      <c r="BG35" s="400">
        <v>5</v>
      </c>
      <c r="BH35" s="855"/>
      <c r="BI35" s="400">
        <v>5</v>
      </c>
      <c r="BJ35" s="400">
        <v>5</v>
      </c>
      <c r="BK35" s="400">
        <v>3</v>
      </c>
      <c r="BL35" s="400">
        <v>5</v>
      </c>
      <c r="BM35" s="400">
        <v>5</v>
      </c>
      <c r="BN35" s="400">
        <v>5</v>
      </c>
      <c r="BO35" s="855"/>
      <c r="BP35" s="400">
        <v>5</v>
      </c>
      <c r="BQ35" s="400">
        <v>5</v>
      </c>
      <c r="BR35" s="855"/>
      <c r="BS35" s="400">
        <v>4</v>
      </c>
      <c r="BT35" s="400">
        <v>2</v>
      </c>
      <c r="BU35" s="400">
        <v>4</v>
      </c>
      <c r="BV35" s="400">
        <v>2</v>
      </c>
      <c r="BW35" s="400">
        <v>5</v>
      </c>
      <c r="BX35" s="409"/>
      <c r="BY35" s="400">
        <v>4</v>
      </c>
      <c r="BZ35" s="400">
        <v>4</v>
      </c>
      <c r="CA35" s="400">
        <v>5</v>
      </c>
      <c r="CB35" s="400">
        <v>5</v>
      </c>
      <c r="CC35" s="409"/>
      <c r="CD35" s="409"/>
      <c r="CE35" s="400">
        <v>1</v>
      </c>
      <c r="CF35" s="409"/>
      <c r="CG35" s="400">
        <v>5</v>
      </c>
      <c r="CH35" s="409"/>
      <c r="CI35" s="855"/>
      <c r="CJ35" s="409"/>
      <c r="CK35" s="400">
        <v>1</v>
      </c>
      <c r="CL35" s="855"/>
      <c r="CM35" s="689">
        <f t="shared" si="11"/>
        <v>4.2</v>
      </c>
      <c r="CN35" s="400">
        <f t="shared" si="12"/>
        <v>5</v>
      </c>
      <c r="CO35" s="855"/>
      <c r="CP35" s="689">
        <f t="shared" si="13"/>
        <v>1.6666666666666667</v>
      </c>
      <c r="CQ35" s="400">
        <f t="shared" si="14"/>
        <v>126</v>
      </c>
      <c r="CR35" s="855"/>
      <c r="CS35" s="689">
        <f t="shared" si="15"/>
        <v>4.3947368421052628</v>
      </c>
      <c r="CT35" s="400">
        <f t="shared" si="16"/>
        <v>10</v>
      </c>
      <c r="CU35" s="855"/>
      <c r="CV35" s="400">
        <f t="shared" si="17"/>
        <v>219</v>
      </c>
      <c r="CW35" s="689">
        <f t="shared" si="18"/>
        <v>4.0555555555555554</v>
      </c>
      <c r="CX35" s="400">
        <f t="shared" si="19"/>
        <v>6</v>
      </c>
      <c r="CY35" s="855"/>
      <c r="CZ35" s="690"/>
    </row>
    <row r="36" spans="1:104" ht="30.75" customHeight="1" x14ac:dyDescent="0.25">
      <c r="A36" s="749" t="s">
        <v>566</v>
      </c>
      <c r="B36" s="750" t="s">
        <v>567</v>
      </c>
      <c r="C36" s="751" t="s">
        <v>568</v>
      </c>
      <c r="D36" s="751" t="s">
        <v>518</v>
      </c>
      <c r="E36" s="907" t="s">
        <v>45</v>
      </c>
      <c r="F36" s="752" t="s">
        <v>63</v>
      </c>
      <c r="G36" s="753">
        <f>'Stage 2 - Site Information'!N18</f>
        <v>35</v>
      </c>
      <c r="H36" s="684"/>
      <c r="I36" s="685">
        <f>'Stage 2 - Site Information'!M18</f>
        <v>0.98</v>
      </c>
      <c r="J36" s="686"/>
      <c r="K36" s="687"/>
      <c r="L36" s="854"/>
      <c r="M36" s="400">
        <f t="shared" si="10"/>
        <v>5</v>
      </c>
      <c r="N36" s="409"/>
      <c r="O36" s="400">
        <v>5</v>
      </c>
      <c r="P36" s="400">
        <v>5</v>
      </c>
      <c r="Q36" s="854"/>
      <c r="R36" s="400">
        <v>5</v>
      </c>
      <c r="S36" s="400">
        <v>5</v>
      </c>
      <c r="T36" s="400">
        <v>3</v>
      </c>
      <c r="U36" s="400">
        <v>3</v>
      </c>
      <c r="V36" s="854"/>
      <c r="W36" s="400">
        <v>4</v>
      </c>
      <c r="X36" s="400">
        <v>3</v>
      </c>
      <c r="Y36" s="400">
        <v>1</v>
      </c>
      <c r="Z36" s="400">
        <v>4</v>
      </c>
      <c r="AA36" s="854"/>
      <c r="AB36" s="400">
        <v>5</v>
      </c>
      <c r="AC36" s="400">
        <v>5</v>
      </c>
      <c r="AD36" s="854"/>
      <c r="AE36" s="400">
        <v>1</v>
      </c>
      <c r="AF36" s="400">
        <v>1</v>
      </c>
      <c r="AG36" s="854"/>
      <c r="AH36" s="400">
        <v>2</v>
      </c>
      <c r="AI36" s="400">
        <v>1</v>
      </c>
      <c r="AJ36" s="400">
        <v>3</v>
      </c>
      <c r="AK36" s="400">
        <v>2</v>
      </c>
      <c r="AL36" s="854"/>
      <c r="AM36" s="400">
        <v>5</v>
      </c>
      <c r="AN36" s="400">
        <v>5</v>
      </c>
      <c r="AO36" s="400">
        <v>3</v>
      </c>
      <c r="AP36" s="400">
        <v>5</v>
      </c>
      <c r="AQ36" s="400">
        <v>5</v>
      </c>
      <c r="AR36" s="400">
        <v>5</v>
      </c>
      <c r="AS36" s="854"/>
      <c r="AT36" s="400">
        <v>5</v>
      </c>
      <c r="AU36" s="400">
        <v>5</v>
      </c>
      <c r="AV36" s="400">
        <v>5</v>
      </c>
      <c r="AW36" s="400">
        <v>5</v>
      </c>
      <c r="AX36" s="400">
        <v>5</v>
      </c>
      <c r="AY36" s="400">
        <v>5</v>
      </c>
      <c r="AZ36" s="400">
        <v>5</v>
      </c>
      <c r="BA36" s="400">
        <v>5</v>
      </c>
      <c r="BB36" s="409"/>
      <c r="BC36" s="400">
        <v>5</v>
      </c>
      <c r="BD36" s="400">
        <v>5</v>
      </c>
      <c r="BE36" s="854"/>
      <c r="BF36" s="400">
        <v>5</v>
      </c>
      <c r="BG36" s="400">
        <v>5</v>
      </c>
      <c r="BH36" s="854"/>
      <c r="BI36" s="400">
        <v>4</v>
      </c>
      <c r="BJ36" s="400">
        <v>5</v>
      </c>
      <c r="BK36" s="400">
        <v>3</v>
      </c>
      <c r="BL36" s="400">
        <v>4</v>
      </c>
      <c r="BM36" s="400">
        <v>1</v>
      </c>
      <c r="BN36" s="400">
        <v>5</v>
      </c>
      <c r="BO36" s="854"/>
      <c r="BP36" s="400">
        <v>5</v>
      </c>
      <c r="BQ36" s="400">
        <v>5</v>
      </c>
      <c r="BR36" s="854"/>
      <c r="BS36" s="400">
        <v>4</v>
      </c>
      <c r="BT36" s="400">
        <v>2</v>
      </c>
      <c r="BU36" s="400">
        <v>5</v>
      </c>
      <c r="BV36" s="400">
        <v>2</v>
      </c>
      <c r="BW36" s="400">
        <v>5</v>
      </c>
      <c r="BX36" s="409"/>
      <c r="BY36" s="400">
        <v>5</v>
      </c>
      <c r="BZ36" s="400">
        <v>5</v>
      </c>
      <c r="CA36" s="400">
        <v>4</v>
      </c>
      <c r="CB36" s="400">
        <v>5</v>
      </c>
      <c r="CC36" s="409"/>
      <c r="CD36" s="409"/>
      <c r="CE36" s="400">
        <v>1</v>
      </c>
      <c r="CF36" s="409"/>
      <c r="CG36" s="400">
        <v>5</v>
      </c>
      <c r="CH36" s="409"/>
      <c r="CI36" s="854"/>
      <c r="CJ36" s="409"/>
      <c r="CK36" s="400">
        <v>1</v>
      </c>
      <c r="CL36" s="854"/>
      <c r="CM36" s="689">
        <f t="shared" si="11"/>
        <v>3.8</v>
      </c>
      <c r="CN36" s="400">
        <f t="shared" si="12"/>
        <v>19</v>
      </c>
      <c r="CO36" s="854"/>
      <c r="CP36" s="689">
        <f t="shared" si="13"/>
        <v>1.6666666666666667</v>
      </c>
      <c r="CQ36" s="400">
        <f t="shared" si="14"/>
        <v>126</v>
      </c>
      <c r="CR36" s="854"/>
      <c r="CS36" s="689">
        <f t="shared" si="15"/>
        <v>4.3157894736842106</v>
      </c>
      <c r="CT36" s="400">
        <f t="shared" si="16"/>
        <v>18</v>
      </c>
      <c r="CU36" s="854"/>
      <c r="CV36" s="400">
        <f t="shared" si="17"/>
        <v>212</v>
      </c>
      <c r="CW36" s="689">
        <f t="shared" si="18"/>
        <v>3.925925925925926</v>
      </c>
      <c r="CX36" s="400">
        <f t="shared" si="19"/>
        <v>18</v>
      </c>
      <c r="CY36" s="854"/>
      <c r="CZ36" s="690"/>
    </row>
    <row r="37" spans="1:104" ht="30.75" customHeight="1" x14ac:dyDescent="0.25">
      <c r="A37" s="737" t="s">
        <v>676</v>
      </c>
      <c r="B37" s="738" t="s">
        <v>677</v>
      </c>
      <c r="C37" s="739" t="s">
        <v>678</v>
      </c>
      <c r="D37" s="739" t="s">
        <v>518</v>
      </c>
      <c r="E37" s="907"/>
      <c r="F37" s="740" t="s">
        <v>63</v>
      </c>
      <c r="G37" s="741">
        <f>'Stage 2 - Site Information'!N55</f>
        <v>43</v>
      </c>
      <c r="H37" s="684" t="s">
        <v>63</v>
      </c>
      <c r="I37" s="685">
        <f>'Stage 2 - Site Information'!M55</f>
        <v>1.42</v>
      </c>
      <c r="J37" s="686"/>
      <c r="K37" s="687"/>
      <c r="L37" s="854"/>
      <c r="M37" s="400">
        <f t="shared" si="10"/>
        <v>5</v>
      </c>
      <c r="N37" s="409"/>
      <c r="O37" s="400">
        <v>5</v>
      </c>
      <c r="P37" s="400">
        <v>5</v>
      </c>
      <c r="Q37" s="854"/>
      <c r="R37" s="400">
        <v>1</v>
      </c>
      <c r="S37" s="400">
        <v>5</v>
      </c>
      <c r="T37" s="400">
        <v>5</v>
      </c>
      <c r="U37" s="400">
        <v>4</v>
      </c>
      <c r="V37" s="854"/>
      <c r="W37" s="400">
        <v>4</v>
      </c>
      <c r="X37" s="400">
        <v>5</v>
      </c>
      <c r="Y37" s="400">
        <v>3</v>
      </c>
      <c r="Z37" s="400">
        <v>4</v>
      </c>
      <c r="AA37" s="854"/>
      <c r="AB37" s="400">
        <v>4</v>
      </c>
      <c r="AC37" s="400">
        <v>5</v>
      </c>
      <c r="AD37" s="854"/>
      <c r="AE37" s="400">
        <v>1</v>
      </c>
      <c r="AF37" s="400">
        <v>1</v>
      </c>
      <c r="AG37" s="854"/>
      <c r="AH37" s="400">
        <v>2</v>
      </c>
      <c r="AI37" s="400">
        <v>3</v>
      </c>
      <c r="AJ37" s="400">
        <v>1</v>
      </c>
      <c r="AK37" s="400">
        <v>2</v>
      </c>
      <c r="AL37" s="854"/>
      <c r="AM37" s="400">
        <v>5</v>
      </c>
      <c r="AN37" s="400">
        <v>5</v>
      </c>
      <c r="AO37" s="400">
        <v>3</v>
      </c>
      <c r="AP37" s="400">
        <v>5</v>
      </c>
      <c r="AQ37" s="400">
        <v>5</v>
      </c>
      <c r="AR37" s="400">
        <v>3</v>
      </c>
      <c r="AS37" s="854"/>
      <c r="AT37" s="400">
        <v>2</v>
      </c>
      <c r="AU37" s="400">
        <v>2</v>
      </c>
      <c r="AV37" s="400">
        <v>5</v>
      </c>
      <c r="AW37" s="400">
        <v>5</v>
      </c>
      <c r="AX37" s="400">
        <v>5</v>
      </c>
      <c r="AY37" s="400">
        <v>5</v>
      </c>
      <c r="AZ37" s="400">
        <v>5</v>
      </c>
      <c r="BA37" s="400">
        <v>5</v>
      </c>
      <c r="BB37" s="409"/>
      <c r="BC37" s="400">
        <v>5</v>
      </c>
      <c r="BD37" s="400">
        <v>5</v>
      </c>
      <c r="BE37" s="854"/>
      <c r="BF37" s="400">
        <v>3</v>
      </c>
      <c r="BG37" s="400">
        <v>5</v>
      </c>
      <c r="BH37" s="854"/>
      <c r="BI37" s="400">
        <v>4</v>
      </c>
      <c r="BJ37" s="400">
        <v>5</v>
      </c>
      <c r="BK37" s="400">
        <v>3</v>
      </c>
      <c r="BL37" s="400">
        <v>5</v>
      </c>
      <c r="BM37" s="400">
        <v>4</v>
      </c>
      <c r="BN37" s="400">
        <v>5</v>
      </c>
      <c r="BO37" s="854"/>
      <c r="BP37" s="400">
        <v>5</v>
      </c>
      <c r="BQ37" s="400">
        <v>5</v>
      </c>
      <c r="BR37" s="854"/>
      <c r="BS37" s="400">
        <v>5</v>
      </c>
      <c r="BT37" s="400">
        <v>2</v>
      </c>
      <c r="BU37" s="400">
        <v>5</v>
      </c>
      <c r="BV37" s="400">
        <v>2</v>
      </c>
      <c r="BW37" s="400">
        <v>5</v>
      </c>
      <c r="BX37" s="409"/>
      <c r="BY37" s="400">
        <v>5</v>
      </c>
      <c r="BZ37" s="400">
        <v>4</v>
      </c>
      <c r="CA37" s="400">
        <v>4</v>
      </c>
      <c r="CB37" s="400">
        <v>5</v>
      </c>
      <c r="CC37" s="409"/>
      <c r="CD37" s="409"/>
      <c r="CE37" s="400">
        <v>2</v>
      </c>
      <c r="CF37" s="409"/>
      <c r="CG37" s="400">
        <v>5</v>
      </c>
      <c r="CH37" s="409"/>
      <c r="CI37" s="854"/>
      <c r="CJ37" s="409"/>
      <c r="CK37" s="400">
        <v>1</v>
      </c>
      <c r="CL37" s="854"/>
      <c r="CM37" s="689">
        <f t="shared" si="11"/>
        <v>4</v>
      </c>
      <c r="CN37" s="400">
        <f t="shared" si="12"/>
        <v>11</v>
      </c>
      <c r="CO37" s="854"/>
      <c r="CP37" s="689">
        <f t="shared" si="13"/>
        <v>1.6666666666666667</v>
      </c>
      <c r="CQ37" s="400">
        <f t="shared" si="14"/>
        <v>126</v>
      </c>
      <c r="CR37" s="854"/>
      <c r="CS37" s="689">
        <f t="shared" si="15"/>
        <v>4.1842105263157894</v>
      </c>
      <c r="CT37" s="400">
        <f t="shared" si="16"/>
        <v>29</v>
      </c>
      <c r="CU37" s="854"/>
      <c r="CV37" s="400">
        <f t="shared" si="17"/>
        <v>209</v>
      </c>
      <c r="CW37" s="689">
        <f t="shared" si="18"/>
        <v>3.8703703703703702</v>
      </c>
      <c r="CX37" s="400">
        <f t="shared" si="19"/>
        <v>26</v>
      </c>
      <c r="CY37" s="854"/>
      <c r="CZ37" s="690"/>
    </row>
    <row r="38" spans="1:104" ht="30.75" customHeight="1" x14ac:dyDescent="0.25">
      <c r="A38" s="737" t="s">
        <v>929</v>
      </c>
      <c r="B38" s="738" t="s">
        <v>930</v>
      </c>
      <c r="C38" s="739" t="s">
        <v>931</v>
      </c>
      <c r="D38" s="739" t="s">
        <v>518</v>
      </c>
      <c r="E38" s="907"/>
      <c r="F38" s="740" t="s">
        <v>63</v>
      </c>
      <c r="G38" s="741">
        <f>'Stage 2 - Site Information'!N151</f>
        <v>19</v>
      </c>
      <c r="H38" s="684" t="s">
        <v>63</v>
      </c>
      <c r="I38" s="685">
        <f>'Stage 2 - Site Information'!M151</f>
        <v>0.53</v>
      </c>
      <c r="J38" s="686"/>
      <c r="K38" s="687"/>
      <c r="L38" s="854"/>
      <c r="M38" s="400">
        <f t="shared" si="10"/>
        <v>5</v>
      </c>
      <c r="N38" s="409"/>
      <c r="O38" s="400">
        <v>4</v>
      </c>
      <c r="P38" s="400">
        <v>2</v>
      </c>
      <c r="Q38" s="854"/>
      <c r="R38" s="400">
        <v>5</v>
      </c>
      <c r="S38" s="400">
        <v>5</v>
      </c>
      <c r="T38" s="400">
        <v>1</v>
      </c>
      <c r="U38" s="400">
        <v>3</v>
      </c>
      <c r="V38" s="854"/>
      <c r="W38" s="400">
        <v>1</v>
      </c>
      <c r="X38" s="400">
        <v>3</v>
      </c>
      <c r="Y38" s="400">
        <v>1</v>
      </c>
      <c r="Z38" s="400">
        <v>4</v>
      </c>
      <c r="AA38" s="854"/>
      <c r="AB38" s="400">
        <v>5</v>
      </c>
      <c r="AC38" s="400">
        <v>0</v>
      </c>
      <c r="AD38" s="854"/>
      <c r="AE38" s="400">
        <v>1</v>
      </c>
      <c r="AF38" s="400">
        <v>1</v>
      </c>
      <c r="AG38" s="854"/>
      <c r="AH38" s="400">
        <v>2</v>
      </c>
      <c r="AI38" s="400">
        <v>1</v>
      </c>
      <c r="AJ38" s="400">
        <v>1</v>
      </c>
      <c r="AK38" s="400">
        <v>2</v>
      </c>
      <c r="AL38" s="854"/>
      <c r="AM38" s="400">
        <v>5</v>
      </c>
      <c r="AN38" s="400">
        <v>3</v>
      </c>
      <c r="AO38" s="400">
        <v>3</v>
      </c>
      <c r="AP38" s="400">
        <v>3</v>
      </c>
      <c r="AQ38" s="400">
        <v>5</v>
      </c>
      <c r="AR38" s="400">
        <v>5</v>
      </c>
      <c r="AS38" s="854"/>
      <c r="AT38" s="400">
        <v>5</v>
      </c>
      <c r="AU38" s="400">
        <v>5</v>
      </c>
      <c r="AV38" s="400">
        <v>5</v>
      </c>
      <c r="AW38" s="400">
        <v>5</v>
      </c>
      <c r="AX38" s="400">
        <v>5</v>
      </c>
      <c r="AY38" s="400">
        <v>5</v>
      </c>
      <c r="AZ38" s="400">
        <v>5</v>
      </c>
      <c r="BA38" s="400">
        <v>5</v>
      </c>
      <c r="BB38" s="409"/>
      <c r="BC38" s="400">
        <v>5</v>
      </c>
      <c r="BD38" s="400">
        <v>5</v>
      </c>
      <c r="BE38" s="854"/>
      <c r="BF38" s="400">
        <v>5</v>
      </c>
      <c r="BG38" s="400">
        <v>5</v>
      </c>
      <c r="BH38" s="854"/>
      <c r="BI38" s="400">
        <v>5</v>
      </c>
      <c r="BJ38" s="400">
        <v>5</v>
      </c>
      <c r="BK38" s="400">
        <v>3</v>
      </c>
      <c r="BL38" s="400">
        <v>5</v>
      </c>
      <c r="BM38" s="400">
        <v>5</v>
      </c>
      <c r="BN38" s="400">
        <v>3</v>
      </c>
      <c r="BO38" s="854"/>
      <c r="BP38" s="400">
        <v>5</v>
      </c>
      <c r="BQ38" s="400">
        <v>5</v>
      </c>
      <c r="BR38" s="854"/>
      <c r="BS38" s="400">
        <v>5</v>
      </c>
      <c r="BT38" s="400">
        <v>5</v>
      </c>
      <c r="BU38" s="400">
        <v>5</v>
      </c>
      <c r="BV38" s="400">
        <v>5</v>
      </c>
      <c r="BW38" s="400">
        <v>5</v>
      </c>
      <c r="BX38" s="409"/>
      <c r="BY38" s="400">
        <v>4</v>
      </c>
      <c r="BZ38" s="400">
        <v>4</v>
      </c>
      <c r="CA38" s="400">
        <v>3</v>
      </c>
      <c r="CB38" s="400">
        <v>5</v>
      </c>
      <c r="CC38" s="409"/>
      <c r="CD38" s="409"/>
      <c r="CE38" s="400">
        <v>3</v>
      </c>
      <c r="CF38" s="409"/>
      <c r="CG38" s="400">
        <v>5</v>
      </c>
      <c r="CH38" s="409"/>
      <c r="CI38" s="854"/>
      <c r="CJ38" s="409"/>
      <c r="CK38" s="400">
        <v>1</v>
      </c>
      <c r="CL38" s="854"/>
      <c r="CM38" s="689">
        <f t="shared" si="11"/>
        <v>2.8</v>
      </c>
      <c r="CN38" s="400">
        <f t="shared" si="12"/>
        <v>135</v>
      </c>
      <c r="CO38" s="854"/>
      <c r="CP38" s="689">
        <f t="shared" si="13"/>
        <v>1.3333333333333333</v>
      </c>
      <c r="CQ38" s="400">
        <f t="shared" si="14"/>
        <v>139</v>
      </c>
      <c r="CR38" s="854"/>
      <c r="CS38" s="689">
        <f t="shared" si="15"/>
        <v>4.4736842105263159</v>
      </c>
      <c r="CT38" s="400">
        <f t="shared" si="16"/>
        <v>7</v>
      </c>
      <c r="CU38" s="854"/>
      <c r="CV38" s="400">
        <f t="shared" si="17"/>
        <v>206</v>
      </c>
      <c r="CW38" s="689">
        <f t="shared" si="18"/>
        <v>3.8148148148148149</v>
      </c>
      <c r="CX38" s="400">
        <f t="shared" si="19"/>
        <v>40</v>
      </c>
      <c r="CY38" s="854"/>
      <c r="CZ38" s="690" t="s">
        <v>1348</v>
      </c>
    </row>
    <row r="39" spans="1:104" ht="30.75" customHeight="1" x14ac:dyDescent="0.25">
      <c r="A39" s="749" t="s">
        <v>710</v>
      </c>
      <c r="B39" s="750" t="s">
        <v>711</v>
      </c>
      <c r="C39" s="751" t="s">
        <v>712</v>
      </c>
      <c r="D39" s="751" t="s">
        <v>518</v>
      </c>
      <c r="E39" s="907" t="s">
        <v>45</v>
      </c>
      <c r="F39" s="752" t="s">
        <v>63</v>
      </c>
      <c r="G39" s="753">
        <f>'Stage 2 - Site Information'!N67</f>
        <v>43</v>
      </c>
      <c r="H39" s="684"/>
      <c r="I39" s="685">
        <f>'Stage 2 - Site Information'!M67</f>
        <v>1.54</v>
      </c>
      <c r="J39" s="686"/>
      <c r="K39" s="687"/>
      <c r="L39" s="854"/>
      <c r="M39" s="400">
        <f t="shared" si="10"/>
        <v>5</v>
      </c>
      <c r="N39" s="409"/>
      <c r="O39" s="400">
        <v>5</v>
      </c>
      <c r="P39" s="400">
        <v>5</v>
      </c>
      <c r="Q39" s="854"/>
      <c r="R39" s="400">
        <v>5</v>
      </c>
      <c r="S39" s="400">
        <v>5</v>
      </c>
      <c r="T39" s="400">
        <v>5</v>
      </c>
      <c r="U39" s="400">
        <v>4</v>
      </c>
      <c r="V39" s="854"/>
      <c r="W39" s="400">
        <v>4</v>
      </c>
      <c r="X39" s="400">
        <v>3</v>
      </c>
      <c r="Y39" s="400">
        <v>5</v>
      </c>
      <c r="Z39" s="400">
        <v>4</v>
      </c>
      <c r="AA39" s="854"/>
      <c r="AB39" s="400">
        <v>4</v>
      </c>
      <c r="AC39" s="400">
        <v>5</v>
      </c>
      <c r="AD39" s="854"/>
      <c r="AE39" s="400">
        <v>1</v>
      </c>
      <c r="AF39" s="400">
        <v>1</v>
      </c>
      <c r="AG39" s="854"/>
      <c r="AH39" s="400">
        <v>2</v>
      </c>
      <c r="AI39" s="400">
        <v>1</v>
      </c>
      <c r="AJ39" s="400">
        <v>1</v>
      </c>
      <c r="AK39" s="400">
        <v>2</v>
      </c>
      <c r="AL39" s="854"/>
      <c r="AM39" s="400">
        <v>5</v>
      </c>
      <c r="AN39" s="400">
        <v>4</v>
      </c>
      <c r="AO39" s="400">
        <v>3</v>
      </c>
      <c r="AP39" s="400">
        <v>5</v>
      </c>
      <c r="AQ39" s="400">
        <v>5</v>
      </c>
      <c r="AR39" s="400">
        <v>5</v>
      </c>
      <c r="AS39" s="854"/>
      <c r="AT39" s="400">
        <v>5</v>
      </c>
      <c r="AU39" s="400">
        <v>5</v>
      </c>
      <c r="AV39" s="400">
        <v>5</v>
      </c>
      <c r="AW39" s="400">
        <v>5</v>
      </c>
      <c r="AX39" s="400">
        <v>5</v>
      </c>
      <c r="AY39" s="400">
        <v>5</v>
      </c>
      <c r="AZ39" s="400">
        <v>5</v>
      </c>
      <c r="BA39" s="400">
        <v>5</v>
      </c>
      <c r="BB39" s="409"/>
      <c r="BC39" s="400">
        <v>5</v>
      </c>
      <c r="BD39" s="400">
        <v>5</v>
      </c>
      <c r="BE39" s="854"/>
      <c r="BF39" s="400">
        <v>5</v>
      </c>
      <c r="BG39" s="400">
        <v>5</v>
      </c>
      <c r="BH39" s="854"/>
      <c r="BI39" s="400">
        <v>5</v>
      </c>
      <c r="BJ39" s="400">
        <v>5</v>
      </c>
      <c r="BK39" s="400">
        <v>3</v>
      </c>
      <c r="BL39" s="400">
        <v>2</v>
      </c>
      <c r="BM39" s="400">
        <v>4</v>
      </c>
      <c r="BN39" s="400">
        <v>5</v>
      </c>
      <c r="BO39" s="854"/>
      <c r="BP39" s="400">
        <v>5</v>
      </c>
      <c r="BQ39" s="400">
        <v>5</v>
      </c>
      <c r="BR39" s="854"/>
      <c r="BS39" s="400">
        <v>1</v>
      </c>
      <c r="BT39" s="400">
        <v>2</v>
      </c>
      <c r="BU39" s="400">
        <v>3</v>
      </c>
      <c r="BV39" s="400">
        <v>4</v>
      </c>
      <c r="BW39" s="400">
        <v>4</v>
      </c>
      <c r="BX39" s="409"/>
      <c r="BY39" s="400">
        <v>4</v>
      </c>
      <c r="BZ39" s="400">
        <v>3</v>
      </c>
      <c r="CA39" s="400">
        <v>2</v>
      </c>
      <c r="CB39" s="400">
        <v>3</v>
      </c>
      <c r="CC39" s="409"/>
      <c r="CD39" s="409"/>
      <c r="CE39" s="400">
        <v>2</v>
      </c>
      <c r="CF39" s="409"/>
      <c r="CG39" s="400">
        <v>3</v>
      </c>
      <c r="CH39" s="409"/>
      <c r="CI39" s="854"/>
      <c r="CJ39" s="409"/>
      <c r="CK39" s="400">
        <v>1</v>
      </c>
      <c r="CL39" s="854"/>
      <c r="CM39" s="689">
        <f t="shared" si="11"/>
        <v>4.4000000000000004</v>
      </c>
      <c r="CN39" s="400">
        <f t="shared" si="12"/>
        <v>2</v>
      </c>
      <c r="CO39" s="854"/>
      <c r="CP39" s="689">
        <f t="shared" si="13"/>
        <v>1.3333333333333333</v>
      </c>
      <c r="CQ39" s="400">
        <f t="shared" si="14"/>
        <v>139</v>
      </c>
      <c r="CR39" s="854"/>
      <c r="CS39" s="689">
        <f t="shared" si="15"/>
        <v>4.0263157894736841</v>
      </c>
      <c r="CT39" s="400">
        <f t="shared" si="16"/>
        <v>45</v>
      </c>
      <c r="CU39" s="854"/>
      <c r="CV39" s="400">
        <f t="shared" si="17"/>
        <v>205</v>
      </c>
      <c r="CW39" s="689">
        <f t="shared" si="18"/>
        <v>3.7962962962962963</v>
      </c>
      <c r="CX39" s="400">
        <f t="shared" si="19"/>
        <v>51</v>
      </c>
      <c r="CY39" s="854"/>
      <c r="CZ39" s="690"/>
    </row>
    <row r="40" spans="1:104" ht="30.75" customHeight="1" x14ac:dyDescent="0.25">
      <c r="A40" s="737" t="s">
        <v>1060</v>
      </c>
      <c r="B40" s="738" t="s">
        <v>1061</v>
      </c>
      <c r="C40" s="739" t="s">
        <v>568</v>
      </c>
      <c r="D40" s="739" t="s">
        <v>518</v>
      </c>
      <c r="E40" s="907"/>
      <c r="F40" s="740" t="s">
        <v>63</v>
      </c>
      <c r="G40" s="741">
        <f>'Stage 2 - Site Information'!N198</f>
        <v>17</v>
      </c>
      <c r="H40" s="684"/>
      <c r="I40" s="685">
        <f>'Stage 2 - Site Information'!M198</f>
        <v>0.42</v>
      </c>
      <c r="J40" s="686"/>
      <c r="K40" s="687"/>
      <c r="L40" s="854"/>
      <c r="M40" s="400">
        <f t="shared" si="10"/>
        <v>5</v>
      </c>
      <c r="N40" s="409"/>
      <c r="O40" s="400">
        <v>4</v>
      </c>
      <c r="P40" s="400">
        <v>1</v>
      </c>
      <c r="Q40" s="854"/>
      <c r="R40" s="400">
        <v>5</v>
      </c>
      <c r="S40" s="400">
        <v>5</v>
      </c>
      <c r="T40" s="400">
        <v>1</v>
      </c>
      <c r="U40" s="400">
        <v>3</v>
      </c>
      <c r="V40" s="854"/>
      <c r="W40" s="400">
        <v>4</v>
      </c>
      <c r="X40" s="400">
        <v>3</v>
      </c>
      <c r="Y40" s="400">
        <v>1</v>
      </c>
      <c r="Z40" s="400">
        <v>4</v>
      </c>
      <c r="AA40" s="854"/>
      <c r="AB40" s="400">
        <v>5</v>
      </c>
      <c r="AC40" s="400">
        <v>0</v>
      </c>
      <c r="AD40" s="854"/>
      <c r="AE40" s="400">
        <v>1</v>
      </c>
      <c r="AF40" s="400">
        <v>1</v>
      </c>
      <c r="AG40" s="854"/>
      <c r="AH40" s="400">
        <v>2</v>
      </c>
      <c r="AI40" s="400">
        <v>3</v>
      </c>
      <c r="AJ40" s="400">
        <v>1</v>
      </c>
      <c r="AK40" s="400">
        <v>2</v>
      </c>
      <c r="AL40" s="854"/>
      <c r="AM40" s="400">
        <v>5</v>
      </c>
      <c r="AN40" s="400">
        <v>4</v>
      </c>
      <c r="AO40" s="400">
        <v>4</v>
      </c>
      <c r="AP40" s="400">
        <v>5</v>
      </c>
      <c r="AQ40" s="400">
        <v>5</v>
      </c>
      <c r="AR40" s="400">
        <v>5</v>
      </c>
      <c r="AS40" s="854"/>
      <c r="AT40" s="400">
        <v>5</v>
      </c>
      <c r="AU40" s="400">
        <v>5</v>
      </c>
      <c r="AV40" s="400">
        <v>5</v>
      </c>
      <c r="AW40" s="400">
        <v>5</v>
      </c>
      <c r="AX40" s="400">
        <v>5</v>
      </c>
      <c r="AY40" s="400">
        <v>5</v>
      </c>
      <c r="AZ40" s="400">
        <v>5</v>
      </c>
      <c r="BA40" s="400">
        <v>5</v>
      </c>
      <c r="BB40" s="409"/>
      <c r="BC40" s="400">
        <v>5</v>
      </c>
      <c r="BD40" s="400">
        <v>5</v>
      </c>
      <c r="BE40" s="854"/>
      <c r="BF40" s="400">
        <v>5</v>
      </c>
      <c r="BG40" s="400">
        <v>5</v>
      </c>
      <c r="BH40" s="854"/>
      <c r="BI40" s="400">
        <v>5</v>
      </c>
      <c r="BJ40" s="400">
        <v>5</v>
      </c>
      <c r="BK40" s="400">
        <v>3</v>
      </c>
      <c r="BL40" s="400">
        <v>3</v>
      </c>
      <c r="BM40" s="400">
        <v>1</v>
      </c>
      <c r="BN40" s="400">
        <v>3</v>
      </c>
      <c r="BO40" s="854"/>
      <c r="BP40" s="400">
        <v>5</v>
      </c>
      <c r="BQ40" s="400">
        <v>5</v>
      </c>
      <c r="BR40" s="854"/>
      <c r="BS40" s="400">
        <v>4</v>
      </c>
      <c r="BT40" s="400">
        <v>2</v>
      </c>
      <c r="BU40" s="400">
        <v>5</v>
      </c>
      <c r="BV40" s="400">
        <v>2</v>
      </c>
      <c r="BW40" s="400">
        <v>5</v>
      </c>
      <c r="BX40" s="409"/>
      <c r="BY40" s="400">
        <v>5</v>
      </c>
      <c r="BZ40" s="400">
        <v>5</v>
      </c>
      <c r="CA40" s="400">
        <v>5</v>
      </c>
      <c r="CB40" s="400">
        <v>5</v>
      </c>
      <c r="CC40" s="409"/>
      <c r="CD40" s="409"/>
      <c r="CE40" s="400">
        <v>2</v>
      </c>
      <c r="CF40" s="409"/>
      <c r="CG40" s="400">
        <v>5</v>
      </c>
      <c r="CH40" s="409"/>
      <c r="CI40" s="854"/>
      <c r="CJ40" s="409"/>
      <c r="CK40" s="400">
        <v>1</v>
      </c>
      <c r="CL40" s="854"/>
      <c r="CM40" s="689">
        <f t="shared" si="11"/>
        <v>3.1</v>
      </c>
      <c r="CN40" s="400">
        <f t="shared" si="12"/>
        <v>111</v>
      </c>
      <c r="CO40" s="854"/>
      <c r="CP40" s="689">
        <f t="shared" si="13"/>
        <v>1.6666666666666667</v>
      </c>
      <c r="CQ40" s="400">
        <f t="shared" si="14"/>
        <v>126</v>
      </c>
      <c r="CR40" s="854"/>
      <c r="CS40" s="689">
        <f t="shared" si="15"/>
        <v>4.3157894736842106</v>
      </c>
      <c r="CT40" s="400">
        <f t="shared" si="16"/>
        <v>18</v>
      </c>
      <c r="CU40" s="854"/>
      <c r="CV40" s="400">
        <f t="shared" si="17"/>
        <v>205</v>
      </c>
      <c r="CW40" s="689">
        <f t="shared" si="18"/>
        <v>3.7962962962962963</v>
      </c>
      <c r="CX40" s="400">
        <f t="shared" si="19"/>
        <v>51</v>
      </c>
      <c r="CY40" s="854"/>
      <c r="CZ40" s="690" t="s">
        <v>1351</v>
      </c>
    </row>
    <row r="41" spans="1:104" ht="30.75" customHeight="1" x14ac:dyDescent="0.25">
      <c r="A41" s="737" t="s">
        <v>816</v>
      </c>
      <c r="B41" s="738" t="s">
        <v>817</v>
      </c>
      <c r="C41" s="739" t="s">
        <v>818</v>
      </c>
      <c r="D41" s="739" t="s">
        <v>518</v>
      </c>
      <c r="E41" s="907"/>
      <c r="F41" s="740" t="s">
        <v>63</v>
      </c>
      <c r="G41" s="741">
        <f>'Stage 2 - Site Information'!N106</f>
        <v>14</v>
      </c>
      <c r="H41" s="684"/>
      <c r="I41" s="685">
        <f>'Stage 2 - Site Information'!M106</f>
        <v>0.46</v>
      </c>
      <c r="J41" s="686"/>
      <c r="K41" s="687"/>
      <c r="L41" s="854"/>
      <c r="M41" s="400">
        <f t="shared" si="10"/>
        <v>5</v>
      </c>
      <c r="N41" s="409"/>
      <c r="O41" s="400">
        <v>5</v>
      </c>
      <c r="P41" s="400">
        <v>1</v>
      </c>
      <c r="Q41" s="854"/>
      <c r="R41" s="400">
        <v>3</v>
      </c>
      <c r="S41" s="400">
        <v>5</v>
      </c>
      <c r="T41" s="400">
        <v>5</v>
      </c>
      <c r="U41" s="400">
        <v>1</v>
      </c>
      <c r="V41" s="854"/>
      <c r="W41" s="400">
        <v>4</v>
      </c>
      <c r="X41" s="400">
        <v>3</v>
      </c>
      <c r="Y41" s="400">
        <v>5</v>
      </c>
      <c r="Z41" s="400">
        <v>4</v>
      </c>
      <c r="AA41" s="854"/>
      <c r="AB41" s="400">
        <v>2</v>
      </c>
      <c r="AC41" s="400">
        <v>0</v>
      </c>
      <c r="AD41" s="854"/>
      <c r="AE41" s="400">
        <v>1</v>
      </c>
      <c r="AF41" s="400">
        <v>1</v>
      </c>
      <c r="AG41" s="854"/>
      <c r="AH41" s="400">
        <v>3</v>
      </c>
      <c r="AI41" s="400">
        <v>4</v>
      </c>
      <c r="AJ41" s="400">
        <v>1</v>
      </c>
      <c r="AK41" s="400">
        <v>2</v>
      </c>
      <c r="AL41" s="854"/>
      <c r="AM41" s="400">
        <v>5</v>
      </c>
      <c r="AN41" s="400">
        <v>3</v>
      </c>
      <c r="AO41" s="400">
        <v>5</v>
      </c>
      <c r="AP41" s="400">
        <v>3</v>
      </c>
      <c r="AQ41" s="400">
        <v>5</v>
      </c>
      <c r="AR41" s="400">
        <v>3</v>
      </c>
      <c r="AS41" s="854"/>
      <c r="AT41" s="400">
        <v>5</v>
      </c>
      <c r="AU41" s="400">
        <v>5</v>
      </c>
      <c r="AV41" s="400">
        <v>4</v>
      </c>
      <c r="AW41" s="400">
        <v>5</v>
      </c>
      <c r="AX41" s="400">
        <v>5</v>
      </c>
      <c r="AY41" s="400">
        <v>5</v>
      </c>
      <c r="AZ41" s="400">
        <v>5</v>
      </c>
      <c r="BA41" s="400">
        <v>5</v>
      </c>
      <c r="BB41" s="409"/>
      <c r="BC41" s="400">
        <v>5</v>
      </c>
      <c r="BD41" s="400">
        <v>5</v>
      </c>
      <c r="BE41" s="854"/>
      <c r="BF41" s="400">
        <v>5</v>
      </c>
      <c r="BG41" s="400">
        <v>5</v>
      </c>
      <c r="BH41" s="854"/>
      <c r="BI41" s="400">
        <v>5</v>
      </c>
      <c r="BJ41" s="400">
        <v>5</v>
      </c>
      <c r="BK41" s="400">
        <v>3</v>
      </c>
      <c r="BL41" s="400">
        <v>5</v>
      </c>
      <c r="BM41" s="400">
        <v>1</v>
      </c>
      <c r="BN41" s="400">
        <v>5</v>
      </c>
      <c r="BO41" s="854"/>
      <c r="BP41" s="400">
        <v>5</v>
      </c>
      <c r="BQ41" s="400">
        <v>5</v>
      </c>
      <c r="BR41" s="854"/>
      <c r="BS41" s="400">
        <v>4</v>
      </c>
      <c r="BT41" s="400">
        <v>2</v>
      </c>
      <c r="BU41" s="400">
        <v>5</v>
      </c>
      <c r="BV41" s="400">
        <v>1</v>
      </c>
      <c r="BW41" s="400">
        <v>5</v>
      </c>
      <c r="BX41" s="409"/>
      <c r="BY41" s="400">
        <v>4</v>
      </c>
      <c r="BZ41" s="400">
        <v>4</v>
      </c>
      <c r="CA41" s="400">
        <v>5</v>
      </c>
      <c r="CB41" s="400">
        <v>5</v>
      </c>
      <c r="CC41" s="409"/>
      <c r="CD41" s="409"/>
      <c r="CE41" s="400">
        <v>1</v>
      </c>
      <c r="CF41" s="409"/>
      <c r="CG41" s="400">
        <v>5</v>
      </c>
      <c r="CH41" s="409"/>
      <c r="CI41" s="854"/>
      <c r="CJ41" s="409"/>
      <c r="CK41" s="400">
        <v>1</v>
      </c>
      <c r="CL41" s="854"/>
      <c r="CM41" s="689">
        <f t="shared" si="11"/>
        <v>3.2</v>
      </c>
      <c r="CN41" s="400">
        <f t="shared" si="12"/>
        <v>93</v>
      </c>
      <c r="CO41" s="854"/>
      <c r="CP41" s="689">
        <f t="shared" si="13"/>
        <v>2</v>
      </c>
      <c r="CQ41" s="400">
        <f t="shared" si="14"/>
        <v>113</v>
      </c>
      <c r="CR41" s="854"/>
      <c r="CS41" s="689">
        <f t="shared" si="15"/>
        <v>4.1842105263157894</v>
      </c>
      <c r="CT41" s="400">
        <f t="shared" si="16"/>
        <v>29</v>
      </c>
      <c r="CU41" s="854"/>
      <c r="CV41" s="400">
        <f t="shared" si="17"/>
        <v>203</v>
      </c>
      <c r="CW41" s="689">
        <f t="shared" si="18"/>
        <v>3.7592592592592591</v>
      </c>
      <c r="CX41" s="400">
        <f t="shared" si="19"/>
        <v>62</v>
      </c>
      <c r="CY41" s="854"/>
      <c r="CZ41" s="690"/>
    </row>
    <row r="42" spans="1:104" ht="30.75" customHeight="1" x14ac:dyDescent="0.25">
      <c r="A42" s="737" t="s">
        <v>687</v>
      </c>
      <c r="B42" s="738" t="s">
        <v>688</v>
      </c>
      <c r="C42" s="739" t="s">
        <v>689</v>
      </c>
      <c r="D42" s="739" t="s">
        <v>518</v>
      </c>
      <c r="E42" s="907"/>
      <c r="F42" s="740" t="s">
        <v>63</v>
      </c>
      <c r="G42" s="741">
        <f>'Stage 2 - Site Information'!N59</f>
        <v>60</v>
      </c>
      <c r="H42" s="684" t="s">
        <v>63</v>
      </c>
      <c r="I42" s="685">
        <f>'Stage 2 - Site Information'!M59</f>
        <v>1.59</v>
      </c>
      <c r="J42" s="686"/>
      <c r="K42" s="687"/>
      <c r="L42" s="854"/>
      <c r="M42" s="400">
        <f t="shared" si="10"/>
        <v>5</v>
      </c>
      <c r="N42" s="409"/>
      <c r="O42" s="400">
        <v>5</v>
      </c>
      <c r="P42" s="400">
        <v>5</v>
      </c>
      <c r="Q42" s="854"/>
      <c r="R42" s="400">
        <v>5</v>
      </c>
      <c r="S42" s="400">
        <v>5</v>
      </c>
      <c r="T42" s="400">
        <v>1</v>
      </c>
      <c r="U42" s="400">
        <v>4</v>
      </c>
      <c r="V42" s="854"/>
      <c r="W42" s="400">
        <v>4</v>
      </c>
      <c r="X42" s="400">
        <v>3</v>
      </c>
      <c r="Y42" s="400">
        <v>1</v>
      </c>
      <c r="Z42" s="400">
        <v>4</v>
      </c>
      <c r="AA42" s="854"/>
      <c r="AB42" s="400">
        <v>4</v>
      </c>
      <c r="AC42" s="400">
        <v>1</v>
      </c>
      <c r="AD42" s="854"/>
      <c r="AE42" s="400">
        <v>1</v>
      </c>
      <c r="AF42" s="400">
        <v>1</v>
      </c>
      <c r="AG42" s="854"/>
      <c r="AH42" s="400">
        <v>3</v>
      </c>
      <c r="AI42" s="400">
        <v>1</v>
      </c>
      <c r="AJ42" s="400">
        <v>1</v>
      </c>
      <c r="AK42" s="400">
        <v>2</v>
      </c>
      <c r="AL42" s="854"/>
      <c r="AM42" s="400">
        <v>5</v>
      </c>
      <c r="AN42" s="400">
        <v>5</v>
      </c>
      <c r="AO42" s="400">
        <v>5</v>
      </c>
      <c r="AP42" s="400">
        <v>4</v>
      </c>
      <c r="AQ42" s="400">
        <v>5</v>
      </c>
      <c r="AR42" s="400">
        <v>5</v>
      </c>
      <c r="AS42" s="854"/>
      <c r="AT42" s="400">
        <v>5</v>
      </c>
      <c r="AU42" s="400">
        <v>5</v>
      </c>
      <c r="AV42" s="400">
        <v>5</v>
      </c>
      <c r="AW42" s="400">
        <v>1</v>
      </c>
      <c r="AX42" s="400">
        <v>5</v>
      </c>
      <c r="AY42" s="400">
        <v>5</v>
      </c>
      <c r="AZ42" s="400">
        <v>5</v>
      </c>
      <c r="BA42" s="400">
        <v>5</v>
      </c>
      <c r="BB42" s="409"/>
      <c r="BC42" s="400">
        <v>5</v>
      </c>
      <c r="BD42" s="400">
        <v>5</v>
      </c>
      <c r="BE42" s="854"/>
      <c r="BF42" s="400">
        <v>5</v>
      </c>
      <c r="BG42" s="400">
        <v>5</v>
      </c>
      <c r="BH42" s="854"/>
      <c r="BI42" s="400">
        <v>4</v>
      </c>
      <c r="BJ42" s="400">
        <v>5</v>
      </c>
      <c r="BK42" s="400">
        <v>3</v>
      </c>
      <c r="BL42" s="400">
        <v>3</v>
      </c>
      <c r="BM42" s="400">
        <v>1</v>
      </c>
      <c r="BN42" s="400">
        <v>5</v>
      </c>
      <c r="BO42" s="854"/>
      <c r="BP42" s="400">
        <v>5</v>
      </c>
      <c r="BQ42" s="400">
        <v>3</v>
      </c>
      <c r="BR42" s="854"/>
      <c r="BS42" s="400">
        <v>4</v>
      </c>
      <c r="BT42" s="400">
        <v>4</v>
      </c>
      <c r="BU42" s="400">
        <v>5</v>
      </c>
      <c r="BV42" s="400">
        <v>2</v>
      </c>
      <c r="BW42" s="400">
        <v>5</v>
      </c>
      <c r="BX42" s="409"/>
      <c r="BY42" s="400">
        <v>5</v>
      </c>
      <c r="BZ42" s="400">
        <v>5</v>
      </c>
      <c r="CA42" s="400">
        <v>4</v>
      </c>
      <c r="CB42" s="400">
        <v>5</v>
      </c>
      <c r="CC42" s="409"/>
      <c r="CD42" s="409"/>
      <c r="CE42" s="400">
        <v>2</v>
      </c>
      <c r="CF42" s="409"/>
      <c r="CG42" s="400">
        <v>5</v>
      </c>
      <c r="CH42" s="409"/>
      <c r="CI42" s="854"/>
      <c r="CJ42" s="409"/>
      <c r="CK42" s="400">
        <v>1</v>
      </c>
      <c r="CL42" s="854"/>
      <c r="CM42" s="689">
        <f t="shared" si="11"/>
        <v>3.2</v>
      </c>
      <c r="CN42" s="400">
        <f t="shared" si="12"/>
        <v>93</v>
      </c>
      <c r="CO42" s="854"/>
      <c r="CP42" s="689">
        <f t="shared" si="13"/>
        <v>1.5</v>
      </c>
      <c r="CQ42" s="400">
        <f t="shared" si="14"/>
        <v>138</v>
      </c>
      <c r="CR42" s="854"/>
      <c r="CS42" s="689">
        <f t="shared" si="15"/>
        <v>4.2368421052631575</v>
      </c>
      <c r="CT42" s="400">
        <f t="shared" si="16"/>
        <v>24</v>
      </c>
      <c r="CU42" s="854"/>
      <c r="CV42" s="400">
        <f t="shared" si="17"/>
        <v>202</v>
      </c>
      <c r="CW42" s="689">
        <f t="shared" si="18"/>
        <v>3.7407407407407409</v>
      </c>
      <c r="CX42" s="400">
        <f t="shared" si="19"/>
        <v>68</v>
      </c>
      <c r="CY42" s="854"/>
      <c r="CZ42" s="690"/>
    </row>
    <row r="43" spans="1:104" ht="30.75" customHeight="1" x14ac:dyDescent="0.25">
      <c r="A43" s="737" t="s">
        <v>1150</v>
      </c>
      <c r="B43" s="738" t="s">
        <v>1151</v>
      </c>
      <c r="C43" s="739" t="s">
        <v>1152</v>
      </c>
      <c r="D43" s="739" t="s">
        <v>518</v>
      </c>
      <c r="E43" s="907"/>
      <c r="F43" s="740" t="s">
        <v>63</v>
      </c>
      <c r="G43" s="741">
        <f>'Stage 2 - Site Information'!N232</f>
        <v>436</v>
      </c>
      <c r="H43" s="684"/>
      <c r="I43" s="685">
        <f>'Stage 2 - Site Information'!M232</f>
        <v>14.52</v>
      </c>
      <c r="J43" s="686"/>
      <c r="K43" s="687"/>
      <c r="L43" s="854"/>
      <c r="M43" s="400">
        <f t="shared" si="10"/>
        <v>5</v>
      </c>
      <c r="N43" s="409"/>
      <c r="O43" s="400">
        <v>5</v>
      </c>
      <c r="P43" s="400">
        <v>1</v>
      </c>
      <c r="Q43" s="854"/>
      <c r="R43" s="400">
        <v>5</v>
      </c>
      <c r="S43" s="400">
        <v>5</v>
      </c>
      <c r="T43" s="400">
        <v>5</v>
      </c>
      <c r="U43" s="400">
        <v>4</v>
      </c>
      <c r="V43" s="854"/>
      <c r="W43" s="400">
        <v>4</v>
      </c>
      <c r="X43" s="400">
        <v>2</v>
      </c>
      <c r="Y43" s="400">
        <v>1</v>
      </c>
      <c r="Z43" s="400">
        <v>4</v>
      </c>
      <c r="AA43" s="854"/>
      <c r="AB43" s="400">
        <v>5</v>
      </c>
      <c r="AC43" s="400">
        <v>0</v>
      </c>
      <c r="AD43" s="854"/>
      <c r="AE43" s="400">
        <v>1</v>
      </c>
      <c r="AF43" s="400">
        <v>1</v>
      </c>
      <c r="AG43" s="854"/>
      <c r="AH43" s="400">
        <v>4</v>
      </c>
      <c r="AI43" s="400">
        <v>4</v>
      </c>
      <c r="AJ43" s="400">
        <v>5</v>
      </c>
      <c r="AK43" s="400">
        <v>2</v>
      </c>
      <c r="AL43" s="854"/>
      <c r="AM43" s="400">
        <v>5</v>
      </c>
      <c r="AN43" s="400">
        <v>5</v>
      </c>
      <c r="AO43" s="400">
        <v>5</v>
      </c>
      <c r="AP43" s="400">
        <v>3</v>
      </c>
      <c r="AQ43" s="400">
        <v>5</v>
      </c>
      <c r="AR43" s="400">
        <v>5</v>
      </c>
      <c r="AS43" s="854"/>
      <c r="AT43" s="400">
        <v>5</v>
      </c>
      <c r="AU43" s="400">
        <v>5</v>
      </c>
      <c r="AV43" s="400">
        <v>5</v>
      </c>
      <c r="AW43" s="400">
        <v>5</v>
      </c>
      <c r="AX43" s="400">
        <v>2</v>
      </c>
      <c r="AY43" s="400">
        <v>5</v>
      </c>
      <c r="AZ43" s="400">
        <v>5</v>
      </c>
      <c r="BA43" s="400">
        <v>5</v>
      </c>
      <c r="BB43" s="409"/>
      <c r="BC43" s="400">
        <v>2</v>
      </c>
      <c r="BD43" s="400">
        <v>1</v>
      </c>
      <c r="BE43" s="854"/>
      <c r="BF43" s="400">
        <v>5</v>
      </c>
      <c r="BG43" s="400">
        <v>5</v>
      </c>
      <c r="BH43" s="854"/>
      <c r="BI43" s="400">
        <v>5</v>
      </c>
      <c r="BJ43" s="400">
        <v>5</v>
      </c>
      <c r="BK43" s="400">
        <v>1</v>
      </c>
      <c r="BL43" s="400">
        <v>5</v>
      </c>
      <c r="BM43" s="400">
        <v>2</v>
      </c>
      <c r="BN43" s="400">
        <v>5</v>
      </c>
      <c r="BO43" s="854"/>
      <c r="BP43" s="400">
        <v>3</v>
      </c>
      <c r="BQ43" s="400">
        <v>5</v>
      </c>
      <c r="BR43" s="854"/>
      <c r="BS43" s="400">
        <v>4</v>
      </c>
      <c r="BT43" s="400">
        <v>2</v>
      </c>
      <c r="BU43" s="400">
        <v>4</v>
      </c>
      <c r="BV43" s="400">
        <v>2</v>
      </c>
      <c r="BW43" s="400">
        <v>2</v>
      </c>
      <c r="BX43" s="409"/>
      <c r="BY43" s="400">
        <v>3</v>
      </c>
      <c r="BZ43" s="400">
        <v>4</v>
      </c>
      <c r="CA43" s="400">
        <v>4</v>
      </c>
      <c r="CB43" s="400">
        <v>2</v>
      </c>
      <c r="CC43" s="409"/>
      <c r="CD43" s="409"/>
      <c r="CE43" s="400">
        <v>1</v>
      </c>
      <c r="CF43" s="409"/>
      <c r="CG43" s="400">
        <v>5</v>
      </c>
      <c r="CH43" s="409"/>
      <c r="CI43" s="854"/>
      <c r="CJ43" s="409"/>
      <c r="CK43" s="400">
        <v>1</v>
      </c>
      <c r="CL43" s="854"/>
      <c r="CM43" s="689">
        <f t="shared" si="11"/>
        <v>3.5</v>
      </c>
      <c r="CN43" s="400">
        <f t="shared" si="12"/>
        <v>50</v>
      </c>
      <c r="CO43" s="854"/>
      <c r="CP43" s="689">
        <f t="shared" si="13"/>
        <v>2.8333333333333335</v>
      </c>
      <c r="CQ43" s="400">
        <f t="shared" si="14"/>
        <v>85</v>
      </c>
      <c r="CR43" s="854"/>
      <c r="CS43" s="689">
        <f t="shared" si="15"/>
        <v>3.763157894736842</v>
      </c>
      <c r="CT43" s="400">
        <f t="shared" si="16"/>
        <v>81</v>
      </c>
      <c r="CU43" s="854"/>
      <c r="CV43" s="400">
        <f t="shared" si="17"/>
        <v>195</v>
      </c>
      <c r="CW43" s="689">
        <f t="shared" si="18"/>
        <v>3.6111111111111112</v>
      </c>
      <c r="CX43" s="400">
        <f t="shared" si="19"/>
        <v>96</v>
      </c>
      <c r="CY43" s="854"/>
      <c r="CZ43" s="690" t="s">
        <v>1372</v>
      </c>
    </row>
    <row r="44" spans="1:104" ht="30.75" customHeight="1" x14ac:dyDescent="0.25">
      <c r="A44" s="742" t="s">
        <v>1290</v>
      </c>
      <c r="B44" s="738" t="s">
        <v>1291</v>
      </c>
      <c r="C44" s="743" t="s">
        <v>1292</v>
      </c>
      <c r="D44" s="744" t="s">
        <v>518</v>
      </c>
      <c r="E44" s="908"/>
      <c r="F44" s="745" t="s">
        <v>63</v>
      </c>
      <c r="G44" s="741">
        <f>'Stage 2 - Site Information'!N293</f>
        <v>10</v>
      </c>
      <c r="H44" s="702"/>
      <c r="I44" s="685">
        <f>'Stage 2 - Site Information'!M293</f>
        <v>1.52</v>
      </c>
      <c r="J44" s="703"/>
      <c r="K44" s="687"/>
      <c r="L44" s="855"/>
      <c r="M44" s="400">
        <f t="shared" si="10"/>
        <v>5</v>
      </c>
      <c r="N44" s="409"/>
      <c r="O44" s="400">
        <v>1</v>
      </c>
      <c r="P44" s="400">
        <v>1</v>
      </c>
      <c r="Q44" s="855"/>
      <c r="R44" s="400">
        <v>5</v>
      </c>
      <c r="S44" s="400">
        <v>5</v>
      </c>
      <c r="T44" s="400">
        <v>1</v>
      </c>
      <c r="U44" s="400">
        <v>4</v>
      </c>
      <c r="V44" s="855"/>
      <c r="W44" s="400">
        <v>4</v>
      </c>
      <c r="X44" s="400">
        <v>3</v>
      </c>
      <c r="Y44" s="400">
        <v>1</v>
      </c>
      <c r="Z44" s="400">
        <v>4</v>
      </c>
      <c r="AA44" s="855"/>
      <c r="AB44" s="400">
        <v>5</v>
      </c>
      <c r="AC44" s="400">
        <v>0</v>
      </c>
      <c r="AD44" s="855"/>
      <c r="AE44" s="400">
        <v>5</v>
      </c>
      <c r="AF44" s="400">
        <v>5</v>
      </c>
      <c r="AG44" s="855"/>
      <c r="AH44" s="400">
        <v>4</v>
      </c>
      <c r="AI44" s="400">
        <v>4</v>
      </c>
      <c r="AJ44" s="400">
        <v>3</v>
      </c>
      <c r="AK44" s="400">
        <v>2</v>
      </c>
      <c r="AL44" s="855"/>
      <c r="AM44" s="400">
        <v>5</v>
      </c>
      <c r="AN44" s="400">
        <v>4</v>
      </c>
      <c r="AO44" s="400">
        <v>5</v>
      </c>
      <c r="AP44" s="400">
        <v>3</v>
      </c>
      <c r="AQ44" s="400">
        <v>5</v>
      </c>
      <c r="AR44" s="400">
        <v>2</v>
      </c>
      <c r="AS44" s="855"/>
      <c r="AT44" s="400">
        <v>5</v>
      </c>
      <c r="AU44" s="400">
        <v>5</v>
      </c>
      <c r="AV44" s="400">
        <v>5</v>
      </c>
      <c r="AW44" s="400">
        <v>5</v>
      </c>
      <c r="AX44" s="400">
        <v>2</v>
      </c>
      <c r="AY44" s="400">
        <v>1</v>
      </c>
      <c r="AZ44" s="400">
        <v>5</v>
      </c>
      <c r="BA44" s="400">
        <v>5</v>
      </c>
      <c r="BB44" s="409"/>
      <c r="BC44" s="400">
        <v>1</v>
      </c>
      <c r="BD44" s="400">
        <v>1</v>
      </c>
      <c r="BE44" s="855"/>
      <c r="BF44" s="400">
        <v>5</v>
      </c>
      <c r="BG44" s="400">
        <v>5</v>
      </c>
      <c r="BH44" s="855"/>
      <c r="BI44" s="400">
        <v>5</v>
      </c>
      <c r="BJ44" s="400">
        <v>5</v>
      </c>
      <c r="BK44" s="400">
        <v>1</v>
      </c>
      <c r="BL44" s="400">
        <v>5</v>
      </c>
      <c r="BM44" s="400">
        <v>5</v>
      </c>
      <c r="BN44" s="400">
        <v>5</v>
      </c>
      <c r="BO44" s="855"/>
      <c r="BP44" s="400">
        <v>5</v>
      </c>
      <c r="BQ44" s="400">
        <v>5</v>
      </c>
      <c r="BR44" s="855"/>
      <c r="BS44" s="400">
        <v>3</v>
      </c>
      <c r="BT44" s="400">
        <v>4</v>
      </c>
      <c r="BU44" s="400">
        <v>2</v>
      </c>
      <c r="BV44" s="400">
        <v>1</v>
      </c>
      <c r="BW44" s="400">
        <v>4</v>
      </c>
      <c r="BX44" s="409"/>
      <c r="BY44" s="400">
        <v>3</v>
      </c>
      <c r="BZ44" s="400">
        <v>2</v>
      </c>
      <c r="CA44" s="400">
        <v>2</v>
      </c>
      <c r="CB44" s="400">
        <v>4</v>
      </c>
      <c r="CC44" s="409"/>
      <c r="CD44" s="409"/>
      <c r="CE44" s="400">
        <v>5</v>
      </c>
      <c r="CF44" s="409"/>
      <c r="CG44" s="400">
        <v>1</v>
      </c>
      <c r="CH44" s="409"/>
      <c r="CI44" s="855"/>
      <c r="CJ44" s="409"/>
      <c r="CK44" s="400">
        <v>1</v>
      </c>
      <c r="CL44" s="855"/>
      <c r="CM44" s="689">
        <f t="shared" si="11"/>
        <v>3.2</v>
      </c>
      <c r="CN44" s="400">
        <f t="shared" si="12"/>
        <v>93</v>
      </c>
      <c r="CO44" s="855"/>
      <c r="CP44" s="689">
        <f t="shared" si="13"/>
        <v>3.8333333333333335</v>
      </c>
      <c r="CQ44" s="400">
        <f t="shared" si="14"/>
        <v>50</v>
      </c>
      <c r="CR44" s="855"/>
      <c r="CS44" s="689">
        <f t="shared" si="15"/>
        <v>3.6052631578947367</v>
      </c>
      <c r="CT44" s="400">
        <f t="shared" si="16"/>
        <v>111</v>
      </c>
      <c r="CU44" s="855"/>
      <c r="CV44" s="400">
        <f t="shared" si="17"/>
        <v>192</v>
      </c>
      <c r="CW44" s="689">
        <f t="shared" si="18"/>
        <v>3.5555555555555554</v>
      </c>
      <c r="CX44" s="400">
        <f t="shared" si="19"/>
        <v>107</v>
      </c>
      <c r="CY44" s="855"/>
      <c r="CZ44" s="691" t="s">
        <v>1432</v>
      </c>
    </row>
    <row r="45" spans="1:104" ht="30.75" customHeight="1" x14ac:dyDescent="0.25">
      <c r="A45" s="737" t="s">
        <v>578</v>
      </c>
      <c r="B45" s="738" t="s">
        <v>579</v>
      </c>
      <c r="C45" s="739" t="s">
        <v>580</v>
      </c>
      <c r="D45" s="739" t="s">
        <v>518</v>
      </c>
      <c r="E45" s="907"/>
      <c r="F45" s="740" t="s">
        <v>63</v>
      </c>
      <c r="G45" s="741">
        <f>'Stage 2 - Site Information'!N22</f>
        <v>105</v>
      </c>
      <c r="H45" s="684"/>
      <c r="I45" s="685">
        <f>'Stage 2 - Site Information'!M22</f>
        <v>6.65</v>
      </c>
      <c r="J45" s="686"/>
      <c r="K45" s="687"/>
      <c r="L45" s="854"/>
      <c r="M45" s="400">
        <f t="shared" si="10"/>
        <v>5</v>
      </c>
      <c r="N45" s="409"/>
      <c r="O45" s="400">
        <v>5</v>
      </c>
      <c r="P45" s="400">
        <v>2</v>
      </c>
      <c r="Q45" s="854"/>
      <c r="R45" s="400">
        <v>5</v>
      </c>
      <c r="S45" s="400">
        <v>5</v>
      </c>
      <c r="T45" s="400">
        <v>1</v>
      </c>
      <c r="U45" s="400">
        <v>4</v>
      </c>
      <c r="V45" s="854"/>
      <c r="W45" s="400">
        <v>4</v>
      </c>
      <c r="X45" s="400">
        <v>3</v>
      </c>
      <c r="Y45" s="400">
        <v>5</v>
      </c>
      <c r="Z45" s="400">
        <v>4</v>
      </c>
      <c r="AA45" s="854"/>
      <c r="AB45" s="400">
        <v>5</v>
      </c>
      <c r="AC45" s="400">
        <v>0</v>
      </c>
      <c r="AD45" s="854"/>
      <c r="AE45" s="400">
        <v>1</v>
      </c>
      <c r="AF45" s="400">
        <v>1</v>
      </c>
      <c r="AG45" s="854"/>
      <c r="AH45" s="400">
        <v>3</v>
      </c>
      <c r="AI45" s="400">
        <v>4</v>
      </c>
      <c r="AJ45" s="400">
        <v>5</v>
      </c>
      <c r="AK45" s="400">
        <v>2</v>
      </c>
      <c r="AL45" s="854"/>
      <c r="AM45" s="400">
        <v>5</v>
      </c>
      <c r="AN45" s="400">
        <v>2</v>
      </c>
      <c r="AO45" s="400">
        <v>5</v>
      </c>
      <c r="AP45" s="400">
        <v>4</v>
      </c>
      <c r="AQ45" s="400">
        <v>5</v>
      </c>
      <c r="AR45" s="400">
        <v>5</v>
      </c>
      <c r="AS45" s="854"/>
      <c r="AT45" s="400">
        <v>2</v>
      </c>
      <c r="AU45" s="400">
        <v>1</v>
      </c>
      <c r="AV45" s="400">
        <v>4</v>
      </c>
      <c r="AW45" s="400">
        <v>5</v>
      </c>
      <c r="AX45" s="400">
        <v>3</v>
      </c>
      <c r="AY45" s="400">
        <v>5</v>
      </c>
      <c r="AZ45" s="400">
        <v>5</v>
      </c>
      <c r="BA45" s="400">
        <v>5</v>
      </c>
      <c r="BB45" s="409"/>
      <c r="BC45" s="400">
        <v>3</v>
      </c>
      <c r="BD45" s="400">
        <v>3</v>
      </c>
      <c r="BE45" s="854"/>
      <c r="BF45" s="400">
        <v>5</v>
      </c>
      <c r="BG45" s="400">
        <v>4</v>
      </c>
      <c r="BH45" s="854"/>
      <c r="BI45" s="400">
        <v>4</v>
      </c>
      <c r="BJ45" s="400">
        <v>3</v>
      </c>
      <c r="BK45" s="400">
        <v>1</v>
      </c>
      <c r="BL45" s="400">
        <v>4</v>
      </c>
      <c r="BM45" s="400">
        <v>1</v>
      </c>
      <c r="BN45" s="400">
        <v>5</v>
      </c>
      <c r="BO45" s="854"/>
      <c r="BP45" s="400">
        <v>5</v>
      </c>
      <c r="BQ45" s="400">
        <v>5</v>
      </c>
      <c r="BR45" s="854"/>
      <c r="BS45" s="400">
        <v>4</v>
      </c>
      <c r="BT45" s="400">
        <v>4</v>
      </c>
      <c r="BU45" s="400">
        <v>2</v>
      </c>
      <c r="BV45" s="400">
        <v>1</v>
      </c>
      <c r="BW45" s="400">
        <v>5</v>
      </c>
      <c r="BX45" s="409"/>
      <c r="BY45" s="400">
        <v>4</v>
      </c>
      <c r="BZ45" s="400">
        <v>1</v>
      </c>
      <c r="CA45" s="400">
        <v>3</v>
      </c>
      <c r="CB45" s="400">
        <v>4</v>
      </c>
      <c r="CC45" s="409"/>
      <c r="CD45" s="409"/>
      <c r="CE45" s="400">
        <v>1</v>
      </c>
      <c r="CF45" s="409"/>
      <c r="CG45" s="400">
        <v>5</v>
      </c>
      <c r="CH45" s="409"/>
      <c r="CI45" s="854"/>
      <c r="CJ45" s="409"/>
      <c r="CK45" s="400">
        <v>1</v>
      </c>
      <c r="CL45" s="854"/>
      <c r="CM45" s="689">
        <f t="shared" si="11"/>
        <v>3.6</v>
      </c>
      <c r="CN45" s="400">
        <f t="shared" si="12"/>
        <v>36</v>
      </c>
      <c r="CO45" s="854"/>
      <c r="CP45" s="689">
        <f t="shared" si="13"/>
        <v>2.6666666666666665</v>
      </c>
      <c r="CQ45" s="400">
        <f t="shared" si="14"/>
        <v>94</v>
      </c>
      <c r="CR45" s="854"/>
      <c r="CS45" s="689">
        <f t="shared" si="15"/>
        <v>3.5263157894736841</v>
      </c>
      <c r="CT45" s="400">
        <f t="shared" si="16"/>
        <v>120</v>
      </c>
      <c r="CU45" s="854"/>
      <c r="CV45" s="400">
        <f t="shared" si="17"/>
        <v>186</v>
      </c>
      <c r="CW45" s="689">
        <f t="shared" si="18"/>
        <v>3.4444444444444446</v>
      </c>
      <c r="CX45" s="400">
        <f t="shared" si="19"/>
        <v>127</v>
      </c>
      <c r="CY45" s="854"/>
      <c r="CZ45" s="690"/>
    </row>
    <row r="46" spans="1:104" ht="30.75" customHeight="1" x14ac:dyDescent="0.25">
      <c r="A46" s="737" t="s">
        <v>984</v>
      </c>
      <c r="B46" s="738" t="s">
        <v>985</v>
      </c>
      <c r="C46" s="739" t="s">
        <v>986</v>
      </c>
      <c r="D46" s="739" t="s">
        <v>518</v>
      </c>
      <c r="E46" s="907"/>
      <c r="F46" s="740" t="s">
        <v>63</v>
      </c>
      <c r="G46" s="741">
        <f>'Stage 2 - Site Information'!N172</f>
        <v>38</v>
      </c>
      <c r="H46" s="684"/>
      <c r="I46" s="685">
        <f>'Stage 2 - Site Information'!M172</f>
        <v>1.26</v>
      </c>
      <c r="J46" s="686"/>
      <c r="K46" s="687"/>
      <c r="L46" s="854"/>
      <c r="M46" s="400">
        <f t="shared" si="10"/>
        <v>5</v>
      </c>
      <c r="N46" s="409"/>
      <c r="O46" s="400">
        <v>5</v>
      </c>
      <c r="P46" s="400">
        <v>1</v>
      </c>
      <c r="Q46" s="854"/>
      <c r="R46" s="400">
        <v>5</v>
      </c>
      <c r="S46" s="400">
        <v>3</v>
      </c>
      <c r="T46" s="400">
        <v>1</v>
      </c>
      <c r="U46" s="400">
        <v>3</v>
      </c>
      <c r="V46" s="854"/>
      <c r="W46" s="400">
        <v>4</v>
      </c>
      <c r="X46" s="400">
        <v>3</v>
      </c>
      <c r="Y46" s="400">
        <v>3</v>
      </c>
      <c r="Z46" s="400">
        <v>4</v>
      </c>
      <c r="AA46" s="854"/>
      <c r="AB46" s="400">
        <v>4</v>
      </c>
      <c r="AC46" s="400">
        <v>0</v>
      </c>
      <c r="AD46" s="854"/>
      <c r="AE46" s="400">
        <v>1</v>
      </c>
      <c r="AF46" s="400">
        <v>1</v>
      </c>
      <c r="AG46" s="854"/>
      <c r="AH46" s="400">
        <v>3</v>
      </c>
      <c r="AI46" s="400">
        <v>3</v>
      </c>
      <c r="AJ46" s="400">
        <v>3</v>
      </c>
      <c r="AK46" s="400">
        <v>2</v>
      </c>
      <c r="AL46" s="854"/>
      <c r="AM46" s="400">
        <v>1</v>
      </c>
      <c r="AN46" s="400">
        <v>2</v>
      </c>
      <c r="AO46" s="400">
        <v>4</v>
      </c>
      <c r="AP46" s="400">
        <v>3</v>
      </c>
      <c r="AQ46" s="400">
        <v>5</v>
      </c>
      <c r="AR46" s="400">
        <v>5</v>
      </c>
      <c r="AS46" s="854"/>
      <c r="AT46" s="400">
        <v>5</v>
      </c>
      <c r="AU46" s="400">
        <v>5</v>
      </c>
      <c r="AV46" s="400">
        <v>3</v>
      </c>
      <c r="AW46" s="400">
        <v>3</v>
      </c>
      <c r="AX46" s="400">
        <v>2</v>
      </c>
      <c r="AY46" s="400">
        <v>5</v>
      </c>
      <c r="AZ46" s="400">
        <v>5</v>
      </c>
      <c r="BA46" s="400">
        <v>5</v>
      </c>
      <c r="BB46" s="409"/>
      <c r="BC46" s="400">
        <v>4</v>
      </c>
      <c r="BD46" s="400">
        <v>4</v>
      </c>
      <c r="BE46" s="854"/>
      <c r="BF46" s="400">
        <v>3</v>
      </c>
      <c r="BG46" s="400">
        <v>4</v>
      </c>
      <c r="BH46" s="854"/>
      <c r="BI46" s="400">
        <v>5</v>
      </c>
      <c r="BJ46" s="400">
        <v>3</v>
      </c>
      <c r="BK46" s="400">
        <v>3</v>
      </c>
      <c r="BL46" s="400">
        <v>5</v>
      </c>
      <c r="BM46" s="400">
        <v>5</v>
      </c>
      <c r="BN46" s="400">
        <v>5</v>
      </c>
      <c r="BO46" s="854"/>
      <c r="BP46" s="400">
        <v>5</v>
      </c>
      <c r="BQ46" s="400">
        <v>5</v>
      </c>
      <c r="BR46" s="854"/>
      <c r="BS46" s="400">
        <v>4</v>
      </c>
      <c r="BT46" s="400">
        <v>2</v>
      </c>
      <c r="BU46" s="400">
        <v>4</v>
      </c>
      <c r="BV46" s="400">
        <v>1</v>
      </c>
      <c r="BW46" s="400">
        <v>3</v>
      </c>
      <c r="BX46" s="409"/>
      <c r="BY46" s="400">
        <v>4</v>
      </c>
      <c r="BZ46" s="400">
        <v>4</v>
      </c>
      <c r="CA46" s="400">
        <v>5</v>
      </c>
      <c r="CB46" s="400">
        <v>3</v>
      </c>
      <c r="CC46" s="409"/>
      <c r="CD46" s="409"/>
      <c r="CE46" s="400">
        <v>2</v>
      </c>
      <c r="CF46" s="409"/>
      <c r="CG46" s="400">
        <v>5</v>
      </c>
      <c r="CH46" s="409"/>
      <c r="CI46" s="854"/>
      <c r="CJ46" s="409"/>
      <c r="CK46" s="400">
        <v>1</v>
      </c>
      <c r="CL46" s="854"/>
      <c r="CM46" s="689">
        <f t="shared" si="11"/>
        <v>3</v>
      </c>
      <c r="CN46" s="400">
        <f t="shared" si="12"/>
        <v>117</v>
      </c>
      <c r="CO46" s="854"/>
      <c r="CP46" s="689">
        <f t="shared" si="13"/>
        <v>2.1666666666666665</v>
      </c>
      <c r="CQ46" s="400">
        <f t="shared" si="14"/>
        <v>108</v>
      </c>
      <c r="CR46" s="854"/>
      <c r="CS46" s="689">
        <f t="shared" si="15"/>
        <v>3.736842105263158</v>
      </c>
      <c r="CT46" s="400">
        <f t="shared" si="16"/>
        <v>85</v>
      </c>
      <c r="CU46" s="854"/>
      <c r="CV46" s="400">
        <f t="shared" si="17"/>
        <v>185</v>
      </c>
      <c r="CW46" s="689">
        <f t="shared" si="18"/>
        <v>3.425925925925926</v>
      </c>
      <c r="CX46" s="400">
        <f t="shared" si="19"/>
        <v>130</v>
      </c>
      <c r="CY46" s="854"/>
      <c r="CZ46" s="690" t="s">
        <v>1364</v>
      </c>
    </row>
    <row r="47" spans="1:104" ht="30.75" customHeight="1" x14ac:dyDescent="0.25">
      <c r="A47" s="746" t="s">
        <v>1327</v>
      </c>
      <c r="B47" s="747" t="s">
        <v>3028</v>
      </c>
      <c r="C47" s="748" t="s">
        <v>1328</v>
      </c>
      <c r="D47" s="748" t="s">
        <v>518</v>
      </c>
      <c r="E47" s="910"/>
      <c r="F47" s="745" t="s">
        <v>63</v>
      </c>
      <c r="G47" s="741">
        <f>'Stage 2 - Site Information'!N313</f>
        <v>125</v>
      </c>
      <c r="H47" s="702"/>
      <c r="I47" s="685">
        <f>'Stage 2 - Site Information'!M313</f>
        <v>4.2</v>
      </c>
      <c r="J47" s="703"/>
      <c r="K47" s="704"/>
      <c r="L47" s="857"/>
      <c r="M47" s="400">
        <f t="shared" si="10"/>
        <v>5</v>
      </c>
      <c r="N47" s="409"/>
      <c r="O47" s="400">
        <v>4</v>
      </c>
      <c r="P47" s="400">
        <v>2</v>
      </c>
      <c r="Q47" s="857"/>
      <c r="R47" s="400">
        <v>3</v>
      </c>
      <c r="S47" s="400">
        <v>3</v>
      </c>
      <c r="T47" s="400">
        <v>1</v>
      </c>
      <c r="U47" s="400">
        <v>3</v>
      </c>
      <c r="V47" s="857"/>
      <c r="W47" s="400">
        <v>4</v>
      </c>
      <c r="X47" s="400">
        <v>3</v>
      </c>
      <c r="Y47" s="400">
        <v>5</v>
      </c>
      <c r="Z47" s="400">
        <v>4</v>
      </c>
      <c r="AA47" s="857"/>
      <c r="AB47" s="400">
        <v>4</v>
      </c>
      <c r="AC47" s="400">
        <v>0</v>
      </c>
      <c r="AD47" s="857"/>
      <c r="AE47" s="400">
        <v>1</v>
      </c>
      <c r="AF47" s="400">
        <v>1</v>
      </c>
      <c r="AG47" s="857"/>
      <c r="AH47" s="400">
        <v>4</v>
      </c>
      <c r="AI47" s="400">
        <v>3</v>
      </c>
      <c r="AJ47" s="400">
        <v>1</v>
      </c>
      <c r="AK47" s="400">
        <v>2</v>
      </c>
      <c r="AL47" s="857"/>
      <c r="AM47" s="400">
        <v>5</v>
      </c>
      <c r="AN47" s="400">
        <v>3</v>
      </c>
      <c r="AO47" s="400">
        <v>5</v>
      </c>
      <c r="AP47" s="400">
        <v>3</v>
      </c>
      <c r="AQ47" s="400">
        <v>5</v>
      </c>
      <c r="AR47" s="400">
        <v>5</v>
      </c>
      <c r="AS47" s="857"/>
      <c r="AT47" s="400">
        <v>2</v>
      </c>
      <c r="AU47" s="400">
        <v>5</v>
      </c>
      <c r="AV47" s="400">
        <v>3</v>
      </c>
      <c r="AW47" s="400">
        <v>3</v>
      </c>
      <c r="AX47" s="400">
        <v>1</v>
      </c>
      <c r="AY47" s="400">
        <v>5</v>
      </c>
      <c r="AZ47" s="400">
        <v>5</v>
      </c>
      <c r="BA47" s="400">
        <v>5</v>
      </c>
      <c r="BB47" s="409"/>
      <c r="BC47" s="400">
        <v>4</v>
      </c>
      <c r="BD47" s="400">
        <v>4</v>
      </c>
      <c r="BE47" s="857"/>
      <c r="BF47" s="400">
        <v>5</v>
      </c>
      <c r="BG47" s="400">
        <v>5</v>
      </c>
      <c r="BH47" s="857"/>
      <c r="BI47" s="400">
        <v>5</v>
      </c>
      <c r="BJ47" s="400">
        <v>5</v>
      </c>
      <c r="BK47" s="400">
        <v>1</v>
      </c>
      <c r="BL47" s="400">
        <v>5</v>
      </c>
      <c r="BM47" s="400">
        <v>5</v>
      </c>
      <c r="BN47" s="400">
        <v>5</v>
      </c>
      <c r="BO47" s="857"/>
      <c r="BP47" s="400">
        <v>5</v>
      </c>
      <c r="BQ47" s="400">
        <v>5</v>
      </c>
      <c r="BR47" s="857"/>
      <c r="BS47" s="400">
        <v>4</v>
      </c>
      <c r="BT47" s="400">
        <v>2</v>
      </c>
      <c r="BU47" s="400">
        <v>5</v>
      </c>
      <c r="BV47" s="400">
        <v>1</v>
      </c>
      <c r="BW47" s="400">
        <v>3</v>
      </c>
      <c r="BX47" s="409"/>
      <c r="BY47" s="400">
        <v>3</v>
      </c>
      <c r="BZ47" s="400">
        <v>3</v>
      </c>
      <c r="CA47" s="400">
        <v>2</v>
      </c>
      <c r="CB47" s="400">
        <v>3</v>
      </c>
      <c r="CC47" s="409"/>
      <c r="CD47" s="409"/>
      <c r="CE47" s="400">
        <v>1</v>
      </c>
      <c r="CF47" s="409"/>
      <c r="CG47" s="400">
        <v>5</v>
      </c>
      <c r="CH47" s="409"/>
      <c r="CI47" s="857"/>
      <c r="CJ47" s="409"/>
      <c r="CK47" s="400">
        <v>1</v>
      </c>
      <c r="CL47" s="857"/>
      <c r="CM47" s="689">
        <f t="shared" si="11"/>
        <v>3</v>
      </c>
      <c r="CN47" s="400">
        <f t="shared" si="12"/>
        <v>117</v>
      </c>
      <c r="CO47" s="857"/>
      <c r="CP47" s="689">
        <f t="shared" si="13"/>
        <v>2</v>
      </c>
      <c r="CQ47" s="400">
        <f t="shared" si="14"/>
        <v>113</v>
      </c>
      <c r="CR47" s="857"/>
      <c r="CS47" s="689">
        <f t="shared" si="15"/>
        <v>3.736842105263158</v>
      </c>
      <c r="CT47" s="400">
        <f t="shared" si="16"/>
        <v>85</v>
      </c>
      <c r="CU47" s="857"/>
      <c r="CV47" s="400">
        <f t="shared" si="17"/>
        <v>184</v>
      </c>
      <c r="CW47" s="689">
        <f t="shared" si="18"/>
        <v>3.4074074074074074</v>
      </c>
      <c r="CX47" s="400">
        <f t="shared" si="19"/>
        <v>132</v>
      </c>
      <c r="CY47" s="857"/>
      <c r="CZ47" s="690"/>
    </row>
    <row r="48" spans="1:104" ht="30.75" customHeight="1" x14ac:dyDescent="0.25">
      <c r="A48" s="737" t="s">
        <v>1162</v>
      </c>
      <c r="B48" s="738" t="s">
        <v>1163</v>
      </c>
      <c r="C48" s="739" t="s">
        <v>986</v>
      </c>
      <c r="D48" s="739" t="s">
        <v>518</v>
      </c>
      <c r="E48" s="907"/>
      <c r="F48" s="740" t="s">
        <v>63</v>
      </c>
      <c r="G48" s="741">
        <f>'Stage 2 - Site Information'!N237</f>
        <v>80</v>
      </c>
      <c r="H48" s="684"/>
      <c r="I48" s="685">
        <f>'Stage 2 - Site Information'!M237</f>
        <v>3.77</v>
      </c>
      <c r="J48" s="686"/>
      <c r="K48" s="687"/>
      <c r="L48" s="854"/>
      <c r="M48" s="400">
        <f t="shared" si="10"/>
        <v>5</v>
      </c>
      <c r="N48" s="409"/>
      <c r="O48" s="400">
        <v>5</v>
      </c>
      <c r="P48" s="400">
        <v>1</v>
      </c>
      <c r="Q48" s="854"/>
      <c r="R48" s="400">
        <v>5</v>
      </c>
      <c r="S48" s="400">
        <v>3</v>
      </c>
      <c r="T48" s="400">
        <v>1</v>
      </c>
      <c r="U48" s="400">
        <v>3</v>
      </c>
      <c r="V48" s="854"/>
      <c r="W48" s="400">
        <v>4</v>
      </c>
      <c r="X48" s="400">
        <v>3</v>
      </c>
      <c r="Y48" s="400">
        <v>5</v>
      </c>
      <c r="Z48" s="400">
        <v>4</v>
      </c>
      <c r="AA48" s="854"/>
      <c r="AB48" s="400">
        <v>4</v>
      </c>
      <c r="AC48" s="400">
        <v>0</v>
      </c>
      <c r="AD48" s="854"/>
      <c r="AE48" s="400">
        <v>1</v>
      </c>
      <c r="AF48" s="400">
        <v>1</v>
      </c>
      <c r="AG48" s="854"/>
      <c r="AH48" s="400">
        <v>3</v>
      </c>
      <c r="AI48" s="400">
        <v>4</v>
      </c>
      <c r="AJ48" s="400">
        <v>3</v>
      </c>
      <c r="AK48" s="400">
        <v>2</v>
      </c>
      <c r="AL48" s="854"/>
      <c r="AM48" s="400">
        <v>1</v>
      </c>
      <c r="AN48" s="400">
        <v>1</v>
      </c>
      <c r="AO48" s="400">
        <v>4</v>
      </c>
      <c r="AP48" s="400">
        <v>2</v>
      </c>
      <c r="AQ48" s="400">
        <v>5</v>
      </c>
      <c r="AR48" s="400">
        <v>3</v>
      </c>
      <c r="AS48" s="854"/>
      <c r="AT48" s="400">
        <v>5</v>
      </c>
      <c r="AU48" s="400">
        <v>5</v>
      </c>
      <c r="AV48" s="400">
        <v>3</v>
      </c>
      <c r="AW48" s="400">
        <v>3</v>
      </c>
      <c r="AX48" s="400">
        <v>2</v>
      </c>
      <c r="AY48" s="400">
        <v>5</v>
      </c>
      <c r="AZ48" s="400">
        <v>5</v>
      </c>
      <c r="BA48" s="400">
        <v>5</v>
      </c>
      <c r="BB48" s="409"/>
      <c r="BC48" s="400">
        <v>3</v>
      </c>
      <c r="BD48" s="400">
        <v>4</v>
      </c>
      <c r="BE48" s="854"/>
      <c r="BF48" s="400">
        <v>3</v>
      </c>
      <c r="BG48" s="400">
        <v>2</v>
      </c>
      <c r="BH48" s="854"/>
      <c r="BI48" s="400">
        <v>5</v>
      </c>
      <c r="BJ48" s="400">
        <v>5</v>
      </c>
      <c r="BK48" s="400">
        <v>3</v>
      </c>
      <c r="BL48" s="400">
        <v>5</v>
      </c>
      <c r="BM48" s="400">
        <v>5</v>
      </c>
      <c r="BN48" s="400">
        <v>5</v>
      </c>
      <c r="BO48" s="854"/>
      <c r="BP48" s="400">
        <v>5</v>
      </c>
      <c r="BQ48" s="400">
        <v>5</v>
      </c>
      <c r="BR48" s="854"/>
      <c r="BS48" s="400">
        <v>3</v>
      </c>
      <c r="BT48" s="400">
        <v>2</v>
      </c>
      <c r="BU48" s="400">
        <v>4</v>
      </c>
      <c r="BV48" s="400">
        <v>1</v>
      </c>
      <c r="BW48" s="400">
        <v>3</v>
      </c>
      <c r="BX48" s="409"/>
      <c r="BY48" s="400">
        <v>4</v>
      </c>
      <c r="BZ48" s="400">
        <v>4</v>
      </c>
      <c r="CA48" s="400">
        <v>5</v>
      </c>
      <c r="CB48" s="400">
        <v>3</v>
      </c>
      <c r="CC48" s="409"/>
      <c r="CD48" s="409"/>
      <c r="CE48" s="400">
        <v>2</v>
      </c>
      <c r="CF48" s="409"/>
      <c r="CG48" s="400">
        <v>5</v>
      </c>
      <c r="CH48" s="409"/>
      <c r="CI48" s="854"/>
      <c r="CJ48" s="409"/>
      <c r="CK48" s="400">
        <v>1</v>
      </c>
      <c r="CL48" s="854"/>
      <c r="CM48" s="689">
        <f t="shared" si="11"/>
        <v>3.2</v>
      </c>
      <c r="CN48" s="400">
        <f t="shared" si="12"/>
        <v>93</v>
      </c>
      <c r="CO48" s="854"/>
      <c r="CP48" s="689">
        <f t="shared" si="13"/>
        <v>2.3333333333333335</v>
      </c>
      <c r="CQ48" s="400">
        <f t="shared" si="14"/>
        <v>105</v>
      </c>
      <c r="CR48" s="854"/>
      <c r="CS48" s="689">
        <f t="shared" si="15"/>
        <v>3.5789473684210527</v>
      </c>
      <c r="CT48" s="400">
        <f t="shared" si="16"/>
        <v>116</v>
      </c>
      <c r="CU48" s="854"/>
      <c r="CV48" s="400">
        <f t="shared" si="17"/>
        <v>182</v>
      </c>
      <c r="CW48" s="689">
        <f t="shared" si="18"/>
        <v>3.3703703703703702</v>
      </c>
      <c r="CX48" s="400">
        <f t="shared" si="19"/>
        <v>136</v>
      </c>
      <c r="CY48" s="854"/>
      <c r="CZ48" s="690"/>
    </row>
    <row r="49" spans="1:104" ht="30.75" customHeight="1" x14ac:dyDescent="0.25">
      <c r="A49" s="737" t="s">
        <v>874</v>
      </c>
      <c r="B49" s="738" t="s">
        <v>875</v>
      </c>
      <c r="C49" s="739" t="s">
        <v>740</v>
      </c>
      <c r="D49" s="739" t="s">
        <v>518</v>
      </c>
      <c r="E49" s="907"/>
      <c r="F49" s="740" t="s">
        <v>63</v>
      </c>
      <c r="G49" s="741">
        <f>'Stage 2 - Site Information'!N129</f>
        <v>27</v>
      </c>
      <c r="H49" s="684"/>
      <c r="I49" s="685">
        <f>'Stage 2 - Site Information'!M129</f>
        <v>0.9</v>
      </c>
      <c r="J49" s="686" t="s">
        <v>682</v>
      </c>
      <c r="K49" s="687"/>
      <c r="L49" s="854"/>
      <c r="M49" s="400">
        <f t="shared" si="10"/>
        <v>5</v>
      </c>
      <c r="N49" s="409"/>
      <c r="O49" s="400">
        <v>1</v>
      </c>
      <c r="P49" s="400">
        <v>1</v>
      </c>
      <c r="Q49" s="854"/>
      <c r="R49" s="400">
        <v>5</v>
      </c>
      <c r="S49" s="400">
        <v>5</v>
      </c>
      <c r="T49" s="400">
        <v>3</v>
      </c>
      <c r="U49" s="400">
        <v>4</v>
      </c>
      <c r="V49" s="854"/>
      <c r="W49" s="400">
        <v>4</v>
      </c>
      <c r="X49" s="400">
        <v>3</v>
      </c>
      <c r="Y49" s="400">
        <v>1</v>
      </c>
      <c r="Z49" s="400">
        <v>4</v>
      </c>
      <c r="AA49" s="854"/>
      <c r="AB49" s="400">
        <v>5</v>
      </c>
      <c r="AC49" s="400">
        <v>0</v>
      </c>
      <c r="AD49" s="854"/>
      <c r="AE49" s="400">
        <v>5</v>
      </c>
      <c r="AF49" s="400">
        <v>5</v>
      </c>
      <c r="AG49" s="854"/>
      <c r="AH49" s="400">
        <v>4</v>
      </c>
      <c r="AI49" s="400">
        <v>3</v>
      </c>
      <c r="AJ49" s="400">
        <v>1</v>
      </c>
      <c r="AK49" s="400">
        <v>2</v>
      </c>
      <c r="AL49" s="854"/>
      <c r="AM49" s="400">
        <v>5</v>
      </c>
      <c r="AN49" s="400">
        <v>3</v>
      </c>
      <c r="AO49" s="400">
        <v>5</v>
      </c>
      <c r="AP49" s="400">
        <v>3</v>
      </c>
      <c r="AQ49" s="400">
        <v>5</v>
      </c>
      <c r="AR49" s="400">
        <v>3</v>
      </c>
      <c r="AS49" s="854"/>
      <c r="AT49" s="400">
        <v>5</v>
      </c>
      <c r="AU49" s="400">
        <v>5</v>
      </c>
      <c r="AV49" s="400">
        <v>5</v>
      </c>
      <c r="AW49" s="400">
        <v>3</v>
      </c>
      <c r="AX49" s="400">
        <v>1</v>
      </c>
      <c r="AY49" s="400">
        <v>1</v>
      </c>
      <c r="AZ49" s="400">
        <v>5</v>
      </c>
      <c r="BA49" s="400">
        <v>5</v>
      </c>
      <c r="BB49" s="409"/>
      <c r="BC49" s="400">
        <v>2</v>
      </c>
      <c r="BD49" s="400">
        <v>4</v>
      </c>
      <c r="BE49" s="854"/>
      <c r="BF49" s="400">
        <v>5</v>
      </c>
      <c r="BG49" s="400">
        <v>5</v>
      </c>
      <c r="BH49" s="854"/>
      <c r="BI49" s="400">
        <v>5</v>
      </c>
      <c r="BJ49" s="400">
        <v>3</v>
      </c>
      <c r="BK49" s="400">
        <v>1</v>
      </c>
      <c r="BL49" s="400">
        <v>4</v>
      </c>
      <c r="BM49" s="400">
        <v>5</v>
      </c>
      <c r="BN49" s="400">
        <v>3</v>
      </c>
      <c r="BO49" s="854"/>
      <c r="BP49" s="400">
        <v>5</v>
      </c>
      <c r="BQ49" s="400">
        <v>5</v>
      </c>
      <c r="BR49" s="854"/>
      <c r="BS49" s="400">
        <v>2</v>
      </c>
      <c r="BT49" s="400">
        <v>1</v>
      </c>
      <c r="BU49" s="400">
        <v>1</v>
      </c>
      <c r="BV49" s="400">
        <v>3</v>
      </c>
      <c r="BW49" s="400">
        <v>1</v>
      </c>
      <c r="BX49" s="409"/>
      <c r="BY49" s="400">
        <v>2</v>
      </c>
      <c r="BZ49" s="400">
        <v>2</v>
      </c>
      <c r="CA49" s="400">
        <v>3</v>
      </c>
      <c r="CB49" s="400">
        <v>1</v>
      </c>
      <c r="CC49" s="409"/>
      <c r="CD49" s="409"/>
      <c r="CE49" s="400">
        <v>1</v>
      </c>
      <c r="CF49" s="409"/>
      <c r="CG49" s="400">
        <v>3</v>
      </c>
      <c r="CH49" s="409"/>
      <c r="CI49" s="854"/>
      <c r="CJ49" s="409"/>
      <c r="CK49" s="400">
        <v>1</v>
      </c>
      <c r="CL49" s="854"/>
      <c r="CM49" s="689">
        <f t="shared" si="11"/>
        <v>3.4</v>
      </c>
      <c r="CN49" s="400">
        <f t="shared" si="12"/>
        <v>57</v>
      </c>
      <c r="CO49" s="854"/>
      <c r="CP49" s="689">
        <f t="shared" si="13"/>
        <v>3.3333333333333335</v>
      </c>
      <c r="CQ49" s="400">
        <f t="shared" si="14"/>
        <v>79</v>
      </c>
      <c r="CR49" s="854"/>
      <c r="CS49" s="689">
        <f t="shared" si="15"/>
        <v>3.2105263157894739</v>
      </c>
      <c r="CT49" s="400">
        <f t="shared" si="16"/>
        <v>142</v>
      </c>
      <c r="CU49" s="854"/>
      <c r="CV49" s="400">
        <f t="shared" si="17"/>
        <v>176</v>
      </c>
      <c r="CW49" s="689">
        <f t="shared" si="18"/>
        <v>3.2592592592592591</v>
      </c>
      <c r="CX49" s="400">
        <f t="shared" si="19"/>
        <v>142</v>
      </c>
      <c r="CY49" s="854"/>
      <c r="CZ49" s="691" t="s">
        <v>1440</v>
      </c>
    </row>
    <row r="50" spans="1:104" ht="30.75" customHeight="1" x14ac:dyDescent="0.25">
      <c r="A50" s="742" t="s">
        <v>508</v>
      </c>
      <c r="B50" s="738" t="s">
        <v>516</v>
      </c>
      <c r="C50" s="743" t="s">
        <v>517</v>
      </c>
      <c r="D50" s="744" t="s">
        <v>518</v>
      </c>
      <c r="E50" s="908"/>
      <c r="F50" s="745" t="s">
        <v>63</v>
      </c>
      <c r="G50" s="741">
        <f>'Stage 2 - Site Information'!N310</f>
        <v>650</v>
      </c>
      <c r="H50" s="702"/>
      <c r="I50" s="685">
        <f>'Stage 2 - Site Information'!M310</f>
        <v>22.53</v>
      </c>
      <c r="J50" s="703"/>
      <c r="K50" s="687"/>
      <c r="L50" s="855"/>
      <c r="M50" s="400">
        <f t="shared" si="10"/>
        <v>5</v>
      </c>
      <c r="N50" s="409"/>
      <c r="O50" s="400">
        <v>5</v>
      </c>
      <c r="P50" s="400">
        <v>1</v>
      </c>
      <c r="Q50" s="855"/>
      <c r="R50" s="400">
        <v>3</v>
      </c>
      <c r="S50" s="400">
        <v>3</v>
      </c>
      <c r="T50" s="400">
        <v>1</v>
      </c>
      <c r="U50" s="400">
        <v>3</v>
      </c>
      <c r="V50" s="855"/>
      <c r="W50" s="400">
        <v>5</v>
      </c>
      <c r="X50" s="400">
        <v>3</v>
      </c>
      <c r="Y50" s="400">
        <v>1</v>
      </c>
      <c r="Z50" s="400">
        <v>4</v>
      </c>
      <c r="AA50" s="855"/>
      <c r="AB50" s="400">
        <v>4</v>
      </c>
      <c r="AC50" s="400">
        <v>0</v>
      </c>
      <c r="AD50" s="855"/>
      <c r="AE50" s="400">
        <v>1</v>
      </c>
      <c r="AF50" s="400">
        <v>1</v>
      </c>
      <c r="AG50" s="855"/>
      <c r="AH50" s="400">
        <v>4</v>
      </c>
      <c r="AI50" s="400">
        <v>4</v>
      </c>
      <c r="AJ50" s="400">
        <v>5</v>
      </c>
      <c r="AK50" s="400">
        <v>2</v>
      </c>
      <c r="AL50" s="855"/>
      <c r="AM50" s="400">
        <v>3</v>
      </c>
      <c r="AN50" s="400">
        <v>3</v>
      </c>
      <c r="AO50" s="400">
        <v>5</v>
      </c>
      <c r="AP50" s="400">
        <v>3</v>
      </c>
      <c r="AQ50" s="400">
        <v>5</v>
      </c>
      <c r="AR50" s="400">
        <v>5</v>
      </c>
      <c r="AS50" s="855"/>
      <c r="AT50" s="400">
        <v>5</v>
      </c>
      <c r="AU50" s="400">
        <v>5</v>
      </c>
      <c r="AV50" s="400">
        <v>3</v>
      </c>
      <c r="AW50" s="400">
        <v>1</v>
      </c>
      <c r="AX50" s="400">
        <v>2</v>
      </c>
      <c r="AY50" s="400">
        <v>5</v>
      </c>
      <c r="AZ50" s="400">
        <v>5</v>
      </c>
      <c r="BA50" s="400">
        <v>5</v>
      </c>
      <c r="BB50" s="409"/>
      <c r="BC50" s="400">
        <v>1</v>
      </c>
      <c r="BD50" s="400">
        <v>1</v>
      </c>
      <c r="BE50" s="855"/>
      <c r="BF50" s="400">
        <v>5</v>
      </c>
      <c r="BG50" s="400">
        <v>2</v>
      </c>
      <c r="BH50" s="855"/>
      <c r="BI50" s="400">
        <v>5</v>
      </c>
      <c r="BJ50" s="400">
        <v>5</v>
      </c>
      <c r="BK50" s="400">
        <v>1</v>
      </c>
      <c r="BL50" s="400">
        <v>5</v>
      </c>
      <c r="BM50" s="400">
        <v>1</v>
      </c>
      <c r="BN50" s="400">
        <v>5</v>
      </c>
      <c r="BO50" s="855"/>
      <c r="BP50" s="400">
        <v>5</v>
      </c>
      <c r="BQ50" s="400">
        <v>5</v>
      </c>
      <c r="BR50" s="855"/>
      <c r="BS50" s="400">
        <v>2</v>
      </c>
      <c r="BT50" s="400">
        <v>1</v>
      </c>
      <c r="BU50" s="400">
        <v>3</v>
      </c>
      <c r="BV50" s="400">
        <v>2</v>
      </c>
      <c r="BW50" s="400">
        <v>2</v>
      </c>
      <c r="BX50" s="409"/>
      <c r="BY50" s="400">
        <v>4</v>
      </c>
      <c r="BZ50" s="400">
        <v>2</v>
      </c>
      <c r="CA50" s="400">
        <v>2</v>
      </c>
      <c r="CB50" s="400">
        <v>2</v>
      </c>
      <c r="CC50" s="409"/>
      <c r="CD50" s="409"/>
      <c r="CE50" s="400">
        <v>1</v>
      </c>
      <c r="CF50" s="409"/>
      <c r="CG50" s="400">
        <v>5</v>
      </c>
      <c r="CH50" s="409"/>
      <c r="CI50" s="855"/>
      <c r="CJ50" s="409"/>
      <c r="CK50" s="400">
        <v>1</v>
      </c>
      <c r="CL50" s="855"/>
      <c r="CM50" s="689">
        <f t="shared" si="11"/>
        <v>2.7</v>
      </c>
      <c r="CN50" s="400">
        <f t="shared" si="12"/>
        <v>139</v>
      </c>
      <c r="CO50" s="855"/>
      <c r="CP50" s="689">
        <f t="shared" si="13"/>
        <v>2.8333333333333335</v>
      </c>
      <c r="CQ50" s="400">
        <f t="shared" si="14"/>
        <v>85</v>
      </c>
      <c r="CR50" s="855"/>
      <c r="CS50" s="689">
        <f t="shared" si="15"/>
        <v>3.236842105263158</v>
      </c>
      <c r="CT50" s="400">
        <f t="shared" si="16"/>
        <v>141</v>
      </c>
      <c r="CU50" s="855"/>
      <c r="CV50" s="400">
        <f t="shared" si="17"/>
        <v>167</v>
      </c>
      <c r="CW50" s="689">
        <f t="shared" si="18"/>
        <v>3.0925925925925926</v>
      </c>
      <c r="CX50" s="400">
        <f t="shared" si="19"/>
        <v>145</v>
      </c>
      <c r="CY50" s="855"/>
      <c r="CZ50" s="690"/>
    </row>
    <row r="51" spans="1:104" ht="30.75" customHeight="1" x14ac:dyDescent="0.25">
      <c r="A51" s="742" t="s">
        <v>1312</v>
      </c>
      <c r="B51" s="738" t="s">
        <v>1813</v>
      </c>
      <c r="C51" s="743" t="s">
        <v>1313</v>
      </c>
      <c r="D51" s="744" t="s">
        <v>518</v>
      </c>
      <c r="E51" s="908"/>
      <c r="F51" s="745" t="s">
        <v>63</v>
      </c>
      <c r="G51" s="741">
        <f>'Stage 2 - Site Information'!N303</f>
        <v>300</v>
      </c>
      <c r="H51" s="702"/>
      <c r="I51" s="685">
        <f>'Stage 2 - Site Information'!M303</f>
        <v>11.32</v>
      </c>
      <c r="J51" s="703"/>
      <c r="K51" s="687"/>
      <c r="L51" s="855"/>
      <c r="M51" s="400">
        <f t="shared" si="10"/>
        <v>5</v>
      </c>
      <c r="N51" s="409"/>
      <c r="O51" s="400">
        <v>1</v>
      </c>
      <c r="P51" s="400">
        <v>2</v>
      </c>
      <c r="Q51" s="855"/>
      <c r="R51" s="400">
        <v>3</v>
      </c>
      <c r="S51" s="400">
        <v>5</v>
      </c>
      <c r="T51" s="400">
        <v>1</v>
      </c>
      <c r="U51" s="400">
        <v>4</v>
      </c>
      <c r="V51" s="855"/>
      <c r="W51" s="400">
        <v>4</v>
      </c>
      <c r="X51" s="400">
        <v>3</v>
      </c>
      <c r="Y51" s="400">
        <v>1</v>
      </c>
      <c r="Z51" s="400">
        <v>4</v>
      </c>
      <c r="AA51" s="855"/>
      <c r="AB51" s="400">
        <v>3</v>
      </c>
      <c r="AC51" s="400">
        <v>0</v>
      </c>
      <c r="AD51" s="855"/>
      <c r="AE51" s="400">
        <v>5</v>
      </c>
      <c r="AF51" s="400">
        <v>5</v>
      </c>
      <c r="AG51" s="855"/>
      <c r="AH51" s="400">
        <v>4</v>
      </c>
      <c r="AI51" s="400">
        <v>4</v>
      </c>
      <c r="AJ51" s="400">
        <v>3</v>
      </c>
      <c r="AK51" s="400">
        <v>2</v>
      </c>
      <c r="AL51" s="855"/>
      <c r="AM51" s="400">
        <v>5</v>
      </c>
      <c r="AN51" s="400">
        <v>4</v>
      </c>
      <c r="AO51" s="400">
        <v>5</v>
      </c>
      <c r="AP51" s="400">
        <v>3</v>
      </c>
      <c r="AQ51" s="400">
        <v>5</v>
      </c>
      <c r="AR51" s="400">
        <v>2</v>
      </c>
      <c r="AS51" s="855"/>
      <c r="AT51" s="400">
        <v>2</v>
      </c>
      <c r="AU51" s="400">
        <v>1</v>
      </c>
      <c r="AV51" s="400">
        <v>2</v>
      </c>
      <c r="AW51" s="400">
        <v>1</v>
      </c>
      <c r="AX51" s="400">
        <v>1</v>
      </c>
      <c r="AY51" s="400">
        <v>1</v>
      </c>
      <c r="AZ51" s="400">
        <v>3</v>
      </c>
      <c r="BA51" s="400">
        <v>5</v>
      </c>
      <c r="BB51" s="409"/>
      <c r="BC51" s="400">
        <v>2</v>
      </c>
      <c r="BD51" s="400">
        <v>3</v>
      </c>
      <c r="BE51" s="855"/>
      <c r="BF51" s="400">
        <v>5</v>
      </c>
      <c r="BG51" s="400">
        <v>5</v>
      </c>
      <c r="BH51" s="855"/>
      <c r="BI51" s="400">
        <v>5</v>
      </c>
      <c r="BJ51" s="400">
        <v>5</v>
      </c>
      <c r="BK51" s="400">
        <v>1</v>
      </c>
      <c r="BL51" s="400">
        <v>4</v>
      </c>
      <c r="BM51" s="400">
        <v>1</v>
      </c>
      <c r="BN51" s="400">
        <v>5</v>
      </c>
      <c r="BO51" s="855"/>
      <c r="BP51" s="400">
        <v>5</v>
      </c>
      <c r="BQ51" s="400">
        <v>5</v>
      </c>
      <c r="BR51" s="855"/>
      <c r="BS51" s="400">
        <v>3</v>
      </c>
      <c r="BT51" s="400">
        <v>2</v>
      </c>
      <c r="BU51" s="400">
        <v>3</v>
      </c>
      <c r="BV51" s="400">
        <v>1</v>
      </c>
      <c r="BW51" s="400">
        <v>1</v>
      </c>
      <c r="BX51" s="409"/>
      <c r="BY51" s="400">
        <v>2</v>
      </c>
      <c r="BZ51" s="400">
        <v>3</v>
      </c>
      <c r="CA51" s="400">
        <v>2</v>
      </c>
      <c r="CB51" s="400">
        <v>2</v>
      </c>
      <c r="CC51" s="409"/>
      <c r="CD51" s="409"/>
      <c r="CE51" s="400">
        <v>1</v>
      </c>
      <c r="CF51" s="409"/>
      <c r="CG51" s="400">
        <v>4</v>
      </c>
      <c r="CH51" s="409"/>
      <c r="CI51" s="855"/>
      <c r="CJ51" s="409"/>
      <c r="CK51" s="400">
        <v>1</v>
      </c>
      <c r="CL51" s="855"/>
      <c r="CM51" s="689">
        <f t="shared" si="11"/>
        <v>2.8</v>
      </c>
      <c r="CN51" s="400">
        <f t="shared" si="12"/>
        <v>135</v>
      </c>
      <c r="CO51" s="855"/>
      <c r="CP51" s="689">
        <f t="shared" si="13"/>
        <v>3.8333333333333335</v>
      </c>
      <c r="CQ51" s="400">
        <f t="shared" si="14"/>
        <v>50</v>
      </c>
      <c r="CR51" s="855"/>
      <c r="CS51" s="689">
        <f t="shared" si="15"/>
        <v>2.9210526315789473</v>
      </c>
      <c r="CT51" s="400">
        <f t="shared" si="16"/>
        <v>146</v>
      </c>
      <c r="CU51" s="855"/>
      <c r="CV51" s="400">
        <f t="shared" si="17"/>
        <v>162</v>
      </c>
      <c r="CW51" s="689">
        <f t="shared" si="18"/>
        <v>3</v>
      </c>
      <c r="CX51" s="400">
        <f t="shared" si="19"/>
        <v>146</v>
      </c>
      <c r="CY51" s="855"/>
      <c r="CZ51" s="691" t="s">
        <v>1450</v>
      </c>
    </row>
    <row r="52" spans="1:104" ht="30.75" customHeight="1" x14ac:dyDescent="0.25">
      <c r="A52" s="720" t="s">
        <v>990</v>
      </c>
      <c r="B52" s="721" t="s">
        <v>991</v>
      </c>
      <c r="C52" s="722" t="s">
        <v>992</v>
      </c>
      <c r="D52" s="722" t="s">
        <v>535</v>
      </c>
      <c r="E52" s="907"/>
      <c r="F52" s="723" t="s">
        <v>63</v>
      </c>
      <c r="G52" s="724">
        <f>'Stage 2 - Site Information'!N174</f>
        <v>10</v>
      </c>
      <c r="H52" s="684"/>
      <c r="I52" s="685">
        <f>'Stage 2 - Site Information'!M174</f>
        <v>0.28999999999999998</v>
      </c>
      <c r="J52" s="686"/>
      <c r="K52" s="687"/>
      <c r="L52" s="854"/>
      <c r="M52" s="400">
        <f t="shared" si="10"/>
        <v>5</v>
      </c>
      <c r="N52" s="409"/>
      <c r="O52" s="400">
        <v>5</v>
      </c>
      <c r="P52" s="400">
        <v>2</v>
      </c>
      <c r="Q52" s="854"/>
      <c r="R52" s="400">
        <v>5</v>
      </c>
      <c r="S52" s="400">
        <v>5</v>
      </c>
      <c r="T52" s="400">
        <v>5</v>
      </c>
      <c r="U52" s="400">
        <v>4</v>
      </c>
      <c r="V52" s="854"/>
      <c r="W52" s="400">
        <v>4</v>
      </c>
      <c r="X52" s="400">
        <v>5</v>
      </c>
      <c r="Y52" s="400">
        <v>5</v>
      </c>
      <c r="Z52" s="400">
        <v>4</v>
      </c>
      <c r="AA52" s="854"/>
      <c r="AB52" s="400">
        <v>5</v>
      </c>
      <c r="AC52" s="400">
        <v>0</v>
      </c>
      <c r="AD52" s="854"/>
      <c r="AE52" s="400">
        <v>1</v>
      </c>
      <c r="AF52" s="400">
        <v>1</v>
      </c>
      <c r="AG52" s="854"/>
      <c r="AH52" s="400">
        <v>2</v>
      </c>
      <c r="AI52" s="400">
        <v>3</v>
      </c>
      <c r="AJ52" s="400">
        <v>1</v>
      </c>
      <c r="AK52" s="400">
        <v>4</v>
      </c>
      <c r="AL52" s="854"/>
      <c r="AM52" s="400">
        <v>5</v>
      </c>
      <c r="AN52" s="400">
        <v>5</v>
      </c>
      <c r="AO52" s="400">
        <v>2</v>
      </c>
      <c r="AP52" s="400">
        <v>5</v>
      </c>
      <c r="AQ52" s="400">
        <v>5</v>
      </c>
      <c r="AR52" s="400">
        <v>4</v>
      </c>
      <c r="AS52" s="854"/>
      <c r="AT52" s="400">
        <v>5</v>
      </c>
      <c r="AU52" s="400">
        <v>5</v>
      </c>
      <c r="AV52" s="400">
        <v>5</v>
      </c>
      <c r="AW52" s="400">
        <v>5</v>
      </c>
      <c r="AX52" s="400">
        <v>5</v>
      </c>
      <c r="AY52" s="400">
        <v>5</v>
      </c>
      <c r="AZ52" s="400">
        <v>5</v>
      </c>
      <c r="BA52" s="400">
        <v>5</v>
      </c>
      <c r="BB52" s="409"/>
      <c r="BC52" s="400">
        <v>5</v>
      </c>
      <c r="BD52" s="400">
        <v>5</v>
      </c>
      <c r="BE52" s="854"/>
      <c r="BF52" s="400">
        <v>5</v>
      </c>
      <c r="BG52" s="400">
        <v>5</v>
      </c>
      <c r="BH52" s="854"/>
      <c r="BI52" s="400">
        <v>5</v>
      </c>
      <c r="BJ52" s="400">
        <v>5</v>
      </c>
      <c r="BK52" s="400">
        <v>3</v>
      </c>
      <c r="BL52" s="400">
        <v>5</v>
      </c>
      <c r="BM52" s="400">
        <v>5</v>
      </c>
      <c r="BN52" s="400">
        <v>5</v>
      </c>
      <c r="BO52" s="854"/>
      <c r="BP52" s="400">
        <v>5</v>
      </c>
      <c r="BQ52" s="400">
        <v>5</v>
      </c>
      <c r="BR52" s="854"/>
      <c r="BS52" s="400">
        <v>4</v>
      </c>
      <c r="BT52" s="400">
        <v>2</v>
      </c>
      <c r="BU52" s="400">
        <v>5</v>
      </c>
      <c r="BV52" s="400">
        <v>5</v>
      </c>
      <c r="BW52" s="400">
        <v>5</v>
      </c>
      <c r="BX52" s="409"/>
      <c r="BY52" s="400">
        <v>5</v>
      </c>
      <c r="BZ52" s="400">
        <v>4</v>
      </c>
      <c r="CA52" s="400">
        <v>2</v>
      </c>
      <c r="CB52" s="400">
        <v>5</v>
      </c>
      <c r="CC52" s="409"/>
      <c r="CD52" s="409"/>
      <c r="CE52" s="400">
        <v>4</v>
      </c>
      <c r="CF52" s="409"/>
      <c r="CG52" s="400">
        <v>5</v>
      </c>
      <c r="CH52" s="409"/>
      <c r="CI52" s="854"/>
      <c r="CJ52" s="409"/>
      <c r="CK52" s="400">
        <v>1</v>
      </c>
      <c r="CL52" s="854"/>
      <c r="CM52" s="689">
        <f t="shared" si="11"/>
        <v>4.2</v>
      </c>
      <c r="CN52" s="400">
        <f t="shared" si="12"/>
        <v>5</v>
      </c>
      <c r="CO52" s="854"/>
      <c r="CP52" s="689">
        <f t="shared" si="13"/>
        <v>2</v>
      </c>
      <c r="CQ52" s="400">
        <f t="shared" si="14"/>
        <v>113</v>
      </c>
      <c r="CR52" s="854"/>
      <c r="CS52" s="689">
        <f t="shared" si="15"/>
        <v>4.5</v>
      </c>
      <c r="CT52" s="400">
        <f t="shared" si="16"/>
        <v>5</v>
      </c>
      <c r="CU52" s="854"/>
      <c r="CV52" s="400">
        <f t="shared" si="17"/>
        <v>225</v>
      </c>
      <c r="CW52" s="689">
        <f t="shared" si="18"/>
        <v>4.166666666666667</v>
      </c>
      <c r="CX52" s="400">
        <f t="shared" si="19"/>
        <v>2</v>
      </c>
      <c r="CY52" s="854"/>
      <c r="CZ52" s="699" t="s">
        <v>1374</v>
      </c>
    </row>
    <row r="53" spans="1:104" ht="30.75" customHeight="1" x14ac:dyDescent="0.25">
      <c r="A53" s="720" t="s">
        <v>851</v>
      </c>
      <c r="B53" s="721" t="s">
        <v>852</v>
      </c>
      <c r="C53" s="722" t="s">
        <v>853</v>
      </c>
      <c r="D53" s="722" t="s">
        <v>535</v>
      </c>
      <c r="E53" s="907"/>
      <c r="F53" s="723" t="s">
        <v>63</v>
      </c>
      <c r="G53" s="724">
        <f>'Stage 2 - Site Information'!N120</f>
        <v>79</v>
      </c>
      <c r="H53" s="684"/>
      <c r="I53" s="685">
        <f>'Stage 2 - Site Information'!M120</f>
        <v>2.79</v>
      </c>
      <c r="J53" s="686" t="s">
        <v>854</v>
      </c>
      <c r="K53" s="687"/>
      <c r="L53" s="854"/>
      <c r="M53" s="400">
        <f t="shared" si="10"/>
        <v>5</v>
      </c>
      <c r="N53" s="409"/>
      <c r="O53" s="400">
        <v>5</v>
      </c>
      <c r="P53" s="400">
        <v>1</v>
      </c>
      <c r="Q53" s="854"/>
      <c r="R53" s="400">
        <v>5</v>
      </c>
      <c r="S53" s="400">
        <v>5</v>
      </c>
      <c r="T53" s="400">
        <v>5</v>
      </c>
      <c r="U53" s="400">
        <v>5</v>
      </c>
      <c r="V53" s="854"/>
      <c r="W53" s="400">
        <v>4</v>
      </c>
      <c r="X53" s="400">
        <v>5</v>
      </c>
      <c r="Y53" s="400">
        <v>5</v>
      </c>
      <c r="Z53" s="400">
        <v>4</v>
      </c>
      <c r="AA53" s="854"/>
      <c r="AB53" s="400">
        <v>5</v>
      </c>
      <c r="AC53" s="400">
        <v>0</v>
      </c>
      <c r="AD53" s="854"/>
      <c r="AE53" s="400">
        <v>1</v>
      </c>
      <c r="AF53" s="400">
        <v>3</v>
      </c>
      <c r="AG53" s="854"/>
      <c r="AH53" s="400">
        <v>2</v>
      </c>
      <c r="AI53" s="400">
        <v>4</v>
      </c>
      <c r="AJ53" s="400">
        <v>1</v>
      </c>
      <c r="AK53" s="400">
        <v>4</v>
      </c>
      <c r="AL53" s="854"/>
      <c r="AM53" s="400">
        <v>1</v>
      </c>
      <c r="AN53" s="400">
        <v>3</v>
      </c>
      <c r="AO53" s="400">
        <v>2</v>
      </c>
      <c r="AP53" s="400">
        <v>4</v>
      </c>
      <c r="AQ53" s="400">
        <v>5</v>
      </c>
      <c r="AR53" s="400">
        <v>5</v>
      </c>
      <c r="AS53" s="854"/>
      <c r="AT53" s="400">
        <v>5</v>
      </c>
      <c r="AU53" s="400">
        <v>5</v>
      </c>
      <c r="AV53" s="400">
        <v>4</v>
      </c>
      <c r="AW53" s="400">
        <v>5</v>
      </c>
      <c r="AX53" s="400">
        <v>5</v>
      </c>
      <c r="AY53" s="400">
        <v>5</v>
      </c>
      <c r="AZ53" s="400">
        <v>5</v>
      </c>
      <c r="BA53" s="400">
        <v>5</v>
      </c>
      <c r="BB53" s="409"/>
      <c r="BC53" s="400">
        <v>5</v>
      </c>
      <c r="BD53" s="400">
        <v>5</v>
      </c>
      <c r="BE53" s="854"/>
      <c r="BF53" s="400">
        <v>5</v>
      </c>
      <c r="BG53" s="400">
        <v>5</v>
      </c>
      <c r="BH53" s="854"/>
      <c r="BI53" s="400">
        <v>5</v>
      </c>
      <c r="BJ53" s="400">
        <v>5</v>
      </c>
      <c r="BK53" s="400">
        <v>3</v>
      </c>
      <c r="BL53" s="400">
        <v>5</v>
      </c>
      <c r="BM53" s="400">
        <v>5</v>
      </c>
      <c r="BN53" s="400">
        <v>5</v>
      </c>
      <c r="BO53" s="854"/>
      <c r="BP53" s="400">
        <v>5</v>
      </c>
      <c r="BQ53" s="400">
        <v>5</v>
      </c>
      <c r="BR53" s="854"/>
      <c r="BS53" s="400">
        <v>4</v>
      </c>
      <c r="BT53" s="400">
        <v>2</v>
      </c>
      <c r="BU53" s="400">
        <v>3</v>
      </c>
      <c r="BV53" s="400">
        <v>5</v>
      </c>
      <c r="BW53" s="400">
        <v>5</v>
      </c>
      <c r="BX53" s="409"/>
      <c r="BY53" s="400">
        <v>5</v>
      </c>
      <c r="BZ53" s="400">
        <v>4</v>
      </c>
      <c r="CA53" s="400">
        <v>3</v>
      </c>
      <c r="CB53" s="400">
        <v>4</v>
      </c>
      <c r="CC53" s="409"/>
      <c r="CD53" s="409"/>
      <c r="CE53" s="400">
        <v>4</v>
      </c>
      <c r="CF53" s="409"/>
      <c r="CG53" s="400">
        <v>5</v>
      </c>
      <c r="CH53" s="409"/>
      <c r="CI53" s="854"/>
      <c r="CJ53" s="409"/>
      <c r="CK53" s="400">
        <v>5</v>
      </c>
      <c r="CL53" s="854"/>
      <c r="CM53" s="689">
        <f t="shared" si="11"/>
        <v>4.3</v>
      </c>
      <c r="CN53" s="400">
        <f t="shared" si="12"/>
        <v>3</v>
      </c>
      <c r="CO53" s="854"/>
      <c r="CP53" s="689">
        <f t="shared" si="13"/>
        <v>2.5</v>
      </c>
      <c r="CQ53" s="400">
        <f t="shared" si="14"/>
        <v>100</v>
      </c>
      <c r="CR53" s="854"/>
      <c r="CS53" s="689">
        <f t="shared" si="15"/>
        <v>4.3684210526315788</v>
      </c>
      <c r="CT53" s="400">
        <f t="shared" si="16"/>
        <v>14</v>
      </c>
      <c r="CU53" s="854"/>
      <c r="CV53" s="400">
        <f t="shared" si="17"/>
        <v>224</v>
      </c>
      <c r="CW53" s="689">
        <f t="shared" si="18"/>
        <v>4.1481481481481479</v>
      </c>
      <c r="CX53" s="400">
        <f t="shared" si="19"/>
        <v>3</v>
      </c>
      <c r="CY53" s="854"/>
      <c r="CZ53" s="690"/>
    </row>
    <row r="54" spans="1:104" ht="30.75" customHeight="1" x14ac:dyDescent="0.25">
      <c r="A54" s="720" t="s">
        <v>642</v>
      </c>
      <c r="B54" s="721" t="s">
        <v>643</v>
      </c>
      <c r="C54" s="722" t="s">
        <v>644</v>
      </c>
      <c r="D54" s="722" t="s">
        <v>535</v>
      </c>
      <c r="E54" s="907"/>
      <c r="F54" s="723" t="s">
        <v>63</v>
      </c>
      <c r="G54" s="724">
        <f>'Stage 2 - Site Information'!N43</f>
        <v>15</v>
      </c>
      <c r="H54" s="684"/>
      <c r="I54" s="685">
        <f>'Stage 2 - Site Information'!M43</f>
        <v>0.67</v>
      </c>
      <c r="J54" s="686" t="s">
        <v>854</v>
      </c>
      <c r="K54" s="687"/>
      <c r="L54" s="854"/>
      <c r="M54" s="400">
        <f t="shared" si="10"/>
        <v>5</v>
      </c>
      <c r="N54" s="409"/>
      <c r="O54" s="400">
        <v>5</v>
      </c>
      <c r="P54" s="400">
        <v>1</v>
      </c>
      <c r="Q54" s="854"/>
      <c r="R54" s="400">
        <v>5</v>
      </c>
      <c r="S54" s="400">
        <v>5</v>
      </c>
      <c r="T54" s="400">
        <v>5</v>
      </c>
      <c r="U54" s="400">
        <v>4</v>
      </c>
      <c r="V54" s="854"/>
      <c r="W54" s="400">
        <v>4</v>
      </c>
      <c r="X54" s="400">
        <v>3</v>
      </c>
      <c r="Y54" s="400">
        <v>3</v>
      </c>
      <c r="Z54" s="400">
        <v>4</v>
      </c>
      <c r="AA54" s="854"/>
      <c r="AB54" s="400">
        <v>5</v>
      </c>
      <c r="AC54" s="400">
        <v>0</v>
      </c>
      <c r="AD54" s="854"/>
      <c r="AE54" s="400">
        <v>1</v>
      </c>
      <c r="AF54" s="400">
        <v>1</v>
      </c>
      <c r="AG54" s="854"/>
      <c r="AH54" s="400">
        <v>5</v>
      </c>
      <c r="AI54" s="400">
        <v>3</v>
      </c>
      <c r="AJ54" s="400">
        <v>1</v>
      </c>
      <c r="AK54" s="400">
        <v>2</v>
      </c>
      <c r="AL54" s="854"/>
      <c r="AM54" s="400">
        <v>5</v>
      </c>
      <c r="AN54" s="400">
        <v>3</v>
      </c>
      <c r="AO54" s="400">
        <v>3</v>
      </c>
      <c r="AP54" s="400">
        <v>3</v>
      </c>
      <c r="AQ54" s="400">
        <v>5</v>
      </c>
      <c r="AR54" s="400">
        <v>5</v>
      </c>
      <c r="AS54" s="854"/>
      <c r="AT54" s="400">
        <v>5</v>
      </c>
      <c r="AU54" s="400">
        <v>5</v>
      </c>
      <c r="AV54" s="400">
        <v>5</v>
      </c>
      <c r="AW54" s="400">
        <v>5</v>
      </c>
      <c r="AX54" s="400">
        <v>5</v>
      </c>
      <c r="AY54" s="400">
        <v>5</v>
      </c>
      <c r="AZ54" s="400">
        <v>1</v>
      </c>
      <c r="BA54" s="400">
        <v>5</v>
      </c>
      <c r="BB54" s="409"/>
      <c r="BC54" s="400">
        <v>5</v>
      </c>
      <c r="BD54" s="400">
        <v>5</v>
      </c>
      <c r="BE54" s="854"/>
      <c r="BF54" s="400">
        <v>5</v>
      </c>
      <c r="BG54" s="400">
        <v>5</v>
      </c>
      <c r="BH54" s="854"/>
      <c r="BI54" s="400">
        <v>5</v>
      </c>
      <c r="BJ54" s="400">
        <v>3</v>
      </c>
      <c r="BK54" s="400">
        <v>3</v>
      </c>
      <c r="BL54" s="400">
        <v>5</v>
      </c>
      <c r="BM54" s="400">
        <v>5</v>
      </c>
      <c r="BN54" s="400">
        <v>5</v>
      </c>
      <c r="BO54" s="854"/>
      <c r="BP54" s="400">
        <v>5</v>
      </c>
      <c r="BQ54" s="400">
        <v>5</v>
      </c>
      <c r="BR54" s="854"/>
      <c r="BS54" s="400">
        <v>3</v>
      </c>
      <c r="BT54" s="400">
        <v>4</v>
      </c>
      <c r="BU54" s="400">
        <v>4</v>
      </c>
      <c r="BV54" s="400">
        <v>5</v>
      </c>
      <c r="BW54" s="400">
        <v>5</v>
      </c>
      <c r="BX54" s="409"/>
      <c r="BY54" s="400">
        <v>5</v>
      </c>
      <c r="BZ54" s="400">
        <v>5</v>
      </c>
      <c r="CA54" s="400">
        <v>5</v>
      </c>
      <c r="CB54" s="400">
        <v>5</v>
      </c>
      <c r="CC54" s="409"/>
      <c r="CD54" s="409"/>
      <c r="CE54" s="400">
        <v>2</v>
      </c>
      <c r="CF54" s="409"/>
      <c r="CG54" s="400">
        <v>4</v>
      </c>
      <c r="CH54" s="409"/>
      <c r="CI54" s="854"/>
      <c r="CJ54" s="409"/>
      <c r="CK54" s="400">
        <v>1</v>
      </c>
      <c r="CL54" s="854"/>
      <c r="CM54" s="689">
        <f t="shared" si="11"/>
        <v>3.8</v>
      </c>
      <c r="CN54" s="400">
        <f t="shared" si="12"/>
        <v>19</v>
      </c>
      <c r="CO54" s="854"/>
      <c r="CP54" s="689">
        <f t="shared" si="13"/>
        <v>2.1666666666666665</v>
      </c>
      <c r="CQ54" s="400">
        <f t="shared" si="14"/>
        <v>108</v>
      </c>
      <c r="CR54" s="854"/>
      <c r="CS54" s="689">
        <f t="shared" si="15"/>
        <v>4.3157894736842106</v>
      </c>
      <c r="CT54" s="400">
        <f t="shared" si="16"/>
        <v>18</v>
      </c>
      <c r="CU54" s="854"/>
      <c r="CV54" s="400">
        <f t="shared" si="17"/>
        <v>215</v>
      </c>
      <c r="CW54" s="689">
        <f t="shared" si="18"/>
        <v>3.9814814814814814</v>
      </c>
      <c r="CX54" s="400">
        <f t="shared" si="19"/>
        <v>11</v>
      </c>
      <c r="CY54" s="854"/>
      <c r="CZ54" s="690"/>
    </row>
    <row r="55" spans="1:104" ht="30.75" customHeight="1" x14ac:dyDescent="0.25">
      <c r="A55" s="720" t="s">
        <v>690</v>
      </c>
      <c r="B55" s="721" t="s">
        <v>691</v>
      </c>
      <c r="C55" s="722" t="s">
        <v>599</v>
      </c>
      <c r="D55" s="722" t="s">
        <v>535</v>
      </c>
      <c r="E55" s="907"/>
      <c r="F55" s="723" t="s">
        <v>63</v>
      </c>
      <c r="G55" s="724">
        <f>'Stage 2 - Site Information'!N60</f>
        <v>26</v>
      </c>
      <c r="H55" s="684"/>
      <c r="I55" s="685">
        <f>'Stage 2 - Site Information'!M60</f>
        <v>0.28999999999999998</v>
      </c>
      <c r="J55" s="686"/>
      <c r="K55" s="687"/>
      <c r="L55" s="854"/>
      <c r="M55" s="400">
        <f t="shared" si="10"/>
        <v>5</v>
      </c>
      <c r="N55" s="409"/>
      <c r="O55" s="400">
        <v>5</v>
      </c>
      <c r="P55" s="400">
        <v>5</v>
      </c>
      <c r="Q55" s="854"/>
      <c r="R55" s="400">
        <v>5</v>
      </c>
      <c r="S55" s="400">
        <v>5</v>
      </c>
      <c r="T55" s="400">
        <v>1</v>
      </c>
      <c r="U55" s="400">
        <v>4</v>
      </c>
      <c r="V55" s="854"/>
      <c r="W55" s="400">
        <v>4</v>
      </c>
      <c r="X55" s="400">
        <v>4</v>
      </c>
      <c r="Y55" s="400">
        <v>1</v>
      </c>
      <c r="Z55" s="400">
        <v>4</v>
      </c>
      <c r="AA55" s="854"/>
      <c r="AB55" s="400">
        <v>4</v>
      </c>
      <c r="AC55" s="400">
        <v>5</v>
      </c>
      <c r="AD55" s="854"/>
      <c r="AE55" s="400">
        <v>1</v>
      </c>
      <c r="AF55" s="400">
        <v>1</v>
      </c>
      <c r="AG55" s="854"/>
      <c r="AH55" s="400">
        <v>2</v>
      </c>
      <c r="AI55" s="400">
        <v>1</v>
      </c>
      <c r="AJ55" s="400">
        <v>1</v>
      </c>
      <c r="AK55" s="400">
        <v>2</v>
      </c>
      <c r="AL55" s="854"/>
      <c r="AM55" s="400">
        <v>5</v>
      </c>
      <c r="AN55" s="400">
        <v>5</v>
      </c>
      <c r="AO55" s="400">
        <v>5</v>
      </c>
      <c r="AP55" s="400">
        <v>5</v>
      </c>
      <c r="AQ55" s="400">
        <v>5</v>
      </c>
      <c r="AR55" s="400">
        <v>5</v>
      </c>
      <c r="AS55" s="854"/>
      <c r="AT55" s="400">
        <v>5</v>
      </c>
      <c r="AU55" s="400">
        <v>5</v>
      </c>
      <c r="AV55" s="400">
        <v>5</v>
      </c>
      <c r="AW55" s="400">
        <v>5</v>
      </c>
      <c r="AX55" s="400">
        <v>5</v>
      </c>
      <c r="AY55" s="400">
        <v>5</v>
      </c>
      <c r="AZ55" s="400">
        <v>5</v>
      </c>
      <c r="BA55" s="400">
        <v>5</v>
      </c>
      <c r="BB55" s="409"/>
      <c r="BC55" s="400">
        <v>5</v>
      </c>
      <c r="BD55" s="400">
        <v>5</v>
      </c>
      <c r="BE55" s="854"/>
      <c r="BF55" s="400">
        <v>5</v>
      </c>
      <c r="BG55" s="400">
        <v>5</v>
      </c>
      <c r="BH55" s="854"/>
      <c r="BI55" s="400">
        <v>1</v>
      </c>
      <c r="BJ55" s="400">
        <v>5</v>
      </c>
      <c r="BK55" s="400">
        <v>3</v>
      </c>
      <c r="BL55" s="400">
        <v>5</v>
      </c>
      <c r="BM55" s="400">
        <v>5</v>
      </c>
      <c r="BN55" s="400">
        <v>5</v>
      </c>
      <c r="BO55" s="854"/>
      <c r="BP55" s="400">
        <v>5</v>
      </c>
      <c r="BQ55" s="400">
        <v>5</v>
      </c>
      <c r="BR55" s="854"/>
      <c r="BS55" s="400">
        <v>4</v>
      </c>
      <c r="BT55" s="400">
        <v>2</v>
      </c>
      <c r="BU55" s="400">
        <v>3</v>
      </c>
      <c r="BV55" s="400">
        <v>5</v>
      </c>
      <c r="BW55" s="400">
        <v>5</v>
      </c>
      <c r="BX55" s="409"/>
      <c r="BY55" s="400">
        <v>5</v>
      </c>
      <c r="BZ55" s="400">
        <v>4</v>
      </c>
      <c r="CA55" s="400">
        <v>4</v>
      </c>
      <c r="CB55" s="400">
        <v>3</v>
      </c>
      <c r="CC55" s="409"/>
      <c r="CD55" s="409"/>
      <c r="CE55" s="400">
        <v>5</v>
      </c>
      <c r="CF55" s="409"/>
      <c r="CG55" s="400">
        <v>5</v>
      </c>
      <c r="CH55" s="409"/>
      <c r="CI55" s="854"/>
      <c r="CJ55" s="409"/>
      <c r="CK55" s="400">
        <v>1</v>
      </c>
      <c r="CL55" s="854"/>
      <c r="CM55" s="689">
        <f t="shared" si="11"/>
        <v>3.7</v>
      </c>
      <c r="CN55" s="400">
        <f t="shared" si="12"/>
        <v>30</v>
      </c>
      <c r="CO55" s="854"/>
      <c r="CP55" s="689">
        <f t="shared" si="13"/>
        <v>1.3333333333333333</v>
      </c>
      <c r="CQ55" s="400">
        <f t="shared" si="14"/>
        <v>139</v>
      </c>
      <c r="CR55" s="854"/>
      <c r="CS55" s="689">
        <f t="shared" si="15"/>
        <v>4.4736842105263159</v>
      </c>
      <c r="CT55" s="400">
        <f t="shared" si="16"/>
        <v>7</v>
      </c>
      <c r="CU55" s="854"/>
      <c r="CV55" s="400">
        <f t="shared" si="17"/>
        <v>215</v>
      </c>
      <c r="CW55" s="689">
        <f t="shared" si="18"/>
        <v>3.9814814814814814</v>
      </c>
      <c r="CX55" s="400">
        <f t="shared" si="19"/>
        <v>11</v>
      </c>
      <c r="CY55" s="854"/>
      <c r="CZ55" s="690"/>
    </row>
    <row r="56" spans="1:104" ht="30.75" customHeight="1" x14ac:dyDescent="0.25">
      <c r="A56" s="720" t="s">
        <v>597</v>
      </c>
      <c r="B56" s="721" t="s">
        <v>598</v>
      </c>
      <c r="C56" s="722" t="s">
        <v>599</v>
      </c>
      <c r="D56" s="722" t="s">
        <v>535</v>
      </c>
      <c r="E56" s="907"/>
      <c r="F56" s="723" t="s">
        <v>63</v>
      </c>
      <c r="G56" s="724">
        <f>'Stage 2 - Site Information'!N28</f>
        <v>37</v>
      </c>
      <c r="H56" s="684"/>
      <c r="I56" s="685">
        <f>'Stage 2 - Site Information'!M28</f>
        <v>1.22</v>
      </c>
      <c r="J56" s="686"/>
      <c r="K56" s="687"/>
      <c r="L56" s="854"/>
      <c r="M56" s="400">
        <f t="shared" si="10"/>
        <v>5</v>
      </c>
      <c r="N56" s="409"/>
      <c r="O56" s="400">
        <v>5</v>
      </c>
      <c r="P56" s="400">
        <v>5</v>
      </c>
      <c r="Q56" s="854"/>
      <c r="R56" s="400">
        <v>5</v>
      </c>
      <c r="S56" s="400">
        <v>5</v>
      </c>
      <c r="T56" s="400">
        <v>1</v>
      </c>
      <c r="U56" s="400">
        <v>4</v>
      </c>
      <c r="V56" s="854"/>
      <c r="W56" s="400">
        <v>4</v>
      </c>
      <c r="X56" s="400">
        <v>3</v>
      </c>
      <c r="Y56" s="400">
        <v>1</v>
      </c>
      <c r="Z56" s="400">
        <v>4</v>
      </c>
      <c r="AA56" s="854"/>
      <c r="AB56" s="400">
        <v>5</v>
      </c>
      <c r="AC56" s="400">
        <v>1</v>
      </c>
      <c r="AD56" s="854"/>
      <c r="AE56" s="400">
        <v>1</v>
      </c>
      <c r="AF56" s="400">
        <v>1</v>
      </c>
      <c r="AG56" s="854"/>
      <c r="AH56" s="400">
        <v>2</v>
      </c>
      <c r="AI56" s="400">
        <v>1</v>
      </c>
      <c r="AJ56" s="400">
        <v>1</v>
      </c>
      <c r="AK56" s="400">
        <v>2</v>
      </c>
      <c r="AL56" s="854"/>
      <c r="AM56" s="400">
        <v>5</v>
      </c>
      <c r="AN56" s="400">
        <v>5</v>
      </c>
      <c r="AO56" s="400">
        <v>4</v>
      </c>
      <c r="AP56" s="400">
        <v>5</v>
      </c>
      <c r="AQ56" s="400">
        <v>5</v>
      </c>
      <c r="AR56" s="400">
        <v>5</v>
      </c>
      <c r="AS56" s="854"/>
      <c r="AT56" s="400">
        <v>5</v>
      </c>
      <c r="AU56" s="400">
        <v>5</v>
      </c>
      <c r="AV56" s="400">
        <v>5</v>
      </c>
      <c r="AW56" s="400">
        <v>5</v>
      </c>
      <c r="AX56" s="400">
        <v>5</v>
      </c>
      <c r="AY56" s="400">
        <v>5</v>
      </c>
      <c r="AZ56" s="400">
        <v>5</v>
      </c>
      <c r="BA56" s="400">
        <v>5</v>
      </c>
      <c r="BB56" s="409"/>
      <c r="BC56" s="400">
        <v>5</v>
      </c>
      <c r="BD56" s="400">
        <v>5</v>
      </c>
      <c r="BE56" s="854"/>
      <c r="BF56" s="400">
        <v>5</v>
      </c>
      <c r="BG56" s="400">
        <v>5</v>
      </c>
      <c r="BH56" s="854"/>
      <c r="BI56" s="400">
        <v>4</v>
      </c>
      <c r="BJ56" s="400">
        <v>5</v>
      </c>
      <c r="BK56" s="400">
        <v>3</v>
      </c>
      <c r="BL56" s="400">
        <v>5</v>
      </c>
      <c r="BM56" s="400">
        <v>5</v>
      </c>
      <c r="BN56" s="400">
        <v>5</v>
      </c>
      <c r="BO56" s="854"/>
      <c r="BP56" s="400">
        <v>5</v>
      </c>
      <c r="BQ56" s="400">
        <v>3</v>
      </c>
      <c r="BR56" s="854"/>
      <c r="BS56" s="400">
        <v>4</v>
      </c>
      <c r="BT56" s="400">
        <v>2</v>
      </c>
      <c r="BU56" s="400">
        <v>5</v>
      </c>
      <c r="BV56" s="400">
        <v>5</v>
      </c>
      <c r="BW56" s="400">
        <v>5</v>
      </c>
      <c r="BX56" s="409"/>
      <c r="BY56" s="400">
        <v>5</v>
      </c>
      <c r="BZ56" s="400">
        <v>4</v>
      </c>
      <c r="CA56" s="400">
        <v>4</v>
      </c>
      <c r="CB56" s="400">
        <v>4</v>
      </c>
      <c r="CC56" s="409"/>
      <c r="CD56" s="409"/>
      <c r="CE56" s="400">
        <v>5</v>
      </c>
      <c r="CF56" s="409"/>
      <c r="CG56" s="400">
        <v>5</v>
      </c>
      <c r="CH56" s="409"/>
      <c r="CI56" s="854"/>
      <c r="CJ56" s="409"/>
      <c r="CK56" s="400">
        <v>1</v>
      </c>
      <c r="CL56" s="854"/>
      <c r="CM56" s="689">
        <f t="shared" si="11"/>
        <v>3.3</v>
      </c>
      <c r="CN56" s="400">
        <f t="shared" si="12"/>
        <v>81</v>
      </c>
      <c r="CO56" s="854"/>
      <c r="CP56" s="689">
        <f t="shared" si="13"/>
        <v>1.3333333333333333</v>
      </c>
      <c r="CQ56" s="400">
        <f t="shared" si="14"/>
        <v>139</v>
      </c>
      <c r="CR56" s="854"/>
      <c r="CS56" s="689">
        <f t="shared" si="15"/>
        <v>4.5526315789473681</v>
      </c>
      <c r="CT56" s="400">
        <f t="shared" si="16"/>
        <v>1</v>
      </c>
      <c r="CU56" s="854"/>
      <c r="CV56" s="400">
        <f t="shared" si="17"/>
        <v>214</v>
      </c>
      <c r="CW56" s="689">
        <f t="shared" si="18"/>
        <v>3.9629629629629628</v>
      </c>
      <c r="CX56" s="400">
        <f t="shared" si="19"/>
        <v>14</v>
      </c>
      <c r="CY56" s="854"/>
      <c r="CZ56" s="690"/>
    </row>
    <row r="57" spans="1:104" ht="30.75" customHeight="1" x14ac:dyDescent="0.25">
      <c r="A57" s="720" t="s">
        <v>784</v>
      </c>
      <c r="B57" s="721" t="s">
        <v>785</v>
      </c>
      <c r="C57" s="722" t="s">
        <v>538</v>
      </c>
      <c r="D57" s="722" t="s">
        <v>535</v>
      </c>
      <c r="E57" s="907"/>
      <c r="F57" s="723" t="s">
        <v>63</v>
      </c>
      <c r="G57" s="724">
        <f>'Stage 2 - Site Information'!N94</f>
        <v>14</v>
      </c>
      <c r="H57" s="684"/>
      <c r="I57" s="685">
        <f>'Stage 2 - Site Information'!M94</f>
        <v>0.48</v>
      </c>
      <c r="J57" s="686"/>
      <c r="K57" s="687"/>
      <c r="L57" s="854"/>
      <c r="M57" s="400">
        <f t="shared" si="10"/>
        <v>5</v>
      </c>
      <c r="N57" s="409"/>
      <c r="O57" s="400">
        <v>5</v>
      </c>
      <c r="P57" s="400">
        <v>5</v>
      </c>
      <c r="Q57" s="854"/>
      <c r="R57" s="400">
        <v>3</v>
      </c>
      <c r="S57" s="400">
        <v>5</v>
      </c>
      <c r="T57" s="400">
        <v>1</v>
      </c>
      <c r="U57" s="400">
        <v>4</v>
      </c>
      <c r="V57" s="854"/>
      <c r="W57" s="400">
        <v>4</v>
      </c>
      <c r="X57" s="400">
        <v>3</v>
      </c>
      <c r="Y57" s="400">
        <v>3</v>
      </c>
      <c r="Z57" s="400">
        <v>4</v>
      </c>
      <c r="AA57" s="854"/>
      <c r="AB57" s="400">
        <v>4</v>
      </c>
      <c r="AC57" s="400">
        <v>1</v>
      </c>
      <c r="AD57" s="854"/>
      <c r="AE57" s="400">
        <v>1</v>
      </c>
      <c r="AF57" s="400">
        <v>1</v>
      </c>
      <c r="AG57" s="854"/>
      <c r="AH57" s="400">
        <v>2</v>
      </c>
      <c r="AI57" s="400">
        <v>3</v>
      </c>
      <c r="AJ57" s="400">
        <v>1</v>
      </c>
      <c r="AK57" s="400">
        <v>2</v>
      </c>
      <c r="AL57" s="854"/>
      <c r="AM57" s="400">
        <v>5</v>
      </c>
      <c r="AN57" s="400">
        <v>5</v>
      </c>
      <c r="AO57" s="400">
        <v>2</v>
      </c>
      <c r="AP57" s="400">
        <v>5</v>
      </c>
      <c r="AQ57" s="400">
        <v>5</v>
      </c>
      <c r="AR57" s="400">
        <v>5</v>
      </c>
      <c r="AS57" s="854"/>
      <c r="AT57" s="400">
        <v>5</v>
      </c>
      <c r="AU57" s="400">
        <v>5</v>
      </c>
      <c r="AV57" s="400">
        <v>5</v>
      </c>
      <c r="AW57" s="400">
        <v>5</v>
      </c>
      <c r="AX57" s="400">
        <v>5</v>
      </c>
      <c r="AY57" s="400">
        <v>5</v>
      </c>
      <c r="AZ57" s="400">
        <v>5</v>
      </c>
      <c r="BA57" s="400">
        <v>5</v>
      </c>
      <c r="BB57" s="409"/>
      <c r="BC57" s="400">
        <v>5</v>
      </c>
      <c r="BD57" s="400">
        <v>5</v>
      </c>
      <c r="BE57" s="854"/>
      <c r="BF57" s="400">
        <v>5</v>
      </c>
      <c r="BG57" s="400">
        <v>5</v>
      </c>
      <c r="BH57" s="854"/>
      <c r="BI57" s="400">
        <v>4</v>
      </c>
      <c r="BJ57" s="400">
        <v>5</v>
      </c>
      <c r="BK57" s="400">
        <v>3</v>
      </c>
      <c r="BL57" s="400">
        <v>5</v>
      </c>
      <c r="BM57" s="400">
        <v>4</v>
      </c>
      <c r="BN57" s="400">
        <v>5</v>
      </c>
      <c r="BO57" s="854"/>
      <c r="BP57" s="400">
        <v>5</v>
      </c>
      <c r="BQ57" s="400">
        <v>5</v>
      </c>
      <c r="BR57" s="854"/>
      <c r="BS57" s="400">
        <v>3</v>
      </c>
      <c r="BT57" s="400">
        <v>4</v>
      </c>
      <c r="BU57" s="400">
        <v>5</v>
      </c>
      <c r="BV57" s="400">
        <v>5</v>
      </c>
      <c r="BW57" s="400">
        <v>5</v>
      </c>
      <c r="BX57" s="409"/>
      <c r="BY57" s="400">
        <v>5</v>
      </c>
      <c r="BZ57" s="400">
        <v>4</v>
      </c>
      <c r="CA57" s="400">
        <v>5</v>
      </c>
      <c r="CB57" s="400">
        <v>5</v>
      </c>
      <c r="CC57" s="409"/>
      <c r="CD57" s="409"/>
      <c r="CE57" s="400">
        <v>2</v>
      </c>
      <c r="CF57" s="409"/>
      <c r="CG57" s="400">
        <v>5</v>
      </c>
      <c r="CH57" s="409"/>
      <c r="CI57" s="854"/>
      <c r="CJ57" s="409"/>
      <c r="CK57" s="400">
        <v>1</v>
      </c>
      <c r="CL57" s="854"/>
      <c r="CM57" s="689">
        <f t="shared" si="11"/>
        <v>3.2</v>
      </c>
      <c r="CN57" s="400">
        <f t="shared" si="12"/>
        <v>93</v>
      </c>
      <c r="CO57" s="854"/>
      <c r="CP57" s="689">
        <f t="shared" si="13"/>
        <v>1.6666666666666667</v>
      </c>
      <c r="CQ57" s="400">
        <f t="shared" si="14"/>
        <v>126</v>
      </c>
      <c r="CR57" s="854"/>
      <c r="CS57" s="689">
        <f t="shared" si="15"/>
        <v>4.5263157894736841</v>
      </c>
      <c r="CT57" s="400">
        <f t="shared" si="16"/>
        <v>3</v>
      </c>
      <c r="CU57" s="854"/>
      <c r="CV57" s="400">
        <f t="shared" si="17"/>
        <v>214</v>
      </c>
      <c r="CW57" s="689">
        <f t="shared" si="18"/>
        <v>3.9629629629629628</v>
      </c>
      <c r="CX57" s="400">
        <f t="shared" si="19"/>
        <v>14</v>
      </c>
      <c r="CY57" s="854"/>
      <c r="CZ57" s="690"/>
    </row>
    <row r="58" spans="1:104" ht="30.75" customHeight="1" x14ac:dyDescent="0.25">
      <c r="A58" s="720" t="s">
        <v>645</v>
      </c>
      <c r="B58" s="721" t="s">
        <v>646</v>
      </c>
      <c r="C58" s="722" t="s">
        <v>647</v>
      </c>
      <c r="D58" s="722" t="s">
        <v>535</v>
      </c>
      <c r="E58" s="907"/>
      <c r="F58" s="723" t="s">
        <v>63</v>
      </c>
      <c r="G58" s="724">
        <f>'Stage 2 - Site Information'!N44</f>
        <v>32</v>
      </c>
      <c r="H58" s="684"/>
      <c r="I58" s="685">
        <f>'Stage 2 - Site Information'!M44</f>
        <v>1.37</v>
      </c>
      <c r="J58" s="686" t="s">
        <v>854</v>
      </c>
      <c r="K58" s="687"/>
      <c r="L58" s="854"/>
      <c r="M58" s="400">
        <f t="shared" si="10"/>
        <v>5</v>
      </c>
      <c r="N58" s="409"/>
      <c r="O58" s="400">
        <v>5</v>
      </c>
      <c r="P58" s="400">
        <v>3</v>
      </c>
      <c r="Q58" s="854"/>
      <c r="R58" s="400">
        <v>5</v>
      </c>
      <c r="S58" s="400">
        <v>5</v>
      </c>
      <c r="T58" s="400">
        <v>5</v>
      </c>
      <c r="U58" s="400">
        <v>4</v>
      </c>
      <c r="V58" s="854"/>
      <c r="W58" s="400">
        <v>4</v>
      </c>
      <c r="X58" s="400">
        <v>2</v>
      </c>
      <c r="Y58" s="400">
        <v>3</v>
      </c>
      <c r="Z58" s="400">
        <v>4</v>
      </c>
      <c r="AA58" s="854"/>
      <c r="AB58" s="400">
        <v>5</v>
      </c>
      <c r="AC58" s="400">
        <v>1</v>
      </c>
      <c r="AD58" s="854"/>
      <c r="AE58" s="400">
        <v>1</v>
      </c>
      <c r="AF58" s="400">
        <v>1</v>
      </c>
      <c r="AG58" s="854"/>
      <c r="AH58" s="400">
        <v>5</v>
      </c>
      <c r="AI58" s="400">
        <v>1</v>
      </c>
      <c r="AJ58" s="400">
        <v>3</v>
      </c>
      <c r="AK58" s="400">
        <v>2</v>
      </c>
      <c r="AL58" s="854"/>
      <c r="AM58" s="400">
        <v>5</v>
      </c>
      <c r="AN58" s="400">
        <v>5</v>
      </c>
      <c r="AO58" s="400">
        <v>5</v>
      </c>
      <c r="AP58" s="400">
        <v>5</v>
      </c>
      <c r="AQ58" s="400">
        <v>5</v>
      </c>
      <c r="AR58" s="400">
        <v>3</v>
      </c>
      <c r="AS58" s="854"/>
      <c r="AT58" s="400">
        <v>5</v>
      </c>
      <c r="AU58" s="400">
        <v>5</v>
      </c>
      <c r="AV58" s="400">
        <v>5</v>
      </c>
      <c r="AW58" s="400">
        <v>5</v>
      </c>
      <c r="AX58" s="400">
        <v>5</v>
      </c>
      <c r="AY58" s="400">
        <v>5</v>
      </c>
      <c r="AZ58" s="400">
        <v>3</v>
      </c>
      <c r="BA58" s="400">
        <v>5</v>
      </c>
      <c r="BB58" s="409"/>
      <c r="BC58" s="400">
        <v>5</v>
      </c>
      <c r="BD58" s="400">
        <v>5</v>
      </c>
      <c r="BE58" s="854"/>
      <c r="BF58" s="400">
        <v>5</v>
      </c>
      <c r="BG58" s="400">
        <v>5</v>
      </c>
      <c r="BH58" s="854"/>
      <c r="BI58" s="400">
        <v>5</v>
      </c>
      <c r="BJ58" s="400">
        <v>5</v>
      </c>
      <c r="BK58" s="400">
        <v>3</v>
      </c>
      <c r="BL58" s="400">
        <v>4</v>
      </c>
      <c r="BM58" s="400">
        <v>5</v>
      </c>
      <c r="BN58" s="400">
        <v>3</v>
      </c>
      <c r="BO58" s="854"/>
      <c r="BP58" s="400">
        <v>5</v>
      </c>
      <c r="BQ58" s="400">
        <v>3</v>
      </c>
      <c r="BR58" s="854"/>
      <c r="BS58" s="400">
        <v>3</v>
      </c>
      <c r="BT58" s="400">
        <v>2</v>
      </c>
      <c r="BU58" s="400">
        <v>2</v>
      </c>
      <c r="BV58" s="400">
        <v>5</v>
      </c>
      <c r="BW58" s="400">
        <v>5</v>
      </c>
      <c r="BX58" s="409"/>
      <c r="BY58" s="400">
        <v>4</v>
      </c>
      <c r="BZ58" s="400">
        <v>4</v>
      </c>
      <c r="CA58" s="400">
        <v>2</v>
      </c>
      <c r="CB58" s="400">
        <v>5</v>
      </c>
      <c r="CC58" s="409"/>
      <c r="CD58" s="409"/>
      <c r="CE58" s="400">
        <v>4</v>
      </c>
      <c r="CF58" s="409"/>
      <c r="CG58" s="400">
        <v>5</v>
      </c>
      <c r="CH58" s="409"/>
      <c r="CI58" s="854"/>
      <c r="CJ58" s="409"/>
      <c r="CK58" s="400">
        <v>1</v>
      </c>
      <c r="CL58" s="854"/>
      <c r="CM58" s="689">
        <f t="shared" si="11"/>
        <v>3.8</v>
      </c>
      <c r="CN58" s="400">
        <f t="shared" si="12"/>
        <v>19</v>
      </c>
      <c r="CO58" s="854"/>
      <c r="CP58" s="689">
        <f t="shared" si="13"/>
        <v>2.1666666666666665</v>
      </c>
      <c r="CQ58" s="400">
        <f t="shared" si="14"/>
        <v>108</v>
      </c>
      <c r="CR58" s="854"/>
      <c r="CS58" s="689">
        <f t="shared" si="15"/>
        <v>4.2368421052631575</v>
      </c>
      <c r="CT58" s="400">
        <f t="shared" si="16"/>
        <v>24</v>
      </c>
      <c r="CU58" s="854"/>
      <c r="CV58" s="400">
        <f t="shared" si="17"/>
        <v>212</v>
      </c>
      <c r="CW58" s="689">
        <f t="shared" si="18"/>
        <v>3.925925925925926</v>
      </c>
      <c r="CX58" s="400">
        <f t="shared" si="19"/>
        <v>18</v>
      </c>
      <c r="CY58" s="854"/>
      <c r="CZ58" s="690"/>
    </row>
    <row r="59" spans="1:104" ht="30.75" customHeight="1" x14ac:dyDescent="0.25">
      <c r="A59" s="720" t="s">
        <v>781</v>
      </c>
      <c r="B59" s="721" t="s">
        <v>782</v>
      </c>
      <c r="C59" s="722" t="s">
        <v>783</v>
      </c>
      <c r="D59" s="722" t="s">
        <v>535</v>
      </c>
      <c r="E59" s="907"/>
      <c r="F59" s="723" t="s">
        <v>63</v>
      </c>
      <c r="G59" s="724">
        <f>'Stage 2 - Site Information'!N93</f>
        <v>16</v>
      </c>
      <c r="H59" s="684"/>
      <c r="I59" s="685">
        <f>'Stage 2 - Site Information'!M93</f>
        <v>0.53</v>
      </c>
      <c r="J59" s="686"/>
      <c r="K59" s="687"/>
      <c r="L59" s="854"/>
      <c r="M59" s="400">
        <f t="shared" si="10"/>
        <v>5</v>
      </c>
      <c r="N59" s="409"/>
      <c r="O59" s="400">
        <v>5</v>
      </c>
      <c r="P59" s="400">
        <v>5</v>
      </c>
      <c r="Q59" s="854"/>
      <c r="R59" s="400">
        <v>3</v>
      </c>
      <c r="S59" s="400">
        <v>3</v>
      </c>
      <c r="T59" s="400">
        <v>1</v>
      </c>
      <c r="U59" s="400">
        <v>3</v>
      </c>
      <c r="V59" s="854"/>
      <c r="W59" s="400">
        <v>4</v>
      </c>
      <c r="X59" s="400">
        <v>3</v>
      </c>
      <c r="Y59" s="400">
        <v>1</v>
      </c>
      <c r="Z59" s="400">
        <v>4</v>
      </c>
      <c r="AA59" s="854"/>
      <c r="AB59" s="400">
        <v>4</v>
      </c>
      <c r="AC59" s="400">
        <v>1</v>
      </c>
      <c r="AD59" s="854"/>
      <c r="AE59" s="400">
        <v>1</v>
      </c>
      <c r="AF59" s="400">
        <v>1</v>
      </c>
      <c r="AG59" s="854"/>
      <c r="AH59" s="400">
        <v>2</v>
      </c>
      <c r="AI59" s="400">
        <v>1</v>
      </c>
      <c r="AJ59" s="400">
        <v>3</v>
      </c>
      <c r="AK59" s="400">
        <v>2</v>
      </c>
      <c r="AL59" s="854"/>
      <c r="AM59" s="400">
        <v>5</v>
      </c>
      <c r="AN59" s="400">
        <v>5</v>
      </c>
      <c r="AO59" s="400">
        <v>4</v>
      </c>
      <c r="AP59" s="400">
        <v>5</v>
      </c>
      <c r="AQ59" s="400">
        <v>5</v>
      </c>
      <c r="AR59" s="400">
        <v>5</v>
      </c>
      <c r="AS59" s="854"/>
      <c r="AT59" s="400">
        <v>5</v>
      </c>
      <c r="AU59" s="400">
        <v>5</v>
      </c>
      <c r="AV59" s="400">
        <v>5</v>
      </c>
      <c r="AW59" s="400">
        <v>5</v>
      </c>
      <c r="AX59" s="400">
        <v>5</v>
      </c>
      <c r="AY59" s="400">
        <v>5</v>
      </c>
      <c r="AZ59" s="400">
        <v>5</v>
      </c>
      <c r="BA59" s="400">
        <v>5</v>
      </c>
      <c r="BB59" s="409"/>
      <c r="BC59" s="400">
        <v>5</v>
      </c>
      <c r="BD59" s="400">
        <v>5</v>
      </c>
      <c r="BE59" s="854"/>
      <c r="BF59" s="400">
        <v>5</v>
      </c>
      <c r="BG59" s="400">
        <v>5</v>
      </c>
      <c r="BH59" s="854"/>
      <c r="BI59" s="400">
        <v>4</v>
      </c>
      <c r="BJ59" s="400">
        <v>5</v>
      </c>
      <c r="BK59" s="400">
        <v>3</v>
      </c>
      <c r="BL59" s="400">
        <v>5</v>
      </c>
      <c r="BM59" s="400">
        <v>5</v>
      </c>
      <c r="BN59" s="400">
        <v>5</v>
      </c>
      <c r="BO59" s="854"/>
      <c r="BP59" s="400">
        <v>5</v>
      </c>
      <c r="BQ59" s="400">
        <v>3</v>
      </c>
      <c r="BR59" s="854"/>
      <c r="BS59" s="400">
        <v>4</v>
      </c>
      <c r="BT59" s="400">
        <v>2</v>
      </c>
      <c r="BU59" s="400">
        <v>5</v>
      </c>
      <c r="BV59" s="400">
        <v>5</v>
      </c>
      <c r="BW59" s="400">
        <v>5</v>
      </c>
      <c r="BX59" s="409"/>
      <c r="BY59" s="400">
        <v>5</v>
      </c>
      <c r="BZ59" s="400">
        <v>4</v>
      </c>
      <c r="CA59" s="400">
        <v>4</v>
      </c>
      <c r="CB59" s="400">
        <v>4</v>
      </c>
      <c r="CC59" s="409"/>
      <c r="CD59" s="409"/>
      <c r="CE59" s="400">
        <v>5</v>
      </c>
      <c r="CF59" s="409"/>
      <c r="CG59" s="400">
        <v>5</v>
      </c>
      <c r="CH59" s="409"/>
      <c r="CI59" s="854"/>
      <c r="CJ59" s="409"/>
      <c r="CK59" s="400">
        <v>1</v>
      </c>
      <c r="CL59" s="854"/>
      <c r="CM59" s="689">
        <f t="shared" si="11"/>
        <v>2.7</v>
      </c>
      <c r="CN59" s="400">
        <f t="shared" si="12"/>
        <v>139</v>
      </c>
      <c r="CO59" s="854"/>
      <c r="CP59" s="689">
        <f t="shared" si="13"/>
        <v>1.6666666666666667</v>
      </c>
      <c r="CQ59" s="400">
        <f t="shared" si="14"/>
        <v>126</v>
      </c>
      <c r="CR59" s="854"/>
      <c r="CS59" s="689">
        <f t="shared" si="15"/>
        <v>4.5526315789473681</v>
      </c>
      <c r="CT59" s="400">
        <f t="shared" si="16"/>
        <v>1</v>
      </c>
      <c r="CU59" s="854"/>
      <c r="CV59" s="400">
        <f t="shared" si="17"/>
        <v>210</v>
      </c>
      <c r="CW59" s="689">
        <f t="shared" si="18"/>
        <v>3.8888888888888888</v>
      </c>
      <c r="CX59" s="400">
        <f t="shared" si="19"/>
        <v>23</v>
      </c>
      <c r="CY59" s="854"/>
      <c r="CZ59" s="690"/>
    </row>
    <row r="60" spans="1:104" ht="30.75" customHeight="1" x14ac:dyDescent="0.25">
      <c r="A60" s="720" t="s">
        <v>532</v>
      </c>
      <c r="B60" s="721" t="s">
        <v>533</v>
      </c>
      <c r="C60" s="722" t="s">
        <v>534</v>
      </c>
      <c r="D60" s="722" t="s">
        <v>535</v>
      </c>
      <c r="E60" s="907"/>
      <c r="F60" s="723" t="s">
        <v>63</v>
      </c>
      <c r="G60" s="724">
        <f>'Stage 2 - Site Information'!N8</f>
        <v>60</v>
      </c>
      <c r="H60" s="684"/>
      <c r="I60" s="685">
        <f>'Stage 2 - Site Information'!M8</f>
        <v>2.74</v>
      </c>
      <c r="J60" s="686"/>
      <c r="K60" s="687"/>
      <c r="L60" s="854"/>
      <c r="M60" s="400">
        <f t="shared" si="10"/>
        <v>5</v>
      </c>
      <c r="N60" s="409"/>
      <c r="O60" s="400">
        <v>5</v>
      </c>
      <c r="P60" s="400">
        <v>1</v>
      </c>
      <c r="Q60" s="854"/>
      <c r="R60" s="400">
        <f>'Scoring Matrix - All Sites'!R8</f>
        <v>5</v>
      </c>
      <c r="S60" s="400">
        <f>'Scoring Matrix - All Sites'!S8</f>
        <v>5</v>
      </c>
      <c r="T60" s="400">
        <f>'Scoring Matrix - All Sites'!T8</f>
        <v>5</v>
      </c>
      <c r="U60" s="400">
        <v>4</v>
      </c>
      <c r="V60" s="854"/>
      <c r="W60" s="400">
        <v>4</v>
      </c>
      <c r="X60" s="400">
        <v>4</v>
      </c>
      <c r="Y60" s="400">
        <v>5</v>
      </c>
      <c r="Z60" s="400">
        <v>4</v>
      </c>
      <c r="AA60" s="854"/>
      <c r="AB60" s="400">
        <v>5</v>
      </c>
      <c r="AC60" s="400">
        <v>0</v>
      </c>
      <c r="AD60" s="854"/>
      <c r="AE60" s="400">
        <v>1</v>
      </c>
      <c r="AF60" s="400">
        <v>1</v>
      </c>
      <c r="AG60" s="854"/>
      <c r="AH60" s="400">
        <v>3</v>
      </c>
      <c r="AI60" s="400">
        <v>4</v>
      </c>
      <c r="AJ60" s="400">
        <v>5</v>
      </c>
      <c r="AK60" s="400">
        <v>2</v>
      </c>
      <c r="AL60" s="854"/>
      <c r="AM60" s="400">
        <v>5</v>
      </c>
      <c r="AN60" s="400">
        <v>4</v>
      </c>
      <c r="AO60" s="400">
        <v>5</v>
      </c>
      <c r="AP60" s="400">
        <v>3</v>
      </c>
      <c r="AQ60" s="400">
        <v>5</v>
      </c>
      <c r="AR60" s="400">
        <v>5</v>
      </c>
      <c r="AS60" s="854"/>
      <c r="AT60" s="400">
        <v>5</v>
      </c>
      <c r="AU60" s="400">
        <v>5</v>
      </c>
      <c r="AV60" s="400">
        <v>5</v>
      </c>
      <c r="AW60" s="400">
        <v>5</v>
      </c>
      <c r="AX60" s="400">
        <v>2</v>
      </c>
      <c r="AY60" s="400">
        <v>5</v>
      </c>
      <c r="AZ60" s="400">
        <v>5</v>
      </c>
      <c r="BA60" s="400">
        <v>5</v>
      </c>
      <c r="BB60" s="409"/>
      <c r="BC60" s="400">
        <v>3</v>
      </c>
      <c r="BD60" s="400">
        <v>4</v>
      </c>
      <c r="BE60" s="854"/>
      <c r="BF60" s="400">
        <v>5</v>
      </c>
      <c r="BG60" s="400">
        <v>5</v>
      </c>
      <c r="BH60" s="854"/>
      <c r="BI60" s="400">
        <v>2</v>
      </c>
      <c r="BJ60" s="400">
        <v>5</v>
      </c>
      <c r="BK60" s="400">
        <v>1</v>
      </c>
      <c r="BL60" s="400">
        <v>5</v>
      </c>
      <c r="BM60" s="400">
        <v>4</v>
      </c>
      <c r="BN60" s="400">
        <v>5</v>
      </c>
      <c r="BO60" s="854"/>
      <c r="BP60" s="400">
        <v>5</v>
      </c>
      <c r="BQ60" s="400">
        <v>5</v>
      </c>
      <c r="BR60" s="854"/>
      <c r="BS60" s="400">
        <v>4</v>
      </c>
      <c r="BT60" s="400">
        <v>2</v>
      </c>
      <c r="BU60" s="400">
        <v>2</v>
      </c>
      <c r="BV60" s="400">
        <v>4</v>
      </c>
      <c r="BW60" s="400">
        <v>4</v>
      </c>
      <c r="BX60" s="409"/>
      <c r="BY60" s="400">
        <v>4</v>
      </c>
      <c r="BZ60" s="400">
        <v>3</v>
      </c>
      <c r="CA60" s="400">
        <v>3</v>
      </c>
      <c r="CB60" s="400">
        <v>2</v>
      </c>
      <c r="CC60" s="409"/>
      <c r="CD60" s="409"/>
      <c r="CE60" s="400">
        <v>4</v>
      </c>
      <c r="CF60" s="409"/>
      <c r="CG60" s="400">
        <v>5</v>
      </c>
      <c r="CH60" s="409"/>
      <c r="CI60" s="854"/>
      <c r="CJ60" s="409"/>
      <c r="CK60" s="400">
        <v>1</v>
      </c>
      <c r="CL60" s="854"/>
      <c r="CM60" s="689">
        <f t="shared" si="11"/>
        <v>4.0999999999999996</v>
      </c>
      <c r="CN60" s="400">
        <f t="shared" si="12"/>
        <v>8</v>
      </c>
      <c r="CO60" s="854"/>
      <c r="CP60" s="689">
        <f t="shared" si="13"/>
        <v>2.6666666666666665</v>
      </c>
      <c r="CQ60" s="400">
        <f t="shared" si="14"/>
        <v>94</v>
      </c>
      <c r="CR60" s="854"/>
      <c r="CS60" s="689">
        <f t="shared" si="15"/>
        <v>3.9736842105263159</v>
      </c>
      <c r="CT60" s="400">
        <f t="shared" si="16"/>
        <v>51</v>
      </c>
      <c r="CU60" s="854"/>
      <c r="CV60" s="400">
        <f t="shared" si="17"/>
        <v>208</v>
      </c>
      <c r="CW60" s="689">
        <f t="shared" si="18"/>
        <v>3.8518518518518516</v>
      </c>
      <c r="CX60" s="400">
        <f t="shared" si="19"/>
        <v>30</v>
      </c>
      <c r="CY60" s="854"/>
      <c r="CZ60" s="690"/>
    </row>
    <row r="61" spans="1:104" ht="30.75" customHeight="1" x14ac:dyDescent="0.25">
      <c r="A61" s="754" t="s">
        <v>548</v>
      </c>
      <c r="B61" s="755" t="s">
        <v>549</v>
      </c>
      <c r="C61" s="756" t="s">
        <v>550</v>
      </c>
      <c r="D61" s="756" t="s">
        <v>535</v>
      </c>
      <c r="E61" s="907" t="s">
        <v>3320</v>
      </c>
      <c r="F61" s="757" t="s">
        <v>63</v>
      </c>
      <c r="G61" s="758">
        <f>'Stage 2 - Site Information'!N12</f>
        <v>282</v>
      </c>
      <c r="H61" s="684"/>
      <c r="I61" s="685">
        <f>'Stage 2 - Site Information'!M12</f>
        <v>9.41</v>
      </c>
      <c r="J61" s="686" t="s">
        <v>539</v>
      </c>
      <c r="K61" s="687"/>
      <c r="L61" s="854"/>
      <c r="M61" s="400">
        <f t="shared" si="10"/>
        <v>5</v>
      </c>
      <c r="N61" s="409"/>
      <c r="O61" s="400">
        <v>5</v>
      </c>
      <c r="P61" s="400">
        <v>1</v>
      </c>
      <c r="Q61" s="854"/>
      <c r="R61" s="400">
        <v>3</v>
      </c>
      <c r="S61" s="400">
        <v>5</v>
      </c>
      <c r="T61" s="400">
        <v>1</v>
      </c>
      <c r="U61" s="400">
        <v>3</v>
      </c>
      <c r="V61" s="854"/>
      <c r="W61" s="400">
        <v>4</v>
      </c>
      <c r="X61" s="400">
        <v>4</v>
      </c>
      <c r="Y61" s="400">
        <v>3</v>
      </c>
      <c r="Z61" s="400">
        <v>4</v>
      </c>
      <c r="AA61" s="854"/>
      <c r="AB61" s="400">
        <v>5</v>
      </c>
      <c r="AC61" s="400">
        <v>0</v>
      </c>
      <c r="AD61" s="854"/>
      <c r="AE61" s="400">
        <v>5</v>
      </c>
      <c r="AF61" s="400">
        <v>5</v>
      </c>
      <c r="AG61" s="854"/>
      <c r="AH61" s="400">
        <v>4</v>
      </c>
      <c r="AI61" s="400">
        <v>5</v>
      </c>
      <c r="AJ61" s="400">
        <v>3</v>
      </c>
      <c r="AK61" s="400">
        <v>2</v>
      </c>
      <c r="AL61" s="854"/>
      <c r="AM61" s="400">
        <v>5</v>
      </c>
      <c r="AN61" s="400">
        <v>3</v>
      </c>
      <c r="AO61" s="400">
        <v>4</v>
      </c>
      <c r="AP61" s="400">
        <v>3</v>
      </c>
      <c r="AQ61" s="400">
        <v>5</v>
      </c>
      <c r="AR61" s="400">
        <v>5</v>
      </c>
      <c r="AS61" s="854"/>
      <c r="AT61" s="400">
        <v>5</v>
      </c>
      <c r="AU61" s="400">
        <v>5</v>
      </c>
      <c r="AV61" s="400">
        <v>5</v>
      </c>
      <c r="AW61" s="400">
        <v>3</v>
      </c>
      <c r="AX61" s="400">
        <v>2</v>
      </c>
      <c r="AY61" s="400">
        <v>5</v>
      </c>
      <c r="AZ61" s="400">
        <v>5</v>
      </c>
      <c r="BA61" s="400">
        <v>5</v>
      </c>
      <c r="BB61" s="409"/>
      <c r="BC61" s="400">
        <v>3</v>
      </c>
      <c r="BD61" s="400">
        <v>3</v>
      </c>
      <c r="BE61" s="854"/>
      <c r="BF61" s="400">
        <v>4</v>
      </c>
      <c r="BG61" s="400">
        <v>5</v>
      </c>
      <c r="BH61" s="854"/>
      <c r="BI61" s="400">
        <v>5</v>
      </c>
      <c r="BJ61" s="400">
        <v>5</v>
      </c>
      <c r="BK61" s="400">
        <v>1</v>
      </c>
      <c r="BL61" s="400">
        <v>5</v>
      </c>
      <c r="BM61" s="400">
        <v>5</v>
      </c>
      <c r="BN61" s="400">
        <v>5</v>
      </c>
      <c r="BO61" s="854"/>
      <c r="BP61" s="400">
        <v>5</v>
      </c>
      <c r="BQ61" s="400">
        <v>5</v>
      </c>
      <c r="BR61" s="854"/>
      <c r="BS61" s="400">
        <v>2</v>
      </c>
      <c r="BT61" s="400">
        <v>2</v>
      </c>
      <c r="BU61" s="400">
        <v>4</v>
      </c>
      <c r="BV61" s="400">
        <v>2</v>
      </c>
      <c r="BW61" s="400">
        <v>2</v>
      </c>
      <c r="BX61" s="409"/>
      <c r="BY61" s="400">
        <v>4</v>
      </c>
      <c r="BZ61" s="400">
        <v>4</v>
      </c>
      <c r="CA61" s="400">
        <v>4</v>
      </c>
      <c r="CB61" s="400">
        <v>3</v>
      </c>
      <c r="CC61" s="409"/>
      <c r="CD61" s="409"/>
      <c r="CE61" s="400">
        <v>2</v>
      </c>
      <c r="CF61" s="409"/>
      <c r="CG61" s="400">
        <v>5</v>
      </c>
      <c r="CH61" s="409"/>
      <c r="CI61" s="854"/>
      <c r="CJ61" s="409"/>
      <c r="CK61" s="400">
        <v>5</v>
      </c>
      <c r="CL61" s="854"/>
      <c r="CM61" s="689">
        <f t="shared" si="11"/>
        <v>3.2</v>
      </c>
      <c r="CN61" s="400">
        <f t="shared" si="12"/>
        <v>93</v>
      </c>
      <c r="CO61" s="854"/>
      <c r="CP61" s="689">
        <f t="shared" si="13"/>
        <v>4</v>
      </c>
      <c r="CQ61" s="400">
        <f t="shared" si="14"/>
        <v>39</v>
      </c>
      <c r="CR61" s="854"/>
      <c r="CS61" s="689">
        <f t="shared" si="15"/>
        <v>3.9473684210526314</v>
      </c>
      <c r="CT61" s="400">
        <f t="shared" si="16"/>
        <v>57</v>
      </c>
      <c r="CU61" s="854"/>
      <c r="CV61" s="400">
        <f t="shared" si="17"/>
        <v>206</v>
      </c>
      <c r="CW61" s="689">
        <f t="shared" si="18"/>
        <v>3.8148148148148149</v>
      </c>
      <c r="CX61" s="400">
        <f t="shared" si="19"/>
        <v>40</v>
      </c>
      <c r="CY61" s="854"/>
      <c r="CZ61" s="690"/>
    </row>
    <row r="62" spans="1:104" ht="30.75" customHeight="1" x14ac:dyDescent="0.25">
      <c r="A62" s="720" t="s">
        <v>603</v>
      </c>
      <c r="B62" s="721" t="s">
        <v>604</v>
      </c>
      <c r="C62" s="722" t="s">
        <v>605</v>
      </c>
      <c r="D62" s="722" t="s">
        <v>535</v>
      </c>
      <c r="E62" s="907"/>
      <c r="F62" s="723" t="s">
        <v>63</v>
      </c>
      <c r="G62" s="724">
        <f>'Stage 2 - Site Information'!N30</f>
        <v>207</v>
      </c>
      <c r="H62" s="684"/>
      <c r="I62" s="685">
        <f>'Stage 2 - Site Information'!M30</f>
        <v>2.88</v>
      </c>
      <c r="J62" s="686"/>
      <c r="K62" s="687"/>
      <c r="L62" s="854"/>
      <c r="M62" s="400">
        <f t="shared" si="10"/>
        <v>5</v>
      </c>
      <c r="N62" s="409"/>
      <c r="O62" s="400">
        <v>5</v>
      </c>
      <c r="P62" s="400">
        <v>5</v>
      </c>
      <c r="Q62" s="854"/>
      <c r="R62" s="400">
        <v>5</v>
      </c>
      <c r="S62" s="400">
        <v>5</v>
      </c>
      <c r="T62" s="400">
        <v>1</v>
      </c>
      <c r="U62" s="400">
        <v>4</v>
      </c>
      <c r="V62" s="854"/>
      <c r="W62" s="400">
        <v>4</v>
      </c>
      <c r="X62" s="400">
        <v>3</v>
      </c>
      <c r="Y62" s="400">
        <v>1</v>
      </c>
      <c r="Z62" s="400">
        <v>4</v>
      </c>
      <c r="AA62" s="854"/>
      <c r="AB62" s="400">
        <v>5</v>
      </c>
      <c r="AC62" s="400">
        <v>5</v>
      </c>
      <c r="AD62" s="854"/>
      <c r="AE62" s="400">
        <v>1</v>
      </c>
      <c r="AF62" s="400">
        <v>1</v>
      </c>
      <c r="AG62" s="854"/>
      <c r="AH62" s="400">
        <v>2</v>
      </c>
      <c r="AI62" s="400">
        <v>1</v>
      </c>
      <c r="AJ62" s="400">
        <v>1</v>
      </c>
      <c r="AK62" s="400">
        <v>2</v>
      </c>
      <c r="AL62" s="854"/>
      <c r="AM62" s="400">
        <v>5</v>
      </c>
      <c r="AN62" s="400">
        <v>5</v>
      </c>
      <c r="AO62" s="400">
        <v>5</v>
      </c>
      <c r="AP62" s="400">
        <v>5</v>
      </c>
      <c r="AQ62" s="400">
        <v>5</v>
      </c>
      <c r="AR62" s="400">
        <v>5</v>
      </c>
      <c r="AS62" s="854"/>
      <c r="AT62" s="400">
        <v>5</v>
      </c>
      <c r="AU62" s="400">
        <v>5</v>
      </c>
      <c r="AV62" s="400">
        <v>5</v>
      </c>
      <c r="AW62" s="400">
        <v>5</v>
      </c>
      <c r="AX62" s="400">
        <v>5</v>
      </c>
      <c r="AY62" s="400">
        <v>5</v>
      </c>
      <c r="AZ62" s="400">
        <v>5</v>
      </c>
      <c r="BA62" s="400">
        <v>5</v>
      </c>
      <c r="BB62" s="409"/>
      <c r="BC62" s="400">
        <v>5</v>
      </c>
      <c r="BD62" s="400">
        <v>5</v>
      </c>
      <c r="BE62" s="854"/>
      <c r="BF62" s="400">
        <v>5</v>
      </c>
      <c r="BG62" s="400">
        <v>5</v>
      </c>
      <c r="BH62" s="854"/>
      <c r="BI62" s="400">
        <v>4</v>
      </c>
      <c r="BJ62" s="400">
        <v>5</v>
      </c>
      <c r="BK62" s="400">
        <v>3</v>
      </c>
      <c r="BL62" s="400">
        <v>1</v>
      </c>
      <c r="BM62" s="400">
        <v>2</v>
      </c>
      <c r="BN62" s="400">
        <v>3</v>
      </c>
      <c r="BO62" s="854"/>
      <c r="BP62" s="400">
        <v>5</v>
      </c>
      <c r="BQ62" s="400">
        <v>3</v>
      </c>
      <c r="BR62" s="854"/>
      <c r="BS62" s="400">
        <v>3</v>
      </c>
      <c r="BT62" s="400">
        <v>2</v>
      </c>
      <c r="BU62" s="400">
        <v>2</v>
      </c>
      <c r="BV62" s="400">
        <v>5</v>
      </c>
      <c r="BW62" s="400">
        <v>5</v>
      </c>
      <c r="BX62" s="409"/>
      <c r="BY62" s="400">
        <v>5</v>
      </c>
      <c r="BZ62" s="400">
        <v>4</v>
      </c>
      <c r="CA62" s="400">
        <v>3</v>
      </c>
      <c r="CB62" s="400">
        <v>5</v>
      </c>
      <c r="CC62" s="409"/>
      <c r="CD62" s="409"/>
      <c r="CE62" s="400">
        <v>5</v>
      </c>
      <c r="CF62" s="409"/>
      <c r="CG62" s="400">
        <v>5</v>
      </c>
      <c r="CH62" s="409"/>
      <c r="CI62" s="854"/>
      <c r="CJ62" s="409"/>
      <c r="CK62" s="400">
        <v>1</v>
      </c>
      <c r="CL62" s="854"/>
      <c r="CM62" s="689">
        <f t="shared" si="11"/>
        <v>3.7</v>
      </c>
      <c r="CN62" s="400">
        <f t="shared" si="12"/>
        <v>30</v>
      </c>
      <c r="CO62" s="854"/>
      <c r="CP62" s="689">
        <f t="shared" si="13"/>
        <v>1.3333333333333333</v>
      </c>
      <c r="CQ62" s="400">
        <f t="shared" si="14"/>
        <v>139</v>
      </c>
      <c r="CR62" s="854"/>
      <c r="CS62" s="689">
        <f t="shared" si="15"/>
        <v>4.2368421052631575</v>
      </c>
      <c r="CT62" s="400">
        <f t="shared" si="16"/>
        <v>24</v>
      </c>
      <c r="CU62" s="854"/>
      <c r="CV62" s="400">
        <f t="shared" si="17"/>
        <v>206</v>
      </c>
      <c r="CW62" s="689">
        <f t="shared" si="18"/>
        <v>3.8148148148148149</v>
      </c>
      <c r="CX62" s="400">
        <f t="shared" si="19"/>
        <v>40</v>
      </c>
      <c r="CY62" s="854"/>
      <c r="CZ62" s="690"/>
    </row>
    <row r="63" spans="1:104" ht="30.75" customHeight="1" x14ac:dyDescent="0.25">
      <c r="A63" s="720" t="s">
        <v>924</v>
      </c>
      <c r="B63" s="721" t="s">
        <v>925</v>
      </c>
      <c r="C63" s="722" t="s">
        <v>926</v>
      </c>
      <c r="D63" s="722" t="s">
        <v>535</v>
      </c>
      <c r="E63" s="907"/>
      <c r="F63" s="723" t="s">
        <v>63</v>
      </c>
      <c r="G63" s="724">
        <f>'Stage 2 - Site Information'!N149</f>
        <v>39</v>
      </c>
      <c r="H63" s="684" t="s">
        <v>63</v>
      </c>
      <c r="I63" s="685">
        <f>'Stage 2 - Site Information'!M149</f>
        <v>1.1000000000000001</v>
      </c>
      <c r="J63" s="686"/>
      <c r="K63" s="687"/>
      <c r="L63" s="854"/>
      <c r="M63" s="400">
        <f t="shared" si="10"/>
        <v>5</v>
      </c>
      <c r="N63" s="409"/>
      <c r="O63" s="400">
        <v>5</v>
      </c>
      <c r="P63" s="400">
        <v>1</v>
      </c>
      <c r="Q63" s="854"/>
      <c r="R63" s="400">
        <v>5</v>
      </c>
      <c r="S63" s="400">
        <v>5</v>
      </c>
      <c r="T63" s="400">
        <v>3</v>
      </c>
      <c r="U63" s="400">
        <v>4</v>
      </c>
      <c r="V63" s="854"/>
      <c r="W63" s="400">
        <v>4</v>
      </c>
      <c r="X63" s="400">
        <v>3</v>
      </c>
      <c r="Y63" s="400">
        <v>1</v>
      </c>
      <c r="Z63" s="400">
        <v>4</v>
      </c>
      <c r="AA63" s="854"/>
      <c r="AB63" s="400">
        <v>4</v>
      </c>
      <c r="AC63" s="400">
        <v>0</v>
      </c>
      <c r="AD63" s="854"/>
      <c r="AE63" s="400">
        <v>1</v>
      </c>
      <c r="AF63" s="400">
        <v>1</v>
      </c>
      <c r="AG63" s="854"/>
      <c r="AH63" s="400">
        <v>2</v>
      </c>
      <c r="AI63" s="400">
        <v>1</v>
      </c>
      <c r="AJ63" s="400">
        <v>1</v>
      </c>
      <c r="AK63" s="400">
        <v>2</v>
      </c>
      <c r="AL63" s="854"/>
      <c r="AM63" s="400">
        <v>5</v>
      </c>
      <c r="AN63" s="400">
        <v>5</v>
      </c>
      <c r="AO63" s="400">
        <v>4</v>
      </c>
      <c r="AP63" s="400">
        <v>4</v>
      </c>
      <c r="AQ63" s="400">
        <v>5</v>
      </c>
      <c r="AR63" s="400">
        <v>4</v>
      </c>
      <c r="AS63" s="854"/>
      <c r="AT63" s="400">
        <v>5</v>
      </c>
      <c r="AU63" s="400">
        <v>5</v>
      </c>
      <c r="AV63" s="400">
        <v>5</v>
      </c>
      <c r="AW63" s="400">
        <v>5</v>
      </c>
      <c r="AX63" s="400">
        <v>5</v>
      </c>
      <c r="AY63" s="400">
        <v>5</v>
      </c>
      <c r="AZ63" s="400">
        <v>5</v>
      </c>
      <c r="BA63" s="400">
        <v>5</v>
      </c>
      <c r="BB63" s="409"/>
      <c r="BC63" s="400">
        <v>5</v>
      </c>
      <c r="BD63" s="400">
        <v>5</v>
      </c>
      <c r="BE63" s="854"/>
      <c r="BF63" s="400">
        <v>3</v>
      </c>
      <c r="BG63" s="400">
        <v>5</v>
      </c>
      <c r="BH63" s="854"/>
      <c r="BI63" s="400">
        <v>4</v>
      </c>
      <c r="BJ63" s="400">
        <v>5</v>
      </c>
      <c r="BK63" s="400">
        <v>1</v>
      </c>
      <c r="BL63" s="400">
        <v>4</v>
      </c>
      <c r="BM63" s="400">
        <v>4</v>
      </c>
      <c r="BN63" s="400">
        <v>5</v>
      </c>
      <c r="BO63" s="854"/>
      <c r="BP63" s="400">
        <v>5</v>
      </c>
      <c r="BQ63" s="400">
        <v>3</v>
      </c>
      <c r="BR63" s="854"/>
      <c r="BS63" s="400">
        <v>4</v>
      </c>
      <c r="BT63" s="400">
        <v>2</v>
      </c>
      <c r="BU63" s="400">
        <v>5</v>
      </c>
      <c r="BV63" s="400">
        <v>5</v>
      </c>
      <c r="BW63" s="400">
        <v>5</v>
      </c>
      <c r="BX63" s="409"/>
      <c r="BY63" s="400">
        <v>5</v>
      </c>
      <c r="BZ63" s="400">
        <v>5</v>
      </c>
      <c r="CA63" s="400">
        <v>5</v>
      </c>
      <c r="CB63" s="400">
        <v>2</v>
      </c>
      <c r="CC63" s="409"/>
      <c r="CD63" s="409"/>
      <c r="CE63" s="400">
        <v>5</v>
      </c>
      <c r="CF63" s="409"/>
      <c r="CG63" s="400">
        <v>5</v>
      </c>
      <c r="CH63" s="409"/>
      <c r="CI63" s="854"/>
      <c r="CJ63" s="409"/>
      <c r="CK63" s="400">
        <v>1</v>
      </c>
      <c r="CL63" s="854"/>
      <c r="CM63" s="689">
        <f t="shared" si="11"/>
        <v>3.3</v>
      </c>
      <c r="CN63" s="400">
        <f t="shared" si="12"/>
        <v>81</v>
      </c>
      <c r="CO63" s="854"/>
      <c r="CP63" s="689">
        <f t="shared" si="13"/>
        <v>1.3333333333333333</v>
      </c>
      <c r="CQ63" s="400">
        <f t="shared" si="14"/>
        <v>139</v>
      </c>
      <c r="CR63" s="854"/>
      <c r="CS63" s="689">
        <f t="shared" si="15"/>
        <v>4.3421052631578947</v>
      </c>
      <c r="CT63" s="400">
        <f t="shared" si="16"/>
        <v>16</v>
      </c>
      <c r="CU63" s="854"/>
      <c r="CV63" s="400">
        <f t="shared" si="17"/>
        <v>206</v>
      </c>
      <c r="CW63" s="689">
        <f t="shared" si="18"/>
        <v>3.8148148148148149</v>
      </c>
      <c r="CX63" s="400">
        <f t="shared" si="19"/>
        <v>40</v>
      </c>
      <c r="CY63" s="854"/>
      <c r="CZ63" s="690" t="s">
        <v>1348</v>
      </c>
    </row>
    <row r="64" spans="1:104" ht="30.75" customHeight="1" x14ac:dyDescent="0.25">
      <c r="A64" s="729" t="s">
        <v>1331</v>
      </c>
      <c r="B64" s="730" t="s">
        <v>3026</v>
      </c>
      <c r="C64" s="731" t="s">
        <v>1086</v>
      </c>
      <c r="D64" s="731" t="s">
        <v>535</v>
      </c>
      <c r="E64" s="909"/>
      <c r="F64" s="723" t="s">
        <v>63</v>
      </c>
      <c r="G64" s="724">
        <f>'Stage 2 - Site Information'!N315</f>
        <v>30</v>
      </c>
      <c r="H64" s="684"/>
      <c r="I64" s="685">
        <f>'Stage 2 - Site Information'!M315</f>
        <v>1.08</v>
      </c>
      <c r="J64" s="690"/>
      <c r="K64" s="688"/>
      <c r="L64" s="856"/>
      <c r="M64" s="400">
        <f t="shared" si="10"/>
        <v>5</v>
      </c>
      <c r="N64" s="409"/>
      <c r="O64" s="400">
        <v>5</v>
      </c>
      <c r="P64" s="400">
        <v>2</v>
      </c>
      <c r="Q64" s="856"/>
      <c r="R64" s="400">
        <v>3</v>
      </c>
      <c r="S64" s="400">
        <v>3</v>
      </c>
      <c r="T64" s="400">
        <v>1</v>
      </c>
      <c r="U64" s="400">
        <v>3</v>
      </c>
      <c r="V64" s="856"/>
      <c r="W64" s="400">
        <v>4</v>
      </c>
      <c r="X64" s="400">
        <v>3</v>
      </c>
      <c r="Y64" s="400">
        <v>3</v>
      </c>
      <c r="Z64" s="400">
        <v>4</v>
      </c>
      <c r="AA64" s="856"/>
      <c r="AB64" s="400">
        <v>5</v>
      </c>
      <c r="AC64" s="400">
        <v>0</v>
      </c>
      <c r="AD64" s="856"/>
      <c r="AE64" s="400">
        <v>1</v>
      </c>
      <c r="AF64" s="400">
        <v>1</v>
      </c>
      <c r="AG64" s="856"/>
      <c r="AH64" s="400">
        <v>3</v>
      </c>
      <c r="AI64" s="400">
        <v>5</v>
      </c>
      <c r="AJ64" s="400">
        <v>5</v>
      </c>
      <c r="AK64" s="400">
        <v>2</v>
      </c>
      <c r="AL64" s="856"/>
      <c r="AM64" s="400">
        <v>5</v>
      </c>
      <c r="AN64" s="400">
        <v>5</v>
      </c>
      <c r="AO64" s="400">
        <v>4</v>
      </c>
      <c r="AP64" s="400">
        <v>3</v>
      </c>
      <c r="AQ64" s="400">
        <v>5</v>
      </c>
      <c r="AR64" s="400">
        <v>4</v>
      </c>
      <c r="AS64" s="856"/>
      <c r="AT64" s="400">
        <v>5</v>
      </c>
      <c r="AU64" s="400">
        <v>5</v>
      </c>
      <c r="AV64" s="400">
        <v>3</v>
      </c>
      <c r="AW64" s="400">
        <v>5</v>
      </c>
      <c r="AX64" s="400">
        <v>2</v>
      </c>
      <c r="AY64" s="400">
        <v>5</v>
      </c>
      <c r="AZ64" s="400">
        <v>5</v>
      </c>
      <c r="BA64" s="400">
        <v>5</v>
      </c>
      <c r="BB64" s="409"/>
      <c r="BC64" s="400">
        <v>4</v>
      </c>
      <c r="BD64" s="400">
        <v>4</v>
      </c>
      <c r="BE64" s="856"/>
      <c r="BF64" s="400">
        <v>5</v>
      </c>
      <c r="BG64" s="400">
        <v>5</v>
      </c>
      <c r="BH64" s="856"/>
      <c r="BI64" s="400">
        <v>5</v>
      </c>
      <c r="BJ64" s="400">
        <v>5</v>
      </c>
      <c r="BK64" s="400">
        <v>1</v>
      </c>
      <c r="BL64" s="400">
        <v>5</v>
      </c>
      <c r="BM64" s="400">
        <v>5</v>
      </c>
      <c r="BN64" s="400">
        <v>5</v>
      </c>
      <c r="BO64" s="856"/>
      <c r="BP64" s="400">
        <v>5</v>
      </c>
      <c r="BQ64" s="400">
        <v>5</v>
      </c>
      <c r="BR64" s="856"/>
      <c r="BS64" s="400">
        <v>3</v>
      </c>
      <c r="BT64" s="400">
        <v>2</v>
      </c>
      <c r="BU64" s="400">
        <v>5</v>
      </c>
      <c r="BV64" s="400">
        <v>5</v>
      </c>
      <c r="BW64" s="400">
        <v>5</v>
      </c>
      <c r="BX64" s="409"/>
      <c r="BY64" s="400">
        <v>4</v>
      </c>
      <c r="BZ64" s="400">
        <v>5</v>
      </c>
      <c r="CA64" s="400">
        <v>4</v>
      </c>
      <c r="CB64" s="400">
        <v>4</v>
      </c>
      <c r="CC64" s="409"/>
      <c r="CD64" s="409"/>
      <c r="CE64" s="400">
        <v>2</v>
      </c>
      <c r="CF64" s="409"/>
      <c r="CG64" s="400">
        <v>5</v>
      </c>
      <c r="CH64" s="409"/>
      <c r="CI64" s="856"/>
      <c r="CJ64" s="409"/>
      <c r="CK64" s="400">
        <v>1</v>
      </c>
      <c r="CL64" s="856"/>
      <c r="CM64" s="689">
        <f t="shared" si="11"/>
        <v>2.9</v>
      </c>
      <c r="CN64" s="400">
        <f t="shared" si="12"/>
        <v>128</v>
      </c>
      <c r="CO64" s="856"/>
      <c r="CP64" s="689">
        <f t="shared" si="13"/>
        <v>2.8333333333333335</v>
      </c>
      <c r="CQ64" s="400">
        <f t="shared" si="14"/>
        <v>85</v>
      </c>
      <c r="CR64" s="856"/>
      <c r="CS64" s="689">
        <f t="shared" si="15"/>
        <v>4.2105263157894735</v>
      </c>
      <c r="CT64" s="400">
        <f t="shared" si="16"/>
        <v>28</v>
      </c>
      <c r="CU64" s="856"/>
      <c r="CV64" s="400">
        <f t="shared" si="17"/>
        <v>206</v>
      </c>
      <c r="CW64" s="689">
        <f t="shared" si="18"/>
        <v>3.8148148148148149</v>
      </c>
      <c r="CX64" s="400">
        <f t="shared" si="19"/>
        <v>40</v>
      </c>
      <c r="CY64" s="856"/>
      <c r="CZ64" s="690"/>
    </row>
    <row r="65" spans="1:104" ht="30.75" customHeight="1" x14ac:dyDescent="0.25">
      <c r="A65" s="720" t="s">
        <v>536</v>
      </c>
      <c r="B65" s="721" t="s">
        <v>537</v>
      </c>
      <c r="C65" s="722" t="s">
        <v>538</v>
      </c>
      <c r="D65" s="722" t="s">
        <v>535</v>
      </c>
      <c r="E65" s="907"/>
      <c r="F65" s="723" t="s">
        <v>63</v>
      </c>
      <c r="G65" s="724">
        <f>'Stage 2 - Site Information'!N9</f>
        <v>100</v>
      </c>
      <c r="H65" s="684"/>
      <c r="I65" s="685">
        <f>'Stage 2 - Site Information'!M9</f>
        <v>4.96</v>
      </c>
      <c r="J65" s="686" t="s">
        <v>539</v>
      </c>
      <c r="K65" s="687"/>
      <c r="L65" s="854"/>
      <c r="M65" s="400">
        <f t="shared" si="10"/>
        <v>5</v>
      </c>
      <c r="N65" s="409"/>
      <c r="O65" s="400">
        <v>5</v>
      </c>
      <c r="P65" s="400">
        <v>1</v>
      </c>
      <c r="Q65" s="854"/>
      <c r="R65" s="400">
        <v>3</v>
      </c>
      <c r="S65" s="400">
        <v>5</v>
      </c>
      <c r="T65" s="400">
        <v>1</v>
      </c>
      <c r="U65" s="400">
        <v>4</v>
      </c>
      <c r="V65" s="854"/>
      <c r="W65" s="400">
        <v>3</v>
      </c>
      <c r="X65" s="400">
        <v>3</v>
      </c>
      <c r="Y65" s="400">
        <v>5</v>
      </c>
      <c r="Z65" s="400">
        <v>4</v>
      </c>
      <c r="AA65" s="854"/>
      <c r="AB65" s="400">
        <v>5</v>
      </c>
      <c r="AC65" s="400">
        <v>0</v>
      </c>
      <c r="AD65" s="854"/>
      <c r="AE65" s="400">
        <v>5</v>
      </c>
      <c r="AF65" s="400">
        <v>5</v>
      </c>
      <c r="AG65" s="854"/>
      <c r="AH65" s="400">
        <v>5</v>
      </c>
      <c r="AI65" s="400">
        <v>5</v>
      </c>
      <c r="AJ65" s="400">
        <v>1</v>
      </c>
      <c r="AK65" s="400">
        <v>2</v>
      </c>
      <c r="AL65" s="854"/>
      <c r="AM65" s="400">
        <v>5</v>
      </c>
      <c r="AN65" s="400">
        <v>3</v>
      </c>
      <c r="AO65" s="400">
        <v>3</v>
      </c>
      <c r="AP65" s="400">
        <v>3</v>
      </c>
      <c r="AQ65" s="400">
        <v>5</v>
      </c>
      <c r="AR65" s="400">
        <v>5</v>
      </c>
      <c r="AS65" s="854"/>
      <c r="AT65" s="400">
        <v>5</v>
      </c>
      <c r="AU65" s="400">
        <v>5</v>
      </c>
      <c r="AV65" s="400">
        <v>4</v>
      </c>
      <c r="AW65" s="400">
        <v>3</v>
      </c>
      <c r="AX65" s="400">
        <v>2</v>
      </c>
      <c r="AY65" s="400">
        <v>5</v>
      </c>
      <c r="AZ65" s="400">
        <v>5</v>
      </c>
      <c r="BA65" s="400">
        <v>5</v>
      </c>
      <c r="BB65" s="409"/>
      <c r="BC65" s="400">
        <v>4</v>
      </c>
      <c r="BD65" s="400">
        <v>2</v>
      </c>
      <c r="BE65" s="854"/>
      <c r="BF65" s="400">
        <v>3</v>
      </c>
      <c r="BG65" s="400">
        <v>5</v>
      </c>
      <c r="BH65" s="854"/>
      <c r="BI65" s="400">
        <v>5</v>
      </c>
      <c r="BJ65" s="400">
        <v>5</v>
      </c>
      <c r="BK65" s="400">
        <v>3</v>
      </c>
      <c r="BL65" s="400">
        <v>5</v>
      </c>
      <c r="BM65" s="400">
        <v>5</v>
      </c>
      <c r="BN65" s="400">
        <v>5</v>
      </c>
      <c r="BO65" s="854"/>
      <c r="BP65" s="400">
        <v>5</v>
      </c>
      <c r="BQ65" s="400">
        <v>5</v>
      </c>
      <c r="BR65" s="854"/>
      <c r="BS65" s="400">
        <v>2</v>
      </c>
      <c r="BT65" s="400">
        <v>2</v>
      </c>
      <c r="BU65" s="400">
        <v>5</v>
      </c>
      <c r="BV65" s="400">
        <v>3</v>
      </c>
      <c r="BW65" s="400">
        <v>3</v>
      </c>
      <c r="BX65" s="409"/>
      <c r="BY65" s="400">
        <v>4</v>
      </c>
      <c r="BZ65" s="400">
        <v>4</v>
      </c>
      <c r="CA65" s="400">
        <v>4</v>
      </c>
      <c r="CB65" s="400">
        <v>3</v>
      </c>
      <c r="CC65" s="409"/>
      <c r="CD65" s="409"/>
      <c r="CE65" s="400">
        <v>2</v>
      </c>
      <c r="CF65" s="409"/>
      <c r="CG65" s="400">
        <v>5</v>
      </c>
      <c r="CH65" s="409"/>
      <c r="CI65" s="854"/>
      <c r="CJ65" s="409"/>
      <c r="CK65" s="400">
        <v>1</v>
      </c>
      <c r="CL65" s="854"/>
      <c r="CM65" s="689">
        <f t="shared" si="11"/>
        <v>3.3</v>
      </c>
      <c r="CN65" s="400">
        <f t="shared" si="12"/>
        <v>81</v>
      </c>
      <c r="CO65" s="854"/>
      <c r="CP65" s="689">
        <f t="shared" si="13"/>
        <v>3.8333333333333335</v>
      </c>
      <c r="CQ65" s="400">
        <f t="shared" si="14"/>
        <v>50</v>
      </c>
      <c r="CR65" s="854"/>
      <c r="CS65" s="689">
        <f t="shared" si="15"/>
        <v>3.8947368421052633</v>
      </c>
      <c r="CT65" s="400">
        <f t="shared" si="16"/>
        <v>64</v>
      </c>
      <c r="CU65" s="854"/>
      <c r="CV65" s="400">
        <f t="shared" si="17"/>
        <v>204</v>
      </c>
      <c r="CW65" s="689">
        <f t="shared" si="18"/>
        <v>3.7777777777777777</v>
      </c>
      <c r="CX65" s="400">
        <f t="shared" si="19"/>
        <v>57</v>
      </c>
      <c r="CY65" s="854"/>
      <c r="CZ65" s="690"/>
    </row>
    <row r="66" spans="1:104" ht="30.75" customHeight="1" x14ac:dyDescent="0.25">
      <c r="A66" s="720" t="s">
        <v>600</v>
      </c>
      <c r="B66" s="721" t="s">
        <v>601</v>
      </c>
      <c r="C66" s="722" t="s">
        <v>602</v>
      </c>
      <c r="D66" s="722" t="s">
        <v>535</v>
      </c>
      <c r="E66" s="907"/>
      <c r="F66" s="723" t="s">
        <v>63</v>
      </c>
      <c r="G66" s="724">
        <f>'Stage 2 - Site Information'!N29</f>
        <v>101</v>
      </c>
      <c r="H66" s="684"/>
      <c r="I66" s="685">
        <f>'Stage 2 - Site Information'!M29</f>
        <v>2.29</v>
      </c>
      <c r="J66" s="686"/>
      <c r="K66" s="687"/>
      <c r="L66" s="854"/>
      <c r="M66" s="400">
        <f t="shared" ref="M66:M97" si="20">IF(I66&gt;0.249,5,1)</f>
        <v>5</v>
      </c>
      <c r="N66" s="409"/>
      <c r="O66" s="400">
        <v>5</v>
      </c>
      <c r="P66" s="400">
        <v>5</v>
      </c>
      <c r="Q66" s="854"/>
      <c r="R66" s="400">
        <v>5</v>
      </c>
      <c r="S66" s="400">
        <v>5</v>
      </c>
      <c r="T66" s="400">
        <v>1</v>
      </c>
      <c r="U66" s="400">
        <v>4</v>
      </c>
      <c r="V66" s="854"/>
      <c r="W66" s="400">
        <v>4</v>
      </c>
      <c r="X66" s="400">
        <v>3</v>
      </c>
      <c r="Y66" s="400">
        <v>1</v>
      </c>
      <c r="Z66" s="400">
        <v>4</v>
      </c>
      <c r="AA66" s="854"/>
      <c r="AB66" s="400">
        <v>5</v>
      </c>
      <c r="AC66" s="400">
        <v>5</v>
      </c>
      <c r="AD66" s="854"/>
      <c r="AE66" s="400">
        <v>1</v>
      </c>
      <c r="AF66" s="400">
        <v>1</v>
      </c>
      <c r="AG66" s="854"/>
      <c r="AH66" s="400">
        <v>2</v>
      </c>
      <c r="AI66" s="400">
        <v>1</v>
      </c>
      <c r="AJ66" s="400">
        <v>1</v>
      </c>
      <c r="AK66" s="400">
        <v>2</v>
      </c>
      <c r="AL66" s="854"/>
      <c r="AM66" s="400">
        <v>5</v>
      </c>
      <c r="AN66" s="400">
        <v>5</v>
      </c>
      <c r="AO66" s="400">
        <v>5</v>
      </c>
      <c r="AP66" s="400">
        <v>5</v>
      </c>
      <c r="AQ66" s="400">
        <v>5</v>
      </c>
      <c r="AR66" s="400">
        <v>5</v>
      </c>
      <c r="AS66" s="854"/>
      <c r="AT66" s="400">
        <v>5</v>
      </c>
      <c r="AU66" s="400">
        <v>5</v>
      </c>
      <c r="AV66" s="400">
        <v>5</v>
      </c>
      <c r="AW66" s="400">
        <v>5</v>
      </c>
      <c r="AX66" s="400">
        <v>5</v>
      </c>
      <c r="AY66" s="400">
        <v>5</v>
      </c>
      <c r="AZ66" s="400">
        <v>5</v>
      </c>
      <c r="BA66" s="400">
        <v>5</v>
      </c>
      <c r="BB66" s="409"/>
      <c r="BC66" s="400">
        <v>5</v>
      </c>
      <c r="BD66" s="400">
        <v>5</v>
      </c>
      <c r="BE66" s="854"/>
      <c r="BF66" s="400">
        <v>5</v>
      </c>
      <c r="BG66" s="400">
        <v>5</v>
      </c>
      <c r="BH66" s="854"/>
      <c r="BI66" s="400">
        <v>4</v>
      </c>
      <c r="BJ66" s="400">
        <v>5</v>
      </c>
      <c r="BK66" s="400">
        <v>3</v>
      </c>
      <c r="BL66" s="400">
        <v>1</v>
      </c>
      <c r="BM66" s="400">
        <v>2</v>
      </c>
      <c r="BN66" s="400">
        <v>3</v>
      </c>
      <c r="BO66" s="854"/>
      <c r="BP66" s="400">
        <v>5</v>
      </c>
      <c r="BQ66" s="400">
        <v>3</v>
      </c>
      <c r="BR66" s="854"/>
      <c r="BS66" s="400">
        <v>3</v>
      </c>
      <c r="BT66" s="400">
        <v>2</v>
      </c>
      <c r="BU66" s="400">
        <v>2</v>
      </c>
      <c r="BV66" s="400">
        <v>5</v>
      </c>
      <c r="BW66" s="400">
        <v>5</v>
      </c>
      <c r="BX66" s="409"/>
      <c r="BY66" s="400">
        <v>4</v>
      </c>
      <c r="BZ66" s="400">
        <v>4</v>
      </c>
      <c r="CA66" s="400">
        <v>3</v>
      </c>
      <c r="CB66" s="400">
        <v>4</v>
      </c>
      <c r="CC66" s="409"/>
      <c r="CD66" s="409"/>
      <c r="CE66" s="400">
        <v>5</v>
      </c>
      <c r="CF66" s="409"/>
      <c r="CG66" s="400">
        <v>5</v>
      </c>
      <c r="CH66" s="409"/>
      <c r="CI66" s="854"/>
      <c r="CJ66" s="409"/>
      <c r="CK66" s="400">
        <v>1</v>
      </c>
      <c r="CL66" s="854"/>
      <c r="CM66" s="689">
        <f t="shared" ref="CM66:CM97" si="21">SUM(R66:AC66)/COUNTA(R66:AC66)</f>
        <v>3.7</v>
      </c>
      <c r="CN66" s="400">
        <f t="shared" ref="CN66:CN97" si="22">RANK(CM66,CM$2:CM$148)</f>
        <v>30</v>
      </c>
      <c r="CO66" s="854"/>
      <c r="CP66" s="689">
        <f t="shared" ref="CP66:CP97" si="23">SUM(AE66:AK66)/COUNTA(AE66:AK66)</f>
        <v>1.3333333333333333</v>
      </c>
      <c r="CQ66" s="400">
        <f t="shared" ref="CQ66:CQ97" si="24">RANK(CP66,CP$2:CP$148)</f>
        <v>139</v>
      </c>
      <c r="CR66" s="854"/>
      <c r="CS66" s="689">
        <f t="shared" ref="CS66:CS97" si="25">SUM(AM66:CK66)/COUNTA(AM66:CK66)</f>
        <v>4.1842105263157894</v>
      </c>
      <c r="CT66" s="400">
        <f t="shared" ref="CT66:CT97" si="26">RANK(CS66,CS$2:CS$148)</f>
        <v>29</v>
      </c>
      <c r="CU66" s="854"/>
      <c r="CV66" s="400">
        <f t="shared" ref="CV66:CV97" si="27">SUM(R66:CK66)</f>
        <v>204</v>
      </c>
      <c r="CW66" s="689">
        <f t="shared" ref="CW66:CW97" si="28">CV66/COUNTA(R66:CK66)</f>
        <v>3.7777777777777777</v>
      </c>
      <c r="CX66" s="400">
        <f t="shared" ref="CX66:CX97" si="29">RANK(CW66,CW$2:CW$148)</f>
        <v>57</v>
      </c>
      <c r="CY66" s="854"/>
      <c r="CZ66" s="690"/>
    </row>
    <row r="67" spans="1:104" ht="30.75" customHeight="1" x14ac:dyDescent="0.25">
      <c r="A67" s="729" t="s">
        <v>1330</v>
      </c>
      <c r="B67" s="730" t="s">
        <v>3027</v>
      </c>
      <c r="C67" s="731" t="s">
        <v>715</v>
      </c>
      <c r="D67" s="731" t="s">
        <v>535</v>
      </c>
      <c r="E67" s="909"/>
      <c r="F67" s="723" t="s">
        <v>63</v>
      </c>
      <c r="G67" s="724">
        <f>'Stage 2 - Site Information'!N314</f>
        <v>100</v>
      </c>
      <c r="H67" s="684"/>
      <c r="I67" s="685">
        <f>'Stage 2 - Site Information'!M314</f>
        <v>3.34</v>
      </c>
      <c r="J67" s="690"/>
      <c r="K67" s="688"/>
      <c r="L67" s="856"/>
      <c r="M67" s="400">
        <f t="shared" si="20"/>
        <v>5</v>
      </c>
      <c r="N67" s="409"/>
      <c r="O67" s="400">
        <v>5</v>
      </c>
      <c r="P67" s="400">
        <v>2</v>
      </c>
      <c r="Q67" s="856"/>
      <c r="R67" s="400">
        <v>3</v>
      </c>
      <c r="S67" s="400">
        <v>3</v>
      </c>
      <c r="T67" s="400">
        <v>1</v>
      </c>
      <c r="U67" s="400">
        <v>3</v>
      </c>
      <c r="V67" s="856"/>
      <c r="W67" s="400">
        <v>4</v>
      </c>
      <c r="X67" s="400">
        <v>3</v>
      </c>
      <c r="Y67" s="400">
        <v>3</v>
      </c>
      <c r="Z67" s="400">
        <v>4</v>
      </c>
      <c r="AA67" s="856"/>
      <c r="AB67" s="400">
        <v>5</v>
      </c>
      <c r="AC67" s="400">
        <v>0</v>
      </c>
      <c r="AD67" s="856"/>
      <c r="AE67" s="400">
        <v>1</v>
      </c>
      <c r="AF67" s="400">
        <v>1</v>
      </c>
      <c r="AG67" s="856"/>
      <c r="AH67" s="400">
        <v>3</v>
      </c>
      <c r="AI67" s="400">
        <v>5</v>
      </c>
      <c r="AJ67" s="400">
        <v>5</v>
      </c>
      <c r="AK67" s="400">
        <v>2</v>
      </c>
      <c r="AL67" s="856"/>
      <c r="AM67" s="400">
        <v>5</v>
      </c>
      <c r="AN67" s="400">
        <v>5</v>
      </c>
      <c r="AO67" s="400">
        <v>5</v>
      </c>
      <c r="AP67" s="400">
        <v>3</v>
      </c>
      <c r="AQ67" s="400">
        <v>5</v>
      </c>
      <c r="AR67" s="400">
        <v>4</v>
      </c>
      <c r="AS67" s="856"/>
      <c r="AT67" s="400">
        <v>5</v>
      </c>
      <c r="AU67" s="400">
        <v>1</v>
      </c>
      <c r="AV67" s="400">
        <v>3</v>
      </c>
      <c r="AW67" s="400">
        <v>5</v>
      </c>
      <c r="AX67" s="400">
        <v>5</v>
      </c>
      <c r="AY67" s="400">
        <v>5</v>
      </c>
      <c r="AZ67" s="400">
        <v>5</v>
      </c>
      <c r="BA67" s="400">
        <v>5</v>
      </c>
      <c r="BB67" s="409"/>
      <c r="BC67" s="400">
        <v>3</v>
      </c>
      <c r="BD67" s="400">
        <v>4</v>
      </c>
      <c r="BE67" s="856"/>
      <c r="BF67" s="400">
        <v>5</v>
      </c>
      <c r="BG67" s="400">
        <v>5</v>
      </c>
      <c r="BH67" s="856"/>
      <c r="BI67" s="400">
        <v>5</v>
      </c>
      <c r="BJ67" s="400">
        <v>5</v>
      </c>
      <c r="BK67" s="400">
        <v>1</v>
      </c>
      <c r="BL67" s="400">
        <v>5</v>
      </c>
      <c r="BM67" s="400">
        <v>5</v>
      </c>
      <c r="BN67" s="400">
        <v>5</v>
      </c>
      <c r="BO67" s="856"/>
      <c r="BP67" s="400">
        <v>5</v>
      </c>
      <c r="BQ67" s="400">
        <v>5</v>
      </c>
      <c r="BR67" s="856"/>
      <c r="BS67" s="400">
        <v>2</v>
      </c>
      <c r="BT67" s="400">
        <v>2</v>
      </c>
      <c r="BU67" s="400">
        <v>5</v>
      </c>
      <c r="BV67" s="400">
        <v>5</v>
      </c>
      <c r="BW67" s="400">
        <v>5</v>
      </c>
      <c r="BX67" s="409"/>
      <c r="BY67" s="400">
        <v>4</v>
      </c>
      <c r="BZ67" s="400">
        <v>5</v>
      </c>
      <c r="CA67" s="400">
        <v>4</v>
      </c>
      <c r="CB67" s="400">
        <v>4</v>
      </c>
      <c r="CC67" s="409"/>
      <c r="CD67" s="409"/>
      <c r="CE67" s="400">
        <v>2</v>
      </c>
      <c r="CF67" s="409"/>
      <c r="CG67" s="400">
        <v>5</v>
      </c>
      <c r="CH67" s="409"/>
      <c r="CI67" s="856"/>
      <c r="CJ67" s="409"/>
      <c r="CK67" s="400">
        <v>1</v>
      </c>
      <c r="CL67" s="856"/>
      <c r="CM67" s="689">
        <f t="shared" si="21"/>
        <v>2.9</v>
      </c>
      <c r="CN67" s="400">
        <f t="shared" si="22"/>
        <v>128</v>
      </c>
      <c r="CO67" s="856"/>
      <c r="CP67" s="689">
        <f t="shared" si="23"/>
        <v>2.8333333333333335</v>
      </c>
      <c r="CQ67" s="400">
        <f t="shared" si="24"/>
        <v>85</v>
      </c>
      <c r="CR67" s="856"/>
      <c r="CS67" s="689">
        <f t="shared" si="25"/>
        <v>4.1578947368421053</v>
      </c>
      <c r="CT67" s="400">
        <f t="shared" si="26"/>
        <v>33</v>
      </c>
      <c r="CU67" s="856"/>
      <c r="CV67" s="400">
        <f t="shared" si="27"/>
        <v>204</v>
      </c>
      <c r="CW67" s="689">
        <f t="shared" si="28"/>
        <v>3.7777777777777777</v>
      </c>
      <c r="CX67" s="400">
        <f t="shared" si="29"/>
        <v>57</v>
      </c>
      <c r="CY67" s="856"/>
      <c r="CZ67" s="690"/>
    </row>
    <row r="68" spans="1:104" ht="30.75" customHeight="1" x14ac:dyDescent="0.25">
      <c r="A68" s="720" t="s">
        <v>773</v>
      </c>
      <c r="B68" s="721" t="s">
        <v>774</v>
      </c>
      <c r="C68" s="722" t="s">
        <v>763</v>
      </c>
      <c r="D68" s="722" t="s">
        <v>535</v>
      </c>
      <c r="E68" s="907"/>
      <c r="F68" s="723" t="s">
        <v>63</v>
      </c>
      <c r="G68" s="724">
        <f>'Stage 2 - Site Information'!N90</f>
        <v>17</v>
      </c>
      <c r="H68" s="684"/>
      <c r="I68" s="685">
        <f>'Stage 2 - Site Information'!M90</f>
        <v>0.57999999999999996</v>
      </c>
      <c r="J68" s="686" t="s">
        <v>854</v>
      </c>
      <c r="K68" s="687"/>
      <c r="L68" s="854"/>
      <c r="M68" s="400">
        <f t="shared" si="20"/>
        <v>5</v>
      </c>
      <c r="N68" s="409"/>
      <c r="O68" s="400">
        <v>5</v>
      </c>
      <c r="P68" s="400">
        <v>1</v>
      </c>
      <c r="Q68" s="854"/>
      <c r="R68" s="400">
        <v>5</v>
      </c>
      <c r="S68" s="400">
        <v>5</v>
      </c>
      <c r="T68" s="400">
        <v>1</v>
      </c>
      <c r="U68" s="400">
        <v>4</v>
      </c>
      <c r="V68" s="854"/>
      <c r="W68" s="400">
        <v>4</v>
      </c>
      <c r="X68" s="400">
        <v>3</v>
      </c>
      <c r="Y68" s="400">
        <v>1</v>
      </c>
      <c r="Z68" s="400">
        <v>4</v>
      </c>
      <c r="AA68" s="854"/>
      <c r="AB68" s="400">
        <v>5</v>
      </c>
      <c r="AC68" s="400">
        <v>0</v>
      </c>
      <c r="AD68" s="854"/>
      <c r="AE68" s="400">
        <v>5</v>
      </c>
      <c r="AF68" s="400">
        <v>5</v>
      </c>
      <c r="AG68" s="854"/>
      <c r="AH68" s="400">
        <v>4</v>
      </c>
      <c r="AI68" s="400">
        <v>4</v>
      </c>
      <c r="AJ68" s="400">
        <v>3</v>
      </c>
      <c r="AK68" s="400">
        <v>2</v>
      </c>
      <c r="AL68" s="854"/>
      <c r="AM68" s="400">
        <v>5</v>
      </c>
      <c r="AN68" s="400">
        <v>5</v>
      </c>
      <c r="AO68" s="400">
        <v>4</v>
      </c>
      <c r="AP68" s="400">
        <v>3</v>
      </c>
      <c r="AQ68" s="400">
        <v>5</v>
      </c>
      <c r="AR68" s="400">
        <v>5</v>
      </c>
      <c r="AS68" s="854"/>
      <c r="AT68" s="400">
        <v>5</v>
      </c>
      <c r="AU68" s="400">
        <v>5</v>
      </c>
      <c r="AV68" s="400">
        <v>5</v>
      </c>
      <c r="AW68" s="400">
        <v>1</v>
      </c>
      <c r="AX68" s="400">
        <v>5</v>
      </c>
      <c r="AY68" s="400">
        <v>5</v>
      </c>
      <c r="AZ68" s="400">
        <v>5</v>
      </c>
      <c r="BA68" s="400">
        <v>5</v>
      </c>
      <c r="BB68" s="409"/>
      <c r="BC68" s="400">
        <v>3</v>
      </c>
      <c r="BD68" s="400">
        <v>4</v>
      </c>
      <c r="BE68" s="854"/>
      <c r="BF68" s="400">
        <v>5</v>
      </c>
      <c r="BG68" s="400">
        <v>4</v>
      </c>
      <c r="BH68" s="854"/>
      <c r="BI68" s="400">
        <v>5</v>
      </c>
      <c r="BJ68" s="400">
        <v>5</v>
      </c>
      <c r="BK68" s="400">
        <v>3</v>
      </c>
      <c r="BL68" s="400">
        <v>5</v>
      </c>
      <c r="BM68" s="400">
        <v>5</v>
      </c>
      <c r="BN68" s="400">
        <v>5</v>
      </c>
      <c r="BO68" s="854"/>
      <c r="BP68" s="400">
        <v>5</v>
      </c>
      <c r="BQ68" s="400">
        <v>5</v>
      </c>
      <c r="BR68" s="854"/>
      <c r="BS68" s="400">
        <v>4</v>
      </c>
      <c r="BT68" s="400">
        <v>2</v>
      </c>
      <c r="BU68" s="400">
        <v>2</v>
      </c>
      <c r="BV68" s="400">
        <v>3</v>
      </c>
      <c r="BW68" s="400">
        <v>3</v>
      </c>
      <c r="BX68" s="409"/>
      <c r="BY68" s="400">
        <v>2</v>
      </c>
      <c r="BZ68" s="400">
        <v>2</v>
      </c>
      <c r="CA68" s="400">
        <v>2</v>
      </c>
      <c r="CB68" s="400">
        <v>2</v>
      </c>
      <c r="CC68" s="409"/>
      <c r="CD68" s="409"/>
      <c r="CE68" s="400">
        <v>3</v>
      </c>
      <c r="CF68" s="409"/>
      <c r="CG68" s="400">
        <v>5</v>
      </c>
      <c r="CH68" s="409"/>
      <c r="CI68" s="854"/>
      <c r="CJ68" s="409"/>
      <c r="CK68" s="400">
        <v>1</v>
      </c>
      <c r="CL68" s="854"/>
      <c r="CM68" s="689">
        <f t="shared" si="21"/>
        <v>3.2</v>
      </c>
      <c r="CN68" s="400">
        <f t="shared" si="22"/>
        <v>93</v>
      </c>
      <c r="CO68" s="854"/>
      <c r="CP68" s="689">
        <f t="shared" si="23"/>
        <v>3.8333333333333335</v>
      </c>
      <c r="CQ68" s="400">
        <f t="shared" si="24"/>
        <v>50</v>
      </c>
      <c r="CR68" s="854"/>
      <c r="CS68" s="689">
        <f t="shared" si="25"/>
        <v>3.8947368421052633</v>
      </c>
      <c r="CT68" s="400">
        <f t="shared" si="26"/>
        <v>64</v>
      </c>
      <c r="CU68" s="854"/>
      <c r="CV68" s="400">
        <f t="shared" si="27"/>
        <v>203</v>
      </c>
      <c r="CW68" s="689">
        <f t="shared" si="28"/>
        <v>3.7592592592592591</v>
      </c>
      <c r="CX68" s="400">
        <f t="shared" si="29"/>
        <v>62</v>
      </c>
      <c r="CY68" s="854"/>
      <c r="CZ68" s="690"/>
    </row>
    <row r="69" spans="1:104" ht="30.75" customHeight="1" x14ac:dyDescent="0.25">
      <c r="A69" s="720" t="s">
        <v>801</v>
      </c>
      <c r="B69" s="721" t="s">
        <v>802</v>
      </c>
      <c r="C69" s="722" t="s">
        <v>803</v>
      </c>
      <c r="D69" s="722" t="s">
        <v>535</v>
      </c>
      <c r="E69" s="907"/>
      <c r="F69" s="723" t="s">
        <v>63</v>
      </c>
      <c r="G69" s="724">
        <f>'Stage 2 - Site Information'!N100</f>
        <v>9</v>
      </c>
      <c r="H69" s="684"/>
      <c r="I69" s="685">
        <f>'Stage 2 - Site Information'!M100</f>
        <v>0.27</v>
      </c>
      <c r="J69" s="686"/>
      <c r="K69" s="687"/>
      <c r="L69" s="854"/>
      <c r="M69" s="400">
        <f t="shared" si="20"/>
        <v>5</v>
      </c>
      <c r="N69" s="409"/>
      <c r="O69" s="400">
        <v>5</v>
      </c>
      <c r="P69" s="400">
        <v>1</v>
      </c>
      <c r="Q69" s="854"/>
      <c r="R69" s="400">
        <v>3</v>
      </c>
      <c r="S69" s="400">
        <v>5</v>
      </c>
      <c r="T69" s="400">
        <v>3</v>
      </c>
      <c r="U69" s="400">
        <v>4</v>
      </c>
      <c r="V69" s="854"/>
      <c r="W69" s="400">
        <v>4</v>
      </c>
      <c r="X69" s="400">
        <v>4</v>
      </c>
      <c r="Y69" s="400">
        <v>1</v>
      </c>
      <c r="Z69" s="400">
        <v>4</v>
      </c>
      <c r="AA69" s="854"/>
      <c r="AB69" s="400">
        <v>5</v>
      </c>
      <c r="AC69" s="400">
        <v>0</v>
      </c>
      <c r="AD69" s="854"/>
      <c r="AE69" s="400">
        <v>1</v>
      </c>
      <c r="AF69" s="400">
        <v>1</v>
      </c>
      <c r="AG69" s="854"/>
      <c r="AH69" s="400">
        <v>2</v>
      </c>
      <c r="AI69" s="400">
        <v>1</v>
      </c>
      <c r="AJ69" s="400">
        <v>5</v>
      </c>
      <c r="AK69" s="400">
        <v>2</v>
      </c>
      <c r="AL69" s="854"/>
      <c r="AM69" s="400">
        <v>5</v>
      </c>
      <c r="AN69" s="400">
        <v>3</v>
      </c>
      <c r="AO69" s="400">
        <v>5</v>
      </c>
      <c r="AP69" s="400">
        <v>3</v>
      </c>
      <c r="AQ69" s="400">
        <v>5</v>
      </c>
      <c r="AR69" s="400">
        <v>5</v>
      </c>
      <c r="AS69" s="854"/>
      <c r="AT69" s="400">
        <v>5</v>
      </c>
      <c r="AU69" s="400">
        <v>5</v>
      </c>
      <c r="AV69" s="400">
        <v>5</v>
      </c>
      <c r="AW69" s="400">
        <v>5</v>
      </c>
      <c r="AX69" s="400">
        <v>2</v>
      </c>
      <c r="AY69" s="400">
        <v>5</v>
      </c>
      <c r="AZ69" s="400">
        <v>5</v>
      </c>
      <c r="BA69" s="400">
        <v>5</v>
      </c>
      <c r="BB69" s="409"/>
      <c r="BC69" s="400">
        <v>5</v>
      </c>
      <c r="BD69" s="400">
        <v>5</v>
      </c>
      <c r="BE69" s="854"/>
      <c r="BF69" s="400">
        <v>5</v>
      </c>
      <c r="BG69" s="400">
        <v>5</v>
      </c>
      <c r="BH69" s="854"/>
      <c r="BI69" s="400">
        <v>5</v>
      </c>
      <c r="BJ69" s="400">
        <v>5</v>
      </c>
      <c r="BK69" s="400">
        <v>1</v>
      </c>
      <c r="BL69" s="400">
        <v>5</v>
      </c>
      <c r="BM69" s="400">
        <v>4</v>
      </c>
      <c r="BN69" s="400">
        <v>3</v>
      </c>
      <c r="BO69" s="854"/>
      <c r="BP69" s="400">
        <v>5</v>
      </c>
      <c r="BQ69" s="400">
        <v>5</v>
      </c>
      <c r="BR69" s="854"/>
      <c r="BS69" s="400">
        <v>3</v>
      </c>
      <c r="BT69" s="400">
        <v>2</v>
      </c>
      <c r="BU69" s="400">
        <v>1</v>
      </c>
      <c r="BV69" s="400">
        <v>5</v>
      </c>
      <c r="BW69" s="400">
        <v>5</v>
      </c>
      <c r="BX69" s="409"/>
      <c r="BY69" s="400">
        <v>4</v>
      </c>
      <c r="BZ69" s="400">
        <v>4</v>
      </c>
      <c r="CA69" s="400">
        <v>3</v>
      </c>
      <c r="CB69" s="400">
        <v>5</v>
      </c>
      <c r="CC69" s="409"/>
      <c r="CD69" s="409"/>
      <c r="CE69" s="400">
        <v>4</v>
      </c>
      <c r="CF69" s="409"/>
      <c r="CG69" s="400">
        <v>5</v>
      </c>
      <c r="CH69" s="409"/>
      <c r="CI69" s="854"/>
      <c r="CJ69" s="409"/>
      <c r="CK69" s="400">
        <v>1</v>
      </c>
      <c r="CL69" s="854"/>
      <c r="CM69" s="689">
        <f t="shared" si="21"/>
        <v>3.3</v>
      </c>
      <c r="CN69" s="400">
        <f t="shared" si="22"/>
        <v>81</v>
      </c>
      <c r="CO69" s="854"/>
      <c r="CP69" s="689">
        <f t="shared" si="23"/>
        <v>2</v>
      </c>
      <c r="CQ69" s="400">
        <f t="shared" si="24"/>
        <v>113</v>
      </c>
      <c r="CR69" s="854"/>
      <c r="CS69" s="689">
        <f t="shared" si="25"/>
        <v>4.1578947368421053</v>
      </c>
      <c r="CT69" s="400">
        <f t="shared" si="26"/>
        <v>33</v>
      </c>
      <c r="CU69" s="854"/>
      <c r="CV69" s="400">
        <f t="shared" si="27"/>
        <v>203</v>
      </c>
      <c r="CW69" s="689">
        <f t="shared" si="28"/>
        <v>3.7592592592592591</v>
      </c>
      <c r="CX69" s="400">
        <f t="shared" si="29"/>
        <v>62</v>
      </c>
      <c r="CY69" s="854"/>
      <c r="CZ69" s="690"/>
    </row>
    <row r="70" spans="1:104" ht="30.75" customHeight="1" x14ac:dyDescent="0.25">
      <c r="A70" s="720" t="s">
        <v>847</v>
      </c>
      <c r="B70" s="721" t="s">
        <v>848</v>
      </c>
      <c r="C70" s="722" t="s">
        <v>763</v>
      </c>
      <c r="D70" s="722" t="s">
        <v>535</v>
      </c>
      <c r="E70" s="907"/>
      <c r="F70" s="723" t="s">
        <v>63</v>
      </c>
      <c r="G70" s="724">
        <f>'Stage 2 - Site Information'!N118</f>
        <v>80</v>
      </c>
      <c r="H70" s="684"/>
      <c r="I70" s="685">
        <f>'Stage 2 - Site Information'!M118</f>
        <v>2.68</v>
      </c>
      <c r="J70" s="686" t="s">
        <v>854</v>
      </c>
      <c r="K70" s="687"/>
      <c r="L70" s="854"/>
      <c r="M70" s="400">
        <f t="shared" si="20"/>
        <v>5</v>
      </c>
      <c r="N70" s="409"/>
      <c r="O70" s="400">
        <v>5</v>
      </c>
      <c r="P70" s="400">
        <v>1</v>
      </c>
      <c r="Q70" s="854"/>
      <c r="R70" s="400">
        <v>5</v>
      </c>
      <c r="S70" s="400">
        <v>5</v>
      </c>
      <c r="T70" s="400">
        <v>1</v>
      </c>
      <c r="U70" s="400">
        <v>4</v>
      </c>
      <c r="V70" s="854"/>
      <c r="W70" s="400">
        <v>4</v>
      </c>
      <c r="X70" s="400">
        <v>3</v>
      </c>
      <c r="Y70" s="400">
        <v>1</v>
      </c>
      <c r="Z70" s="400">
        <v>4</v>
      </c>
      <c r="AA70" s="854"/>
      <c r="AB70" s="400">
        <v>5</v>
      </c>
      <c r="AC70" s="400">
        <v>0</v>
      </c>
      <c r="AD70" s="854"/>
      <c r="AE70" s="400">
        <v>5</v>
      </c>
      <c r="AF70" s="400">
        <v>5</v>
      </c>
      <c r="AG70" s="854"/>
      <c r="AH70" s="400">
        <v>4</v>
      </c>
      <c r="AI70" s="400">
        <v>5</v>
      </c>
      <c r="AJ70" s="400">
        <v>3</v>
      </c>
      <c r="AK70" s="400">
        <v>2</v>
      </c>
      <c r="AL70" s="854"/>
      <c r="AM70" s="400">
        <v>5</v>
      </c>
      <c r="AN70" s="400">
        <v>5</v>
      </c>
      <c r="AO70" s="400">
        <v>4</v>
      </c>
      <c r="AP70" s="400">
        <v>3</v>
      </c>
      <c r="AQ70" s="400">
        <v>5</v>
      </c>
      <c r="AR70" s="400">
        <v>5</v>
      </c>
      <c r="AS70" s="854"/>
      <c r="AT70" s="400">
        <v>5</v>
      </c>
      <c r="AU70" s="400">
        <v>5</v>
      </c>
      <c r="AV70" s="400">
        <v>5</v>
      </c>
      <c r="AW70" s="400">
        <v>3</v>
      </c>
      <c r="AX70" s="400">
        <v>2</v>
      </c>
      <c r="AY70" s="400">
        <v>5</v>
      </c>
      <c r="AZ70" s="400">
        <v>1</v>
      </c>
      <c r="BA70" s="400">
        <v>5</v>
      </c>
      <c r="BB70" s="409"/>
      <c r="BC70" s="400">
        <v>4</v>
      </c>
      <c r="BD70" s="400">
        <v>1</v>
      </c>
      <c r="BE70" s="854"/>
      <c r="BF70" s="400">
        <v>5</v>
      </c>
      <c r="BG70" s="400">
        <v>5</v>
      </c>
      <c r="BH70" s="854"/>
      <c r="BI70" s="400">
        <v>5</v>
      </c>
      <c r="BJ70" s="400">
        <v>5</v>
      </c>
      <c r="BK70" s="400">
        <v>3</v>
      </c>
      <c r="BL70" s="400">
        <v>5</v>
      </c>
      <c r="BM70" s="400">
        <v>5</v>
      </c>
      <c r="BN70" s="400">
        <v>5</v>
      </c>
      <c r="BO70" s="854"/>
      <c r="BP70" s="400">
        <v>5</v>
      </c>
      <c r="BQ70" s="400">
        <v>5</v>
      </c>
      <c r="BR70" s="854"/>
      <c r="BS70" s="400">
        <v>3</v>
      </c>
      <c r="BT70" s="400">
        <v>4</v>
      </c>
      <c r="BU70" s="400">
        <v>2</v>
      </c>
      <c r="BV70" s="400">
        <v>4</v>
      </c>
      <c r="BW70" s="400">
        <v>4</v>
      </c>
      <c r="BX70" s="409"/>
      <c r="BY70" s="400">
        <v>2</v>
      </c>
      <c r="BZ70" s="400">
        <v>3</v>
      </c>
      <c r="CA70" s="400">
        <v>2</v>
      </c>
      <c r="CB70" s="400">
        <v>2</v>
      </c>
      <c r="CC70" s="409"/>
      <c r="CD70" s="409"/>
      <c r="CE70" s="400">
        <v>3</v>
      </c>
      <c r="CF70" s="409"/>
      <c r="CG70" s="400">
        <v>5</v>
      </c>
      <c r="CH70" s="409"/>
      <c r="CI70" s="854"/>
      <c r="CJ70" s="409"/>
      <c r="CK70" s="400">
        <v>1</v>
      </c>
      <c r="CL70" s="854"/>
      <c r="CM70" s="689">
        <f t="shared" si="21"/>
        <v>3.2</v>
      </c>
      <c r="CN70" s="400">
        <f t="shared" si="22"/>
        <v>93</v>
      </c>
      <c r="CO70" s="854"/>
      <c r="CP70" s="689">
        <f t="shared" si="23"/>
        <v>4</v>
      </c>
      <c r="CQ70" s="400">
        <f t="shared" si="24"/>
        <v>39</v>
      </c>
      <c r="CR70" s="854"/>
      <c r="CS70" s="689">
        <f t="shared" si="25"/>
        <v>3.8421052631578947</v>
      </c>
      <c r="CT70" s="400">
        <f t="shared" si="26"/>
        <v>72</v>
      </c>
      <c r="CU70" s="854"/>
      <c r="CV70" s="400">
        <f t="shared" si="27"/>
        <v>202</v>
      </c>
      <c r="CW70" s="689">
        <f t="shared" si="28"/>
        <v>3.7407407407407409</v>
      </c>
      <c r="CX70" s="400">
        <f t="shared" si="29"/>
        <v>68</v>
      </c>
      <c r="CY70" s="854"/>
      <c r="CZ70" s="690"/>
    </row>
    <row r="71" spans="1:104" ht="30.75" customHeight="1" x14ac:dyDescent="0.25">
      <c r="A71" s="720" t="s">
        <v>878</v>
      </c>
      <c r="B71" s="721" t="s">
        <v>879</v>
      </c>
      <c r="C71" s="722" t="s">
        <v>553</v>
      </c>
      <c r="D71" s="722" t="s">
        <v>535</v>
      </c>
      <c r="E71" s="907"/>
      <c r="F71" s="723" t="s">
        <v>63</v>
      </c>
      <c r="G71" s="724">
        <f>'Stage 2 - Site Information'!N131</f>
        <v>2</v>
      </c>
      <c r="H71" s="684"/>
      <c r="I71" s="685">
        <f>'Stage 2 - Site Information'!M131</f>
        <v>0.27</v>
      </c>
      <c r="J71" s="686"/>
      <c r="K71" s="687"/>
      <c r="L71" s="854"/>
      <c r="M71" s="400">
        <f t="shared" si="20"/>
        <v>5</v>
      </c>
      <c r="N71" s="409"/>
      <c r="O71" s="400">
        <v>1</v>
      </c>
      <c r="P71" s="400">
        <v>1</v>
      </c>
      <c r="Q71" s="854"/>
      <c r="R71" s="400">
        <v>5</v>
      </c>
      <c r="S71" s="400">
        <v>3</v>
      </c>
      <c r="T71" s="400">
        <v>1</v>
      </c>
      <c r="U71" s="400">
        <v>3</v>
      </c>
      <c r="V71" s="854"/>
      <c r="W71" s="400">
        <v>4</v>
      </c>
      <c r="X71" s="400">
        <v>3</v>
      </c>
      <c r="Y71" s="400">
        <v>5</v>
      </c>
      <c r="Z71" s="400">
        <v>4</v>
      </c>
      <c r="AA71" s="854"/>
      <c r="AB71" s="400">
        <v>5</v>
      </c>
      <c r="AC71" s="400">
        <v>0</v>
      </c>
      <c r="AD71" s="854"/>
      <c r="AE71" s="400">
        <v>5</v>
      </c>
      <c r="AF71" s="400">
        <v>5</v>
      </c>
      <c r="AG71" s="854"/>
      <c r="AH71" s="400">
        <v>5</v>
      </c>
      <c r="AI71" s="400">
        <v>5</v>
      </c>
      <c r="AJ71" s="400">
        <v>3</v>
      </c>
      <c r="AK71" s="400">
        <v>2</v>
      </c>
      <c r="AL71" s="854"/>
      <c r="AM71" s="400">
        <v>5</v>
      </c>
      <c r="AN71" s="400">
        <v>2</v>
      </c>
      <c r="AO71" s="400">
        <v>4</v>
      </c>
      <c r="AP71" s="400">
        <v>3</v>
      </c>
      <c r="AQ71" s="400">
        <v>5</v>
      </c>
      <c r="AR71" s="400">
        <v>5</v>
      </c>
      <c r="AS71" s="854"/>
      <c r="AT71" s="400">
        <v>5</v>
      </c>
      <c r="AU71" s="400">
        <v>5</v>
      </c>
      <c r="AV71" s="400">
        <v>4</v>
      </c>
      <c r="AW71" s="400">
        <v>3</v>
      </c>
      <c r="AX71" s="400">
        <v>2</v>
      </c>
      <c r="AY71" s="400">
        <v>1</v>
      </c>
      <c r="AZ71" s="400">
        <v>5</v>
      </c>
      <c r="BA71" s="400">
        <v>5</v>
      </c>
      <c r="BB71" s="409"/>
      <c r="BC71" s="400">
        <v>4</v>
      </c>
      <c r="BD71" s="400">
        <v>3</v>
      </c>
      <c r="BE71" s="854"/>
      <c r="BF71" s="400">
        <v>5</v>
      </c>
      <c r="BG71" s="400">
        <v>5</v>
      </c>
      <c r="BH71" s="854"/>
      <c r="BI71" s="400">
        <v>5</v>
      </c>
      <c r="BJ71" s="400">
        <v>5</v>
      </c>
      <c r="BK71" s="400">
        <v>5</v>
      </c>
      <c r="BL71" s="400">
        <v>5</v>
      </c>
      <c r="BM71" s="400">
        <v>5</v>
      </c>
      <c r="BN71" s="400">
        <v>5</v>
      </c>
      <c r="BO71" s="854"/>
      <c r="BP71" s="400">
        <v>5</v>
      </c>
      <c r="BQ71" s="400">
        <v>5</v>
      </c>
      <c r="BR71" s="854"/>
      <c r="BS71" s="400">
        <v>3</v>
      </c>
      <c r="BT71" s="400">
        <v>2</v>
      </c>
      <c r="BU71" s="400">
        <v>1</v>
      </c>
      <c r="BV71" s="400">
        <v>3</v>
      </c>
      <c r="BW71" s="400">
        <v>3</v>
      </c>
      <c r="BX71" s="409"/>
      <c r="BY71" s="400">
        <v>3</v>
      </c>
      <c r="BZ71" s="400">
        <v>5</v>
      </c>
      <c r="CA71" s="400">
        <v>2</v>
      </c>
      <c r="CB71" s="400">
        <v>2</v>
      </c>
      <c r="CC71" s="409"/>
      <c r="CD71" s="409"/>
      <c r="CE71" s="400">
        <v>1</v>
      </c>
      <c r="CF71" s="409"/>
      <c r="CG71" s="400">
        <v>5</v>
      </c>
      <c r="CH71" s="409"/>
      <c r="CI71" s="854"/>
      <c r="CJ71" s="409"/>
      <c r="CK71" s="400">
        <v>1</v>
      </c>
      <c r="CL71" s="854"/>
      <c r="CM71" s="689">
        <f t="shared" si="21"/>
        <v>3.3</v>
      </c>
      <c r="CN71" s="400">
        <f t="shared" si="22"/>
        <v>81</v>
      </c>
      <c r="CO71" s="854"/>
      <c r="CP71" s="689">
        <f t="shared" si="23"/>
        <v>4.166666666666667</v>
      </c>
      <c r="CQ71" s="400">
        <f t="shared" si="24"/>
        <v>18</v>
      </c>
      <c r="CR71" s="854"/>
      <c r="CS71" s="689">
        <f t="shared" si="25"/>
        <v>3.736842105263158</v>
      </c>
      <c r="CT71" s="400">
        <f t="shared" si="26"/>
        <v>85</v>
      </c>
      <c r="CU71" s="854"/>
      <c r="CV71" s="400">
        <f t="shared" si="27"/>
        <v>200</v>
      </c>
      <c r="CW71" s="689">
        <f t="shared" si="28"/>
        <v>3.7037037037037037</v>
      </c>
      <c r="CX71" s="400">
        <f t="shared" si="29"/>
        <v>79</v>
      </c>
      <c r="CY71" s="854"/>
      <c r="CZ71" s="691" t="s">
        <v>1442</v>
      </c>
    </row>
    <row r="72" spans="1:104" ht="30.75" customHeight="1" x14ac:dyDescent="0.25">
      <c r="A72" s="720" t="s">
        <v>1175</v>
      </c>
      <c r="B72" s="721" t="s">
        <v>1176</v>
      </c>
      <c r="C72" s="722" t="s">
        <v>1174</v>
      </c>
      <c r="D72" s="722" t="s">
        <v>535</v>
      </c>
      <c r="E72" s="907"/>
      <c r="F72" s="723" t="s">
        <v>63</v>
      </c>
      <c r="G72" s="724">
        <f>'Stage 2 - Site Information'!N242</f>
        <v>93</v>
      </c>
      <c r="H72" s="684"/>
      <c r="I72" s="685">
        <f>'Stage 2 - Site Information'!M242</f>
        <v>4.6399999999999997</v>
      </c>
      <c r="J72" s="700" t="s">
        <v>682</v>
      </c>
      <c r="K72" s="687"/>
      <c r="L72" s="854"/>
      <c r="M72" s="400">
        <f t="shared" si="20"/>
        <v>5</v>
      </c>
      <c r="N72" s="409"/>
      <c r="O72" s="400">
        <v>1</v>
      </c>
      <c r="P72" s="400">
        <v>1</v>
      </c>
      <c r="Q72" s="854"/>
      <c r="R72" s="400">
        <v>3</v>
      </c>
      <c r="S72" s="400">
        <v>5</v>
      </c>
      <c r="T72" s="400">
        <v>1</v>
      </c>
      <c r="U72" s="400">
        <v>4</v>
      </c>
      <c r="V72" s="854"/>
      <c r="W72" s="400">
        <v>4</v>
      </c>
      <c r="X72" s="400">
        <v>3</v>
      </c>
      <c r="Y72" s="400">
        <v>1</v>
      </c>
      <c r="Z72" s="400">
        <v>4</v>
      </c>
      <c r="AA72" s="854"/>
      <c r="AB72" s="400">
        <v>4</v>
      </c>
      <c r="AC72" s="400">
        <v>0</v>
      </c>
      <c r="AD72" s="854"/>
      <c r="AE72" s="400">
        <v>5</v>
      </c>
      <c r="AF72" s="400">
        <v>5</v>
      </c>
      <c r="AG72" s="854"/>
      <c r="AH72" s="400">
        <v>4</v>
      </c>
      <c r="AI72" s="400">
        <v>4</v>
      </c>
      <c r="AJ72" s="400">
        <v>5</v>
      </c>
      <c r="AK72" s="400">
        <v>2</v>
      </c>
      <c r="AL72" s="854"/>
      <c r="AM72" s="400">
        <v>5</v>
      </c>
      <c r="AN72" s="400">
        <v>3</v>
      </c>
      <c r="AO72" s="400">
        <v>4</v>
      </c>
      <c r="AP72" s="400">
        <v>3</v>
      </c>
      <c r="AQ72" s="400">
        <v>5</v>
      </c>
      <c r="AR72" s="400">
        <v>5</v>
      </c>
      <c r="AS72" s="854"/>
      <c r="AT72" s="400">
        <v>3</v>
      </c>
      <c r="AU72" s="400">
        <v>5</v>
      </c>
      <c r="AV72" s="400">
        <v>5</v>
      </c>
      <c r="AW72" s="400">
        <v>3</v>
      </c>
      <c r="AX72" s="400">
        <v>2</v>
      </c>
      <c r="AY72" s="400">
        <v>1</v>
      </c>
      <c r="AZ72" s="400">
        <v>3</v>
      </c>
      <c r="BA72" s="400">
        <v>5</v>
      </c>
      <c r="BB72" s="409"/>
      <c r="BC72" s="400">
        <v>3</v>
      </c>
      <c r="BD72" s="400">
        <v>3</v>
      </c>
      <c r="BE72" s="854"/>
      <c r="BF72" s="400">
        <v>5</v>
      </c>
      <c r="BG72" s="400">
        <v>4</v>
      </c>
      <c r="BH72" s="854"/>
      <c r="BI72" s="400">
        <v>5</v>
      </c>
      <c r="BJ72" s="400">
        <v>5</v>
      </c>
      <c r="BK72" s="400">
        <v>3</v>
      </c>
      <c r="BL72" s="400">
        <v>5</v>
      </c>
      <c r="BM72" s="400">
        <v>5</v>
      </c>
      <c r="BN72" s="400">
        <v>5</v>
      </c>
      <c r="BO72" s="854"/>
      <c r="BP72" s="400">
        <v>5</v>
      </c>
      <c r="BQ72" s="400">
        <v>5</v>
      </c>
      <c r="BR72" s="854"/>
      <c r="BS72" s="400">
        <v>4</v>
      </c>
      <c r="BT72" s="400">
        <v>4</v>
      </c>
      <c r="BU72" s="400">
        <v>1</v>
      </c>
      <c r="BV72" s="400">
        <v>4</v>
      </c>
      <c r="BW72" s="400">
        <v>4</v>
      </c>
      <c r="BX72" s="409"/>
      <c r="BY72" s="400">
        <v>3</v>
      </c>
      <c r="BZ72" s="400">
        <v>3</v>
      </c>
      <c r="CA72" s="400">
        <v>2</v>
      </c>
      <c r="CB72" s="400">
        <v>1</v>
      </c>
      <c r="CC72" s="409"/>
      <c r="CD72" s="409"/>
      <c r="CE72" s="400">
        <v>4</v>
      </c>
      <c r="CF72" s="409"/>
      <c r="CG72" s="400">
        <v>5</v>
      </c>
      <c r="CH72" s="409"/>
      <c r="CI72" s="854"/>
      <c r="CJ72" s="409"/>
      <c r="CK72" s="400">
        <v>1</v>
      </c>
      <c r="CL72" s="854"/>
      <c r="CM72" s="689">
        <f t="shared" si="21"/>
        <v>2.9</v>
      </c>
      <c r="CN72" s="400">
        <f t="shared" si="22"/>
        <v>128</v>
      </c>
      <c r="CO72" s="854"/>
      <c r="CP72" s="689">
        <f t="shared" si="23"/>
        <v>4.166666666666667</v>
      </c>
      <c r="CQ72" s="400">
        <f t="shared" si="24"/>
        <v>18</v>
      </c>
      <c r="CR72" s="854"/>
      <c r="CS72" s="689">
        <f t="shared" si="25"/>
        <v>3.7105263157894739</v>
      </c>
      <c r="CT72" s="400">
        <f t="shared" si="26"/>
        <v>91</v>
      </c>
      <c r="CU72" s="854"/>
      <c r="CV72" s="400">
        <f t="shared" si="27"/>
        <v>195</v>
      </c>
      <c r="CW72" s="689">
        <f t="shared" si="28"/>
        <v>3.6111111111111112</v>
      </c>
      <c r="CX72" s="400">
        <f t="shared" si="29"/>
        <v>96</v>
      </c>
      <c r="CY72" s="854"/>
      <c r="CZ72" s="691" t="s">
        <v>1447</v>
      </c>
    </row>
    <row r="73" spans="1:104" ht="30.75" customHeight="1" x14ac:dyDescent="0.25">
      <c r="A73" s="720" t="s">
        <v>952</v>
      </c>
      <c r="B73" s="721" t="s">
        <v>953</v>
      </c>
      <c r="C73" s="722" t="s">
        <v>803</v>
      </c>
      <c r="D73" s="722" t="s">
        <v>535</v>
      </c>
      <c r="E73" s="907"/>
      <c r="F73" s="723" t="s">
        <v>63</v>
      </c>
      <c r="G73" s="724">
        <f>'Stage 2 - Site Information'!N159</f>
        <v>160</v>
      </c>
      <c r="H73" s="684" t="s">
        <v>63</v>
      </c>
      <c r="I73" s="685">
        <f>'Stage 2 - Site Information'!M159</f>
        <v>7.57</v>
      </c>
      <c r="J73" s="686" t="s">
        <v>539</v>
      </c>
      <c r="K73" s="687"/>
      <c r="L73" s="854"/>
      <c r="M73" s="400">
        <f t="shared" si="20"/>
        <v>5</v>
      </c>
      <c r="N73" s="409"/>
      <c r="O73" s="400">
        <v>1</v>
      </c>
      <c r="P73" s="400">
        <v>2</v>
      </c>
      <c r="Q73" s="854"/>
      <c r="R73" s="400">
        <v>5</v>
      </c>
      <c r="S73" s="400">
        <v>5</v>
      </c>
      <c r="T73" s="400">
        <v>5</v>
      </c>
      <c r="U73" s="400">
        <v>4</v>
      </c>
      <c r="V73" s="854"/>
      <c r="W73" s="400">
        <v>4</v>
      </c>
      <c r="X73" s="400">
        <v>3</v>
      </c>
      <c r="Y73" s="400">
        <v>1</v>
      </c>
      <c r="Z73" s="400">
        <v>4</v>
      </c>
      <c r="AA73" s="854"/>
      <c r="AB73" s="400">
        <v>5</v>
      </c>
      <c r="AC73" s="400">
        <v>0</v>
      </c>
      <c r="AD73" s="854"/>
      <c r="AE73" s="400">
        <v>1</v>
      </c>
      <c r="AF73" s="400">
        <v>1</v>
      </c>
      <c r="AG73" s="854"/>
      <c r="AH73" s="400">
        <v>3</v>
      </c>
      <c r="AI73" s="400">
        <v>4</v>
      </c>
      <c r="AJ73" s="400">
        <v>5</v>
      </c>
      <c r="AK73" s="400">
        <v>2</v>
      </c>
      <c r="AL73" s="854"/>
      <c r="AM73" s="400">
        <v>5</v>
      </c>
      <c r="AN73" s="400">
        <v>3</v>
      </c>
      <c r="AO73" s="400">
        <v>4</v>
      </c>
      <c r="AP73" s="400">
        <v>3</v>
      </c>
      <c r="AQ73" s="400">
        <v>5</v>
      </c>
      <c r="AR73" s="400">
        <v>4</v>
      </c>
      <c r="AS73" s="854"/>
      <c r="AT73" s="400">
        <v>5</v>
      </c>
      <c r="AU73" s="400">
        <v>5</v>
      </c>
      <c r="AV73" s="400">
        <v>5</v>
      </c>
      <c r="AW73" s="400">
        <v>3</v>
      </c>
      <c r="AX73" s="400">
        <v>2</v>
      </c>
      <c r="AY73" s="400">
        <v>5</v>
      </c>
      <c r="AZ73" s="400">
        <v>5</v>
      </c>
      <c r="BA73" s="400">
        <v>5</v>
      </c>
      <c r="BB73" s="409"/>
      <c r="BC73" s="400">
        <v>3</v>
      </c>
      <c r="BD73" s="400">
        <v>3</v>
      </c>
      <c r="BE73" s="854"/>
      <c r="BF73" s="400">
        <v>3</v>
      </c>
      <c r="BG73" s="400">
        <v>5</v>
      </c>
      <c r="BH73" s="854"/>
      <c r="BI73" s="400">
        <v>3</v>
      </c>
      <c r="BJ73" s="400">
        <v>5</v>
      </c>
      <c r="BK73" s="400">
        <v>1</v>
      </c>
      <c r="BL73" s="400">
        <v>5</v>
      </c>
      <c r="BM73" s="400">
        <v>2</v>
      </c>
      <c r="BN73" s="400">
        <v>5</v>
      </c>
      <c r="BO73" s="854"/>
      <c r="BP73" s="400">
        <v>5</v>
      </c>
      <c r="BQ73" s="400">
        <v>5</v>
      </c>
      <c r="BR73" s="854"/>
      <c r="BS73" s="400">
        <v>4</v>
      </c>
      <c r="BT73" s="400">
        <v>2</v>
      </c>
      <c r="BU73" s="400">
        <v>3</v>
      </c>
      <c r="BV73" s="400">
        <v>5</v>
      </c>
      <c r="BW73" s="400">
        <v>4</v>
      </c>
      <c r="BX73" s="409"/>
      <c r="BY73" s="400">
        <v>4</v>
      </c>
      <c r="BZ73" s="400">
        <v>3</v>
      </c>
      <c r="CA73" s="400">
        <v>2</v>
      </c>
      <c r="CB73" s="400">
        <v>4</v>
      </c>
      <c r="CC73" s="409"/>
      <c r="CD73" s="409"/>
      <c r="CE73" s="400">
        <v>4</v>
      </c>
      <c r="CF73" s="409"/>
      <c r="CG73" s="400">
        <v>1</v>
      </c>
      <c r="CH73" s="409"/>
      <c r="CI73" s="854"/>
      <c r="CJ73" s="409"/>
      <c r="CK73" s="400">
        <v>1</v>
      </c>
      <c r="CL73" s="854"/>
      <c r="CM73" s="689">
        <f t="shared" si="21"/>
        <v>3.6</v>
      </c>
      <c r="CN73" s="400">
        <f t="shared" si="22"/>
        <v>36</v>
      </c>
      <c r="CO73" s="854"/>
      <c r="CP73" s="689">
        <f t="shared" si="23"/>
        <v>2.6666666666666665</v>
      </c>
      <c r="CQ73" s="400">
        <f t="shared" si="24"/>
        <v>94</v>
      </c>
      <c r="CR73" s="854"/>
      <c r="CS73" s="689">
        <f t="shared" si="25"/>
        <v>3.7105263157894739</v>
      </c>
      <c r="CT73" s="400">
        <f t="shared" si="26"/>
        <v>91</v>
      </c>
      <c r="CU73" s="854"/>
      <c r="CV73" s="400">
        <f t="shared" si="27"/>
        <v>193</v>
      </c>
      <c r="CW73" s="689">
        <f t="shared" si="28"/>
        <v>3.574074074074074</v>
      </c>
      <c r="CX73" s="400">
        <f t="shared" si="29"/>
        <v>101</v>
      </c>
      <c r="CY73" s="854"/>
      <c r="CZ73" s="690" t="s">
        <v>1445</v>
      </c>
    </row>
    <row r="74" spans="1:104" ht="30.75" customHeight="1" x14ac:dyDescent="0.25">
      <c r="A74" s="720" t="s">
        <v>557</v>
      </c>
      <c r="B74" s="721" t="s">
        <v>558</v>
      </c>
      <c r="C74" s="722" t="s">
        <v>553</v>
      </c>
      <c r="D74" s="722" t="s">
        <v>535</v>
      </c>
      <c r="E74" s="907"/>
      <c r="F74" s="723" t="s">
        <v>63</v>
      </c>
      <c r="G74" s="724">
        <f>'Stage 2 - Site Information'!N15</f>
        <v>296</v>
      </c>
      <c r="H74" s="684"/>
      <c r="I74" s="685">
        <f>'Stage 2 - Site Information'!M15</f>
        <v>9.89</v>
      </c>
      <c r="J74" s="687"/>
      <c r="K74" s="687"/>
      <c r="L74" s="854"/>
      <c r="M74" s="400">
        <f t="shared" si="20"/>
        <v>5</v>
      </c>
      <c r="N74" s="409"/>
      <c r="O74" s="400">
        <v>5</v>
      </c>
      <c r="P74" s="400">
        <v>1</v>
      </c>
      <c r="Q74" s="854"/>
      <c r="R74" s="400">
        <v>5</v>
      </c>
      <c r="S74" s="400">
        <v>5</v>
      </c>
      <c r="T74" s="400">
        <v>5</v>
      </c>
      <c r="U74" s="400">
        <v>4</v>
      </c>
      <c r="V74" s="854"/>
      <c r="W74" s="400">
        <v>4</v>
      </c>
      <c r="X74" s="400">
        <v>4</v>
      </c>
      <c r="Y74" s="400">
        <v>3</v>
      </c>
      <c r="Z74" s="400">
        <v>4</v>
      </c>
      <c r="AA74" s="854"/>
      <c r="AB74" s="400">
        <v>5</v>
      </c>
      <c r="AC74" s="400">
        <v>0</v>
      </c>
      <c r="AD74" s="854"/>
      <c r="AE74" s="400">
        <v>5</v>
      </c>
      <c r="AF74" s="400">
        <v>5</v>
      </c>
      <c r="AG74" s="854"/>
      <c r="AH74" s="400">
        <v>4</v>
      </c>
      <c r="AI74" s="400">
        <v>5</v>
      </c>
      <c r="AJ74" s="400">
        <v>1</v>
      </c>
      <c r="AK74" s="400">
        <v>2</v>
      </c>
      <c r="AL74" s="854"/>
      <c r="AM74" s="400">
        <v>5</v>
      </c>
      <c r="AN74" s="400">
        <v>3</v>
      </c>
      <c r="AO74" s="400">
        <v>4</v>
      </c>
      <c r="AP74" s="400">
        <v>3</v>
      </c>
      <c r="AQ74" s="400">
        <v>5</v>
      </c>
      <c r="AR74" s="400">
        <v>5</v>
      </c>
      <c r="AS74" s="854"/>
      <c r="AT74" s="400">
        <v>2</v>
      </c>
      <c r="AU74" s="400">
        <v>5</v>
      </c>
      <c r="AV74" s="400">
        <v>4</v>
      </c>
      <c r="AW74" s="400">
        <v>3</v>
      </c>
      <c r="AX74" s="400">
        <v>2</v>
      </c>
      <c r="AY74" s="400">
        <v>1</v>
      </c>
      <c r="AZ74" s="400">
        <v>5</v>
      </c>
      <c r="BA74" s="400">
        <v>5</v>
      </c>
      <c r="BB74" s="409"/>
      <c r="BC74" s="400">
        <v>3</v>
      </c>
      <c r="BD74" s="400">
        <v>1</v>
      </c>
      <c r="BE74" s="854"/>
      <c r="BF74" s="400">
        <v>3</v>
      </c>
      <c r="BG74" s="400">
        <v>5</v>
      </c>
      <c r="BH74" s="854"/>
      <c r="BI74" s="400">
        <v>5</v>
      </c>
      <c r="BJ74" s="400">
        <v>5</v>
      </c>
      <c r="BK74" s="400">
        <v>1</v>
      </c>
      <c r="BL74" s="400">
        <v>5</v>
      </c>
      <c r="BM74" s="400">
        <v>5</v>
      </c>
      <c r="BN74" s="400">
        <v>5</v>
      </c>
      <c r="BO74" s="854"/>
      <c r="BP74" s="400">
        <v>5</v>
      </c>
      <c r="BQ74" s="400">
        <v>3</v>
      </c>
      <c r="BR74" s="854"/>
      <c r="BS74" s="400">
        <v>2</v>
      </c>
      <c r="BT74" s="400">
        <v>2</v>
      </c>
      <c r="BU74" s="400">
        <v>3</v>
      </c>
      <c r="BV74" s="400">
        <v>3</v>
      </c>
      <c r="BW74" s="400">
        <v>3</v>
      </c>
      <c r="BX74" s="409"/>
      <c r="BY74" s="400">
        <v>3</v>
      </c>
      <c r="BZ74" s="400">
        <v>5</v>
      </c>
      <c r="CA74" s="400">
        <v>3</v>
      </c>
      <c r="CB74" s="400">
        <v>2</v>
      </c>
      <c r="CC74" s="409"/>
      <c r="CD74" s="409"/>
      <c r="CE74" s="400">
        <v>2</v>
      </c>
      <c r="CF74" s="409"/>
      <c r="CG74" s="400">
        <v>5</v>
      </c>
      <c r="CH74" s="409"/>
      <c r="CI74" s="854"/>
      <c r="CJ74" s="409"/>
      <c r="CK74" s="400">
        <v>1</v>
      </c>
      <c r="CL74" s="854"/>
      <c r="CM74" s="689">
        <f t="shared" si="21"/>
        <v>3.9</v>
      </c>
      <c r="CN74" s="400">
        <f t="shared" si="22"/>
        <v>16</v>
      </c>
      <c r="CO74" s="854"/>
      <c r="CP74" s="689">
        <f t="shared" si="23"/>
        <v>3.6666666666666665</v>
      </c>
      <c r="CQ74" s="400">
        <f t="shared" si="24"/>
        <v>68</v>
      </c>
      <c r="CR74" s="854"/>
      <c r="CS74" s="689">
        <f t="shared" si="25"/>
        <v>3.4736842105263159</v>
      </c>
      <c r="CT74" s="400">
        <f t="shared" si="26"/>
        <v>124</v>
      </c>
      <c r="CU74" s="854"/>
      <c r="CV74" s="400">
        <f t="shared" si="27"/>
        <v>193</v>
      </c>
      <c r="CW74" s="689">
        <f t="shared" si="28"/>
        <v>3.574074074074074</v>
      </c>
      <c r="CX74" s="400">
        <f t="shared" si="29"/>
        <v>101</v>
      </c>
      <c r="CY74" s="854"/>
      <c r="CZ74" s="691" t="s">
        <v>1423</v>
      </c>
    </row>
    <row r="75" spans="1:104" ht="30.75" customHeight="1" x14ac:dyDescent="0.25">
      <c r="A75" s="720" t="s">
        <v>860</v>
      </c>
      <c r="B75" s="721" t="s">
        <v>861</v>
      </c>
      <c r="C75" s="722" t="s">
        <v>803</v>
      </c>
      <c r="D75" s="722" t="s">
        <v>535</v>
      </c>
      <c r="E75" s="907"/>
      <c r="F75" s="723" t="s">
        <v>63</v>
      </c>
      <c r="G75" s="724">
        <f>'Stage 2 - Site Information'!N123</f>
        <v>59</v>
      </c>
      <c r="H75" s="684"/>
      <c r="I75" s="685">
        <f>'Stage 2 - Site Information'!M123</f>
        <v>1.97</v>
      </c>
      <c r="J75" s="686"/>
      <c r="K75" s="687"/>
      <c r="L75" s="854"/>
      <c r="M75" s="400">
        <f t="shared" si="20"/>
        <v>5</v>
      </c>
      <c r="N75" s="409"/>
      <c r="O75" s="400">
        <v>1</v>
      </c>
      <c r="P75" s="400">
        <v>2</v>
      </c>
      <c r="Q75" s="854"/>
      <c r="R75" s="400">
        <v>5</v>
      </c>
      <c r="S75" s="400">
        <v>5</v>
      </c>
      <c r="T75" s="400">
        <v>1</v>
      </c>
      <c r="U75" s="400">
        <v>4</v>
      </c>
      <c r="V75" s="854"/>
      <c r="W75" s="400">
        <v>4</v>
      </c>
      <c r="X75" s="400">
        <v>3</v>
      </c>
      <c r="Y75" s="400">
        <v>3</v>
      </c>
      <c r="Z75" s="400">
        <v>4</v>
      </c>
      <c r="AA75" s="854"/>
      <c r="AB75" s="400">
        <v>5</v>
      </c>
      <c r="AC75" s="400">
        <v>0</v>
      </c>
      <c r="AD75" s="854"/>
      <c r="AE75" s="400">
        <v>1</v>
      </c>
      <c r="AF75" s="400">
        <v>1</v>
      </c>
      <c r="AG75" s="854"/>
      <c r="AH75" s="400">
        <v>3</v>
      </c>
      <c r="AI75" s="400">
        <v>4</v>
      </c>
      <c r="AJ75" s="400">
        <v>5</v>
      </c>
      <c r="AK75" s="400">
        <v>2</v>
      </c>
      <c r="AL75" s="854"/>
      <c r="AM75" s="400">
        <v>5</v>
      </c>
      <c r="AN75" s="400">
        <v>4</v>
      </c>
      <c r="AO75" s="400">
        <v>5</v>
      </c>
      <c r="AP75" s="400">
        <v>3</v>
      </c>
      <c r="AQ75" s="400">
        <v>5</v>
      </c>
      <c r="AR75" s="400">
        <v>5</v>
      </c>
      <c r="AS75" s="854"/>
      <c r="AT75" s="400">
        <v>5</v>
      </c>
      <c r="AU75" s="400">
        <v>5</v>
      </c>
      <c r="AV75" s="400">
        <v>5</v>
      </c>
      <c r="AW75" s="400">
        <v>5</v>
      </c>
      <c r="AX75" s="400">
        <v>2</v>
      </c>
      <c r="AY75" s="400">
        <v>5</v>
      </c>
      <c r="AZ75" s="400">
        <v>5</v>
      </c>
      <c r="BA75" s="400">
        <v>5</v>
      </c>
      <c r="BB75" s="409"/>
      <c r="BC75" s="400">
        <v>2</v>
      </c>
      <c r="BD75" s="400">
        <v>1</v>
      </c>
      <c r="BE75" s="854"/>
      <c r="BF75" s="400">
        <v>3</v>
      </c>
      <c r="BG75" s="400">
        <v>5</v>
      </c>
      <c r="BH75" s="854"/>
      <c r="BI75" s="400">
        <v>5</v>
      </c>
      <c r="BJ75" s="400">
        <v>5</v>
      </c>
      <c r="BK75" s="400">
        <v>1</v>
      </c>
      <c r="BL75" s="400">
        <v>5</v>
      </c>
      <c r="BM75" s="400">
        <v>5</v>
      </c>
      <c r="BN75" s="400">
        <v>3</v>
      </c>
      <c r="BO75" s="854"/>
      <c r="BP75" s="400">
        <v>5</v>
      </c>
      <c r="BQ75" s="400">
        <v>5</v>
      </c>
      <c r="BR75" s="854"/>
      <c r="BS75" s="400">
        <v>3</v>
      </c>
      <c r="BT75" s="400">
        <v>2</v>
      </c>
      <c r="BU75" s="400">
        <v>1</v>
      </c>
      <c r="BV75" s="400">
        <v>3</v>
      </c>
      <c r="BW75" s="400">
        <v>4</v>
      </c>
      <c r="BX75" s="409"/>
      <c r="BY75" s="400">
        <v>4</v>
      </c>
      <c r="BZ75" s="400">
        <v>4</v>
      </c>
      <c r="CA75" s="400">
        <v>3</v>
      </c>
      <c r="CB75" s="400">
        <v>2</v>
      </c>
      <c r="CC75" s="409"/>
      <c r="CD75" s="409"/>
      <c r="CE75" s="400">
        <v>3</v>
      </c>
      <c r="CF75" s="409"/>
      <c r="CG75" s="400">
        <v>4</v>
      </c>
      <c r="CH75" s="409"/>
      <c r="CI75" s="854"/>
      <c r="CJ75" s="409"/>
      <c r="CK75" s="400">
        <v>1</v>
      </c>
      <c r="CL75" s="854"/>
      <c r="CM75" s="689">
        <f t="shared" si="21"/>
        <v>3.4</v>
      </c>
      <c r="CN75" s="400">
        <f t="shared" si="22"/>
        <v>57</v>
      </c>
      <c r="CO75" s="854"/>
      <c r="CP75" s="689">
        <f t="shared" si="23"/>
        <v>2.6666666666666665</v>
      </c>
      <c r="CQ75" s="400">
        <f t="shared" si="24"/>
        <v>94</v>
      </c>
      <c r="CR75" s="854"/>
      <c r="CS75" s="689">
        <f t="shared" si="25"/>
        <v>3.763157894736842</v>
      </c>
      <c r="CT75" s="400">
        <f t="shared" si="26"/>
        <v>81</v>
      </c>
      <c r="CU75" s="854"/>
      <c r="CV75" s="400">
        <f t="shared" si="27"/>
        <v>193</v>
      </c>
      <c r="CW75" s="689">
        <f t="shared" si="28"/>
        <v>3.574074074074074</v>
      </c>
      <c r="CX75" s="400">
        <f t="shared" si="29"/>
        <v>101</v>
      </c>
      <c r="CY75" s="854"/>
      <c r="CZ75" s="690"/>
    </row>
    <row r="76" spans="1:104" ht="30.75" customHeight="1" x14ac:dyDescent="0.25">
      <c r="A76" s="720" t="s">
        <v>679</v>
      </c>
      <c r="B76" s="721" t="s">
        <v>680</v>
      </c>
      <c r="C76" s="722" t="s">
        <v>681</v>
      </c>
      <c r="D76" s="722" t="s">
        <v>535</v>
      </c>
      <c r="E76" s="907"/>
      <c r="F76" s="723" t="s">
        <v>63</v>
      </c>
      <c r="G76" s="724">
        <f>'Stage 2 - Site Information'!N56</f>
        <v>34</v>
      </c>
      <c r="H76" s="684" t="s">
        <v>63</v>
      </c>
      <c r="I76" s="685">
        <f>'Stage 2 - Site Information'!M56</f>
        <v>1.1200000000000001</v>
      </c>
      <c r="J76" s="686"/>
      <c r="K76" s="687"/>
      <c r="L76" s="854"/>
      <c r="M76" s="400">
        <f t="shared" si="20"/>
        <v>5</v>
      </c>
      <c r="N76" s="409"/>
      <c r="O76" s="400">
        <v>1</v>
      </c>
      <c r="P76" s="400">
        <v>1</v>
      </c>
      <c r="Q76" s="854"/>
      <c r="R76" s="400">
        <v>5</v>
      </c>
      <c r="S76" s="400">
        <v>5</v>
      </c>
      <c r="T76" s="400">
        <v>5</v>
      </c>
      <c r="U76" s="400">
        <v>4</v>
      </c>
      <c r="V76" s="854"/>
      <c r="W76" s="400">
        <v>4</v>
      </c>
      <c r="X76" s="400">
        <v>3</v>
      </c>
      <c r="Y76" s="400">
        <v>3</v>
      </c>
      <c r="Z76" s="400">
        <v>4</v>
      </c>
      <c r="AA76" s="854"/>
      <c r="AB76" s="400">
        <v>5</v>
      </c>
      <c r="AC76" s="400">
        <v>0</v>
      </c>
      <c r="AD76" s="854"/>
      <c r="AE76" s="400">
        <v>1</v>
      </c>
      <c r="AF76" s="400">
        <v>1</v>
      </c>
      <c r="AG76" s="854"/>
      <c r="AH76" s="400">
        <v>3</v>
      </c>
      <c r="AI76" s="400">
        <v>3</v>
      </c>
      <c r="AJ76" s="400">
        <v>5</v>
      </c>
      <c r="AK76" s="400">
        <v>2</v>
      </c>
      <c r="AL76" s="854"/>
      <c r="AM76" s="400">
        <v>5</v>
      </c>
      <c r="AN76" s="400">
        <v>3</v>
      </c>
      <c r="AO76" s="400">
        <v>3</v>
      </c>
      <c r="AP76" s="400">
        <v>3</v>
      </c>
      <c r="AQ76" s="400">
        <v>5</v>
      </c>
      <c r="AR76" s="400">
        <v>5</v>
      </c>
      <c r="AS76" s="854"/>
      <c r="AT76" s="400">
        <v>2</v>
      </c>
      <c r="AU76" s="400">
        <v>1</v>
      </c>
      <c r="AV76" s="400">
        <v>2</v>
      </c>
      <c r="AW76" s="400">
        <v>1</v>
      </c>
      <c r="AX76" s="400">
        <v>2</v>
      </c>
      <c r="AY76" s="400">
        <v>1</v>
      </c>
      <c r="AZ76" s="400">
        <v>3</v>
      </c>
      <c r="BA76" s="400">
        <v>5</v>
      </c>
      <c r="BB76" s="409"/>
      <c r="BC76" s="400">
        <v>2</v>
      </c>
      <c r="BD76" s="400">
        <v>4</v>
      </c>
      <c r="BE76" s="854"/>
      <c r="BF76" s="400">
        <v>5</v>
      </c>
      <c r="BG76" s="400">
        <v>4</v>
      </c>
      <c r="BH76" s="854"/>
      <c r="BI76" s="400">
        <v>5</v>
      </c>
      <c r="BJ76" s="400">
        <v>5</v>
      </c>
      <c r="BK76" s="400">
        <v>3</v>
      </c>
      <c r="BL76" s="400">
        <v>5</v>
      </c>
      <c r="BM76" s="400">
        <v>5</v>
      </c>
      <c r="BN76" s="400">
        <v>5</v>
      </c>
      <c r="BO76" s="854"/>
      <c r="BP76" s="400">
        <v>5</v>
      </c>
      <c r="BQ76" s="400">
        <v>3</v>
      </c>
      <c r="BR76" s="854"/>
      <c r="BS76" s="400">
        <v>5</v>
      </c>
      <c r="BT76" s="400">
        <v>2</v>
      </c>
      <c r="BU76" s="400">
        <v>3</v>
      </c>
      <c r="BV76" s="400">
        <v>4</v>
      </c>
      <c r="BW76" s="400">
        <v>5</v>
      </c>
      <c r="BX76" s="409"/>
      <c r="BY76" s="400">
        <v>4</v>
      </c>
      <c r="BZ76" s="400">
        <v>4</v>
      </c>
      <c r="CA76" s="400">
        <v>4</v>
      </c>
      <c r="CB76" s="400">
        <v>2</v>
      </c>
      <c r="CC76" s="409"/>
      <c r="CD76" s="409"/>
      <c r="CE76" s="400">
        <v>4</v>
      </c>
      <c r="CF76" s="409"/>
      <c r="CG76" s="400">
        <v>4</v>
      </c>
      <c r="CH76" s="409"/>
      <c r="CI76" s="854"/>
      <c r="CJ76" s="409"/>
      <c r="CK76" s="400">
        <v>1</v>
      </c>
      <c r="CL76" s="854"/>
      <c r="CM76" s="689">
        <f t="shared" si="21"/>
        <v>3.8</v>
      </c>
      <c r="CN76" s="400">
        <f t="shared" si="22"/>
        <v>19</v>
      </c>
      <c r="CO76" s="854"/>
      <c r="CP76" s="689">
        <f t="shared" si="23"/>
        <v>2.5</v>
      </c>
      <c r="CQ76" s="400">
        <f t="shared" si="24"/>
        <v>100</v>
      </c>
      <c r="CR76" s="854"/>
      <c r="CS76" s="689">
        <f t="shared" si="25"/>
        <v>3.5263157894736841</v>
      </c>
      <c r="CT76" s="400">
        <f t="shared" si="26"/>
        <v>120</v>
      </c>
      <c r="CU76" s="854"/>
      <c r="CV76" s="400">
        <f t="shared" si="27"/>
        <v>187</v>
      </c>
      <c r="CW76" s="689">
        <f t="shared" si="28"/>
        <v>3.4629629629629628</v>
      </c>
      <c r="CX76" s="400">
        <f t="shared" si="29"/>
        <v>125</v>
      </c>
      <c r="CY76" s="854"/>
      <c r="CZ76" s="691" t="s">
        <v>1424</v>
      </c>
    </row>
    <row r="77" spans="1:104" ht="30.75" customHeight="1" x14ac:dyDescent="0.25">
      <c r="A77" s="720" t="s">
        <v>1189</v>
      </c>
      <c r="B77" s="721" t="s">
        <v>1190</v>
      </c>
      <c r="C77" s="722" t="s">
        <v>715</v>
      </c>
      <c r="D77" s="722" t="s">
        <v>535</v>
      </c>
      <c r="E77" s="907"/>
      <c r="F77" s="723" t="s">
        <v>63</v>
      </c>
      <c r="G77" s="724">
        <f>'Stage 2 - Site Information'!N248</f>
        <v>40</v>
      </c>
      <c r="H77" s="684"/>
      <c r="I77" s="685">
        <f>'Stage 2 - Site Information'!M248</f>
        <v>2.08</v>
      </c>
      <c r="J77" s="700" t="s">
        <v>682</v>
      </c>
      <c r="K77" s="687"/>
      <c r="L77" s="854"/>
      <c r="M77" s="400">
        <f t="shared" si="20"/>
        <v>5</v>
      </c>
      <c r="N77" s="409"/>
      <c r="O77" s="400">
        <v>1</v>
      </c>
      <c r="P77" s="400">
        <v>1</v>
      </c>
      <c r="Q77" s="854"/>
      <c r="R77" s="400">
        <v>3</v>
      </c>
      <c r="S77" s="400">
        <v>5</v>
      </c>
      <c r="T77" s="400">
        <v>1</v>
      </c>
      <c r="U77" s="400">
        <v>4</v>
      </c>
      <c r="V77" s="854"/>
      <c r="W77" s="400">
        <v>4</v>
      </c>
      <c r="X77" s="400">
        <v>3</v>
      </c>
      <c r="Y77" s="400">
        <v>5</v>
      </c>
      <c r="Z77" s="400">
        <v>4</v>
      </c>
      <c r="AA77" s="854"/>
      <c r="AB77" s="400">
        <v>5</v>
      </c>
      <c r="AC77" s="400">
        <v>0</v>
      </c>
      <c r="AD77" s="854"/>
      <c r="AE77" s="400">
        <v>5</v>
      </c>
      <c r="AF77" s="400">
        <v>5</v>
      </c>
      <c r="AG77" s="854"/>
      <c r="AH77" s="400">
        <v>5</v>
      </c>
      <c r="AI77" s="400">
        <v>5</v>
      </c>
      <c r="AJ77" s="400">
        <v>3</v>
      </c>
      <c r="AK77" s="400">
        <v>2</v>
      </c>
      <c r="AL77" s="854"/>
      <c r="AM77" s="400">
        <v>5</v>
      </c>
      <c r="AN77" s="400">
        <v>4</v>
      </c>
      <c r="AO77" s="400">
        <v>5</v>
      </c>
      <c r="AP77" s="400">
        <v>3</v>
      </c>
      <c r="AQ77" s="400">
        <v>5</v>
      </c>
      <c r="AR77" s="400">
        <v>5</v>
      </c>
      <c r="AS77" s="854"/>
      <c r="AT77" s="400">
        <v>5</v>
      </c>
      <c r="AU77" s="400">
        <v>1</v>
      </c>
      <c r="AV77" s="400">
        <v>4</v>
      </c>
      <c r="AW77" s="400">
        <v>1</v>
      </c>
      <c r="AX77" s="400">
        <v>2</v>
      </c>
      <c r="AY77" s="400">
        <v>1</v>
      </c>
      <c r="AZ77" s="400">
        <v>5</v>
      </c>
      <c r="BA77" s="400">
        <v>5</v>
      </c>
      <c r="BB77" s="409"/>
      <c r="BC77" s="400">
        <v>3</v>
      </c>
      <c r="BD77" s="400">
        <v>3</v>
      </c>
      <c r="BE77" s="854"/>
      <c r="BF77" s="400">
        <v>3</v>
      </c>
      <c r="BG77" s="400">
        <v>2</v>
      </c>
      <c r="BH77" s="854"/>
      <c r="BI77" s="400">
        <v>5</v>
      </c>
      <c r="BJ77" s="400">
        <v>5</v>
      </c>
      <c r="BK77" s="400">
        <v>1</v>
      </c>
      <c r="BL77" s="400">
        <v>5</v>
      </c>
      <c r="BM77" s="400">
        <v>4</v>
      </c>
      <c r="BN77" s="400">
        <v>3</v>
      </c>
      <c r="BO77" s="854"/>
      <c r="BP77" s="400">
        <v>5</v>
      </c>
      <c r="BQ77" s="400">
        <v>5</v>
      </c>
      <c r="BR77" s="854"/>
      <c r="BS77" s="400">
        <v>2</v>
      </c>
      <c r="BT77" s="400">
        <v>4</v>
      </c>
      <c r="BU77" s="400">
        <v>4</v>
      </c>
      <c r="BV77" s="400">
        <v>2</v>
      </c>
      <c r="BW77" s="400">
        <v>2</v>
      </c>
      <c r="BX77" s="409"/>
      <c r="BY77" s="400">
        <v>1</v>
      </c>
      <c r="BZ77" s="400">
        <v>5</v>
      </c>
      <c r="CA77" s="400">
        <v>2</v>
      </c>
      <c r="CB77" s="400">
        <v>2</v>
      </c>
      <c r="CC77" s="409"/>
      <c r="CD77" s="409"/>
      <c r="CE77" s="400">
        <v>1</v>
      </c>
      <c r="CF77" s="409"/>
      <c r="CG77" s="400">
        <v>4</v>
      </c>
      <c r="CH77" s="409"/>
      <c r="CI77" s="854"/>
      <c r="CJ77" s="409"/>
      <c r="CK77" s="400">
        <v>1</v>
      </c>
      <c r="CL77" s="854"/>
      <c r="CM77" s="689">
        <f t="shared" si="21"/>
        <v>3.4</v>
      </c>
      <c r="CN77" s="400">
        <f t="shared" si="22"/>
        <v>57</v>
      </c>
      <c r="CO77" s="854"/>
      <c r="CP77" s="689">
        <f t="shared" si="23"/>
        <v>4.166666666666667</v>
      </c>
      <c r="CQ77" s="400">
        <f t="shared" si="24"/>
        <v>18</v>
      </c>
      <c r="CR77" s="854"/>
      <c r="CS77" s="689">
        <f t="shared" si="25"/>
        <v>3.2894736842105261</v>
      </c>
      <c r="CT77" s="400">
        <f t="shared" si="26"/>
        <v>139</v>
      </c>
      <c r="CU77" s="854"/>
      <c r="CV77" s="400">
        <f t="shared" si="27"/>
        <v>184</v>
      </c>
      <c r="CW77" s="689">
        <f t="shared" si="28"/>
        <v>3.4074074074074074</v>
      </c>
      <c r="CX77" s="400">
        <f t="shared" si="29"/>
        <v>132</v>
      </c>
      <c r="CY77" s="854"/>
      <c r="CZ77" s="691" t="s">
        <v>1448</v>
      </c>
    </row>
    <row r="78" spans="1:104" ht="30.75" customHeight="1" x14ac:dyDescent="0.25">
      <c r="A78" s="732" t="s">
        <v>683</v>
      </c>
      <c r="B78" s="733" t="s">
        <v>684</v>
      </c>
      <c r="C78" s="734" t="s">
        <v>681</v>
      </c>
      <c r="D78" s="734" t="s">
        <v>535</v>
      </c>
      <c r="E78" s="911"/>
      <c r="F78" s="735" t="s">
        <v>512</v>
      </c>
      <c r="G78" s="736">
        <f>'Stage 2 - Site Information'!N57</f>
        <v>28</v>
      </c>
      <c r="H78" s="693" t="s">
        <v>63</v>
      </c>
      <c r="I78" s="694">
        <f>'Stage 2 - Site Information'!M57</f>
        <v>0.94</v>
      </c>
      <c r="J78" s="695"/>
      <c r="K78" s="696"/>
      <c r="L78" s="858"/>
      <c r="M78" s="400">
        <f t="shared" si="20"/>
        <v>5</v>
      </c>
      <c r="N78" s="409"/>
      <c r="O78" s="400">
        <v>5</v>
      </c>
      <c r="P78" s="400">
        <v>1</v>
      </c>
      <c r="Q78" s="858"/>
      <c r="R78" s="504">
        <v>3</v>
      </c>
      <c r="S78" s="504">
        <v>5</v>
      </c>
      <c r="T78" s="504">
        <v>5</v>
      </c>
      <c r="U78" s="504">
        <v>4</v>
      </c>
      <c r="V78" s="858"/>
      <c r="W78" s="504">
        <v>4</v>
      </c>
      <c r="X78" s="504">
        <v>3</v>
      </c>
      <c r="Y78" s="504">
        <v>3</v>
      </c>
      <c r="Z78" s="504">
        <v>4</v>
      </c>
      <c r="AA78" s="858"/>
      <c r="AB78" s="504">
        <v>3</v>
      </c>
      <c r="AC78" s="400">
        <v>0</v>
      </c>
      <c r="AD78" s="858"/>
      <c r="AE78" s="504">
        <v>1</v>
      </c>
      <c r="AF78" s="504">
        <v>1</v>
      </c>
      <c r="AG78" s="858"/>
      <c r="AH78" s="504">
        <v>3</v>
      </c>
      <c r="AI78" s="504">
        <v>3</v>
      </c>
      <c r="AJ78" s="504">
        <v>1</v>
      </c>
      <c r="AK78" s="504">
        <v>2</v>
      </c>
      <c r="AL78" s="858"/>
      <c r="AM78" s="504">
        <v>3</v>
      </c>
      <c r="AN78" s="504">
        <v>4</v>
      </c>
      <c r="AO78" s="504">
        <v>5</v>
      </c>
      <c r="AP78" s="504">
        <v>3</v>
      </c>
      <c r="AQ78" s="504">
        <v>2</v>
      </c>
      <c r="AR78" s="504">
        <v>4</v>
      </c>
      <c r="AS78" s="858"/>
      <c r="AT78" s="504">
        <v>3</v>
      </c>
      <c r="AU78" s="504">
        <v>3</v>
      </c>
      <c r="AV78" s="504">
        <v>4</v>
      </c>
      <c r="AW78" s="504">
        <v>5</v>
      </c>
      <c r="AX78" s="504">
        <v>2</v>
      </c>
      <c r="AY78" s="504">
        <v>1</v>
      </c>
      <c r="AZ78" s="504">
        <v>5</v>
      </c>
      <c r="BA78" s="504">
        <v>5</v>
      </c>
      <c r="BB78" s="505"/>
      <c r="BC78" s="504">
        <v>2</v>
      </c>
      <c r="BD78" s="504">
        <v>4</v>
      </c>
      <c r="BE78" s="858"/>
      <c r="BF78" s="504">
        <v>3</v>
      </c>
      <c r="BG78" s="504">
        <v>4</v>
      </c>
      <c r="BH78" s="858"/>
      <c r="BI78" s="504">
        <v>5</v>
      </c>
      <c r="BJ78" s="504">
        <v>5</v>
      </c>
      <c r="BK78" s="504">
        <v>1</v>
      </c>
      <c r="BL78" s="504">
        <v>1</v>
      </c>
      <c r="BM78" s="504">
        <v>4</v>
      </c>
      <c r="BN78" s="504">
        <v>5</v>
      </c>
      <c r="BO78" s="858"/>
      <c r="BP78" s="504">
        <v>5</v>
      </c>
      <c r="BQ78" s="504">
        <v>3</v>
      </c>
      <c r="BR78" s="858"/>
      <c r="BS78" s="504">
        <v>5</v>
      </c>
      <c r="BT78" s="504">
        <v>2</v>
      </c>
      <c r="BU78" s="504">
        <v>3</v>
      </c>
      <c r="BV78" s="504">
        <v>4</v>
      </c>
      <c r="BW78" s="504">
        <v>5</v>
      </c>
      <c r="BX78" s="505"/>
      <c r="BY78" s="504">
        <v>4</v>
      </c>
      <c r="BZ78" s="504">
        <v>2</v>
      </c>
      <c r="CA78" s="504">
        <v>3</v>
      </c>
      <c r="CB78" s="504">
        <v>1</v>
      </c>
      <c r="CC78" s="505"/>
      <c r="CD78" s="505"/>
      <c r="CE78" s="504">
        <v>3</v>
      </c>
      <c r="CF78" s="409"/>
      <c r="CG78" s="504">
        <v>4</v>
      </c>
      <c r="CH78" s="505"/>
      <c r="CI78" s="858"/>
      <c r="CJ78" s="505"/>
      <c r="CK78" s="504">
        <v>1</v>
      </c>
      <c r="CL78" s="858"/>
      <c r="CM78" s="697">
        <f t="shared" si="21"/>
        <v>3.4</v>
      </c>
      <c r="CN78" s="400">
        <f t="shared" si="22"/>
        <v>57</v>
      </c>
      <c r="CO78" s="858"/>
      <c r="CP78" s="697">
        <f t="shared" si="23"/>
        <v>1.8333333333333333</v>
      </c>
      <c r="CQ78" s="400">
        <f t="shared" si="24"/>
        <v>123</v>
      </c>
      <c r="CR78" s="858"/>
      <c r="CS78" s="697">
        <f t="shared" si="25"/>
        <v>3.3684210526315788</v>
      </c>
      <c r="CT78" s="400">
        <f t="shared" si="26"/>
        <v>133</v>
      </c>
      <c r="CU78" s="858"/>
      <c r="CV78" s="504">
        <f t="shared" si="27"/>
        <v>173</v>
      </c>
      <c r="CW78" s="697">
        <f t="shared" si="28"/>
        <v>3.2037037037037037</v>
      </c>
      <c r="CX78" s="400">
        <f t="shared" si="29"/>
        <v>144</v>
      </c>
      <c r="CY78" s="858"/>
      <c r="CZ78" s="698" t="s">
        <v>1425</v>
      </c>
    </row>
    <row r="79" spans="1:104" ht="30.75" customHeight="1" x14ac:dyDescent="0.25">
      <c r="A79" s="737" t="s">
        <v>664</v>
      </c>
      <c r="B79" s="738" t="s">
        <v>665</v>
      </c>
      <c r="C79" s="739" t="s">
        <v>666</v>
      </c>
      <c r="D79" s="739" t="s">
        <v>521</v>
      </c>
      <c r="E79" s="907"/>
      <c r="F79" s="740" t="s">
        <v>63</v>
      </c>
      <c r="G79" s="741">
        <f>'Stage 2 - Site Information'!N51</f>
        <v>12</v>
      </c>
      <c r="H79" s="684"/>
      <c r="I79" s="685">
        <f>'Stage 2 - Site Information'!M51</f>
        <v>0.26</v>
      </c>
      <c r="J79" s="686"/>
      <c r="K79" s="687"/>
      <c r="L79" s="854"/>
      <c r="M79" s="400">
        <f t="shared" si="20"/>
        <v>5</v>
      </c>
      <c r="N79" s="409"/>
      <c r="O79" s="400">
        <v>4</v>
      </c>
      <c r="P79" s="400">
        <v>1</v>
      </c>
      <c r="Q79" s="854"/>
      <c r="R79" s="400">
        <v>5</v>
      </c>
      <c r="S79" s="400">
        <v>5</v>
      </c>
      <c r="T79" s="400">
        <v>5</v>
      </c>
      <c r="U79" s="400">
        <v>4</v>
      </c>
      <c r="V79" s="854"/>
      <c r="W79" s="400">
        <v>4</v>
      </c>
      <c r="X79" s="400">
        <v>5</v>
      </c>
      <c r="Y79" s="400">
        <v>3</v>
      </c>
      <c r="Z79" s="400">
        <v>4</v>
      </c>
      <c r="AA79" s="854"/>
      <c r="AB79" s="400">
        <v>5</v>
      </c>
      <c r="AC79" s="400">
        <v>0</v>
      </c>
      <c r="AD79" s="854"/>
      <c r="AE79" s="400">
        <v>5</v>
      </c>
      <c r="AF79" s="400">
        <v>5</v>
      </c>
      <c r="AG79" s="854"/>
      <c r="AH79" s="400">
        <v>4</v>
      </c>
      <c r="AI79" s="400">
        <v>4</v>
      </c>
      <c r="AJ79" s="400">
        <v>1</v>
      </c>
      <c r="AK79" s="400">
        <v>4</v>
      </c>
      <c r="AL79" s="854"/>
      <c r="AM79" s="400">
        <v>5</v>
      </c>
      <c r="AN79" s="400">
        <v>3</v>
      </c>
      <c r="AO79" s="400">
        <v>5</v>
      </c>
      <c r="AP79" s="400">
        <v>4</v>
      </c>
      <c r="AQ79" s="400">
        <v>5</v>
      </c>
      <c r="AR79" s="400">
        <v>5</v>
      </c>
      <c r="AS79" s="854"/>
      <c r="AT79" s="400">
        <v>5</v>
      </c>
      <c r="AU79" s="400">
        <v>5</v>
      </c>
      <c r="AV79" s="400">
        <v>5</v>
      </c>
      <c r="AW79" s="400">
        <v>5</v>
      </c>
      <c r="AX79" s="400">
        <v>1</v>
      </c>
      <c r="AY79" s="400">
        <v>5</v>
      </c>
      <c r="AZ79" s="400">
        <v>1</v>
      </c>
      <c r="BA79" s="400">
        <v>5</v>
      </c>
      <c r="BB79" s="409"/>
      <c r="BC79" s="400">
        <v>5</v>
      </c>
      <c r="BD79" s="400">
        <v>5</v>
      </c>
      <c r="BE79" s="854"/>
      <c r="BF79" s="400">
        <v>5</v>
      </c>
      <c r="BG79" s="400">
        <v>5</v>
      </c>
      <c r="BH79" s="854"/>
      <c r="BI79" s="400">
        <v>5</v>
      </c>
      <c r="BJ79" s="400">
        <v>5</v>
      </c>
      <c r="BK79" s="400">
        <v>5</v>
      </c>
      <c r="BL79" s="400">
        <v>5</v>
      </c>
      <c r="BM79" s="400">
        <v>5</v>
      </c>
      <c r="BN79" s="400">
        <v>5</v>
      </c>
      <c r="BO79" s="854"/>
      <c r="BP79" s="400">
        <v>5</v>
      </c>
      <c r="BQ79" s="400">
        <v>5</v>
      </c>
      <c r="BR79" s="854"/>
      <c r="BS79" s="400">
        <v>1</v>
      </c>
      <c r="BT79" s="400">
        <v>2</v>
      </c>
      <c r="BU79" s="400">
        <v>4</v>
      </c>
      <c r="BV79" s="400">
        <v>3</v>
      </c>
      <c r="BW79" s="400">
        <v>5</v>
      </c>
      <c r="BX79" s="409"/>
      <c r="BY79" s="400">
        <v>4</v>
      </c>
      <c r="BZ79" s="400">
        <v>5</v>
      </c>
      <c r="CA79" s="400">
        <v>1</v>
      </c>
      <c r="CB79" s="400">
        <v>4</v>
      </c>
      <c r="CC79" s="409"/>
      <c r="CD79" s="409"/>
      <c r="CE79" s="400">
        <v>1</v>
      </c>
      <c r="CF79" s="409"/>
      <c r="CG79" s="400">
        <v>5</v>
      </c>
      <c r="CH79" s="409"/>
      <c r="CI79" s="854"/>
      <c r="CJ79" s="409"/>
      <c r="CK79" s="400">
        <v>1</v>
      </c>
      <c r="CL79" s="854"/>
      <c r="CM79" s="689">
        <f t="shared" si="21"/>
        <v>4</v>
      </c>
      <c r="CN79" s="400">
        <f t="shared" si="22"/>
        <v>11</v>
      </c>
      <c r="CO79" s="854"/>
      <c r="CP79" s="689">
        <f t="shared" si="23"/>
        <v>3.8333333333333335</v>
      </c>
      <c r="CQ79" s="400">
        <f t="shared" si="24"/>
        <v>50</v>
      </c>
      <c r="CR79" s="854"/>
      <c r="CS79" s="689">
        <f t="shared" si="25"/>
        <v>4.0789473684210522</v>
      </c>
      <c r="CT79" s="400">
        <f t="shared" si="26"/>
        <v>42</v>
      </c>
      <c r="CU79" s="854"/>
      <c r="CV79" s="400">
        <f t="shared" si="27"/>
        <v>218</v>
      </c>
      <c r="CW79" s="689">
        <f t="shared" si="28"/>
        <v>4.0370370370370372</v>
      </c>
      <c r="CX79" s="400">
        <f t="shared" si="29"/>
        <v>7</v>
      </c>
      <c r="CY79" s="854"/>
      <c r="CZ79" s="690"/>
    </row>
    <row r="80" spans="1:104" ht="30.75" customHeight="1" x14ac:dyDescent="0.25">
      <c r="A80" s="749" t="s">
        <v>768</v>
      </c>
      <c r="B80" s="750" t="s">
        <v>769</v>
      </c>
      <c r="C80" s="751" t="s">
        <v>724</v>
      </c>
      <c r="D80" s="751" t="s">
        <v>521</v>
      </c>
      <c r="E80" s="907" t="s">
        <v>45</v>
      </c>
      <c r="F80" s="752" t="s">
        <v>63</v>
      </c>
      <c r="G80" s="753">
        <f>'Stage 2 - Site Information'!N88</f>
        <v>35</v>
      </c>
      <c r="H80" s="684"/>
      <c r="I80" s="685">
        <f>'Stage 2 - Site Information'!M88</f>
        <v>0.63</v>
      </c>
      <c r="J80" s="686"/>
      <c r="K80" s="687"/>
      <c r="L80" s="854"/>
      <c r="M80" s="400">
        <f t="shared" si="20"/>
        <v>5</v>
      </c>
      <c r="N80" s="409"/>
      <c r="O80" s="400">
        <v>4</v>
      </c>
      <c r="P80" s="400">
        <v>5</v>
      </c>
      <c r="Q80" s="854"/>
      <c r="R80" s="400">
        <v>3</v>
      </c>
      <c r="S80" s="400">
        <v>5</v>
      </c>
      <c r="T80" s="400">
        <v>1</v>
      </c>
      <c r="U80" s="400">
        <v>4</v>
      </c>
      <c r="V80" s="854"/>
      <c r="W80" s="400">
        <v>4</v>
      </c>
      <c r="X80" s="400">
        <v>3</v>
      </c>
      <c r="Y80" s="400">
        <v>1</v>
      </c>
      <c r="Z80" s="400">
        <v>4</v>
      </c>
      <c r="AA80" s="854"/>
      <c r="AB80" s="400">
        <v>5</v>
      </c>
      <c r="AC80" s="400">
        <v>1</v>
      </c>
      <c r="AD80" s="854"/>
      <c r="AE80" s="400">
        <v>5</v>
      </c>
      <c r="AF80" s="400">
        <v>5</v>
      </c>
      <c r="AG80" s="854"/>
      <c r="AH80" s="400">
        <v>3</v>
      </c>
      <c r="AI80" s="400">
        <v>3</v>
      </c>
      <c r="AJ80" s="400">
        <v>1</v>
      </c>
      <c r="AK80" s="400">
        <v>2</v>
      </c>
      <c r="AL80" s="854"/>
      <c r="AM80" s="400">
        <v>5</v>
      </c>
      <c r="AN80" s="400">
        <v>5</v>
      </c>
      <c r="AO80" s="400">
        <v>4</v>
      </c>
      <c r="AP80" s="400">
        <v>4</v>
      </c>
      <c r="AQ80" s="400">
        <v>5</v>
      </c>
      <c r="AR80" s="400">
        <v>5</v>
      </c>
      <c r="AS80" s="854"/>
      <c r="AT80" s="400">
        <v>5</v>
      </c>
      <c r="AU80" s="400">
        <v>5</v>
      </c>
      <c r="AV80" s="400">
        <v>5</v>
      </c>
      <c r="AW80" s="400">
        <v>5</v>
      </c>
      <c r="AX80" s="400">
        <v>5</v>
      </c>
      <c r="AY80" s="400">
        <v>5</v>
      </c>
      <c r="AZ80" s="400">
        <v>5</v>
      </c>
      <c r="BA80" s="400">
        <v>5</v>
      </c>
      <c r="BB80" s="409"/>
      <c r="BC80" s="400">
        <v>5</v>
      </c>
      <c r="BD80" s="400">
        <v>5</v>
      </c>
      <c r="BE80" s="854"/>
      <c r="BF80" s="400">
        <v>3</v>
      </c>
      <c r="BG80" s="400">
        <v>5</v>
      </c>
      <c r="BH80" s="854"/>
      <c r="BI80" s="400">
        <v>5</v>
      </c>
      <c r="BJ80" s="400">
        <v>5</v>
      </c>
      <c r="BK80" s="400">
        <v>5</v>
      </c>
      <c r="BL80" s="400">
        <v>5</v>
      </c>
      <c r="BM80" s="400">
        <v>4</v>
      </c>
      <c r="BN80" s="400">
        <v>5</v>
      </c>
      <c r="BO80" s="854"/>
      <c r="BP80" s="400">
        <v>5</v>
      </c>
      <c r="BQ80" s="400">
        <v>5</v>
      </c>
      <c r="BR80" s="854"/>
      <c r="BS80" s="400">
        <v>1</v>
      </c>
      <c r="BT80" s="400">
        <v>2</v>
      </c>
      <c r="BU80" s="400">
        <v>5</v>
      </c>
      <c r="BV80" s="400">
        <v>4</v>
      </c>
      <c r="BW80" s="400">
        <v>5</v>
      </c>
      <c r="BX80" s="409"/>
      <c r="BY80" s="400">
        <v>5</v>
      </c>
      <c r="BZ80" s="400">
        <v>4</v>
      </c>
      <c r="CA80" s="400">
        <v>1</v>
      </c>
      <c r="CB80" s="400">
        <v>5</v>
      </c>
      <c r="CC80" s="409"/>
      <c r="CD80" s="409"/>
      <c r="CE80" s="400">
        <v>1</v>
      </c>
      <c r="CF80" s="409"/>
      <c r="CG80" s="400">
        <v>5</v>
      </c>
      <c r="CH80" s="409"/>
      <c r="CI80" s="854"/>
      <c r="CJ80" s="409"/>
      <c r="CK80" s="400">
        <v>1</v>
      </c>
      <c r="CL80" s="854"/>
      <c r="CM80" s="689">
        <f t="shared" si="21"/>
        <v>3.1</v>
      </c>
      <c r="CN80" s="400">
        <f t="shared" si="22"/>
        <v>111</v>
      </c>
      <c r="CO80" s="854"/>
      <c r="CP80" s="689">
        <f t="shared" si="23"/>
        <v>3.1666666666666665</v>
      </c>
      <c r="CQ80" s="400">
        <f t="shared" si="24"/>
        <v>80</v>
      </c>
      <c r="CR80" s="854"/>
      <c r="CS80" s="689">
        <f t="shared" si="25"/>
        <v>4.3157894736842106</v>
      </c>
      <c r="CT80" s="400">
        <f t="shared" si="26"/>
        <v>18</v>
      </c>
      <c r="CU80" s="854"/>
      <c r="CV80" s="400">
        <f t="shared" si="27"/>
        <v>214</v>
      </c>
      <c r="CW80" s="689">
        <f t="shared" si="28"/>
        <v>3.9629629629629628</v>
      </c>
      <c r="CX80" s="400">
        <f t="shared" si="29"/>
        <v>14</v>
      </c>
      <c r="CY80" s="854"/>
      <c r="CZ80" s="690"/>
    </row>
    <row r="81" spans="1:104" ht="30.75" customHeight="1" x14ac:dyDescent="0.25">
      <c r="A81" s="737" t="s">
        <v>819</v>
      </c>
      <c r="B81" s="738" t="s">
        <v>820</v>
      </c>
      <c r="C81" s="739" t="s">
        <v>772</v>
      </c>
      <c r="D81" s="739" t="s">
        <v>521</v>
      </c>
      <c r="E81" s="907"/>
      <c r="F81" s="740" t="s">
        <v>63</v>
      </c>
      <c r="G81" s="741">
        <f>'Stage 2 - Site Information'!N107</f>
        <v>15</v>
      </c>
      <c r="H81" s="684"/>
      <c r="I81" s="685">
        <f>'Stage 2 - Site Information'!M107</f>
        <v>0.5</v>
      </c>
      <c r="J81" s="686"/>
      <c r="K81" s="687"/>
      <c r="L81" s="854"/>
      <c r="M81" s="400">
        <f t="shared" si="20"/>
        <v>5</v>
      </c>
      <c r="N81" s="409"/>
      <c r="O81" s="400">
        <v>4</v>
      </c>
      <c r="P81" s="400">
        <v>1</v>
      </c>
      <c r="Q81" s="854"/>
      <c r="R81" s="400">
        <v>5</v>
      </c>
      <c r="S81" s="400">
        <v>5</v>
      </c>
      <c r="T81" s="400">
        <v>5</v>
      </c>
      <c r="U81" s="400">
        <v>1</v>
      </c>
      <c r="V81" s="854"/>
      <c r="W81" s="400">
        <v>4</v>
      </c>
      <c r="X81" s="400">
        <v>3</v>
      </c>
      <c r="Y81" s="400">
        <v>5</v>
      </c>
      <c r="Z81" s="400">
        <v>4</v>
      </c>
      <c r="AA81" s="854"/>
      <c r="AB81" s="400">
        <v>3</v>
      </c>
      <c r="AC81" s="400">
        <v>0</v>
      </c>
      <c r="AD81" s="854"/>
      <c r="AE81" s="400">
        <v>5</v>
      </c>
      <c r="AF81" s="400">
        <v>5</v>
      </c>
      <c r="AG81" s="854"/>
      <c r="AH81" s="400">
        <v>5</v>
      </c>
      <c r="AI81" s="400">
        <v>5</v>
      </c>
      <c r="AJ81" s="400">
        <v>3</v>
      </c>
      <c r="AK81" s="400">
        <v>2</v>
      </c>
      <c r="AL81" s="854"/>
      <c r="AM81" s="400">
        <v>5</v>
      </c>
      <c r="AN81" s="400">
        <v>3</v>
      </c>
      <c r="AO81" s="400">
        <v>4</v>
      </c>
      <c r="AP81" s="400">
        <v>3</v>
      </c>
      <c r="AQ81" s="400">
        <v>5</v>
      </c>
      <c r="AR81" s="400">
        <v>5</v>
      </c>
      <c r="AS81" s="854"/>
      <c r="AT81" s="400">
        <v>5</v>
      </c>
      <c r="AU81" s="400">
        <v>5</v>
      </c>
      <c r="AV81" s="400">
        <v>5</v>
      </c>
      <c r="AW81" s="400">
        <v>5</v>
      </c>
      <c r="AX81" s="400">
        <v>2</v>
      </c>
      <c r="AY81" s="400">
        <v>5</v>
      </c>
      <c r="AZ81" s="400">
        <v>5</v>
      </c>
      <c r="BA81" s="400">
        <v>5</v>
      </c>
      <c r="BB81" s="409"/>
      <c r="BC81" s="400">
        <v>3</v>
      </c>
      <c r="BD81" s="400">
        <v>4</v>
      </c>
      <c r="BE81" s="854"/>
      <c r="BF81" s="400">
        <v>3</v>
      </c>
      <c r="BG81" s="400">
        <v>5</v>
      </c>
      <c r="BH81" s="854"/>
      <c r="BI81" s="400">
        <v>5</v>
      </c>
      <c r="BJ81" s="400">
        <v>5</v>
      </c>
      <c r="BK81" s="400">
        <v>5</v>
      </c>
      <c r="BL81" s="400">
        <v>5</v>
      </c>
      <c r="BM81" s="400">
        <v>5</v>
      </c>
      <c r="BN81" s="400">
        <v>5</v>
      </c>
      <c r="BO81" s="854"/>
      <c r="BP81" s="400">
        <v>5</v>
      </c>
      <c r="BQ81" s="400">
        <v>5</v>
      </c>
      <c r="BR81" s="854"/>
      <c r="BS81" s="400">
        <v>1</v>
      </c>
      <c r="BT81" s="400">
        <v>2</v>
      </c>
      <c r="BU81" s="400">
        <v>5</v>
      </c>
      <c r="BV81" s="400">
        <v>3</v>
      </c>
      <c r="BW81" s="400">
        <v>5</v>
      </c>
      <c r="BX81" s="409"/>
      <c r="BY81" s="400">
        <v>4</v>
      </c>
      <c r="BZ81" s="400">
        <v>4</v>
      </c>
      <c r="CA81" s="400">
        <v>1</v>
      </c>
      <c r="CB81" s="400">
        <v>4</v>
      </c>
      <c r="CC81" s="409"/>
      <c r="CD81" s="409"/>
      <c r="CE81" s="400">
        <v>1</v>
      </c>
      <c r="CF81" s="409"/>
      <c r="CG81" s="400">
        <v>5</v>
      </c>
      <c r="CH81" s="409"/>
      <c r="CI81" s="854"/>
      <c r="CJ81" s="409"/>
      <c r="CK81" s="400">
        <v>1</v>
      </c>
      <c r="CL81" s="854"/>
      <c r="CM81" s="689">
        <f t="shared" si="21"/>
        <v>3.5</v>
      </c>
      <c r="CN81" s="400">
        <f t="shared" si="22"/>
        <v>50</v>
      </c>
      <c r="CO81" s="854"/>
      <c r="CP81" s="689">
        <f t="shared" si="23"/>
        <v>4.166666666666667</v>
      </c>
      <c r="CQ81" s="400">
        <f t="shared" si="24"/>
        <v>18</v>
      </c>
      <c r="CR81" s="854"/>
      <c r="CS81" s="689">
        <f t="shared" si="25"/>
        <v>4.0263157894736841</v>
      </c>
      <c r="CT81" s="400">
        <f t="shared" si="26"/>
        <v>45</v>
      </c>
      <c r="CU81" s="854"/>
      <c r="CV81" s="400">
        <f t="shared" si="27"/>
        <v>213</v>
      </c>
      <c r="CW81" s="689">
        <f t="shared" si="28"/>
        <v>3.9444444444444446</v>
      </c>
      <c r="CX81" s="400">
        <f t="shared" si="29"/>
        <v>17</v>
      </c>
      <c r="CY81" s="854"/>
      <c r="CZ81" s="690"/>
    </row>
    <row r="82" spans="1:104" ht="30.75" customHeight="1" x14ac:dyDescent="0.25">
      <c r="A82" s="749" t="s">
        <v>667</v>
      </c>
      <c r="B82" s="750" t="s">
        <v>668</v>
      </c>
      <c r="C82" s="751" t="s">
        <v>669</v>
      </c>
      <c r="D82" s="751" t="s">
        <v>521</v>
      </c>
      <c r="E82" s="907" t="s">
        <v>45</v>
      </c>
      <c r="F82" s="752" t="s">
        <v>63</v>
      </c>
      <c r="G82" s="753">
        <f>'Stage 2 - Site Information'!N52</f>
        <v>44</v>
      </c>
      <c r="H82" s="684"/>
      <c r="I82" s="685">
        <f>'Stage 2 - Site Information'!M52</f>
        <v>1.46</v>
      </c>
      <c r="J82" s="686"/>
      <c r="K82" s="687"/>
      <c r="L82" s="854"/>
      <c r="M82" s="400">
        <f t="shared" si="20"/>
        <v>5</v>
      </c>
      <c r="N82" s="409"/>
      <c r="O82" s="400">
        <v>4</v>
      </c>
      <c r="P82" s="400">
        <v>1</v>
      </c>
      <c r="Q82" s="854"/>
      <c r="R82" s="400">
        <v>5</v>
      </c>
      <c r="S82" s="400">
        <v>5</v>
      </c>
      <c r="T82" s="400">
        <v>5</v>
      </c>
      <c r="U82" s="400">
        <v>4</v>
      </c>
      <c r="V82" s="854"/>
      <c r="W82" s="400">
        <v>4</v>
      </c>
      <c r="X82" s="400">
        <v>3</v>
      </c>
      <c r="Y82" s="400">
        <v>3</v>
      </c>
      <c r="Z82" s="400">
        <v>4</v>
      </c>
      <c r="AA82" s="854"/>
      <c r="AB82" s="400">
        <v>4</v>
      </c>
      <c r="AC82" s="400">
        <v>0</v>
      </c>
      <c r="AD82" s="854"/>
      <c r="AE82" s="400">
        <v>5</v>
      </c>
      <c r="AF82" s="400">
        <v>5</v>
      </c>
      <c r="AG82" s="854"/>
      <c r="AH82" s="400">
        <v>4</v>
      </c>
      <c r="AI82" s="400">
        <v>4</v>
      </c>
      <c r="AJ82" s="400">
        <v>5</v>
      </c>
      <c r="AK82" s="400">
        <v>2</v>
      </c>
      <c r="AL82" s="854"/>
      <c r="AM82" s="400">
        <v>5</v>
      </c>
      <c r="AN82" s="400">
        <v>4</v>
      </c>
      <c r="AO82" s="400">
        <v>5</v>
      </c>
      <c r="AP82" s="400">
        <v>3</v>
      </c>
      <c r="AQ82" s="400">
        <v>5</v>
      </c>
      <c r="AR82" s="400">
        <v>5</v>
      </c>
      <c r="AS82" s="854"/>
      <c r="AT82" s="400">
        <v>5</v>
      </c>
      <c r="AU82" s="400">
        <v>5</v>
      </c>
      <c r="AV82" s="400">
        <v>5</v>
      </c>
      <c r="AW82" s="400">
        <v>5</v>
      </c>
      <c r="AX82" s="400">
        <v>1</v>
      </c>
      <c r="AY82" s="400">
        <v>5</v>
      </c>
      <c r="AZ82" s="400">
        <v>5</v>
      </c>
      <c r="BA82" s="400">
        <v>5</v>
      </c>
      <c r="BB82" s="409"/>
      <c r="BC82" s="400">
        <v>3</v>
      </c>
      <c r="BD82" s="400">
        <v>2</v>
      </c>
      <c r="BE82" s="854"/>
      <c r="BF82" s="400">
        <v>5</v>
      </c>
      <c r="BG82" s="400">
        <v>5</v>
      </c>
      <c r="BH82" s="854"/>
      <c r="BI82" s="400">
        <v>5</v>
      </c>
      <c r="BJ82" s="400">
        <v>5</v>
      </c>
      <c r="BK82" s="400">
        <v>1</v>
      </c>
      <c r="BL82" s="400">
        <v>5</v>
      </c>
      <c r="BM82" s="400">
        <v>5</v>
      </c>
      <c r="BN82" s="400">
        <v>5</v>
      </c>
      <c r="BO82" s="854"/>
      <c r="BP82" s="400">
        <v>3</v>
      </c>
      <c r="BQ82" s="400">
        <v>5</v>
      </c>
      <c r="BR82" s="854"/>
      <c r="BS82" s="400">
        <v>1</v>
      </c>
      <c r="BT82" s="400">
        <v>2</v>
      </c>
      <c r="BU82" s="400">
        <v>4</v>
      </c>
      <c r="BV82" s="400">
        <v>3</v>
      </c>
      <c r="BW82" s="400">
        <v>4</v>
      </c>
      <c r="BX82" s="409"/>
      <c r="BY82" s="400">
        <v>3</v>
      </c>
      <c r="BZ82" s="400">
        <v>4</v>
      </c>
      <c r="CA82" s="400">
        <v>1</v>
      </c>
      <c r="CB82" s="400">
        <v>4</v>
      </c>
      <c r="CC82" s="409"/>
      <c r="CD82" s="409"/>
      <c r="CE82" s="400">
        <v>1</v>
      </c>
      <c r="CF82" s="409"/>
      <c r="CG82" s="400">
        <v>5</v>
      </c>
      <c r="CH82" s="409"/>
      <c r="CI82" s="854"/>
      <c r="CJ82" s="409"/>
      <c r="CK82" s="400">
        <v>1</v>
      </c>
      <c r="CL82" s="854"/>
      <c r="CM82" s="689">
        <f t="shared" si="21"/>
        <v>3.7</v>
      </c>
      <c r="CN82" s="400">
        <f t="shared" si="22"/>
        <v>30</v>
      </c>
      <c r="CO82" s="854"/>
      <c r="CP82" s="689">
        <f t="shared" si="23"/>
        <v>4.166666666666667</v>
      </c>
      <c r="CQ82" s="400">
        <f t="shared" si="24"/>
        <v>18</v>
      </c>
      <c r="CR82" s="854"/>
      <c r="CS82" s="689">
        <f t="shared" si="25"/>
        <v>3.8157894736842106</v>
      </c>
      <c r="CT82" s="400">
        <f t="shared" si="26"/>
        <v>76</v>
      </c>
      <c r="CU82" s="854"/>
      <c r="CV82" s="400">
        <f t="shared" si="27"/>
        <v>207</v>
      </c>
      <c r="CW82" s="689">
        <f t="shared" si="28"/>
        <v>3.8333333333333335</v>
      </c>
      <c r="CX82" s="400">
        <f t="shared" si="29"/>
        <v>37</v>
      </c>
      <c r="CY82" s="854"/>
      <c r="CZ82" s="690" t="s">
        <v>1460</v>
      </c>
    </row>
    <row r="83" spans="1:104" ht="30.75" customHeight="1" x14ac:dyDescent="0.25">
      <c r="A83" s="742" t="s">
        <v>1261</v>
      </c>
      <c r="B83" s="738" t="s">
        <v>1262</v>
      </c>
      <c r="C83" s="743" t="s">
        <v>1263</v>
      </c>
      <c r="D83" s="744" t="s">
        <v>521</v>
      </c>
      <c r="E83" s="908"/>
      <c r="F83" s="745" t="s">
        <v>63</v>
      </c>
      <c r="G83" s="741">
        <f>'Stage 2 - Site Information'!N282</f>
        <v>65</v>
      </c>
      <c r="H83" s="702"/>
      <c r="I83" s="685">
        <f>'Stage 2 - Site Information'!M282</f>
        <v>2.42</v>
      </c>
      <c r="J83" s="703"/>
      <c r="K83" s="687"/>
      <c r="L83" s="855"/>
      <c r="M83" s="400">
        <f t="shared" si="20"/>
        <v>5</v>
      </c>
      <c r="N83" s="409"/>
      <c r="O83" s="400">
        <v>4</v>
      </c>
      <c r="P83" s="400">
        <v>1</v>
      </c>
      <c r="Q83" s="855"/>
      <c r="R83" s="400">
        <v>5</v>
      </c>
      <c r="S83" s="400">
        <v>5</v>
      </c>
      <c r="T83" s="400">
        <v>1</v>
      </c>
      <c r="U83" s="400">
        <v>4</v>
      </c>
      <c r="V83" s="855"/>
      <c r="W83" s="400">
        <v>4</v>
      </c>
      <c r="X83" s="400">
        <v>5</v>
      </c>
      <c r="Y83" s="400">
        <v>3</v>
      </c>
      <c r="Z83" s="400">
        <v>4</v>
      </c>
      <c r="AA83" s="855"/>
      <c r="AB83" s="400">
        <v>5</v>
      </c>
      <c r="AC83" s="400">
        <v>0</v>
      </c>
      <c r="AD83" s="855"/>
      <c r="AE83" s="400">
        <v>5</v>
      </c>
      <c r="AF83" s="400">
        <v>5</v>
      </c>
      <c r="AG83" s="855"/>
      <c r="AH83" s="400">
        <v>4</v>
      </c>
      <c r="AI83" s="400">
        <v>4</v>
      </c>
      <c r="AJ83" s="400">
        <v>5</v>
      </c>
      <c r="AK83" s="400">
        <v>2</v>
      </c>
      <c r="AL83" s="855"/>
      <c r="AM83" s="400">
        <v>5</v>
      </c>
      <c r="AN83" s="400">
        <v>3</v>
      </c>
      <c r="AO83" s="400">
        <v>5</v>
      </c>
      <c r="AP83" s="400">
        <v>3</v>
      </c>
      <c r="AQ83" s="400">
        <v>5</v>
      </c>
      <c r="AR83" s="400">
        <v>5</v>
      </c>
      <c r="AS83" s="855"/>
      <c r="AT83" s="400">
        <v>5</v>
      </c>
      <c r="AU83" s="400">
        <v>5</v>
      </c>
      <c r="AV83" s="400">
        <v>5</v>
      </c>
      <c r="AW83" s="400">
        <v>3</v>
      </c>
      <c r="AX83" s="400">
        <v>1</v>
      </c>
      <c r="AY83" s="400">
        <v>5</v>
      </c>
      <c r="AZ83" s="400">
        <v>5</v>
      </c>
      <c r="BA83" s="400">
        <v>5</v>
      </c>
      <c r="BB83" s="409"/>
      <c r="BC83" s="400">
        <v>3</v>
      </c>
      <c r="BD83" s="400">
        <v>3</v>
      </c>
      <c r="BE83" s="855"/>
      <c r="BF83" s="400">
        <v>5</v>
      </c>
      <c r="BG83" s="400">
        <v>5</v>
      </c>
      <c r="BH83" s="855"/>
      <c r="BI83" s="400">
        <v>5</v>
      </c>
      <c r="BJ83" s="400">
        <v>5</v>
      </c>
      <c r="BK83" s="400">
        <v>5</v>
      </c>
      <c r="BL83" s="400">
        <v>5</v>
      </c>
      <c r="BM83" s="400">
        <v>4</v>
      </c>
      <c r="BN83" s="400">
        <v>5</v>
      </c>
      <c r="BO83" s="855"/>
      <c r="BP83" s="400">
        <v>5</v>
      </c>
      <c r="BQ83" s="400">
        <v>5</v>
      </c>
      <c r="BR83" s="855"/>
      <c r="BS83" s="400">
        <v>1</v>
      </c>
      <c r="BT83" s="400">
        <v>2</v>
      </c>
      <c r="BU83" s="400">
        <v>4</v>
      </c>
      <c r="BV83" s="400">
        <v>2</v>
      </c>
      <c r="BW83" s="400">
        <v>4</v>
      </c>
      <c r="BX83" s="409"/>
      <c r="BY83" s="400">
        <v>3</v>
      </c>
      <c r="BZ83" s="400">
        <v>1</v>
      </c>
      <c r="CA83" s="400">
        <v>2</v>
      </c>
      <c r="CB83" s="400">
        <v>4</v>
      </c>
      <c r="CC83" s="409"/>
      <c r="CD83" s="409"/>
      <c r="CE83" s="400">
        <v>1</v>
      </c>
      <c r="CF83" s="409"/>
      <c r="CG83" s="400">
        <v>5</v>
      </c>
      <c r="CH83" s="409"/>
      <c r="CI83" s="855"/>
      <c r="CJ83" s="409"/>
      <c r="CK83" s="400">
        <v>1</v>
      </c>
      <c r="CL83" s="855"/>
      <c r="CM83" s="689">
        <f t="shared" si="21"/>
        <v>3.6</v>
      </c>
      <c r="CN83" s="400">
        <f t="shared" si="22"/>
        <v>36</v>
      </c>
      <c r="CO83" s="855"/>
      <c r="CP83" s="689">
        <f t="shared" si="23"/>
        <v>4.166666666666667</v>
      </c>
      <c r="CQ83" s="400">
        <f t="shared" si="24"/>
        <v>18</v>
      </c>
      <c r="CR83" s="855"/>
      <c r="CS83" s="689">
        <f t="shared" si="25"/>
        <v>3.8157894736842106</v>
      </c>
      <c r="CT83" s="400">
        <f t="shared" si="26"/>
        <v>76</v>
      </c>
      <c r="CU83" s="855"/>
      <c r="CV83" s="400">
        <f t="shared" si="27"/>
        <v>206</v>
      </c>
      <c r="CW83" s="689">
        <f t="shared" si="28"/>
        <v>3.8148148148148149</v>
      </c>
      <c r="CX83" s="400">
        <f t="shared" si="29"/>
        <v>40</v>
      </c>
      <c r="CY83" s="855"/>
      <c r="CZ83" s="690"/>
    </row>
    <row r="84" spans="1:104" ht="30.75" customHeight="1" x14ac:dyDescent="0.25">
      <c r="A84" s="749" t="s">
        <v>722</v>
      </c>
      <c r="B84" s="750" t="s">
        <v>723</v>
      </c>
      <c r="C84" s="751" t="s">
        <v>724</v>
      </c>
      <c r="D84" s="751" t="s">
        <v>521</v>
      </c>
      <c r="E84" s="907" t="s">
        <v>45</v>
      </c>
      <c r="F84" s="752" t="s">
        <v>63</v>
      </c>
      <c r="G84" s="753">
        <f>'Stage 2 - Site Information'!N71</f>
        <v>65</v>
      </c>
      <c r="H84" s="684"/>
      <c r="I84" s="685">
        <f>'Stage 2 - Site Information'!M71</f>
        <v>1.32</v>
      </c>
      <c r="J84" s="686"/>
      <c r="K84" s="687"/>
      <c r="L84" s="854"/>
      <c r="M84" s="400">
        <f t="shared" si="20"/>
        <v>5</v>
      </c>
      <c r="N84" s="409"/>
      <c r="O84" s="400">
        <v>4</v>
      </c>
      <c r="P84" s="400">
        <v>5</v>
      </c>
      <c r="Q84" s="854"/>
      <c r="R84" s="400">
        <v>5</v>
      </c>
      <c r="S84" s="400">
        <v>5</v>
      </c>
      <c r="T84" s="400">
        <v>1</v>
      </c>
      <c r="U84" s="400">
        <v>4</v>
      </c>
      <c r="V84" s="854"/>
      <c r="W84" s="400">
        <v>4</v>
      </c>
      <c r="X84" s="400">
        <v>2</v>
      </c>
      <c r="Y84" s="400">
        <v>1</v>
      </c>
      <c r="Z84" s="400">
        <v>4</v>
      </c>
      <c r="AA84" s="854"/>
      <c r="AB84" s="400">
        <v>5</v>
      </c>
      <c r="AC84" s="400">
        <v>5</v>
      </c>
      <c r="AD84" s="854"/>
      <c r="AE84" s="400">
        <v>3</v>
      </c>
      <c r="AF84" s="400">
        <v>1</v>
      </c>
      <c r="AG84" s="854"/>
      <c r="AH84" s="400">
        <v>3</v>
      </c>
      <c r="AI84" s="400">
        <v>3</v>
      </c>
      <c r="AJ84" s="400">
        <v>1</v>
      </c>
      <c r="AK84" s="400">
        <v>2</v>
      </c>
      <c r="AL84" s="854"/>
      <c r="AM84" s="400">
        <v>5</v>
      </c>
      <c r="AN84" s="400">
        <v>4</v>
      </c>
      <c r="AO84" s="400">
        <v>5</v>
      </c>
      <c r="AP84" s="400">
        <v>5</v>
      </c>
      <c r="AQ84" s="400">
        <v>5</v>
      </c>
      <c r="AR84" s="400">
        <v>5</v>
      </c>
      <c r="AS84" s="854"/>
      <c r="AT84" s="400">
        <v>5</v>
      </c>
      <c r="AU84" s="400">
        <v>5</v>
      </c>
      <c r="AV84" s="400">
        <v>5</v>
      </c>
      <c r="AW84" s="400">
        <v>5</v>
      </c>
      <c r="AX84" s="400">
        <v>5</v>
      </c>
      <c r="AY84" s="400">
        <v>5</v>
      </c>
      <c r="AZ84" s="400">
        <v>5</v>
      </c>
      <c r="BA84" s="400">
        <v>5</v>
      </c>
      <c r="BB84" s="409"/>
      <c r="BC84" s="400">
        <v>5</v>
      </c>
      <c r="BD84" s="400">
        <v>5</v>
      </c>
      <c r="BE84" s="854"/>
      <c r="BF84" s="400">
        <v>3</v>
      </c>
      <c r="BG84" s="400">
        <v>5</v>
      </c>
      <c r="BH84" s="854"/>
      <c r="BI84" s="400">
        <v>4</v>
      </c>
      <c r="BJ84" s="400">
        <v>5</v>
      </c>
      <c r="BK84" s="400">
        <v>5</v>
      </c>
      <c r="BL84" s="400">
        <v>1</v>
      </c>
      <c r="BM84" s="400">
        <v>1</v>
      </c>
      <c r="BN84" s="400">
        <v>5</v>
      </c>
      <c r="BO84" s="854"/>
      <c r="BP84" s="400">
        <v>5</v>
      </c>
      <c r="BQ84" s="400">
        <v>5</v>
      </c>
      <c r="BR84" s="854"/>
      <c r="BS84" s="400">
        <v>1</v>
      </c>
      <c r="BT84" s="400">
        <v>2</v>
      </c>
      <c r="BU84" s="400">
        <v>5</v>
      </c>
      <c r="BV84" s="400">
        <v>4</v>
      </c>
      <c r="BW84" s="400">
        <v>5</v>
      </c>
      <c r="BX84" s="409"/>
      <c r="BY84" s="400">
        <v>5</v>
      </c>
      <c r="BZ84" s="400">
        <v>3</v>
      </c>
      <c r="CA84" s="400">
        <v>1</v>
      </c>
      <c r="CB84" s="400">
        <v>5</v>
      </c>
      <c r="CC84" s="409"/>
      <c r="CD84" s="409"/>
      <c r="CE84" s="400">
        <v>1</v>
      </c>
      <c r="CF84" s="409"/>
      <c r="CG84" s="400">
        <v>5</v>
      </c>
      <c r="CH84" s="409"/>
      <c r="CI84" s="854"/>
      <c r="CJ84" s="409"/>
      <c r="CK84" s="400">
        <v>1</v>
      </c>
      <c r="CL84" s="854"/>
      <c r="CM84" s="689">
        <f t="shared" si="21"/>
        <v>3.6</v>
      </c>
      <c r="CN84" s="400">
        <f t="shared" si="22"/>
        <v>36</v>
      </c>
      <c r="CO84" s="854"/>
      <c r="CP84" s="689">
        <f t="shared" si="23"/>
        <v>2.1666666666666665</v>
      </c>
      <c r="CQ84" s="400">
        <f t="shared" si="24"/>
        <v>108</v>
      </c>
      <c r="CR84" s="854"/>
      <c r="CS84" s="689">
        <f t="shared" si="25"/>
        <v>4.1052631578947372</v>
      </c>
      <c r="CT84" s="400">
        <f t="shared" si="26"/>
        <v>40</v>
      </c>
      <c r="CU84" s="854"/>
      <c r="CV84" s="400">
        <f t="shared" si="27"/>
        <v>205</v>
      </c>
      <c r="CW84" s="689">
        <f t="shared" si="28"/>
        <v>3.7962962962962963</v>
      </c>
      <c r="CX84" s="400">
        <f t="shared" si="29"/>
        <v>51</v>
      </c>
      <c r="CY84" s="854"/>
      <c r="CZ84" s="690"/>
    </row>
    <row r="85" spans="1:104" ht="30.75" customHeight="1" x14ac:dyDescent="0.25">
      <c r="A85" s="737" t="s">
        <v>770</v>
      </c>
      <c r="B85" s="738" t="s">
        <v>771</v>
      </c>
      <c r="C85" s="739" t="s">
        <v>772</v>
      </c>
      <c r="D85" s="739" t="s">
        <v>521</v>
      </c>
      <c r="E85" s="907"/>
      <c r="F85" s="740" t="s">
        <v>63</v>
      </c>
      <c r="G85" s="741">
        <f>'Stage 2 - Site Information'!N89</f>
        <v>25</v>
      </c>
      <c r="H85" s="684"/>
      <c r="I85" s="685">
        <f>'Stage 2 - Site Information'!M89</f>
        <v>0.83</v>
      </c>
      <c r="J85" s="686"/>
      <c r="K85" s="687"/>
      <c r="L85" s="854"/>
      <c r="M85" s="400">
        <f t="shared" si="20"/>
        <v>5</v>
      </c>
      <c r="N85" s="409"/>
      <c r="O85" s="400">
        <v>4</v>
      </c>
      <c r="P85" s="400">
        <v>2</v>
      </c>
      <c r="Q85" s="854"/>
      <c r="R85" s="400">
        <v>5</v>
      </c>
      <c r="S85" s="400">
        <v>5</v>
      </c>
      <c r="T85" s="400">
        <v>1</v>
      </c>
      <c r="U85" s="400">
        <v>4</v>
      </c>
      <c r="V85" s="854"/>
      <c r="W85" s="400">
        <v>4</v>
      </c>
      <c r="X85" s="400">
        <v>3</v>
      </c>
      <c r="Y85" s="400">
        <v>3</v>
      </c>
      <c r="Z85" s="400">
        <v>4</v>
      </c>
      <c r="AA85" s="854"/>
      <c r="AB85" s="400">
        <v>5</v>
      </c>
      <c r="AC85" s="400">
        <v>0</v>
      </c>
      <c r="AD85" s="854"/>
      <c r="AE85" s="400">
        <v>5</v>
      </c>
      <c r="AF85" s="400">
        <v>5</v>
      </c>
      <c r="AG85" s="854"/>
      <c r="AH85" s="400">
        <v>5</v>
      </c>
      <c r="AI85" s="400">
        <v>5</v>
      </c>
      <c r="AJ85" s="400">
        <v>5</v>
      </c>
      <c r="AK85" s="400">
        <v>2</v>
      </c>
      <c r="AL85" s="854"/>
      <c r="AM85" s="400">
        <v>3</v>
      </c>
      <c r="AN85" s="400">
        <v>5</v>
      </c>
      <c r="AO85" s="400">
        <v>5</v>
      </c>
      <c r="AP85" s="400">
        <v>3</v>
      </c>
      <c r="AQ85" s="400">
        <v>5</v>
      </c>
      <c r="AR85" s="400">
        <v>5</v>
      </c>
      <c r="AS85" s="854"/>
      <c r="AT85" s="400">
        <v>5</v>
      </c>
      <c r="AU85" s="400">
        <v>5</v>
      </c>
      <c r="AV85" s="400">
        <v>3</v>
      </c>
      <c r="AW85" s="400">
        <v>5</v>
      </c>
      <c r="AX85" s="400">
        <v>1</v>
      </c>
      <c r="AY85" s="400">
        <v>5</v>
      </c>
      <c r="AZ85" s="400">
        <v>5</v>
      </c>
      <c r="BA85" s="400">
        <v>5</v>
      </c>
      <c r="BB85" s="409"/>
      <c r="BC85" s="400">
        <v>4</v>
      </c>
      <c r="BD85" s="400">
        <v>3</v>
      </c>
      <c r="BE85" s="854"/>
      <c r="BF85" s="400">
        <v>3</v>
      </c>
      <c r="BG85" s="400">
        <v>5</v>
      </c>
      <c r="BH85" s="854"/>
      <c r="BI85" s="400">
        <v>5</v>
      </c>
      <c r="BJ85" s="400">
        <v>5</v>
      </c>
      <c r="BK85" s="400">
        <v>1</v>
      </c>
      <c r="BL85" s="400">
        <v>4</v>
      </c>
      <c r="BM85" s="400">
        <v>1</v>
      </c>
      <c r="BN85" s="400">
        <v>5</v>
      </c>
      <c r="BO85" s="854"/>
      <c r="BP85" s="400">
        <v>5</v>
      </c>
      <c r="BQ85" s="400">
        <v>5</v>
      </c>
      <c r="BR85" s="854"/>
      <c r="BS85" s="400">
        <v>1</v>
      </c>
      <c r="BT85" s="400">
        <v>2</v>
      </c>
      <c r="BU85" s="400">
        <v>4</v>
      </c>
      <c r="BV85" s="400">
        <v>3</v>
      </c>
      <c r="BW85" s="400">
        <v>5</v>
      </c>
      <c r="BX85" s="409"/>
      <c r="BY85" s="400">
        <v>4</v>
      </c>
      <c r="BZ85" s="400">
        <v>4</v>
      </c>
      <c r="CA85" s="400">
        <v>1</v>
      </c>
      <c r="CB85" s="400">
        <v>4</v>
      </c>
      <c r="CC85" s="409"/>
      <c r="CD85" s="409"/>
      <c r="CE85" s="400">
        <v>1</v>
      </c>
      <c r="CF85" s="409"/>
      <c r="CG85" s="400">
        <v>5</v>
      </c>
      <c r="CH85" s="409"/>
      <c r="CI85" s="854"/>
      <c r="CJ85" s="409"/>
      <c r="CK85" s="400">
        <v>1</v>
      </c>
      <c r="CL85" s="854"/>
      <c r="CM85" s="689">
        <f t="shared" si="21"/>
        <v>3.4</v>
      </c>
      <c r="CN85" s="400">
        <f t="shared" si="22"/>
        <v>57</v>
      </c>
      <c r="CO85" s="854"/>
      <c r="CP85" s="689">
        <f t="shared" si="23"/>
        <v>4.5</v>
      </c>
      <c r="CQ85" s="400">
        <f t="shared" si="24"/>
        <v>1</v>
      </c>
      <c r="CR85" s="854"/>
      <c r="CS85" s="689">
        <f t="shared" si="25"/>
        <v>3.7105263157894739</v>
      </c>
      <c r="CT85" s="400">
        <f t="shared" si="26"/>
        <v>91</v>
      </c>
      <c r="CU85" s="854"/>
      <c r="CV85" s="400">
        <f t="shared" si="27"/>
        <v>202</v>
      </c>
      <c r="CW85" s="689">
        <f t="shared" si="28"/>
        <v>3.7407407407407409</v>
      </c>
      <c r="CX85" s="400">
        <f t="shared" si="29"/>
        <v>68</v>
      </c>
      <c r="CY85" s="854"/>
      <c r="CZ85" s="690"/>
    </row>
    <row r="86" spans="1:104" ht="30.75" customHeight="1" x14ac:dyDescent="0.25">
      <c r="A86" s="759" t="s">
        <v>1235</v>
      </c>
      <c r="B86" s="755" t="s">
        <v>1236</v>
      </c>
      <c r="C86" s="760" t="s">
        <v>589</v>
      </c>
      <c r="D86" s="760" t="s">
        <v>521</v>
      </c>
      <c r="E86" s="913" t="s">
        <v>3320</v>
      </c>
      <c r="F86" s="757" t="s">
        <v>63</v>
      </c>
      <c r="G86" s="758">
        <f>'Stage 2 - Site Information'!N270</f>
        <v>150</v>
      </c>
      <c r="H86" s="702"/>
      <c r="I86" s="685">
        <f>'Stage 2 - Site Information'!M270</f>
        <v>5.3</v>
      </c>
      <c r="J86" s="703"/>
      <c r="K86" s="687"/>
      <c r="L86" s="855"/>
      <c r="M86" s="400">
        <f t="shared" si="20"/>
        <v>5</v>
      </c>
      <c r="N86" s="409"/>
      <c r="O86" s="400">
        <v>4</v>
      </c>
      <c r="P86" s="400">
        <v>1</v>
      </c>
      <c r="Q86" s="855"/>
      <c r="R86" s="400">
        <v>5</v>
      </c>
      <c r="S86" s="400">
        <v>5</v>
      </c>
      <c r="T86" s="400">
        <v>1</v>
      </c>
      <c r="U86" s="400">
        <v>4</v>
      </c>
      <c r="V86" s="855"/>
      <c r="W86" s="400">
        <v>4</v>
      </c>
      <c r="X86" s="400">
        <v>3</v>
      </c>
      <c r="Y86" s="400">
        <v>5</v>
      </c>
      <c r="Z86" s="400">
        <v>4</v>
      </c>
      <c r="AA86" s="855"/>
      <c r="AB86" s="400">
        <v>3</v>
      </c>
      <c r="AC86" s="400">
        <v>0</v>
      </c>
      <c r="AD86" s="855"/>
      <c r="AE86" s="400">
        <v>5</v>
      </c>
      <c r="AF86" s="400">
        <v>5</v>
      </c>
      <c r="AG86" s="855"/>
      <c r="AH86" s="400">
        <v>5</v>
      </c>
      <c r="AI86" s="400">
        <v>3</v>
      </c>
      <c r="AJ86" s="400">
        <v>5</v>
      </c>
      <c r="AK86" s="400">
        <v>2</v>
      </c>
      <c r="AL86" s="855"/>
      <c r="AM86" s="400">
        <v>5</v>
      </c>
      <c r="AN86" s="400">
        <v>4</v>
      </c>
      <c r="AO86" s="400">
        <v>5</v>
      </c>
      <c r="AP86" s="400">
        <v>3</v>
      </c>
      <c r="AQ86" s="400">
        <v>5</v>
      </c>
      <c r="AR86" s="400">
        <v>5</v>
      </c>
      <c r="AS86" s="855"/>
      <c r="AT86" s="400">
        <v>5</v>
      </c>
      <c r="AU86" s="400">
        <v>5</v>
      </c>
      <c r="AV86" s="400">
        <v>5</v>
      </c>
      <c r="AW86" s="400">
        <v>5</v>
      </c>
      <c r="AX86" s="400">
        <v>1</v>
      </c>
      <c r="AY86" s="400">
        <v>5</v>
      </c>
      <c r="AZ86" s="400">
        <v>5</v>
      </c>
      <c r="BA86" s="400">
        <v>5</v>
      </c>
      <c r="BB86" s="409"/>
      <c r="BC86" s="400">
        <v>2</v>
      </c>
      <c r="BD86" s="400">
        <v>1</v>
      </c>
      <c r="BE86" s="855"/>
      <c r="BF86" s="400">
        <v>4</v>
      </c>
      <c r="BG86" s="400">
        <v>5</v>
      </c>
      <c r="BH86" s="855"/>
      <c r="BI86" s="400">
        <v>5</v>
      </c>
      <c r="BJ86" s="400">
        <v>5</v>
      </c>
      <c r="BK86" s="400">
        <v>1</v>
      </c>
      <c r="BL86" s="400">
        <v>5</v>
      </c>
      <c r="BM86" s="400">
        <v>5</v>
      </c>
      <c r="BN86" s="400">
        <v>5</v>
      </c>
      <c r="BO86" s="855"/>
      <c r="BP86" s="400">
        <v>5</v>
      </c>
      <c r="BQ86" s="400">
        <v>5</v>
      </c>
      <c r="BR86" s="855"/>
      <c r="BS86" s="400">
        <v>1</v>
      </c>
      <c r="BT86" s="400">
        <v>2</v>
      </c>
      <c r="BU86" s="400">
        <v>1</v>
      </c>
      <c r="BV86" s="400">
        <v>3</v>
      </c>
      <c r="BW86" s="400">
        <v>5</v>
      </c>
      <c r="BX86" s="409"/>
      <c r="BY86" s="400">
        <v>4</v>
      </c>
      <c r="BZ86" s="400">
        <v>3</v>
      </c>
      <c r="CA86" s="400">
        <v>1</v>
      </c>
      <c r="CB86" s="400">
        <v>4</v>
      </c>
      <c r="CC86" s="409"/>
      <c r="CD86" s="409"/>
      <c r="CE86" s="400">
        <v>1</v>
      </c>
      <c r="CF86" s="409"/>
      <c r="CG86" s="400">
        <v>5</v>
      </c>
      <c r="CH86" s="409"/>
      <c r="CI86" s="855"/>
      <c r="CJ86" s="409"/>
      <c r="CK86" s="400">
        <v>1</v>
      </c>
      <c r="CL86" s="855"/>
      <c r="CM86" s="689">
        <f t="shared" si="21"/>
        <v>3.4</v>
      </c>
      <c r="CN86" s="400">
        <f t="shared" si="22"/>
        <v>57</v>
      </c>
      <c r="CO86" s="855"/>
      <c r="CP86" s="689">
        <f t="shared" si="23"/>
        <v>4.166666666666667</v>
      </c>
      <c r="CQ86" s="400">
        <f t="shared" si="24"/>
        <v>18</v>
      </c>
      <c r="CR86" s="855"/>
      <c r="CS86" s="689">
        <f t="shared" si="25"/>
        <v>3.736842105263158</v>
      </c>
      <c r="CT86" s="400">
        <f t="shared" si="26"/>
        <v>85</v>
      </c>
      <c r="CU86" s="855"/>
      <c r="CV86" s="400">
        <f t="shared" si="27"/>
        <v>201</v>
      </c>
      <c r="CW86" s="689">
        <f t="shared" si="28"/>
        <v>3.7222222222222223</v>
      </c>
      <c r="CX86" s="400">
        <f t="shared" si="29"/>
        <v>75</v>
      </c>
      <c r="CY86" s="855"/>
      <c r="CZ86" s="690"/>
    </row>
    <row r="87" spans="1:104" ht="30.75" customHeight="1" x14ac:dyDescent="0.25">
      <c r="A87" s="742" t="s">
        <v>1237</v>
      </c>
      <c r="B87" s="738" t="s">
        <v>1238</v>
      </c>
      <c r="C87" s="744" t="s">
        <v>589</v>
      </c>
      <c r="D87" s="744" t="s">
        <v>521</v>
      </c>
      <c r="E87" s="908"/>
      <c r="F87" s="740" t="s">
        <v>63</v>
      </c>
      <c r="G87" s="741">
        <f>'Stage 2 - Site Information'!N271</f>
        <v>45</v>
      </c>
      <c r="H87" s="702"/>
      <c r="I87" s="685">
        <f>'Stage 2 - Site Information'!M271</f>
        <v>1.62</v>
      </c>
      <c r="J87" s="703"/>
      <c r="K87" s="687"/>
      <c r="L87" s="855"/>
      <c r="M87" s="400">
        <f t="shared" si="20"/>
        <v>5</v>
      </c>
      <c r="N87" s="409"/>
      <c r="O87" s="400">
        <v>4</v>
      </c>
      <c r="P87" s="400">
        <v>1</v>
      </c>
      <c r="Q87" s="855"/>
      <c r="R87" s="400">
        <v>5</v>
      </c>
      <c r="S87" s="400">
        <v>5</v>
      </c>
      <c r="T87" s="400">
        <v>1</v>
      </c>
      <c r="U87" s="400">
        <v>4</v>
      </c>
      <c r="V87" s="855"/>
      <c r="W87" s="400">
        <v>4</v>
      </c>
      <c r="X87" s="400">
        <v>3</v>
      </c>
      <c r="Y87" s="400">
        <v>5</v>
      </c>
      <c r="Z87" s="400">
        <v>4</v>
      </c>
      <c r="AA87" s="855"/>
      <c r="AB87" s="400">
        <v>3</v>
      </c>
      <c r="AC87" s="400">
        <v>0</v>
      </c>
      <c r="AD87" s="855"/>
      <c r="AE87" s="400">
        <v>5</v>
      </c>
      <c r="AF87" s="400">
        <v>5</v>
      </c>
      <c r="AG87" s="855"/>
      <c r="AH87" s="400">
        <v>5</v>
      </c>
      <c r="AI87" s="400">
        <v>3</v>
      </c>
      <c r="AJ87" s="400">
        <v>5</v>
      </c>
      <c r="AK87" s="400">
        <v>2</v>
      </c>
      <c r="AL87" s="855"/>
      <c r="AM87" s="400">
        <v>5</v>
      </c>
      <c r="AN87" s="400">
        <v>5</v>
      </c>
      <c r="AO87" s="400">
        <v>5</v>
      </c>
      <c r="AP87" s="400">
        <v>3</v>
      </c>
      <c r="AQ87" s="400">
        <v>5</v>
      </c>
      <c r="AR87" s="400">
        <v>5</v>
      </c>
      <c r="AS87" s="855"/>
      <c r="AT87" s="400">
        <v>5</v>
      </c>
      <c r="AU87" s="400">
        <v>5</v>
      </c>
      <c r="AV87" s="400">
        <v>5</v>
      </c>
      <c r="AW87" s="400">
        <v>5</v>
      </c>
      <c r="AX87" s="400">
        <v>1</v>
      </c>
      <c r="AY87" s="400">
        <v>5</v>
      </c>
      <c r="AZ87" s="400">
        <v>5</v>
      </c>
      <c r="BA87" s="400">
        <v>5</v>
      </c>
      <c r="BB87" s="409"/>
      <c r="BC87" s="400">
        <v>3</v>
      </c>
      <c r="BD87" s="400">
        <v>1</v>
      </c>
      <c r="BE87" s="855"/>
      <c r="BF87" s="400">
        <v>3</v>
      </c>
      <c r="BG87" s="400">
        <v>5</v>
      </c>
      <c r="BH87" s="855"/>
      <c r="BI87" s="400">
        <v>5</v>
      </c>
      <c r="BJ87" s="400">
        <v>5</v>
      </c>
      <c r="BK87" s="400">
        <v>1</v>
      </c>
      <c r="BL87" s="400">
        <v>5</v>
      </c>
      <c r="BM87" s="400">
        <v>2</v>
      </c>
      <c r="BN87" s="400">
        <v>5</v>
      </c>
      <c r="BO87" s="855"/>
      <c r="BP87" s="400">
        <v>5</v>
      </c>
      <c r="BQ87" s="400">
        <v>5</v>
      </c>
      <c r="BR87" s="855"/>
      <c r="BS87" s="400">
        <v>1</v>
      </c>
      <c r="BT87" s="400">
        <v>2</v>
      </c>
      <c r="BU87" s="400">
        <v>1</v>
      </c>
      <c r="BV87" s="400">
        <v>3</v>
      </c>
      <c r="BW87" s="400">
        <v>5</v>
      </c>
      <c r="BX87" s="409"/>
      <c r="BY87" s="400">
        <v>4</v>
      </c>
      <c r="BZ87" s="400">
        <v>3</v>
      </c>
      <c r="CA87" s="400">
        <v>1</v>
      </c>
      <c r="CB87" s="400">
        <v>4</v>
      </c>
      <c r="CC87" s="409"/>
      <c r="CD87" s="409"/>
      <c r="CE87" s="400">
        <v>1</v>
      </c>
      <c r="CF87" s="409"/>
      <c r="CG87" s="400">
        <v>5</v>
      </c>
      <c r="CH87" s="409"/>
      <c r="CI87" s="855"/>
      <c r="CJ87" s="409"/>
      <c r="CK87" s="400">
        <v>1</v>
      </c>
      <c r="CL87" s="855"/>
      <c r="CM87" s="689">
        <f t="shared" si="21"/>
        <v>3.4</v>
      </c>
      <c r="CN87" s="400">
        <f t="shared" si="22"/>
        <v>57</v>
      </c>
      <c r="CO87" s="855"/>
      <c r="CP87" s="689">
        <f t="shared" si="23"/>
        <v>4.166666666666667</v>
      </c>
      <c r="CQ87" s="400">
        <f t="shared" si="24"/>
        <v>18</v>
      </c>
      <c r="CR87" s="855"/>
      <c r="CS87" s="689">
        <f t="shared" si="25"/>
        <v>3.6842105263157894</v>
      </c>
      <c r="CT87" s="400">
        <f t="shared" si="26"/>
        <v>98</v>
      </c>
      <c r="CU87" s="855"/>
      <c r="CV87" s="400">
        <f t="shared" si="27"/>
        <v>199</v>
      </c>
      <c r="CW87" s="689">
        <f t="shared" si="28"/>
        <v>3.6851851851851851</v>
      </c>
      <c r="CX87" s="400">
        <f t="shared" si="29"/>
        <v>82</v>
      </c>
      <c r="CY87" s="855"/>
      <c r="CZ87" s="690"/>
    </row>
    <row r="88" spans="1:104" ht="30.75" customHeight="1" x14ac:dyDescent="0.25">
      <c r="A88" s="759" t="s">
        <v>1239</v>
      </c>
      <c r="B88" s="755" t="s">
        <v>1240</v>
      </c>
      <c r="C88" s="760" t="s">
        <v>589</v>
      </c>
      <c r="D88" s="760" t="s">
        <v>521</v>
      </c>
      <c r="E88" s="913" t="s">
        <v>3320</v>
      </c>
      <c r="F88" s="757" t="s">
        <v>63</v>
      </c>
      <c r="G88" s="758">
        <f>'Stage 2 - Site Information'!N272</f>
        <v>45</v>
      </c>
      <c r="H88" s="702"/>
      <c r="I88" s="685">
        <f>'Stage 2 - Site Information'!M272</f>
        <v>1.53</v>
      </c>
      <c r="J88" s="703"/>
      <c r="K88" s="687"/>
      <c r="L88" s="855"/>
      <c r="M88" s="400">
        <f t="shared" si="20"/>
        <v>5</v>
      </c>
      <c r="N88" s="409"/>
      <c r="O88" s="400">
        <v>4</v>
      </c>
      <c r="P88" s="400">
        <v>1</v>
      </c>
      <c r="Q88" s="855"/>
      <c r="R88" s="400">
        <v>5</v>
      </c>
      <c r="S88" s="400">
        <v>5</v>
      </c>
      <c r="T88" s="400">
        <v>1</v>
      </c>
      <c r="U88" s="400">
        <v>4</v>
      </c>
      <c r="V88" s="855"/>
      <c r="W88" s="400">
        <v>4</v>
      </c>
      <c r="X88" s="400">
        <v>3</v>
      </c>
      <c r="Y88" s="400">
        <v>5</v>
      </c>
      <c r="Z88" s="400">
        <v>4</v>
      </c>
      <c r="AA88" s="855"/>
      <c r="AB88" s="400">
        <v>3</v>
      </c>
      <c r="AC88" s="400">
        <v>0</v>
      </c>
      <c r="AD88" s="855"/>
      <c r="AE88" s="400">
        <v>5</v>
      </c>
      <c r="AF88" s="400">
        <v>5</v>
      </c>
      <c r="AG88" s="855"/>
      <c r="AH88" s="400">
        <v>5</v>
      </c>
      <c r="AI88" s="400">
        <v>3</v>
      </c>
      <c r="AJ88" s="400">
        <v>5</v>
      </c>
      <c r="AK88" s="400">
        <v>2</v>
      </c>
      <c r="AL88" s="855"/>
      <c r="AM88" s="400">
        <v>5</v>
      </c>
      <c r="AN88" s="400">
        <v>3</v>
      </c>
      <c r="AO88" s="400">
        <v>5</v>
      </c>
      <c r="AP88" s="400">
        <v>3</v>
      </c>
      <c r="AQ88" s="400">
        <v>5</v>
      </c>
      <c r="AR88" s="400">
        <v>5</v>
      </c>
      <c r="AS88" s="855"/>
      <c r="AT88" s="400">
        <v>5</v>
      </c>
      <c r="AU88" s="400">
        <v>5</v>
      </c>
      <c r="AV88" s="400">
        <v>5</v>
      </c>
      <c r="AW88" s="400">
        <v>5</v>
      </c>
      <c r="AX88" s="400">
        <v>1</v>
      </c>
      <c r="AY88" s="400">
        <v>5</v>
      </c>
      <c r="AZ88" s="400">
        <v>5</v>
      </c>
      <c r="BA88" s="400">
        <v>5</v>
      </c>
      <c r="BB88" s="409"/>
      <c r="BC88" s="400">
        <v>3</v>
      </c>
      <c r="BD88" s="400">
        <v>3</v>
      </c>
      <c r="BE88" s="855"/>
      <c r="BF88" s="400">
        <v>3</v>
      </c>
      <c r="BG88" s="400">
        <v>5</v>
      </c>
      <c r="BH88" s="855"/>
      <c r="BI88" s="400">
        <v>5</v>
      </c>
      <c r="BJ88" s="400">
        <v>5</v>
      </c>
      <c r="BK88" s="400">
        <v>1</v>
      </c>
      <c r="BL88" s="400">
        <v>5</v>
      </c>
      <c r="BM88" s="400">
        <v>2</v>
      </c>
      <c r="BN88" s="400">
        <v>5</v>
      </c>
      <c r="BO88" s="855"/>
      <c r="BP88" s="400">
        <v>5</v>
      </c>
      <c r="BQ88" s="400">
        <v>5</v>
      </c>
      <c r="BR88" s="855"/>
      <c r="BS88" s="400">
        <v>1</v>
      </c>
      <c r="BT88" s="400">
        <v>2</v>
      </c>
      <c r="BU88" s="400">
        <v>1</v>
      </c>
      <c r="BV88" s="400">
        <v>4</v>
      </c>
      <c r="BW88" s="400">
        <v>4</v>
      </c>
      <c r="BX88" s="409"/>
      <c r="BY88" s="400">
        <v>4</v>
      </c>
      <c r="BZ88" s="400">
        <v>3</v>
      </c>
      <c r="CA88" s="400">
        <v>1</v>
      </c>
      <c r="CB88" s="400">
        <v>4</v>
      </c>
      <c r="CC88" s="409"/>
      <c r="CD88" s="409"/>
      <c r="CE88" s="400">
        <v>1</v>
      </c>
      <c r="CF88" s="409"/>
      <c r="CG88" s="400">
        <v>5</v>
      </c>
      <c r="CH88" s="409"/>
      <c r="CI88" s="855"/>
      <c r="CJ88" s="409"/>
      <c r="CK88" s="400">
        <v>1</v>
      </c>
      <c r="CL88" s="855"/>
      <c r="CM88" s="689">
        <f t="shared" si="21"/>
        <v>3.4</v>
      </c>
      <c r="CN88" s="400">
        <f t="shared" si="22"/>
        <v>57</v>
      </c>
      <c r="CO88" s="855"/>
      <c r="CP88" s="689">
        <f t="shared" si="23"/>
        <v>4.166666666666667</v>
      </c>
      <c r="CQ88" s="400">
        <f t="shared" si="24"/>
        <v>18</v>
      </c>
      <c r="CR88" s="855"/>
      <c r="CS88" s="689">
        <f t="shared" si="25"/>
        <v>3.6842105263157894</v>
      </c>
      <c r="CT88" s="400">
        <f t="shared" si="26"/>
        <v>98</v>
      </c>
      <c r="CU88" s="855"/>
      <c r="CV88" s="400">
        <f t="shared" si="27"/>
        <v>199</v>
      </c>
      <c r="CW88" s="689">
        <f t="shared" si="28"/>
        <v>3.6851851851851851</v>
      </c>
      <c r="CX88" s="400">
        <f t="shared" si="29"/>
        <v>82</v>
      </c>
      <c r="CY88" s="855"/>
      <c r="CZ88" s="690"/>
    </row>
    <row r="89" spans="1:104" ht="30.75" customHeight="1" x14ac:dyDescent="0.25">
      <c r="A89" s="737" t="s">
        <v>1158</v>
      </c>
      <c r="B89" s="738" t="s">
        <v>1159</v>
      </c>
      <c r="C89" s="739" t="s">
        <v>1099</v>
      </c>
      <c r="D89" s="739" t="s">
        <v>521</v>
      </c>
      <c r="E89" s="907"/>
      <c r="F89" s="740" t="s">
        <v>63</v>
      </c>
      <c r="G89" s="741">
        <f>'Stage 2 - Site Information'!N235</f>
        <v>69</v>
      </c>
      <c r="H89" s="684"/>
      <c r="I89" s="685">
        <f>'Stage 2 - Site Information'!M235</f>
        <v>2.74</v>
      </c>
      <c r="J89" s="686"/>
      <c r="K89" s="687"/>
      <c r="L89" s="854"/>
      <c r="M89" s="400">
        <f t="shared" si="20"/>
        <v>5</v>
      </c>
      <c r="N89" s="409"/>
      <c r="O89" s="400">
        <v>5</v>
      </c>
      <c r="P89" s="400">
        <v>5</v>
      </c>
      <c r="Q89" s="854"/>
      <c r="R89" s="400">
        <v>1</v>
      </c>
      <c r="S89" s="400">
        <v>5</v>
      </c>
      <c r="T89" s="400">
        <v>1</v>
      </c>
      <c r="U89" s="400">
        <v>4</v>
      </c>
      <c r="V89" s="854"/>
      <c r="W89" s="400">
        <v>4</v>
      </c>
      <c r="X89" s="400">
        <v>3</v>
      </c>
      <c r="Y89" s="400">
        <v>1</v>
      </c>
      <c r="Z89" s="400">
        <v>4</v>
      </c>
      <c r="AA89" s="854"/>
      <c r="AB89" s="400">
        <v>4</v>
      </c>
      <c r="AC89" s="400">
        <v>1</v>
      </c>
      <c r="AD89" s="854"/>
      <c r="AE89" s="400">
        <v>3</v>
      </c>
      <c r="AF89" s="400">
        <v>1</v>
      </c>
      <c r="AG89" s="854"/>
      <c r="AH89" s="400">
        <v>3</v>
      </c>
      <c r="AI89" s="400">
        <v>4</v>
      </c>
      <c r="AJ89" s="400">
        <v>5</v>
      </c>
      <c r="AK89" s="400">
        <v>2</v>
      </c>
      <c r="AL89" s="854"/>
      <c r="AM89" s="400">
        <v>5</v>
      </c>
      <c r="AN89" s="400">
        <v>5</v>
      </c>
      <c r="AO89" s="400">
        <v>5</v>
      </c>
      <c r="AP89" s="400">
        <v>3</v>
      </c>
      <c r="AQ89" s="400">
        <v>5</v>
      </c>
      <c r="AR89" s="400">
        <v>5</v>
      </c>
      <c r="AS89" s="854"/>
      <c r="AT89" s="400">
        <v>5</v>
      </c>
      <c r="AU89" s="400">
        <v>5</v>
      </c>
      <c r="AV89" s="400">
        <v>5</v>
      </c>
      <c r="AW89" s="400">
        <v>5</v>
      </c>
      <c r="AX89" s="400">
        <v>1</v>
      </c>
      <c r="AY89" s="400">
        <v>5</v>
      </c>
      <c r="AZ89" s="400"/>
      <c r="BA89" s="400"/>
      <c r="BB89" s="409"/>
      <c r="BC89" s="400">
        <v>4</v>
      </c>
      <c r="BD89" s="400">
        <v>5</v>
      </c>
      <c r="BE89" s="854"/>
      <c r="BF89" s="400">
        <v>3</v>
      </c>
      <c r="BG89" s="400">
        <v>5</v>
      </c>
      <c r="BH89" s="854"/>
      <c r="BI89" s="400">
        <v>5</v>
      </c>
      <c r="BJ89" s="400">
        <v>5</v>
      </c>
      <c r="BK89" s="400">
        <v>5</v>
      </c>
      <c r="BL89" s="400">
        <v>1</v>
      </c>
      <c r="BM89" s="400">
        <v>1</v>
      </c>
      <c r="BN89" s="400">
        <v>5</v>
      </c>
      <c r="BO89" s="854"/>
      <c r="BP89" s="400">
        <v>5</v>
      </c>
      <c r="BQ89" s="400">
        <v>3</v>
      </c>
      <c r="BR89" s="854"/>
      <c r="BS89" s="400">
        <v>1</v>
      </c>
      <c r="BT89" s="400">
        <v>2</v>
      </c>
      <c r="BU89" s="400">
        <v>4</v>
      </c>
      <c r="BV89" s="400">
        <v>5</v>
      </c>
      <c r="BW89" s="400">
        <v>5</v>
      </c>
      <c r="BX89" s="409"/>
      <c r="BY89" s="400">
        <v>4</v>
      </c>
      <c r="BZ89" s="400">
        <v>3</v>
      </c>
      <c r="CA89" s="400">
        <v>1</v>
      </c>
      <c r="CB89" s="400">
        <v>5</v>
      </c>
      <c r="CC89" s="409"/>
      <c r="CD89" s="409"/>
      <c r="CE89" s="400">
        <v>1</v>
      </c>
      <c r="CF89" s="409"/>
      <c r="CG89" s="400">
        <v>5</v>
      </c>
      <c r="CH89" s="409"/>
      <c r="CI89" s="854"/>
      <c r="CJ89" s="409"/>
      <c r="CK89" s="400">
        <v>1</v>
      </c>
      <c r="CL89" s="854"/>
      <c r="CM89" s="689">
        <f t="shared" si="21"/>
        <v>2.8</v>
      </c>
      <c r="CN89" s="400">
        <f t="shared" si="22"/>
        <v>135</v>
      </c>
      <c r="CO89" s="854"/>
      <c r="CP89" s="689">
        <f t="shared" si="23"/>
        <v>3</v>
      </c>
      <c r="CQ89" s="400">
        <f t="shared" si="24"/>
        <v>82</v>
      </c>
      <c r="CR89" s="854"/>
      <c r="CS89" s="689">
        <f t="shared" si="25"/>
        <v>3.8333333333333335</v>
      </c>
      <c r="CT89" s="400">
        <f t="shared" si="26"/>
        <v>74</v>
      </c>
      <c r="CU89" s="854"/>
      <c r="CV89" s="400">
        <f t="shared" si="27"/>
        <v>184</v>
      </c>
      <c r="CW89" s="689">
        <f t="shared" si="28"/>
        <v>3.5384615384615383</v>
      </c>
      <c r="CX89" s="400">
        <f t="shared" si="29"/>
        <v>110</v>
      </c>
      <c r="CY89" s="854"/>
      <c r="CZ89" s="690" t="s">
        <v>1351</v>
      </c>
    </row>
    <row r="90" spans="1:104" ht="30.75" customHeight="1" x14ac:dyDescent="0.25">
      <c r="A90" s="742" t="s">
        <v>509</v>
      </c>
      <c r="B90" s="738" t="s">
        <v>519</v>
      </c>
      <c r="C90" s="743" t="s">
        <v>520</v>
      </c>
      <c r="D90" s="743" t="s">
        <v>521</v>
      </c>
      <c r="E90" s="912"/>
      <c r="F90" s="740" t="s">
        <v>63</v>
      </c>
      <c r="G90" s="741">
        <f>'Stage 2 - Site Information'!N311</f>
        <v>210</v>
      </c>
      <c r="H90" s="702"/>
      <c r="I90" s="685">
        <f>'Stage 2 - Site Information'!M311</f>
        <v>7.36</v>
      </c>
      <c r="J90" s="703"/>
      <c r="K90" s="687"/>
      <c r="L90" s="859"/>
      <c r="M90" s="400">
        <f t="shared" si="20"/>
        <v>5</v>
      </c>
      <c r="N90" s="409"/>
      <c r="O90" s="400">
        <v>4</v>
      </c>
      <c r="P90" s="400">
        <v>1</v>
      </c>
      <c r="Q90" s="859"/>
      <c r="R90" s="400">
        <v>3</v>
      </c>
      <c r="S90" s="400">
        <v>2</v>
      </c>
      <c r="T90" s="400">
        <v>1</v>
      </c>
      <c r="U90" s="400">
        <v>3</v>
      </c>
      <c r="V90" s="859"/>
      <c r="W90" s="400">
        <v>4</v>
      </c>
      <c r="X90" s="400">
        <v>3</v>
      </c>
      <c r="Y90" s="400">
        <v>5</v>
      </c>
      <c r="Z90" s="400">
        <v>4</v>
      </c>
      <c r="AA90" s="859"/>
      <c r="AB90" s="400">
        <v>5</v>
      </c>
      <c r="AC90" s="400">
        <v>0</v>
      </c>
      <c r="AD90" s="859"/>
      <c r="AE90" s="400">
        <v>5</v>
      </c>
      <c r="AF90" s="400">
        <v>5</v>
      </c>
      <c r="AG90" s="859"/>
      <c r="AH90" s="400">
        <v>4</v>
      </c>
      <c r="AI90" s="400">
        <v>4</v>
      </c>
      <c r="AJ90" s="400">
        <v>5</v>
      </c>
      <c r="AK90" s="400">
        <v>2</v>
      </c>
      <c r="AL90" s="859"/>
      <c r="AM90" s="400">
        <v>3</v>
      </c>
      <c r="AN90" s="400">
        <v>3</v>
      </c>
      <c r="AO90" s="400">
        <v>5</v>
      </c>
      <c r="AP90" s="400">
        <v>3</v>
      </c>
      <c r="AQ90" s="400">
        <v>5</v>
      </c>
      <c r="AR90" s="400">
        <v>5</v>
      </c>
      <c r="AS90" s="859"/>
      <c r="AT90" s="400">
        <v>2</v>
      </c>
      <c r="AU90" s="400">
        <v>2</v>
      </c>
      <c r="AV90" s="400">
        <v>3</v>
      </c>
      <c r="AW90" s="400">
        <v>3</v>
      </c>
      <c r="AX90" s="400">
        <v>1</v>
      </c>
      <c r="AY90" s="400">
        <v>5</v>
      </c>
      <c r="AZ90" s="400">
        <v>5</v>
      </c>
      <c r="BA90" s="400">
        <v>5</v>
      </c>
      <c r="BB90" s="409"/>
      <c r="BC90" s="400">
        <v>3</v>
      </c>
      <c r="BD90" s="400">
        <v>3</v>
      </c>
      <c r="BE90" s="859"/>
      <c r="BF90" s="400">
        <v>5</v>
      </c>
      <c r="BG90" s="400">
        <v>1</v>
      </c>
      <c r="BH90" s="859"/>
      <c r="BI90" s="400">
        <v>5</v>
      </c>
      <c r="BJ90" s="400">
        <v>5</v>
      </c>
      <c r="BK90" s="400">
        <v>1</v>
      </c>
      <c r="BL90" s="400">
        <v>5</v>
      </c>
      <c r="BM90" s="400">
        <v>1</v>
      </c>
      <c r="BN90" s="400">
        <v>5</v>
      </c>
      <c r="BO90" s="859"/>
      <c r="BP90" s="400">
        <v>5</v>
      </c>
      <c r="BQ90" s="400">
        <v>5</v>
      </c>
      <c r="BR90" s="859"/>
      <c r="BS90" s="400">
        <v>1</v>
      </c>
      <c r="BT90" s="400">
        <v>4</v>
      </c>
      <c r="BU90" s="400">
        <v>3</v>
      </c>
      <c r="BV90" s="400">
        <v>3</v>
      </c>
      <c r="BW90" s="400">
        <v>5</v>
      </c>
      <c r="BX90" s="409"/>
      <c r="BY90" s="400">
        <v>4</v>
      </c>
      <c r="BZ90" s="400">
        <v>2</v>
      </c>
      <c r="CA90" s="400">
        <v>1</v>
      </c>
      <c r="CB90" s="400">
        <v>5</v>
      </c>
      <c r="CC90" s="409"/>
      <c r="CD90" s="409"/>
      <c r="CE90" s="400">
        <v>1</v>
      </c>
      <c r="CF90" s="409"/>
      <c r="CG90" s="400">
        <v>5</v>
      </c>
      <c r="CH90" s="409"/>
      <c r="CI90" s="859"/>
      <c r="CJ90" s="409"/>
      <c r="CK90" s="400">
        <v>1</v>
      </c>
      <c r="CL90" s="859"/>
      <c r="CM90" s="689">
        <f t="shared" si="21"/>
        <v>3</v>
      </c>
      <c r="CN90" s="400">
        <f t="shared" si="22"/>
        <v>117</v>
      </c>
      <c r="CO90" s="859"/>
      <c r="CP90" s="689">
        <f t="shared" si="23"/>
        <v>4.166666666666667</v>
      </c>
      <c r="CQ90" s="400">
        <f t="shared" si="24"/>
        <v>18</v>
      </c>
      <c r="CR90" s="859"/>
      <c r="CS90" s="689">
        <f t="shared" si="25"/>
        <v>3.3947368421052633</v>
      </c>
      <c r="CT90" s="400">
        <f t="shared" si="26"/>
        <v>131</v>
      </c>
      <c r="CU90" s="859"/>
      <c r="CV90" s="400">
        <f t="shared" si="27"/>
        <v>184</v>
      </c>
      <c r="CW90" s="689">
        <f t="shared" si="28"/>
        <v>3.4074074074074074</v>
      </c>
      <c r="CX90" s="400">
        <f t="shared" si="29"/>
        <v>132</v>
      </c>
      <c r="CY90" s="859"/>
      <c r="CZ90" s="690"/>
    </row>
    <row r="91" spans="1:104" ht="30.75" customHeight="1" x14ac:dyDescent="0.25">
      <c r="A91" s="737" t="s">
        <v>841</v>
      </c>
      <c r="B91" s="738" t="s">
        <v>842</v>
      </c>
      <c r="C91" s="739" t="s">
        <v>520</v>
      </c>
      <c r="D91" s="739" t="s">
        <v>521</v>
      </c>
      <c r="E91" s="907"/>
      <c r="F91" s="740" t="s">
        <v>63</v>
      </c>
      <c r="G91" s="741">
        <f>'Stage 2 - Site Information'!N115</f>
        <v>103</v>
      </c>
      <c r="H91" s="684"/>
      <c r="I91" s="685">
        <f>'Stage 2 - Site Information'!M115</f>
        <v>3.67</v>
      </c>
      <c r="J91" s="686"/>
      <c r="K91" s="687"/>
      <c r="L91" s="854"/>
      <c r="M91" s="400">
        <f t="shared" si="20"/>
        <v>5</v>
      </c>
      <c r="N91" s="409"/>
      <c r="O91" s="400">
        <v>4</v>
      </c>
      <c r="P91" s="400">
        <v>1</v>
      </c>
      <c r="Q91" s="854"/>
      <c r="R91" s="400">
        <v>3</v>
      </c>
      <c r="S91" s="400">
        <v>5</v>
      </c>
      <c r="T91" s="400">
        <v>3</v>
      </c>
      <c r="U91" s="400">
        <v>4</v>
      </c>
      <c r="V91" s="854"/>
      <c r="W91" s="400">
        <v>4</v>
      </c>
      <c r="X91" s="400">
        <v>3</v>
      </c>
      <c r="Y91" s="400">
        <v>1</v>
      </c>
      <c r="Z91" s="400">
        <v>4</v>
      </c>
      <c r="AA91" s="854"/>
      <c r="AB91" s="400">
        <v>5</v>
      </c>
      <c r="AC91" s="400">
        <v>0</v>
      </c>
      <c r="AD91" s="854"/>
      <c r="AE91" s="400">
        <v>5</v>
      </c>
      <c r="AF91" s="400">
        <v>5</v>
      </c>
      <c r="AG91" s="854"/>
      <c r="AH91" s="400">
        <v>4</v>
      </c>
      <c r="AI91" s="400">
        <v>5</v>
      </c>
      <c r="AJ91" s="400">
        <v>3</v>
      </c>
      <c r="AK91" s="400">
        <v>2</v>
      </c>
      <c r="AL91" s="854"/>
      <c r="AM91" s="400">
        <v>5</v>
      </c>
      <c r="AN91" s="400">
        <v>3</v>
      </c>
      <c r="AO91" s="400">
        <v>4</v>
      </c>
      <c r="AP91" s="400">
        <v>3</v>
      </c>
      <c r="AQ91" s="400">
        <v>5</v>
      </c>
      <c r="AR91" s="400">
        <v>5</v>
      </c>
      <c r="AS91" s="854"/>
      <c r="AT91" s="400">
        <v>5</v>
      </c>
      <c r="AU91" s="400">
        <v>5</v>
      </c>
      <c r="AV91" s="400">
        <v>4</v>
      </c>
      <c r="AW91" s="400">
        <v>5</v>
      </c>
      <c r="AX91" s="400">
        <v>1</v>
      </c>
      <c r="AY91" s="400">
        <v>5</v>
      </c>
      <c r="AZ91" s="400">
        <v>5</v>
      </c>
      <c r="BA91" s="400">
        <v>5</v>
      </c>
      <c r="BB91" s="409"/>
      <c r="BC91" s="400">
        <v>2</v>
      </c>
      <c r="BD91" s="400">
        <v>1</v>
      </c>
      <c r="BE91" s="854"/>
      <c r="BF91" s="400">
        <v>5</v>
      </c>
      <c r="BG91" s="400">
        <v>1</v>
      </c>
      <c r="BH91" s="854"/>
      <c r="BI91" s="400">
        <v>5</v>
      </c>
      <c r="BJ91" s="400">
        <v>5</v>
      </c>
      <c r="BK91" s="400">
        <v>1</v>
      </c>
      <c r="BL91" s="400">
        <v>1</v>
      </c>
      <c r="BM91" s="400">
        <v>1</v>
      </c>
      <c r="BN91" s="400">
        <v>5</v>
      </c>
      <c r="BO91" s="854"/>
      <c r="BP91" s="400">
        <v>1</v>
      </c>
      <c r="BQ91" s="400">
        <v>5</v>
      </c>
      <c r="BR91" s="854"/>
      <c r="BS91" s="400">
        <v>1</v>
      </c>
      <c r="BT91" s="400">
        <v>4</v>
      </c>
      <c r="BU91" s="400">
        <v>4</v>
      </c>
      <c r="BV91" s="400">
        <v>2</v>
      </c>
      <c r="BW91" s="400">
        <v>5</v>
      </c>
      <c r="BX91" s="409"/>
      <c r="BY91" s="400">
        <v>5</v>
      </c>
      <c r="BZ91" s="400">
        <v>1</v>
      </c>
      <c r="CA91" s="400">
        <v>1</v>
      </c>
      <c r="CB91" s="400">
        <v>4</v>
      </c>
      <c r="CC91" s="409"/>
      <c r="CD91" s="409"/>
      <c r="CE91" s="400">
        <v>1</v>
      </c>
      <c r="CF91" s="409"/>
      <c r="CG91" s="400">
        <v>5</v>
      </c>
      <c r="CH91" s="409"/>
      <c r="CI91" s="854"/>
      <c r="CJ91" s="409"/>
      <c r="CK91" s="400">
        <v>1</v>
      </c>
      <c r="CL91" s="854"/>
      <c r="CM91" s="689">
        <f t="shared" si="21"/>
        <v>3.2</v>
      </c>
      <c r="CN91" s="400">
        <f t="shared" si="22"/>
        <v>93</v>
      </c>
      <c r="CO91" s="854"/>
      <c r="CP91" s="689">
        <f t="shared" si="23"/>
        <v>4</v>
      </c>
      <c r="CQ91" s="400">
        <f t="shared" si="24"/>
        <v>39</v>
      </c>
      <c r="CR91" s="854"/>
      <c r="CS91" s="689">
        <f t="shared" si="25"/>
        <v>3.3421052631578947</v>
      </c>
      <c r="CT91" s="400">
        <f t="shared" si="26"/>
        <v>136</v>
      </c>
      <c r="CU91" s="854"/>
      <c r="CV91" s="400">
        <f t="shared" si="27"/>
        <v>183</v>
      </c>
      <c r="CW91" s="689">
        <f t="shared" si="28"/>
        <v>3.3888888888888888</v>
      </c>
      <c r="CX91" s="400">
        <f t="shared" si="29"/>
        <v>135</v>
      </c>
      <c r="CY91" s="854"/>
      <c r="CZ91" s="690"/>
    </row>
    <row r="92" spans="1:104" ht="30.75" customHeight="1" x14ac:dyDescent="0.25">
      <c r="A92" s="720" t="s">
        <v>741</v>
      </c>
      <c r="B92" s="721" t="s">
        <v>742</v>
      </c>
      <c r="C92" s="722" t="s">
        <v>743</v>
      </c>
      <c r="D92" s="722" t="s">
        <v>524</v>
      </c>
      <c r="E92" s="907"/>
      <c r="F92" s="723" t="s">
        <v>63</v>
      </c>
      <c r="G92" s="724">
        <f>'Stage 2 - Site Information'!N78</f>
        <v>30</v>
      </c>
      <c r="H92" s="684"/>
      <c r="I92" s="685">
        <f>'Stage 2 - Site Information'!M78</f>
        <v>1</v>
      </c>
      <c r="J92" s="686"/>
      <c r="K92" s="687"/>
      <c r="L92" s="854"/>
      <c r="M92" s="400">
        <f t="shared" si="20"/>
        <v>5</v>
      </c>
      <c r="N92" s="409"/>
      <c r="O92" s="400">
        <v>3</v>
      </c>
      <c r="P92" s="400">
        <v>1</v>
      </c>
      <c r="Q92" s="854"/>
      <c r="R92" s="400">
        <v>5</v>
      </c>
      <c r="S92" s="400">
        <v>3</v>
      </c>
      <c r="T92" s="400">
        <v>1</v>
      </c>
      <c r="U92" s="400">
        <v>3</v>
      </c>
      <c r="V92" s="854"/>
      <c r="W92" s="400">
        <v>4</v>
      </c>
      <c r="X92" s="400">
        <v>3</v>
      </c>
      <c r="Y92" s="400">
        <v>5</v>
      </c>
      <c r="Z92" s="400">
        <v>4</v>
      </c>
      <c r="AA92" s="854"/>
      <c r="AB92" s="400">
        <v>5</v>
      </c>
      <c r="AC92" s="400">
        <v>0</v>
      </c>
      <c r="AD92" s="854"/>
      <c r="AE92" s="400">
        <v>5</v>
      </c>
      <c r="AF92" s="400">
        <v>5</v>
      </c>
      <c r="AG92" s="854"/>
      <c r="AH92" s="400">
        <v>5</v>
      </c>
      <c r="AI92" s="400">
        <v>5</v>
      </c>
      <c r="AJ92" s="400">
        <v>5</v>
      </c>
      <c r="AK92" s="400">
        <v>2</v>
      </c>
      <c r="AL92" s="854"/>
      <c r="AM92" s="400">
        <v>5</v>
      </c>
      <c r="AN92" s="400">
        <v>3</v>
      </c>
      <c r="AO92" s="400">
        <v>5</v>
      </c>
      <c r="AP92" s="400">
        <v>3</v>
      </c>
      <c r="AQ92" s="400">
        <v>5</v>
      </c>
      <c r="AR92" s="400">
        <v>5</v>
      </c>
      <c r="AS92" s="854"/>
      <c r="AT92" s="400">
        <v>5</v>
      </c>
      <c r="AU92" s="400">
        <v>5</v>
      </c>
      <c r="AV92" s="400">
        <v>5</v>
      </c>
      <c r="AW92" s="400">
        <v>5</v>
      </c>
      <c r="AX92" s="400">
        <v>2</v>
      </c>
      <c r="AY92" s="400">
        <v>1</v>
      </c>
      <c r="AZ92" s="400">
        <v>5</v>
      </c>
      <c r="BA92" s="400">
        <v>5</v>
      </c>
      <c r="BB92" s="409"/>
      <c r="BC92" s="400">
        <v>3</v>
      </c>
      <c r="BD92" s="400">
        <v>3</v>
      </c>
      <c r="BE92" s="854"/>
      <c r="BF92" s="400">
        <v>5</v>
      </c>
      <c r="BG92" s="400">
        <v>5</v>
      </c>
      <c r="BH92" s="854"/>
      <c r="BI92" s="400">
        <v>5</v>
      </c>
      <c r="BJ92" s="400">
        <v>5</v>
      </c>
      <c r="BK92" s="400">
        <v>1</v>
      </c>
      <c r="BL92" s="400">
        <v>5</v>
      </c>
      <c r="BM92" s="400">
        <v>4</v>
      </c>
      <c r="BN92" s="400">
        <v>5</v>
      </c>
      <c r="BO92" s="854"/>
      <c r="BP92" s="400">
        <v>5</v>
      </c>
      <c r="BQ92" s="400">
        <v>5</v>
      </c>
      <c r="BR92" s="854"/>
      <c r="BS92" s="400">
        <v>4</v>
      </c>
      <c r="BT92" s="400">
        <v>2</v>
      </c>
      <c r="BU92" s="400">
        <v>4</v>
      </c>
      <c r="BV92" s="400">
        <v>2</v>
      </c>
      <c r="BW92" s="400">
        <v>1</v>
      </c>
      <c r="BX92" s="409"/>
      <c r="BY92" s="400">
        <v>4</v>
      </c>
      <c r="BZ92" s="400">
        <v>4</v>
      </c>
      <c r="CA92" s="400">
        <v>1</v>
      </c>
      <c r="CB92" s="400">
        <v>1</v>
      </c>
      <c r="CC92" s="409"/>
      <c r="CD92" s="409"/>
      <c r="CE92" s="400">
        <v>1</v>
      </c>
      <c r="CF92" s="409"/>
      <c r="CG92" s="400">
        <v>5</v>
      </c>
      <c r="CH92" s="409"/>
      <c r="CI92" s="854"/>
      <c r="CJ92" s="409"/>
      <c r="CK92" s="400">
        <v>1</v>
      </c>
      <c r="CL92" s="854"/>
      <c r="CM92" s="689">
        <f t="shared" si="21"/>
        <v>3.3</v>
      </c>
      <c r="CN92" s="400">
        <f t="shared" si="22"/>
        <v>81</v>
      </c>
      <c r="CO92" s="854"/>
      <c r="CP92" s="689">
        <f t="shared" si="23"/>
        <v>4.5</v>
      </c>
      <c r="CQ92" s="400">
        <f t="shared" si="24"/>
        <v>1</v>
      </c>
      <c r="CR92" s="854"/>
      <c r="CS92" s="689">
        <f t="shared" si="25"/>
        <v>3.6842105263157894</v>
      </c>
      <c r="CT92" s="400">
        <f t="shared" si="26"/>
        <v>98</v>
      </c>
      <c r="CU92" s="854"/>
      <c r="CV92" s="400">
        <f t="shared" si="27"/>
        <v>200</v>
      </c>
      <c r="CW92" s="689">
        <f t="shared" si="28"/>
        <v>3.7037037037037037</v>
      </c>
      <c r="CX92" s="400">
        <f t="shared" si="29"/>
        <v>79</v>
      </c>
      <c r="CY92" s="854"/>
      <c r="CZ92" s="691" t="s">
        <v>1427</v>
      </c>
    </row>
    <row r="93" spans="1:104" ht="30.75" customHeight="1" x14ac:dyDescent="0.25">
      <c r="A93" s="720" t="s">
        <v>862</v>
      </c>
      <c r="B93" s="721" t="s">
        <v>863</v>
      </c>
      <c r="C93" s="722" t="s">
        <v>763</v>
      </c>
      <c r="D93" s="722" t="s">
        <v>524</v>
      </c>
      <c r="E93" s="907"/>
      <c r="F93" s="723" t="s">
        <v>63</v>
      </c>
      <c r="G93" s="724">
        <f>'Stage 2 - Site Information'!N124</f>
        <v>46</v>
      </c>
      <c r="H93" s="684"/>
      <c r="I93" s="685">
        <f>'Stage 2 - Site Information'!M124</f>
        <v>1.56</v>
      </c>
      <c r="J93" s="686" t="s">
        <v>682</v>
      </c>
      <c r="K93" s="687"/>
      <c r="L93" s="854"/>
      <c r="M93" s="400">
        <f t="shared" si="20"/>
        <v>5</v>
      </c>
      <c r="N93" s="409"/>
      <c r="O93" s="400">
        <v>3</v>
      </c>
      <c r="P93" s="400">
        <v>2</v>
      </c>
      <c r="Q93" s="854"/>
      <c r="R93" s="400">
        <v>3</v>
      </c>
      <c r="S93" s="400">
        <v>5</v>
      </c>
      <c r="T93" s="400">
        <v>1</v>
      </c>
      <c r="U93" s="400">
        <v>4</v>
      </c>
      <c r="V93" s="854"/>
      <c r="W93" s="400">
        <v>4</v>
      </c>
      <c r="X93" s="400">
        <v>3</v>
      </c>
      <c r="Y93" s="400">
        <v>3</v>
      </c>
      <c r="Z93" s="400">
        <v>4</v>
      </c>
      <c r="AA93" s="854"/>
      <c r="AB93" s="400">
        <v>5</v>
      </c>
      <c r="AC93" s="400">
        <v>0</v>
      </c>
      <c r="AD93" s="854"/>
      <c r="AE93" s="400">
        <v>5</v>
      </c>
      <c r="AF93" s="400">
        <v>5</v>
      </c>
      <c r="AG93" s="854"/>
      <c r="AH93" s="400">
        <v>4</v>
      </c>
      <c r="AI93" s="400">
        <v>4</v>
      </c>
      <c r="AJ93" s="400">
        <v>3</v>
      </c>
      <c r="AK93" s="400">
        <v>2</v>
      </c>
      <c r="AL93" s="854"/>
      <c r="AM93" s="400">
        <v>5</v>
      </c>
      <c r="AN93" s="400">
        <v>5</v>
      </c>
      <c r="AO93" s="400">
        <v>5</v>
      </c>
      <c r="AP93" s="400">
        <v>3</v>
      </c>
      <c r="AQ93" s="400">
        <v>3</v>
      </c>
      <c r="AR93" s="400">
        <v>5</v>
      </c>
      <c r="AS93" s="854"/>
      <c r="AT93" s="400">
        <v>3</v>
      </c>
      <c r="AU93" s="400">
        <v>5</v>
      </c>
      <c r="AV93" s="400">
        <v>5</v>
      </c>
      <c r="AW93" s="400">
        <v>5</v>
      </c>
      <c r="AX93" s="400">
        <v>2</v>
      </c>
      <c r="AY93" s="400">
        <v>1</v>
      </c>
      <c r="AZ93" s="400">
        <v>5</v>
      </c>
      <c r="BA93" s="400">
        <v>5</v>
      </c>
      <c r="BB93" s="409"/>
      <c r="BC93" s="400">
        <v>3</v>
      </c>
      <c r="BD93" s="400">
        <v>1</v>
      </c>
      <c r="BE93" s="854"/>
      <c r="BF93" s="400">
        <v>3</v>
      </c>
      <c r="BG93" s="400">
        <v>2</v>
      </c>
      <c r="BH93" s="854"/>
      <c r="BI93" s="400">
        <v>5</v>
      </c>
      <c r="BJ93" s="400">
        <v>3</v>
      </c>
      <c r="BK93" s="400">
        <v>1</v>
      </c>
      <c r="BL93" s="400">
        <v>5</v>
      </c>
      <c r="BM93" s="400">
        <v>5</v>
      </c>
      <c r="BN93" s="400">
        <v>5</v>
      </c>
      <c r="BO93" s="854"/>
      <c r="BP93" s="400">
        <v>5</v>
      </c>
      <c r="BQ93" s="400">
        <v>5</v>
      </c>
      <c r="BR93" s="854"/>
      <c r="BS93" s="400">
        <v>3</v>
      </c>
      <c r="BT93" s="400">
        <v>4</v>
      </c>
      <c r="BU93" s="400">
        <v>3</v>
      </c>
      <c r="BV93" s="400">
        <v>3</v>
      </c>
      <c r="BW93" s="400">
        <v>2</v>
      </c>
      <c r="BX93" s="409"/>
      <c r="BY93" s="400">
        <v>5</v>
      </c>
      <c r="BZ93" s="400">
        <v>4</v>
      </c>
      <c r="CA93" s="400">
        <v>1</v>
      </c>
      <c r="CB93" s="400">
        <v>2</v>
      </c>
      <c r="CC93" s="409"/>
      <c r="CD93" s="409"/>
      <c r="CE93" s="400">
        <v>1</v>
      </c>
      <c r="CF93" s="409"/>
      <c r="CG93" s="400">
        <v>3</v>
      </c>
      <c r="CH93" s="409"/>
      <c r="CI93" s="854"/>
      <c r="CJ93" s="409"/>
      <c r="CK93" s="400">
        <v>1</v>
      </c>
      <c r="CL93" s="854"/>
      <c r="CM93" s="689">
        <f t="shared" si="21"/>
        <v>3.2</v>
      </c>
      <c r="CN93" s="400">
        <f t="shared" si="22"/>
        <v>93</v>
      </c>
      <c r="CO93" s="854"/>
      <c r="CP93" s="689">
        <f t="shared" si="23"/>
        <v>3.8333333333333335</v>
      </c>
      <c r="CQ93" s="400">
        <f t="shared" si="24"/>
        <v>50</v>
      </c>
      <c r="CR93" s="854"/>
      <c r="CS93" s="689">
        <f t="shared" si="25"/>
        <v>3.4736842105263159</v>
      </c>
      <c r="CT93" s="400">
        <f t="shared" si="26"/>
        <v>124</v>
      </c>
      <c r="CU93" s="854"/>
      <c r="CV93" s="400">
        <f t="shared" si="27"/>
        <v>187</v>
      </c>
      <c r="CW93" s="689">
        <f t="shared" si="28"/>
        <v>3.4629629629629628</v>
      </c>
      <c r="CX93" s="400">
        <f t="shared" si="29"/>
        <v>125</v>
      </c>
      <c r="CY93" s="854"/>
      <c r="CZ93" s="691" t="s">
        <v>1430</v>
      </c>
    </row>
    <row r="94" spans="1:104" ht="30.75" customHeight="1" x14ac:dyDescent="0.25">
      <c r="A94" s="720" t="s">
        <v>843</v>
      </c>
      <c r="B94" s="721" t="s">
        <v>844</v>
      </c>
      <c r="C94" s="722" t="s">
        <v>763</v>
      </c>
      <c r="D94" s="722" t="s">
        <v>524</v>
      </c>
      <c r="E94" s="907"/>
      <c r="F94" s="723" t="s">
        <v>63</v>
      </c>
      <c r="G94" s="724">
        <f>'Stage 2 - Site Information'!N116</f>
        <v>46</v>
      </c>
      <c r="H94" s="684"/>
      <c r="I94" s="685">
        <f>'Stage 2 - Site Information'!M116</f>
        <v>1.54</v>
      </c>
      <c r="J94" s="686" t="s">
        <v>682</v>
      </c>
      <c r="K94" s="687"/>
      <c r="L94" s="854"/>
      <c r="M94" s="400">
        <f t="shared" si="20"/>
        <v>5</v>
      </c>
      <c r="N94" s="409"/>
      <c r="O94" s="400">
        <v>3</v>
      </c>
      <c r="P94" s="400">
        <v>1</v>
      </c>
      <c r="Q94" s="854"/>
      <c r="R94" s="400">
        <v>3</v>
      </c>
      <c r="S94" s="400">
        <v>2</v>
      </c>
      <c r="T94" s="400">
        <v>1</v>
      </c>
      <c r="U94" s="400">
        <v>2</v>
      </c>
      <c r="V94" s="854"/>
      <c r="W94" s="400">
        <v>4</v>
      </c>
      <c r="X94" s="400">
        <v>3</v>
      </c>
      <c r="Y94" s="400">
        <v>5</v>
      </c>
      <c r="Z94" s="400">
        <v>4</v>
      </c>
      <c r="AA94" s="854"/>
      <c r="AB94" s="400">
        <v>5</v>
      </c>
      <c r="AC94" s="400">
        <v>0</v>
      </c>
      <c r="AD94" s="854"/>
      <c r="AE94" s="400">
        <v>5</v>
      </c>
      <c r="AF94" s="400">
        <v>5</v>
      </c>
      <c r="AG94" s="854"/>
      <c r="AH94" s="400">
        <v>5</v>
      </c>
      <c r="AI94" s="400">
        <v>5</v>
      </c>
      <c r="AJ94" s="400">
        <v>1</v>
      </c>
      <c r="AK94" s="400">
        <v>2</v>
      </c>
      <c r="AL94" s="854"/>
      <c r="AM94" s="400">
        <v>5</v>
      </c>
      <c r="AN94" s="400">
        <v>4</v>
      </c>
      <c r="AO94" s="400">
        <v>5</v>
      </c>
      <c r="AP94" s="400">
        <v>5</v>
      </c>
      <c r="AQ94" s="400">
        <v>2</v>
      </c>
      <c r="AR94" s="400">
        <v>5</v>
      </c>
      <c r="AS94" s="854"/>
      <c r="AT94" s="400">
        <v>5</v>
      </c>
      <c r="AU94" s="400">
        <v>5</v>
      </c>
      <c r="AV94" s="400">
        <v>5</v>
      </c>
      <c r="AW94" s="400">
        <v>1</v>
      </c>
      <c r="AX94" s="400">
        <v>2</v>
      </c>
      <c r="AY94" s="400">
        <v>1</v>
      </c>
      <c r="AZ94" s="400">
        <v>5</v>
      </c>
      <c r="BA94" s="400">
        <v>5</v>
      </c>
      <c r="BB94" s="409"/>
      <c r="BC94" s="400">
        <v>4</v>
      </c>
      <c r="BD94" s="400">
        <v>4</v>
      </c>
      <c r="BE94" s="854"/>
      <c r="BF94" s="400">
        <v>5</v>
      </c>
      <c r="BG94" s="400">
        <v>5</v>
      </c>
      <c r="BH94" s="854"/>
      <c r="BI94" s="400">
        <v>5</v>
      </c>
      <c r="BJ94" s="400">
        <v>3</v>
      </c>
      <c r="BK94" s="400">
        <v>1</v>
      </c>
      <c r="BL94" s="400">
        <v>5</v>
      </c>
      <c r="BM94" s="400">
        <v>1</v>
      </c>
      <c r="BN94" s="400">
        <v>5</v>
      </c>
      <c r="BO94" s="854"/>
      <c r="BP94" s="400">
        <v>5</v>
      </c>
      <c r="BQ94" s="400">
        <v>5</v>
      </c>
      <c r="BR94" s="854"/>
      <c r="BS94" s="400">
        <v>2</v>
      </c>
      <c r="BT94" s="400">
        <v>4</v>
      </c>
      <c r="BU94" s="400">
        <v>3</v>
      </c>
      <c r="BV94" s="400">
        <v>2</v>
      </c>
      <c r="BW94" s="400">
        <v>1</v>
      </c>
      <c r="BX94" s="409"/>
      <c r="BY94" s="400">
        <v>5</v>
      </c>
      <c r="BZ94" s="400">
        <v>5</v>
      </c>
      <c r="CA94" s="400">
        <v>1</v>
      </c>
      <c r="CB94" s="400">
        <v>1</v>
      </c>
      <c r="CC94" s="409"/>
      <c r="CD94" s="409"/>
      <c r="CE94" s="400">
        <v>1</v>
      </c>
      <c r="CF94" s="409"/>
      <c r="CG94" s="400">
        <v>5</v>
      </c>
      <c r="CH94" s="409"/>
      <c r="CI94" s="854"/>
      <c r="CJ94" s="409"/>
      <c r="CK94" s="400">
        <v>1</v>
      </c>
      <c r="CL94" s="854"/>
      <c r="CM94" s="689">
        <f t="shared" si="21"/>
        <v>2.9</v>
      </c>
      <c r="CN94" s="400">
        <f t="shared" si="22"/>
        <v>128</v>
      </c>
      <c r="CO94" s="854"/>
      <c r="CP94" s="689">
        <f t="shared" si="23"/>
        <v>3.8333333333333335</v>
      </c>
      <c r="CQ94" s="400">
        <f t="shared" si="24"/>
        <v>50</v>
      </c>
      <c r="CR94" s="854"/>
      <c r="CS94" s="689">
        <f t="shared" si="25"/>
        <v>3.5263157894736841</v>
      </c>
      <c r="CT94" s="400">
        <f t="shared" si="26"/>
        <v>120</v>
      </c>
      <c r="CU94" s="854"/>
      <c r="CV94" s="400">
        <f t="shared" si="27"/>
        <v>186</v>
      </c>
      <c r="CW94" s="689">
        <f t="shared" si="28"/>
        <v>3.4444444444444446</v>
      </c>
      <c r="CX94" s="400">
        <f t="shared" si="29"/>
        <v>127</v>
      </c>
      <c r="CY94" s="854"/>
      <c r="CZ94" s="691" t="s">
        <v>1429</v>
      </c>
    </row>
    <row r="95" spans="1:104" ht="30.75" customHeight="1" x14ac:dyDescent="0.25">
      <c r="A95" s="725" t="s">
        <v>510</v>
      </c>
      <c r="B95" s="721" t="s">
        <v>522</v>
      </c>
      <c r="C95" s="726" t="s">
        <v>523</v>
      </c>
      <c r="D95" s="726" t="s">
        <v>524</v>
      </c>
      <c r="E95" s="912"/>
      <c r="F95" s="728" t="s">
        <v>63</v>
      </c>
      <c r="G95" s="724">
        <f>'Stage 2 - Site Information'!N312</f>
        <v>150</v>
      </c>
      <c r="H95" s="702"/>
      <c r="I95" s="685">
        <f>'Stage 2 - Site Information'!M312</f>
        <v>5.0199999999999996</v>
      </c>
      <c r="J95" s="703"/>
      <c r="K95" s="687"/>
      <c r="L95" s="859"/>
      <c r="M95" s="400">
        <f t="shared" si="20"/>
        <v>5</v>
      </c>
      <c r="N95" s="409"/>
      <c r="O95" s="400">
        <v>3</v>
      </c>
      <c r="P95" s="400">
        <v>1</v>
      </c>
      <c r="Q95" s="859"/>
      <c r="R95" s="400">
        <v>3</v>
      </c>
      <c r="S95" s="400">
        <v>5</v>
      </c>
      <c r="T95" s="400">
        <v>3</v>
      </c>
      <c r="U95" s="400">
        <v>4</v>
      </c>
      <c r="V95" s="859"/>
      <c r="W95" s="400">
        <v>4</v>
      </c>
      <c r="X95" s="400">
        <v>3</v>
      </c>
      <c r="Y95" s="400">
        <v>1</v>
      </c>
      <c r="Z95" s="400">
        <v>4</v>
      </c>
      <c r="AA95" s="859"/>
      <c r="AB95" s="400">
        <v>5</v>
      </c>
      <c r="AC95" s="400">
        <v>0</v>
      </c>
      <c r="AD95" s="859"/>
      <c r="AE95" s="400">
        <v>5</v>
      </c>
      <c r="AF95" s="400">
        <v>5</v>
      </c>
      <c r="AG95" s="859"/>
      <c r="AH95" s="400">
        <v>5</v>
      </c>
      <c r="AI95" s="400">
        <v>5</v>
      </c>
      <c r="AJ95" s="400">
        <v>3</v>
      </c>
      <c r="AK95" s="400">
        <v>2</v>
      </c>
      <c r="AL95" s="859"/>
      <c r="AM95" s="400">
        <v>5</v>
      </c>
      <c r="AN95" s="400">
        <v>3</v>
      </c>
      <c r="AO95" s="400">
        <v>5</v>
      </c>
      <c r="AP95" s="400">
        <v>2</v>
      </c>
      <c r="AQ95" s="400">
        <v>4</v>
      </c>
      <c r="AR95" s="400">
        <v>5</v>
      </c>
      <c r="AS95" s="859"/>
      <c r="AT95" s="400">
        <v>5</v>
      </c>
      <c r="AU95" s="400">
        <v>5</v>
      </c>
      <c r="AV95" s="400">
        <v>3</v>
      </c>
      <c r="AW95" s="400">
        <v>1</v>
      </c>
      <c r="AX95" s="400">
        <v>2</v>
      </c>
      <c r="AY95" s="400">
        <v>1</v>
      </c>
      <c r="AZ95" s="400">
        <v>5</v>
      </c>
      <c r="BA95" s="400">
        <v>3</v>
      </c>
      <c r="BB95" s="409"/>
      <c r="BC95" s="400">
        <v>3</v>
      </c>
      <c r="BD95" s="400">
        <v>1</v>
      </c>
      <c r="BE95" s="859"/>
      <c r="BF95" s="400">
        <v>5</v>
      </c>
      <c r="BG95" s="400">
        <v>5</v>
      </c>
      <c r="BH95" s="859"/>
      <c r="BI95" s="400">
        <v>5</v>
      </c>
      <c r="BJ95" s="400">
        <v>3</v>
      </c>
      <c r="BK95" s="400">
        <v>1</v>
      </c>
      <c r="BL95" s="400">
        <v>5</v>
      </c>
      <c r="BM95" s="400">
        <v>4</v>
      </c>
      <c r="BN95" s="400">
        <v>5</v>
      </c>
      <c r="BO95" s="859"/>
      <c r="BP95" s="400">
        <v>5</v>
      </c>
      <c r="BQ95" s="400">
        <v>5</v>
      </c>
      <c r="BR95" s="859"/>
      <c r="BS95" s="400">
        <v>2</v>
      </c>
      <c r="BT95" s="400">
        <v>2</v>
      </c>
      <c r="BU95" s="400">
        <v>3</v>
      </c>
      <c r="BV95" s="400">
        <v>1</v>
      </c>
      <c r="BW95" s="400">
        <v>1</v>
      </c>
      <c r="BX95" s="409"/>
      <c r="BY95" s="400">
        <v>4</v>
      </c>
      <c r="BZ95" s="400">
        <v>5</v>
      </c>
      <c r="CA95" s="400">
        <v>1</v>
      </c>
      <c r="CB95" s="400">
        <v>1</v>
      </c>
      <c r="CC95" s="409"/>
      <c r="CD95" s="409"/>
      <c r="CE95" s="400">
        <v>1</v>
      </c>
      <c r="CF95" s="409"/>
      <c r="CG95" s="400">
        <v>4</v>
      </c>
      <c r="CH95" s="409"/>
      <c r="CI95" s="859"/>
      <c r="CJ95" s="409"/>
      <c r="CK95" s="400">
        <v>1</v>
      </c>
      <c r="CL95" s="859"/>
      <c r="CM95" s="689">
        <f t="shared" si="21"/>
        <v>3.2</v>
      </c>
      <c r="CN95" s="400">
        <f t="shared" si="22"/>
        <v>93</v>
      </c>
      <c r="CO95" s="859"/>
      <c r="CP95" s="689">
        <f t="shared" si="23"/>
        <v>4.166666666666667</v>
      </c>
      <c r="CQ95" s="400">
        <f t="shared" si="24"/>
        <v>18</v>
      </c>
      <c r="CR95" s="859"/>
      <c r="CS95" s="689">
        <f t="shared" si="25"/>
        <v>3.2105263157894739</v>
      </c>
      <c r="CT95" s="400">
        <f t="shared" si="26"/>
        <v>142</v>
      </c>
      <c r="CU95" s="859"/>
      <c r="CV95" s="400">
        <f t="shared" si="27"/>
        <v>179</v>
      </c>
      <c r="CW95" s="689">
        <f t="shared" si="28"/>
        <v>3.3148148148148149</v>
      </c>
      <c r="CX95" s="400">
        <f t="shared" si="29"/>
        <v>138</v>
      </c>
      <c r="CY95" s="859"/>
      <c r="CZ95" s="691" t="s">
        <v>1451</v>
      </c>
    </row>
    <row r="96" spans="1:104" ht="30.75" customHeight="1" x14ac:dyDescent="0.25">
      <c r="A96" s="720" t="s">
        <v>869</v>
      </c>
      <c r="B96" s="721" t="s">
        <v>870</v>
      </c>
      <c r="C96" s="722" t="s">
        <v>763</v>
      </c>
      <c r="D96" s="722" t="s">
        <v>524</v>
      </c>
      <c r="E96" s="907"/>
      <c r="F96" s="723" t="s">
        <v>63</v>
      </c>
      <c r="G96" s="724">
        <f>'Stage 2 - Site Information'!N127</f>
        <v>300</v>
      </c>
      <c r="H96" s="684"/>
      <c r="I96" s="685">
        <f>'Stage 2 - Site Information'!M127</f>
        <v>10.039999999999999</v>
      </c>
      <c r="J96" s="686" t="s">
        <v>682</v>
      </c>
      <c r="K96" s="687"/>
      <c r="L96" s="854"/>
      <c r="M96" s="400">
        <f t="shared" si="20"/>
        <v>5</v>
      </c>
      <c r="N96" s="409"/>
      <c r="O96" s="400">
        <v>1</v>
      </c>
      <c r="P96" s="400">
        <v>1</v>
      </c>
      <c r="Q96" s="854"/>
      <c r="R96" s="400">
        <v>3</v>
      </c>
      <c r="S96" s="400">
        <v>5</v>
      </c>
      <c r="T96" s="400">
        <v>1</v>
      </c>
      <c r="U96" s="400">
        <v>4</v>
      </c>
      <c r="V96" s="854"/>
      <c r="W96" s="400">
        <v>4</v>
      </c>
      <c r="X96" s="400">
        <v>3</v>
      </c>
      <c r="Y96" s="400">
        <v>1</v>
      </c>
      <c r="Z96" s="400">
        <v>4</v>
      </c>
      <c r="AA96" s="854"/>
      <c r="AB96" s="400">
        <v>5</v>
      </c>
      <c r="AC96" s="400">
        <v>0</v>
      </c>
      <c r="AD96" s="854"/>
      <c r="AE96" s="400">
        <v>5</v>
      </c>
      <c r="AF96" s="400">
        <v>5</v>
      </c>
      <c r="AG96" s="854"/>
      <c r="AH96" s="400">
        <v>5</v>
      </c>
      <c r="AI96" s="400">
        <v>4</v>
      </c>
      <c r="AJ96" s="400">
        <v>3</v>
      </c>
      <c r="AK96" s="400">
        <v>2</v>
      </c>
      <c r="AL96" s="854"/>
      <c r="AM96" s="400">
        <v>5</v>
      </c>
      <c r="AN96" s="400">
        <v>4</v>
      </c>
      <c r="AO96" s="400">
        <v>3</v>
      </c>
      <c r="AP96" s="400">
        <v>3</v>
      </c>
      <c r="AQ96" s="400">
        <v>3</v>
      </c>
      <c r="AR96" s="400">
        <v>5</v>
      </c>
      <c r="AS96" s="854"/>
      <c r="AT96" s="400">
        <v>5</v>
      </c>
      <c r="AU96" s="400">
        <v>5</v>
      </c>
      <c r="AV96" s="400">
        <v>5</v>
      </c>
      <c r="AW96" s="400">
        <v>3</v>
      </c>
      <c r="AX96" s="400">
        <v>2</v>
      </c>
      <c r="AY96" s="400">
        <v>1</v>
      </c>
      <c r="AZ96" s="400">
        <v>3</v>
      </c>
      <c r="BA96" s="400">
        <v>5</v>
      </c>
      <c r="BB96" s="409"/>
      <c r="BC96" s="400">
        <v>2</v>
      </c>
      <c r="BD96" s="400">
        <v>1</v>
      </c>
      <c r="BE96" s="854"/>
      <c r="BF96" s="400">
        <v>3</v>
      </c>
      <c r="BG96" s="400">
        <v>2</v>
      </c>
      <c r="BH96" s="854"/>
      <c r="BI96" s="400">
        <v>5</v>
      </c>
      <c r="BJ96" s="400">
        <v>3</v>
      </c>
      <c r="BK96" s="400">
        <v>1</v>
      </c>
      <c r="BL96" s="400">
        <v>5</v>
      </c>
      <c r="BM96" s="400">
        <v>4</v>
      </c>
      <c r="BN96" s="400">
        <v>5</v>
      </c>
      <c r="BO96" s="854"/>
      <c r="BP96" s="400">
        <v>5</v>
      </c>
      <c r="BQ96" s="400">
        <v>5</v>
      </c>
      <c r="BR96" s="854"/>
      <c r="BS96" s="400">
        <v>4</v>
      </c>
      <c r="BT96" s="400">
        <v>2</v>
      </c>
      <c r="BU96" s="400">
        <v>3</v>
      </c>
      <c r="BV96" s="400">
        <v>4</v>
      </c>
      <c r="BW96" s="400">
        <v>3</v>
      </c>
      <c r="BX96" s="409"/>
      <c r="BY96" s="400">
        <v>2</v>
      </c>
      <c r="BZ96" s="400">
        <v>2</v>
      </c>
      <c r="CA96" s="400">
        <v>1</v>
      </c>
      <c r="CB96" s="400">
        <v>3</v>
      </c>
      <c r="CC96" s="409"/>
      <c r="CD96" s="409"/>
      <c r="CE96" s="400">
        <v>1</v>
      </c>
      <c r="CF96" s="409"/>
      <c r="CG96" s="400">
        <v>3</v>
      </c>
      <c r="CH96" s="409"/>
      <c r="CI96" s="854"/>
      <c r="CJ96" s="409"/>
      <c r="CK96" s="400">
        <v>1</v>
      </c>
      <c r="CL96" s="854"/>
      <c r="CM96" s="689">
        <f t="shared" si="21"/>
        <v>3</v>
      </c>
      <c r="CN96" s="400">
        <f t="shared" si="22"/>
        <v>117</v>
      </c>
      <c r="CO96" s="854"/>
      <c r="CP96" s="689">
        <f t="shared" si="23"/>
        <v>4</v>
      </c>
      <c r="CQ96" s="400">
        <f t="shared" si="24"/>
        <v>39</v>
      </c>
      <c r="CR96" s="854"/>
      <c r="CS96" s="689">
        <f t="shared" si="25"/>
        <v>3.2105263157894739</v>
      </c>
      <c r="CT96" s="400">
        <f t="shared" si="26"/>
        <v>142</v>
      </c>
      <c r="CU96" s="854"/>
      <c r="CV96" s="400">
        <f t="shared" si="27"/>
        <v>176</v>
      </c>
      <c r="CW96" s="689">
        <f t="shared" si="28"/>
        <v>3.2592592592592591</v>
      </c>
      <c r="CX96" s="400">
        <f t="shared" si="29"/>
        <v>142</v>
      </c>
      <c r="CY96" s="854"/>
      <c r="CZ96" s="691" t="s">
        <v>1439</v>
      </c>
    </row>
    <row r="97" spans="1:104" ht="30.75" customHeight="1" x14ac:dyDescent="0.25">
      <c r="A97" s="737" t="s">
        <v>891</v>
      </c>
      <c r="B97" s="738" t="s">
        <v>892</v>
      </c>
      <c r="C97" s="739" t="s">
        <v>538</v>
      </c>
      <c r="D97" s="739" t="s">
        <v>885</v>
      </c>
      <c r="E97" s="907"/>
      <c r="F97" s="740" t="s">
        <v>63</v>
      </c>
      <c r="G97" s="741">
        <f>'Stage 2 - Site Information'!N136</f>
        <v>9</v>
      </c>
      <c r="H97" s="684"/>
      <c r="I97" s="685">
        <f>'Stage 2 - Site Information'!M136</f>
        <v>0.44</v>
      </c>
      <c r="J97" s="686"/>
      <c r="K97" s="687"/>
      <c r="L97" s="854"/>
      <c r="M97" s="400">
        <f t="shared" si="20"/>
        <v>5</v>
      </c>
      <c r="N97" s="409"/>
      <c r="O97" s="400">
        <v>3</v>
      </c>
      <c r="P97" s="400">
        <v>5</v>
      </c>
      <c r="Q97" s="854"/>
      <c r="R97" s="400">
        <v>5</v>
      </c>
      <c r="S97" s="400">
        <v>5</v>
      </c>
      <c r="T97" s="400">
        <v>3</v>
      </c>
      <c r="U97" s="400">
        <v>4</v>
      </c>
      <c r="V97" s="854"/>
      <c r="W97" s="400">
        <v>4</v>
      </c>
      <c r="X97" s="400">
        <v>5</v>
      </c>
      <c r="Y97" s="400">
        <v>5</v>
      </c>
      <c r="Z97" s="400">
        <v>4</v>
      </c>
      <c r="AA97" s="854"/>
      <c r="AB97" s="400">
        <v>5</v>
      </c>
      <c r="AC97" s="400">
        <v>1</v>
      </c>
      <c r="AD97" s="854"/>
      <c r="AE97" s="400">
        <v>5</v>
      </c>
      <c r="AF97" s="400">
        <v>5</v>
      </c>
      <c r="AG97" s="854"/>
      <c r="AH97" s="400">
        <v>4</v>
      </c>
      <c r="AI97" s="400">
        <v>5</v>
      </c>
      <c r="AJ97" s="400">
        <v>1</v>
      </c>
      <c r="AK97" s="400">
        <v>2</v>
      </c>
      <c r="AL97" s="854"/>
      <c r="AM97" s="400">
        <v>5</v>
      </c>
      <c r="AN97" s="400">
        <v>5</v>
      </c>
      <c r="AO97" s="400">
        <v>4</v>
      </c>
      <c r="AP97" s="400">
        <v>3</v>
      </c>
      <c r="AQ97" s="400">
        <v>5</v>
      </c>
      <c r="AR97" s="400">
        <v>5</v>
      </c>
      <c r="AS97" s="854"/>
      <c r="AT97" s="400">
        <v>3</v>
      </c>
      <c r="AU97" s="400">
        <v>5</v>
      </c>
      <c r="AV97" s="400">
        <v>4</v>
      </c>
      <c r="AW97" s="400">
        <v>1</v>
      </c>
      <c r="AX97" s="400">
        <v>2</v>
      </c>
      <c r="AY97" s="400">
        <v>5</v>
      </c>
      <c r="AZ97" s="400">
        <v>5</v>
      </c>
      <c r="BA97" s="400">
        <v>5</v>
      </c>
      <c r="BB97" s="409"/>
      <c r="BC97" s="400">
        <v>5</v>
      </c>
      <c r="BD97" s="400">
        <v>5</v>
      </c>
      <c r="BE97" s="854"/>
      <c r="BF97" s="400">
        <v>5</v>
      </c>
      <c r="BG97" s="400">
        <v>5</v>
      </c>
      <c r="BH97" s="854"/>
      <c r="BI97" s="400">
        <v>5</v>
      </c>
      <c r="BJ97" s="400">
        <v>5</v>
      </c>
      <c r="BK97" s="400">
        <v>5</v>
      </c>
      <c r="BL97" s="400">
        <v>5</v>
      </c>
      <c r="BM97" s="400">
        <v>5</v>
      </c>
      <c r="BN97" s="400">
        <v>5</v>
      </c>
      <c r="BO97" s="854"/>
      <c r="BP97" s="400">
        <v>5</v>
      </c>
      <c r="BQ97" s="400">
        <v>5</v>
      </c>
      <c r="BR97" s="854"/>
      <c r="BS97" s="400">
        <v>2</v>
      </c>
      <c r="BT97" s="400">
        <v>4</v>
      </c>
      <c r="BU97" s="400">
        <v>5</v>
      </c>
      <c r="BV97" s="400">
        <v>2</v>
      </c>
      <c r="BW97" s="400">
        <v>2</v>
      </c>
      <c r="BX97" s="409"/>
      <c r="BY97" s="400">
        <v>2</v>
      </c>
      <c r="BZ97" s="400">
        <v>4</v>
      </c>
      <c r="CA97" s="400">
        <v>2</v>
      </c>
      <c r="CB97" s="400">
        <v>2</v>
      </c>
      <c r="CC97" s="409"/>
      <c r="CD97" s="409"/>
      <c r="CE97" s="400">
        <v>1</v>
      </c>
      <c r="CF97" s="409"/>
      <c r="CG97" s="400">
        <v>5</v>
      </c>
      <c r="CH97" s="409"/>
      <c r="CI97" s="854"/>
      <c r="CJ97" s="409"/>
      <c r="CK97" s="400">
        <v>1</v>
      </c>
      <c r="CL97" s="854"/>
      <c r="CM97" s="689">
        <f t="shared" si="21"/>
        <v>4.0999999999999996</v>
      </c>
      <c r="CN97" s="400">
        <f t="shared" si="22"/>
        <v>8</v>
      </c>
      <c r="CO97" s="854"/>
      <c r="CP97" s="689">
        <f t="shared" si="23"/>
        <v>3.6666666666666665</v>
      </c>
      <c r="CQ97" s="400">
        <f t="shared" si="24"/>
        <v>68</v>
      </c>
      <c r="CR97" s="854"/>
      <c r="CS97" s="689">
        <f t="shared" si="25"/>
        <v>3.9210526315789473</v>
      </c>
      <c r="CT97" s="400">
        <f t="shared" si="26"/>
        <v>61</v>
      </c>
      <c r="CU97" s="854"/>
      <c r="CV97" s="400">
        <f t="shared" si="27"/>
        <v>212</v>
      </c>
      <c r="CW97" s="689">
        <f t="shared" si="28"/>
        <v>3.925925925925926</v>
      </c>
      <c r="CX97" s="400">
        <f t="shared" si="29"/>
        <v>18</v>
      </c>
      <c r="CY97" s="854"/>
      <c r="CZ97" s="690"/>
    </row>
    <row r="98" spans="1:104" ht="30.75" customHeight="1" x14ac:dyDescent="0.25">
      <c r="A98" s="737" t="s">
        <v>883</v>
      </c>
      <c r="B98" s="738" t="s">
        <v>884</v>
      </c>
      <c r="C98" s="739" t="s">
        <v>538</v>
      </c>
      <c r="D98" s="739" t="s">
        <v>885</v>
      </c>
      <c r="E98" s="907"/>
      <c r="F98" s="740" t="s">
        <v>63</v>
      </c>
      <c r="G98" s="741">
        <f>'Stage 2 - Site Information'!N133</f>
        <v>23</v>
      </c>
      <c r="H98" s="684"/>
      <c r="I98" s="685">
        <f>'Stage 2 - Site Information'!M133</f>
        <v>0.77</v>
      </c>
      <c r="J98" s="686" t="s">
        <v>682</v>
      </c>
      <c r="K98" s="687"/>
      <c r="L98" s="854"/>
      <c r="M98" s="400">
        <f t="shared" ref="M98:M129" si="30">IF(I98&gt;0.249,5,1)</f>
        <v>5</v>
      </c>
      <c r="N98" s="409"/>
      <c r="O98" s="400">
        <v>1</v>
      </c>
      <c r="P98" s="400">
        <v>3</v>
      </c>
      <c r="Q98" s="854"/>
      <c r="R98" s="400">
        <v>5</v>
      </c>
      <c r="S98" s="400">
        <v>5</v>
      </c>
      <c r="T98" s="400">
        <v>5</v>
      </c>
      <c r="U98" s="400">
        <v>4</v>
      </c>
      <c r="V98" s="854"/>
      <c r="W98" s="400">
        <v>4</v>
      </c>
      <c r="X98" s="400">
        <v>3</v>
      </c>
      <c r="Y98" s="400">
        <v>1</v>
      </c>
      <c r="Z98" s="400">
        <v>4</v>
      </c>
      <c r="AA98" s="854"/>
      <c r="AB98" s="400">
        <v>4</v>
      </c>
      <c r="AC98" s="400">
        <v>5</v>
      </c>
      <c r="AD98" s="854"/>
      <c r="AE98" s="400">
        <v>5</v>
      </c>
      <c r="AF98" s="400">
        <v>5</v>
      </c>
      <c r="AG98" s="854"/>
      <c r="AH98" s="400">
        <v>5</v>
      </c>
      <c r="AI98" s="400">
        <v>5</v>
      </c>
      <c r="AJ98" s="400">
        <v>1</v>
      </c>
      <c r="AK98" s="400">
        <v>2</v>
      </c>
      <c r="AL98" s="854"/>
      <c r="AM98" s="400">
        <v>5</v>
      </c>
      <c r="AN98" s="400">
        <v>5</v>
      </c>
      <c r="AO98" s="400">
        <v>4</v>
      </c>
      <c r="AP98" s="400">
        <v>3</v>
      </c>
      <c r="AQ98" s="400">
        <v>5</v>
      </c>
      <c r="AR98" s="400">
        <v>5</v>
      </c>
      <c r="AS98" s="854"/>
      <c r="AT98" s="400">
        <v>2</v>
      </c>
      <c r="AU98" s="400">
        <v>5</v>
      </c>
      <c r="AV98" s="400">
        <v>4</v>
      </c>
      <c r="AW98" s="400">
        <v>5</v>
      </c>
      <c r="AX98" s="400">
        <v>2</v>
      </c>
      <c r="AY98" s="400">
        <v>1</v>
      </c>
      <c r="AZ98" s="400">
        <v>5</v>
      </c>
      <c r="BA98" s="400">
        <v>5</v>
      </c>
      <c r="BB98" s="409"/>
      <c r="BC98" s="400">
        <v>4</v>
      </c>
      <c r="BD98" s="400">
        <v>4</v>
      </c>
      <c r="BE98" s="854"/>
      <c r="BF98" s="400">
        <v>5</v>
      </c>
      <c r="BG98" s="400">
        <v>5</v>
      </c>
      <c r="BH98" s="854"/>
      <c r="BI98" s="400">
        <v>5</v>
      </c>
      <c r="BJ98" s="400">
        <v>5</v>
      </c>
      <c r="BK98" s="400">
        <v>5</v>
      </c>
      <c r="BL98" s="400">
        <v>1</v>
      </c>
      <c r="BM98" s="400">
        <v>5</v>
      </c>
      <c r="BN98" s="400">
        <v>3</v>
      </c>
      <c r="BO98" s="854"/>
      <c r="BP98" s="400">
        <v>5</v>
      </c>
      <c r="BQ98" s="400">
        <v>5</v>
      </c>
      <c r="BR98" s="854"/>
      <c r="BS98" s="400">
        <v>3</v>
      </c>
      <c r="BT98" s="400">
        <v>4</v>
      </c>
      <c r="BU98" s="400">
        <v>4</v>
      </c>
      <c r="BV98" s="400">
        <v>4</v>
      </c>
      <c r="BW98" s="400">
        <v>4</v>
      </c>
      <c r="BX98" s="409"/>
      <c r="BY98" s="400">
        <v>4</v>
      </c>
      <c r="BZ98" s="400">
        <v>3</v>
      </c>
      <c r="CA98" s="400">
        <v>3</v>
      </c>
      <c r="CB98" s="400">
        <v>1</v>
      </c>
      <c r="CC98" s="409"/>
      <c r="CD98" s="409"/>
      <c r="CE98" s="400">
        <v>1</v>
      </c>
      <c r="CF98" s="409"/>
      <c r="CG98" s="400">
        <v>4</v>
      </c>
      <c r="CH98" s="409"/>
      <c r="CI98" s="854"/>
      <c r="CJ98" s="409"/>
      <c r="CK98" s="400">
        <v>1</v>
      </c>
      <c r="CL98" s="854"/>
      <c r="CM98" s="689">
        <f t="shared" ref="CM98:CM129" si="31">SUM(R98:AC98)/COUNTA(R98:AC98)</f>
        <v>4</v>
      </c>
      <c r="CN98" s="400">
        <f t="shared" ref="CN98:CN123" si="32">RANK(CM98,CM$2:CM$148)</f>
        <v>11</v>
      </c>
      <c r="CO98" s="854"/>
      <c r="CP98" s="689">
        <f t="shared" ref="CP98:CP129" si="33">SUM(AE98:AK98)/COUNTA(AE98:AK98)</f>
        <v>3.8333333333333335</v>
      </c>
      <c r="CQ98" s="400">
        <f t="shared" ref="CQ98:CQ123" si="34">RANK(CP98,CP$2:CP$148)</f>
        <v>50</v>
      </c>
      <c r="CR98" s="854"/>
      <c r="CS98" s="689">
        <f t="shared" ref="CS98:CS129" si="35">SUM(AM98:CK98)/COUNTA(AM98:CK98)</f>
        <v>3.7894736842105261</v>
      </c>
      <c r="CT98" s="400">
        <f t="shared" ref="CT98:CT123" si="36">RANK(CS98,CS$2:CS$148)</f>
        <v>79</v>
      </c>
      <c r="CU98" s="854"/>
      <c r="CV98" s="400">
        <f t="shared" ref="CV98:CV129" si="37">SUM(R98:CK98)</f>
        <v>207</v>
      </c>
      <c r="CW98" s="689">
        <f t="shared" ref="CW98:CW129" si="38">CV98/COUNTA(R98:CK98)</f>
        <v>3.8333333333333335</v>
      </c>
      <c r="CX98" s="400">
        <f t="shared" ref="CX98:CX123" si="39">RANK(CW98,CW$2:CW$148)</f>
        <v>37</v>
      </c>
      <c r="CY98" s="854"/>
      <c r="CZ98" s="691" t="s">
        <v>1441</v>
      </c>
    </row>
    <row r="99" spans="1:104" ht="30.75" customHeight="1" x14ac:dyDescent="0.25">
      <c r="A99" s="742" t="s">
        <v>1324</v>
      </c>
      <c r="B99" s="738" t="s">
        <v>1325</v>
      </c>
      <c r="C99" s="743" t="s">
        <v>1326</v>
      </c>
      <c r="D99" s="744" t="s">
        <v>885</v>
      </c>
      <c r="E99" s="908"/>
      <c r="F99" s="745" t="s">
        <v>63</v>
      </c>
      <c r="G99" s="741">
        <f>'Stage 2 - Site Information'!N308</f>
        <v>10</v>
      </c>
      <c r="H99" s="702"/>
      <c r="I99" s="685">
        <f>'Stage 2 - Site Information'!M308</f>
        <v>0.96</v>
      </c>
      <c r="J99" s="703"/>
      <c r="K99" s="687"/>
      <c r="L99" s="855"/>
      <c r="M99" s="400">
        <f t="shared" si="30"/>
        <v>5</v>
      </c>
      <c r="N99" s="409"/>
      <c r="O99" s="400">
        <v>1</v>
      </c>
      <c r="P99" s="400">
        <v>1</v>
      </c>
      <c r="Q99" s="855"/>
      <c r="R99" s="400">
        <v>3</v>
      </c>
      <c r="S99" s="400">
        <v>5</v>
      </c>
      <c r="T99" s="400">
        <v>1</v>
      </c>
      <c r="U99" s="400">
        <v>4</v>
      </c>
      <c r="V99" s="855"/>
      <c r="W99" s="400">
        <v>4</v>
      </c>
      <c r="X99" s="400">
        <v>3</v>
      </c>
      <c r="Y99" s="400">
        <v>1</v>
      </c>
      <c r="Z99" s="400">
        <v>4</v>
      </c>
      <c r="AA99" s="855"/>
      <c r="AB99" s="400">
        <v>5</v>
      </c>
      <c r="AC99" s="400">
        <v>0</v>
      </c>
      <c r="AD99" s="855"/>
      <c r="AE99" s="400">
        <v>5</v>
      </c>
      <c r="AF99" s="400">
        <v>5</v>
      </c>
      <c r="AG99" s="855"/>
      <c r="AH99" s="400">
        <v>4</v>
      </c>
      <c r="AI99" s="400">
        <v>4</v>
      </c>
      <c r="AJ99" s="400">
        <v>3</v>
      </c>
      <c r="AK99" s="400">
        <v>2</v>
      </c>
      <c r="AL99" s="855"/>
      <c r="AM99" s="400">
        <v>3</v>
      </c>
      <c r="AN99" s="400">
        <v>4</v>
      </c>
      <c r="AO99" s="400">
        <v>5</v>
      </c>
      <c r="AP99" s="400">
        <v>2</v>
      </c>
      <c r="AQ99" s="400">
        <v>5</v>
      </c>
      <c r="AR99" s="400">
        <v>5</v>
      </c>
      <c r="AS99" s="855"/>
      <c r="AT99" s="400">
        <v>5</v>
      </c>
      <c r="AU99" s="400">
        <v>5</v>
      </c>
      <c r="AV99" s="400">
        <v>3</v>
      </c>
      <c r="AW99" s="400">
        <v>5</v>
      </c>
      <c r="AX99" s="400">
        <v>1</v>
      </c>
      <c r="AY99" s="400">
        <v>5</v>
      </c>
      <c r="AZ99" s="400">
        <v>5</v>
      </c>
      <c r="BA99" s="400">
        <v>5</v>
      </c>
      <c r="BB99" s="409"/>
      <c r="BC99" s="400">
        <v>2</v>
      </c>
      <c r="BD99" s="400">
        <v>3</v>
      </c>
      <c r="BE99" s="855"/>
      <c r="BF99" s="400">
        <v>5</v>
      </c>
      <c r="BG99" s="400">
        <v>5</v>
      </c>
      <c r="BH99" s="855"/>
      <c r="BI99" s="400">
        <v>5</v>
      </c>
      <c r="BJ99" s="400">
        <v>5</v>
      </c>
      <c r="BK99" s="400">
        <v>5</v>
      </c>
      <c r="BL99" s="400">
        <v>5</v>
      </c>
      <c r="BM99" s="400">
        <v>4</v>
      </c>
      <c r="BN99" s="400">
        <v>5</v>
      </c>
      <c r="BO99" s="855"/>
      <c r="BP99" s="400">
        <v>5</v>
      </c>
      <c r="BQ99" s="400">
        <v>5</v>
      </c>
      <c r="BR99" s="855"/>
      <c r="BS99" s="400">
        <v>2</v>
      </c>
      <c r="BT99" s="400">
        <v>4</v>
      </c>
      <c r="BU99" s="400">
        <v>4</v>
      </c>
      <c r="BV99" s="400">
        <v>2</v>
      </c>
      <c r="BW99" s="400">
        <v>3</v>
      </c>
      <c r="BX99" s="409"/>
      <c r="BY99" s="400">
        <v>1</v>
      </c>
      <c r="BZ99" s="400">
        <v>3</v>
      </c>
      <c r="CA99" s="400">
        <v>1</v>
      </c>
      <c r="CB99" s="400">
        <v>1</v>
      </c>
      <c r="CC99" s="409"/>
      <c r="CD99" s="409"/>
      <c r="CE99" s="400">
        <v>1</v>
      </c>
      <c r="CF99" s="409"/>
      <c r="CG99" s="400">
        <v>5</v>
      </c>
      <c r="CH99" s="409"/>
      <c r="CI99" s="855"/>
      <c r="CJ99" s="409"/>
      <c r="CK99" s="400">
        <v>1</v>
      </c>
      <c r="CL99" s="855"/>
      <c r="CM99" s="689">
        <f t="shared" si="31"/>
        <v>3</v>
      </c>
      <c r="CN99" s="400">
        <f t="shared" si="32"/>
        <v>117</v>
      </c>
      <c r="CO99" s="855"/>
      <c r="CP99" s="689">
        <f t="shared" si="33"/>
        <v>3.8333333333333335</v>
      </c>
      <c r="CQ99" s="400">
        <f t="shared" si="34"/>
        <v>50</v>
      </c>
      <c r="CR99" s="855"/>
      <c r="CS99" s="689">
        <f t="shared" si="35"/>
        <v>3.6842105263157894</v>
      </c>
      <c r="CT99" s="400">
        <f t="shared" si="36"/>
        <v>98</v>
      </c>
      <c r="CU99" s="855"/>
      <c r="CV99" s="400">
        <f t="shared" si="37"/>
        <v>193</v>
      </c>
      <c r="CW99" s="689">
        <f t="shared" si="38"/>
        <v>3.574074074074074</v>
      </c>
      <c r="CX99" s="400">
        <f t="shared" si="39"/>
        <v>101</v>
      </c>
      <c r="CY99" s="855"/>
      <c r="CZ99" s="690"/>
    </row>
    <row r="100" spans="1:104" ht="30.75" customHeight="1" x14ac:dyDescent="0.25">
      <c r="A100" s="742" t="s">
        <v>1228</v>
      </c>
      <c r="B100" s="738" t="s">
        <v>1229</v>
      </c>
      <c r="C100" s="743" t="s">
        <v>550</v>
      </c>
      <c r="D100" s="744" t="s">
        <v>885</v>
      </c>
      <c r="E100" s="908"/>
      <c r="F100" s="740" t="s">
        <v>63</v>
      </c>
      <c r="G100" s="741">
        <f>'Stage 2 - Site Information'!N266</f>
        <v>30</v>
      </c>
      <c r="H100" s="702"/>
      <c r="I100" s="685">
        <f>'Stage 2 - Site Information'!M266</f>
        <v>1.75</v>
      </c>
      <c r="J100" s="703"/>
      <c r="K100" s="687"/>
      <c r="L100" s="855"/>
      <c r="M100" s="400">
        <f t="shared" si="30"/>
        <v>5</v>
      </c>
      <c r="N100" s="409"/>
      <c r="O100" s="400">
        <v>1</v>
      </c>
      <c r="P100" s="400">
        <v>1</v>
      </c>
      <c r="Q100" s="855"/>
      <c r="R100" s="400">
        <v>5</v>
      </c>
      <c r="S100" s="400">
        <v>5</v>
      </c>
      <c r="T100" s="400">
        <v>3</v>
      </c>
      <c r="U100" s="400">
        <v>4</v>
      </c>
      <c r="V100" s="855"/>
      <c r="W100" s="400">
        <v>4</v>
      </c>
      <c r="X100" s="400">
        <v>3</v>
      </c>
      <c r="Y100" s="400">
        <v>1</v>
      </c>
      <c r="Z100" s="400">
        <v>4</v>
      </c>
      <c r="AA100" s="855"/>
      <c r="AB100" s="400">
        <v>5</v>
      </c>
      <c r="AC100" s="400">
        <v>0</v>
      </c>
      <c r="AD100" s="855"/>
      <c r="AE100" s="400">
        <v>5</v>
      </c>
      <c r="AF100" s="400">
        <v>5</v>
      </c>
      <c r="AG100" s="855"/>
      <c r="AH100" s="400">
        <v>5</v>
      </c>
      <c r="AI100" s="400">
        <v>5</v>
      </c>
      <c r="AJ100" s="400">
        <v>3</v>
      </c>
      <c r="AK100" s="400">
        <v>2</v>
      </c>
      <c r="AL100" s="855"/>
      <c r="AM100" s="400">
        <v>5</v>
      </c>
      <c r="AN100" s="400">
        <v>4</v>
      </c>
      <c r="AO100" s="400">
        <v>4</v>
      </c>
      <c r="AP100" s="400">
        <v>3</v>
      </c>
      <c r="AQ100" s="400">
        <v>5</v>
      </c>
      <c r="AR100" s="400">
        <v>5</v>
      </c>
      <c r="AS100" s="855"/>
      <c r="AT100" s="400">
        <v>5</v>
      </c>
      <c r="AU100" s="400">
        <v>5</v>
      </c>
      <c r="AV100" s="400">
        <v>5</v>
      </c>
      <c r="AW100" s="400">
        <v>5</v>
      </c>
      <c r="AX100" s="400">
        <v>2</v>
      </c>
      <c r="AY100" s="400">
        <v>5</v>
      </c>
      <c r="AZ100" s="400">
        <v>5</v>
      </c>
      <c r="BA100" s="400">
        <v>5</v>
      </c>
      <c r="BB100" s="409"/>
      <c r="BC100" s="400">
        <v>1</v>
      </c>
      <c r="BD100" s="400">
        <v>1</v>
      </c>
      <c r="BE100" s="855"/>
      <c r="BF100" s="400">
        <v>2</v>
      </c>
      <c r="BG100" s="400">
        <v>5</v>
      </c>
      <c r="BH100" s="855"/>
      <c r="BI100" s="400">
        <v>5</v>
      </c>
      <c r="BJ100" s="400">
        <v>5</v>
      </c>
      <c r="BK100" s="400">
        <v>1</v>
      </c>
      <c r="BL100" s="400">
        <v>5</v>
      </c>
      <c r="BM100" s="400">
        <v>5</v>
      </c>
      <c r="BN100" s="400">
        <v>5</v>
      </c>
      <c r="BO100" s="855"/>
      <c r="BP100" s="400">
        <v>5</v>
      </c>
      <c r="BQ100" s="400">
        <v>5</v>
      </c>
      <c r="BR100" s="855"/>
      <c r="BS100" s="400">
        <v>2</v>
      </c>
      <c r="BT100" s="400">
        <v>2</v>
      </c>
      <c r="BU100" s="400">
        <v>4</v>
      </c>
      <c r="BV100" s="400">
        <v>1</v>
      </c>
      <c r="BW100" s="400">
        <v>1</v>
      </c>
      <c r="BX100" s="409"/>
      <c r="BY100" s="400">
        <v>1</v>
      </c>
      <c r="BZ100" s="400">
        <v>3</v>
      </c>
      <c r="CA100" s="400">
        <v>1</v>
      </c>
      <c r="CB100" s="400">
        <v>1</v>
      </c>
      <c r="CC100" s="409"/>
      <c r="CD100" s="409"/>
      <c r="CE100" s="400">
        <v>1</v>
      </c>
      <c r="CF100" s="409"/>
      <c r="CG100" s="400">
        <v>4</v>
      </c>
      <c r="CH100" s="409"/>
      <c r="CI100" s="855"/>
      <c r="CJ100" s="409"/>
      <c r="CK100" s="400">
        <v>1</v>
      </c>
      <c r="CL100" s="855"/>
      <c r="CM100" s="689">
        <f t="shared" si="31"/>
        <v>3.4</v>
      </c>
      <c r="CN100" s="400">
        <f t="shared" si="32"/>
        <v>57</v>
      </c>
      <c r="CO100" s="855"/>
      <c r="CP100" s="689">
        <f t="shared" si="33"/>
        <v>4.166666666666667</v>
      </c>
      <c r="CQ100" s="400">
        <f t="shared" si="34"/>
        <v>18</v>
      </c>
      <c r="CR100" s="855"/>
      <c r="CS100" s="689">
        <f t="shared" si="35"/>
        <v>3.4210526315789473</v>
      </c>
      <c r="CT100" s="400">
        <f t="shared" si="36"/>
        <v>127</v>
      </c>
      <c r="CU100" s="855"/>
      <c r="CV100" s="400">
        <f t="shared" si="37"/>
        <v>189</v>
      </c>
      <c r="CW100" s="689">
        <f t="shared" si="38"/>
        <v>3.5</v>
      </c>
      <c r="CX100" s="400">
        <f t="shared" si="39"/>
        <v>117</v>
      </c>
      <c r="CY100" s="855"/>
      <c r="CZ100" s="690"/>
    </row>
    <row r="101" spans="1:104" ht="30.75" customHeight="1" x14ac:dyDescent="0.25">
      <c r="A101" s="725" t="s">
        <v>1277</v>
      </c>
      <c r="B101" s="721" t="s">
        <v>1278</v>
      </c>
      <c r="C101" s="727" t="s">
        <v>1279</v>
      </c>
      <c r="D101" s="727" t="s">
        <v>547</v>
      </c>
      <c r="E101" s="908"/>
      <c r="F101" s="728" t="s">
        <v>63</v>
      </c>
      <c r="G101" s="724">
        <f>'Stage 2 - Site Information'!N288</f>
        <v>60</v>
      </c>
      <c r="H101" s="702"/>
      <c r="I101" s="685">
        <f>'Stage 2 - Site Information'!M288</f>
        <v>2</v>
      </c>
      <c r="J101" s="703"/>
      <c r="K101" s="687"/>
      <c r="L101" s="855"/>
      <c r="M101" s="400">
        <f t="shared" si="30"/>
        <v>5</v>
      </c>
      <c r="N101" s="409"/>
      <c r="O101" s="400">
        <v>3</v>
      </c>
      <c r="P101" s="400">
        <v>1</v>
      </c>
      <c r="Q101" s="855"/>
      <c r="R101" s="400">
        <v>5</v>
      </c>
      <c r="S101" s="400">
        <v>5</v>
      </c>
      <c r="T101" s="400">
        <v>1</v>
      </c>
      <c r="U101" s="400">
        <v>4</v>
      </c>
      <c r="V101" s="855"/>
      <c r="W101" s="400">
        <v>4</v>
      </c>
      <c r="X101" s="400">
        <v>3</v>
      </c>
      <c r="Y101" s="400">
        <v>3</v>
      </c>
      <c r="Z101" s="400">
        <v>4</v>
      </c>
      <c r="AA101" s="855"/>
      <c r="AB101" s="400">
        <v>5</v>
      </c>
      <c r="AC101" s="400">
        <v>0</v>
      </c>
      <c r="AD101" s="855"/>
      <c r="AE101" s="400">
        <v>5</v>
      </c>
      <c r="AF101" s="400">
        <v>5</v>
      </c>
      <c r="AG101" s="855"/>
      <c r="AH101" s="400">
        <v>5</v>
      </c>
      <c r="AI101" s="400">
        <v>5</v>
      </c>
      <c r="AJ101" s="400">
        <v>5</v>
      </c>
      <c r="AK101" s="400">
        <v>2</v>
      </c>
      <c r="AL101" s="855"/>
      <c r="AM101" s="400">
        <v>5</v>
      </c>
      <c r="AN101" s="400">
        <v>3</v>
      </c>
      <c r="AO101" s="400">
        <v>4</v>
      </c>
      <c r="AP101" s="400">
        <v>3</v>
      </c>
      <c r="AQ101" s="400">
        <v>5</v>
      </c>
      <c r="AR101" s="400">
        <v>5</v>
      </c>
      <c r="AS101" s="855"/>
      <c r="AT101" s="400">
        <v>5</v>
      </c>
      <c r="AU101" s="400">
        <v>5</v>
      </c>
      <c r="AV101" s="400">
        <v>5</v>
      </c>
      <c r="AW101" s="400">
        <v>5</v>
      </c>
      <c r="AX101" s="400">
        <v>2</v>
      </c>
      <c r="AY101" s="400">
        <v>5</v>
      </c>
      <c r="AZ101" s="400">
        <v>5</v>
      </c>
      <c r="BA101" s="400">
        <v>5</v>
      </c>
      <c r="BB101" s="409"/>
      <c r="BC101" s="400">
        <v>4</v>
      </c>
      <c r="BD101" s="400">
        <v>4</v>
      </c>
      <c r="BE101" s="855"/>
      <c r="BF101" s="400">
        <v>5</v>
      </c>
      <c r="BG101" s="400">
        <v>5</v>
      </c>
      <c r="BH101" s="855"/>
      <c r="BI101" s="400">
        <v>5</v>
      </c>
      <c r="BJ101" s="400">
        <v>5</v>
      </c>
      <c r="BK101" s="400">
        <v>5</v>
      </c>
      <c r="BL101" s="400">
        <v>5</v>
      </c>
      <c r="BM101" s="400">
        <v>5</v>
      </c>
      <c r="BN101" s="400">
        <v>5</v>
      </c>
      <c r="BO101" s="855"/>
      <c r="BP101" s="400">
        <v>5</v>
      </c>
      <c r="BQ101" s="400">
        <v>5</v>
      </c>
      <c r="BR101" s="855"/>
      <c r="BS101" s="400">
        <v>1</v>
      </c>
      <c r="BT101" s="400">
        <v>2</v>
      </c>
      <c r="BU101" s="400">
        <v>4</v>
      </c>
      <c r="BV101" s="400">
        <v>1</v>
      </c>
      <c r="BW101" s="400">
        <v>2</v>
      </c>
      <c r="BX101" s="409"/>
      <c r="BY101" s="400">
        <v>5</v>
      </c>
      <c r="BZ101" s="400">
        <v>5</v>
      </c>
      <c r="CA101" s="400">
        <v>1</v>
      </c>
      <c r="CB101" s="400">
        <v>2</v>
      </c>
      <c r="CC101" s="409"/>
      <c r="CD101" s="409"/>
      <c r="CE101" s="400">
        <v>1</v>
      </c>
      <c r="CF101" s="409"/>
      <c r="CG101" s="400">
        <v>5</v>
      </c>
      <c r="CH101" s="409"/>
      <c r="CI101" s="855"/>
      <c r="CJ101" s="409"/>
      <c r="CK101" s="400">
        <v>1</v>
      </c>
      <c r="CL101" s="855"/>
      <c r="CM101" s="689">
        <f t="shared" si="31"/>
        <v>3.4</v>
      </c>
      <c r="CN101" s="400">
        <f t="shared" si="32"/>
        <v>57</v>
      </c>
      <c r="CO101" s="855"/>
      <c r="CP101" s="689">
        <f t="shared" si="33"/>
        <v>4.5</v>
      </c>
      <c r="CQ101" s="400">
        <f t="shared" si="34"/>
        <v>1</v>
      </c>
      <c r="CR101" s="855"/>
      <c r="CS101" s="689">
        <f t="shared" si="35"/>
        <v>3.9473684210526314</v>
      </c>
      <c r="CT101" s="400">
        <f t="shared" si="36"/>
        <v>57</v>
      </c>
      <c r="CU101" s="855"/>
      <c r="CV101" s="400">
        <f t="shared" si="37"/>
        <v>211</v>
      </c>
      <c r="CW101" s="689">
        <f t="shared" si="38"/>
        <v>3.9074074074074074</v>
      </c>
      <c r="CX101" s="400">
        <f t="shared" si="39"/>
        <v>22</v>
      </c>
      <c r="CY101" s="855"/>
      <c r="CZ101" s="690"/>
    </row>
    <row r="102" spans="1:104" ht="30.75" customHeight="1" x14ac:dyDescent="0.25">
      <c r="A102" s="761" t="s">
        <v>1280</v>
      </c>
      <c r="B102" s="750" t="s">
        <v>1281</v>
      </c>
      <c r="C102" s="762" t="s">
        <v>1282</v>
      </c>
      <c r="D102" s="763" t="s">
        <v>547</v>
      </c>
      <c r="E102" s="913" t="s">
        <v>45</v>
      </c>
      <c r="F102" s="752" t="s">
        <v>63</v>
      </c>
      <c r="G102" s="753">
        <f>'Stage 2 - Site Information'!N289</f>
        <v>83</v>
      </c>
      <c r="H102" s="702"/>
      <c r="I102" s="685">
        <f>'Stage 2 - Site Information'!M289</f>
        <v>2.78</v>
      </c>
      <c r="J102" s="703"/>
      <c r="K102" s="687"/>
      <c r="L102" s="855"/>
      <c r="M102" s="400">
        <f t="shared" si="30"/>
        <v>5</v>
      </c>
      <c r="N102" s="409"/>
      <c r="O102" s="400">
        <v>3</v>
      </c>
      <c r="P102" s="400">
        <v>1</v>
      </c>
      <c r="Q102" s="855"/>
      <c r="R102" s="400">
        <v>5</v>
      </c>
      <c r="S102" s="400">
        <v>5</v>
      </c>
      <c r="T102" s="400">
        <v>1</v>
      </c>
      <c r="U102" s="400">
        <v>4</v>
      </c>
      <c r="V102" s="855"/>
      <c r="W102" s="400">
        <v>4</v>
      </c>
      <c r="X102" s="400">
        <v>3</v>
      </c>
      <c r="Y102" s="400">
        <v>3</v>
      </c>
      <c r="Z102" s="400">
        <v>4</v>
      </c>
      <c r="AA102" s="855"/>
      <c r="AB102" s="400">
        <v>5</v>
      </c>
      <c r="AC102" s="400">
        <v>0</v>
      </c>
      <c r="AD102" s="855"/>
      <c r="AE102" s="400">
        <v>5</v>
      </c>
      <c r="AF102" s="400">
        <v>5</v>
      </c>
      <c r="AG102" s="855"/>
      <c r="AH102" s="400">
        <v>5</v>
      </c>
      <c r="AI102" s="400">
        <v>5</v>
      </c>
      <c r="AJ102" s="400">
        <v>5</v>
      </c>
      <c r="AK102" s="400">
        <v>2</v>
      </c>
      <c r="AL102" s="855"/>
      <c r="AM102" s="400">
        <v>5</v>
      </c>
      <c r="AN102" s="400">
        <v>4</v>
      </c>
      <c r="AO102" s="400">
        <v>4</v>
      </c>
      <c r="AP102" s="400">
        <v>3</v>
      </c>
      <c r="AQ102" s="400">
        <v>5</v>
      </c>
      <c r="AR102" s="400">
        <v>5</v>
      </c>
      <c r="AS102" s="855"/>
      <c r="AT102" s="400">
        <v>5</v>
      </c>
      <c r="AU102" s="400">
        <v>5</v>
      </c>
      <c r="AV102" s="400">
        <v>5</v>
      </c>
      <c r="AW102" s="400">
        <v>5</v>
      </c>
      <c r="AX102" s="400">
        <v>2</v>
      </c>
      <c r="AY102" s="400">
        <v>5</v>
      </c>
      <c r="AZ102" s="400">
        <v>5</v>
      </c>
      <c r="BA102" s="400">
        <v>5</v>
      </c>
      <c r="BB102" s="409"/>
      <c r="BC102" s="400">
        <v>4</v>
      </c>
      <c r="BD102" s="400">
        <v>4</v>
      </c>
      <c r="BE102" s="855"/>
      <c r="BF102" s="400">
        <v>5</v>
      </c>
      <c r="BG102" s="400">
        <v>5</v>
      </c>
      <c r="BH102" s="855"/>
      <c r="BI102" s="400">
        <v>5</v>
      </c>
      <c r="BJ102" s="400">
        <v>5</v>
      </c>
      <c r="BK102" s="400">
        <v>5</v>
      </c>
      <c r="BL102" s="400">
        <v>5</v>
      </c>
      <c r="BM102" s="400">
        <v>4</v>
      </c>
      <c r="BN102" s="400">
        <v>5</v>
      </c>
      <c r="BO102" s="855"/>
      <c r="BP102" s="400">
        <v>5</v>
      </c>
      <c r="BQ102" s="400">
        <v>5</v>
      </c>
      <c r="BR102" s="855"/>
      <c r="BS102" s="400">
        <v>1</v>
      </c>
      <c r="BT102" s="400">
        <v>2</v>
      </c>
      <c r="BU102" s="400">
        <v>4</v>
      </c>
      <c r="BV102" s="400">
        <v>1</v>
      </c>
      <c r="BW102" s="400">
        <v>2</v>
      </c>
      <c r="BX102" s="409"/>
      <c r="BY102" s="400">
        <v>4</v>
      </c>
      <c r="BZ102" s="400">
        <v>4</v>
      </c>
      <c r="CA102" s="400">
        <v>1</v>
      </c>
      <c r="CB102" s="400">
        <v>2</v>
      </c>
      <c r="CC102" s="409"/>
      <c r="CD102" s="409"/>
      <c r="CE102" s="400">
        <v>1</v>
      </c>
      <c r="CF102" s="409"/>
      <c r="CG102" s="400">
        <v>4</v>
      </c>
      <c r="CH102" s="409"/>
      <c r="CI102" s="855"/>
      <c r="CJ102" s="409"/>
      <c r="CK102" s="400">
        <v>1</v>
      </c>
      <c r="CL102" s="855"/>
      <c r="CM102" s="689">
        <f t="shared" si="31"/>
        <v>3.4</v>
      </c>
      <c r="CN102" s="400">
        <f t="shared" si="32"/>
        <v>57</v>
      </c>
      <c r="CO102" s="855"/>
      <c r="CP102" s="689">
        <f t="shared" si="33"/>
        <v>4.5</v>
      </c>
      <c r="CQ102" s="400">
        <f t="shared" si="34"/>
        <v>1</v>
      </c>
      <c r="CR102" s="855"/>
      <c r="CS102" s="689">
        <f t="shared" si="35"/>
        <v>3.8684210526315788</v>
      </c>
      <c r="CT102" s="400">
        <f t="shared" si="36"/>
        <v>69</v>
      </c>
      <c r="CU102" s="855"/>
      <c r="CV102" s="400">
        <f t="shared" si="37"/>
        <v>208</v>
      </c>
      <c r="CW102" s="689">
        <f t="shared" si="38"/>
        <v>3.8518518518518516</v>
      </c>
      <c r="CX102" s="400">
        <f t="shared" si="39"/>
        <v>30</v>
      </c>
      <c r="CY102" s="855"/>
      <c r="CZ102" s="690" t="s">
        <v>1367</v>
      </c>
    </row>
    <row r="103" spans="1:104" ht="30.75" customHeight="1" x14ac:dyDescent="0.25">
      <c r="A103" s="720" t="s">
        <v>733</v>
      </c>
      <c r="B103" s="721" t="s">
        <v>734</v>
      </c>
      <c r="C103" s="722" t="s">
        <v>735</v>
      </c>
      <c r="D103" s="722" t="s">
        <v>547</v>
      </c>
      <c r="E103" s="907"/>
      <c r="F103" s="723" t="s">
        <v>63</v>
      </c>
      <c r="G103" s="724">
        <f>'Stage 2 - Site Information'!N75</f>
        <v>64</v>
      </c>
      <c r="H103" s="684" t="s">
        <v>63</v>
      </c>
      <c r="I103" s="685">
        <f>'Stage 2 - Site Information'!M75</f>
        <v>2.13</v>
      </c>
      <c r="J103" s="686"/>
      <c r="K103" s="687"/>
      <c r="L103" s="854"/>
      <c r="M103" s="400">
        <f t="shared" si="30"/>
        <v>5</v>
      </c>
      <c r="N103" s="409"/>
      <c r="O103" s="400">
        <v>3</v>
      </c>
      <c r="P103" s="400">
        <v>1</v>
      </c>
      <c r="Q103" s="854"/>
      <c r="R103" s="400">
        <v>5</v>
      </c>
      <c r="S103" s="400">
        <v>5</v>
      </c>
      <c r="T103" s="400">
        <v>1</v>
      </c>
      <c r="U103" s="400">
        <v>3</v>
      </c>
      <c r="V103" s="854"/>
      <c r="W103" s="400">
        <v>4</v>
      </c>
      <c r="X103" s="400">
        <v>3</v>
      </c>
      <c r="Y103" s="400">
        <v>3</v>
      </c>
      <c r="Z103" s="400">
        <v>4</v>
      </c>
      <c r="AA103" s="854"/>
      <c r="AB103" s="400">
        <v>5</v>
      </c>
      <c r="AC103" s="400">
        <v>0</v>
      </c>
      <c r="AD103" s="854"/>
      <c r="AE103" s="400">
        <v>5</v>
      </c>
      <c r="AF103" s="400">
        <v>5</v>
      </c>
      <c r="AG103" s="854"/>
      <c r="AH103" s="400">
        <v>5</v>
      </c>
      <c r="AI103" s="400">
        <v>3</v>
      </c>
      <c r="AJ103" s="400">
        <v>5</v>
      </c>
      <c r="AK103" s="400">
        <v>2</v>
      </c>
      <c r="AL103" s="854"/>
      <c r="AM103" s="400">
        <v>5</v>
      </c>
      <c r="AN103" s="400">
        <v>2</v>
      </c>
      <c r="AO103" s="400">
        <v>4</v>
      </c>
      <c r="AP103" s="400">
        <v>3</v>
      </c>
      <c r="AQ103" s="400">
        <v>5</v>
      </c>
      <c r="AR103" s="400">
        <v>5</v>
      </c>
      <c r="AS103" s="854"/>
      <c r="AT103" s="400">
        <v>5</v>
      </c>
      <c r="AU103" s="400">
        <v>5</v>
      </c>
      <c r="AV103" s="400">
        <v>5</v>
      </c>
      <c r="AW103" s="400">
        <v>5</v>
      </c>
      <c r="AX103" s="400">
        <v>1</v>
      </c>
      <c r="AY103" s="400">
        <v>5</v>
      </c>
      <c r="AZ103" s="400">
        <v>5</v>
      </c>
      <c r="BA103" s="400">
        <v>5</v>
      </c>
      <c r="BB103" s="409"/>
      <c r="BC103" s="400">
        <v>2</v>
      </c>
      <c r="BD103" s="400">
        <v>3</v>
      </c>
      <c r="BE103" s="854"/>
      <c r="BF103" s="400">
        <v>5</v>
      </c>
      <c r="BG103" s="400">
        <v>5</v>
      </c>
      <c r="BH103" s="854"/>
      <c r="BI103" s="400">
        <v>5</v>
      </c>
      <c r="BJ103" s="400">
        <v>5</v>
      </c>
      <c r="BK103" s="400">
        <v>5</v>
      </c>
      <c r="BL103" s="400">
        <v>5</v>
      </c>
      <c r="BM103" s="400">
        <v>5</v>
      </c>
      <c r="BN103" s="400">
        <v>5</v>
      </c>
      <c r="BO103" s="854"/>
      <c r="BP103" s="400">
        <v>5</v>
      </c>
      <c r="BQ103" s="400">
        <v>5</v>
      </c>
      <c r="BR103" s="854"/>
      <c r="BS103" s="400">
        <v>1</v>
      </c>
      <c r="BT103" s="400">
        <v>4</v>
      </c>
      <c r="BU103" s="400">
        <v>5</v>
      </c>
      <c r="BV103" s="400">
        <v>1</v>
      </c>
      <c r="BW103" s="400">
        <v>2</v>
      </c>
      <c r="BX103" s="409"/>
      <c r="BY103" s="400">
        <v>5</v>
      </c>
      <c r="BZ103" s="400">
        <v>5</v>
      </c>
      <c r="CA103" s="400">
        <v>1</v>
      </c>
      <c r="CB103" s="400">
        <v>2</v>
      </c>
      <c r="CC103" s="409"/>
      <c r="CD103" s="409"/>
      <c r="CE103" s="400">
        <v>1</v>
      </c>
      <c r="CF103" s="409"/>
      <c r="CG103" s="400">
        <v>5</v>
      </c>
      <c r="CH103" s="409"/>
      <c r="CI103" s="854"/>
      <c r="CJ103" s="409"/>
      <c r="CK103" s="400">
        <v>1</v>
      </c>
      <c r="CL103" s="854"/>
      <c r="CM103" s="689">
        <f t="shared" si="31"/>
        <v>3.3</v>
      </c>
      <c r="CN103" s="400">
        <f t="shared" si="32"/>
        <v>81</v>
      </c>
      <c r="CO103" s="854"/>
      <c r="CP103" s="689">
        <f t="shared" si="33"/>
        <v>4.166666666666667</v>
      </c>
      <c r="CQ103" s="400">
        <f t="shared" si="34"/>
        <v>18</v>
      </c>
      <c r="CR103" s="854"/>
      <c r="CS103" s="689">
        <f t="shared" si="35"/>
        <v>3.8947368421052633</v>
      </c>
      <c r="CT103" s="400">
        <f t="shared" si="36"/>
        <v>64</v>
      </c>
      <c r="CU103" s="854"/>
      <c r="CV103" s="400">
        <f t="shared" si="37"/>
        <v>206</v>
      </c>
      <c r="CW103" s="689">
        <f t="shared" si="38"/>
        <v>3.8148148148148149</v>
      </c>
      <c r="CX103" s="400">
        <f t="shared" si="39"/>
        <v>40</v>
      </c>
      <c r="CY103" s="854"/>
      <c r="CZ103" s="690"/>
    </row>
    <row r="104" spans="1:104" ht="30.75" customHeight="1" x14ac:dyDescent="0.25">
      <c r="A104" s="720" t="s">
        <v>544</v>
      </c>
      <c r="B104" s="721" t="s">
        <v>545</v>
      </c>
      <c r="C104" s="722" t="s">
        <v>546</v>
      </c>
      <c r="D104" s="722" t="s">
        <v>547</v>
      </c>
      <c r="E104" s="907"/>
      <c r="F104" s="723" t="s">
        <v>63</v>
      </c>
      <c r="G104" s="724">
        <f>'Stage 2 - Site Information'!N11</f>
        <v>59</v>
      </c>
      <c r="H104" s="684"/>
      <c r="I104" s="685">
        <f>'Stage 2 - Site Information'!M11</f>
        <v>1.97</v>
      </c>
      <c r="J104" s="686"/>
      <c r="K104" s="687"/>
      <c r="L104" s="854"/>
      <c r="M104" s="400">
        <f t="shared" si="30"/>
        <v>5</v>
      </c>
      <c r="N104" s="409"/>
      <c r="O104" s="400">
        <v>3</v>
      </c>
      <c r="P104" s="400">
        <v>1</v>
      </c>
      <c r="Q104" s="854"/>
      <c r="R104" s="400">
        <v>3</v>
      </c>
      <c r="S104" s="400">
        <v>1</v>
      </c>
      <c r="T104" s="400">
        <v>1</v>
      </c>
      <c r="U104" s="400">
        <v>4</v>
      </c>
      <c r="V104" s="854"/>
      <c r="W104" s="400">
        <v>4</v>
      </c>
      <c r="X104" s="400">
        <v>4</v>
      </c>
      <c r="Y104" s="400">
        <v>3</v>
      </c>
      <c r="Z104" s="400">
        <v>4</v>
      </c>
      <c r="AA104" s="854"/>
      <c r="AB104" s="400">
        <v>5</v>
      </c>
      <c r="AC104" s="400">
        <v>0</v>
      </c>
      <c r="AD104" s="854"/>
      <c r="AE104" s="400">
        <v>5</v>
      </c>
      <c r="AF104" s="400">
        <v>5</v>
      </c>
      <c r="AG104" s="854"/>
      <c r="AH104" s="400">
        <v>5</v>
      </c>
      <c r="AI104" s="400">
        <v>5</v>
      </c>
      <c r="AJ104" s="400">
        <v>5</v>
      </c>
      <c r="AK104" s="400">
        <v>2</v>
      </c>
      <c r="AL104" s="854"/>
      <c r="AM104" s="400">
        <v>5</v>
      </c>
      <c r="AN104" s="400">
        <v>4</v>
      </c>
      <c r="AO104" s="400">
        <v>4</v>
      </c>
      <c r="AP104" s="400">
        <v>3</v>
      </c>
      <c r="AQ104" s="400">
        <v>5</v>
      </c>
      <c r="AR104" s="400">
        <v>5</v>
      </c>
      <c r="AS104" s="854"/>
      <c r="AT104" s="400">
        <v>5</v>
      </c>
      <c r="AU104" s="400">
        <v>5</v>
      </c>
      <c r="AV104" s="400">
        <v>5</v>
      </c>
      <c r="AW104" s="400">
        <v>5</v>
      </c>
      <c r="AX104" s="400">
        <v>2</v>
      </c>
      <c r="AY104" s="400">
        <v>5</v>
      </c>
      <c r="AZ104" s="400">
        <v>5</v>
      </c>
      <c r="BA104" s="400">
        <v>5</v>
      </c>
      <c r="BB104" s="409"/>
      <c r="BC104" s="400">
        <v>3</v>
      </c>
      <c r="BD104" s="400">
        <v>3</v>
      </c>
      <c r="BE104" s="854"/>
      <c r="BF104" s="400">
        <v>5</v>
      </c>
      <c r="BG104" s="400">
        <v>5</v>
      </c>
      <c r="BH104" s="854"/>
      <c r="BI104" s="400">
        <v>5</v>
      </c>
      <c r="BJ104" s="400">
        <v>5</v>
      </c>
      <c r="BK104" s="400">
        <v>5</v>
      </c>
      <c r="BL104" s="400">
        <v>5</v>
      </c>
      <c r="BM104" s="400">
        <v>2</v>
      </c>
      <c r="BN104" s="400">
        <v>5</v>
      </c>
      <c r="BO104" s="854"/>
      <c r="BP104" s="400">
        <v>5</v>
      </c>
      <c r="BQ104" s="400">
        <v>5</v>
      </c>
      <c r="BR104" s="854"/>
      <c r="BS104" s="400">
        <v>1</v>
      </c>
      <c r="BT104" s="400">
        <v>4</v>
      </c>
      <c r="BU104" s="400">
        <v>5</v>
      </c>
      <c r="BV104" s="400">
        <v>1</v>
      </c>
      <c r="BW104" s="400">
        <v>2</v>
      </c>
      <c r="BX104" s="409"/>
      <c r="BY104" s="400">
        <v>5</v>
      </c>
      <c r="BZ104" s="400">
        <v>4</v>
      </c>
      <c r="CA104" s="400">
        <v>1</v>
      </c>
      <c r="CB104" s="400">
        <v>1</v>
      </c>
      <c r="CC104" s="409"/>
      <c r="CD104" s="409"/>
      <c r="CE104" s="400">
        <v>1</v>
      </c>
      <c r="CF104" s="409"/>
      <c r="CG104" s="400">
        <v>5</v>
      </c>
      <c r="CH104" s="409"/>
      <c r="CI104" s="854"/>
      <c r="CJ104" s="409"/>
      <c r="CK104" s="400">
        <v>1</v>
      </c>
      <c r="CL104" s="854"/>
      <c r="CM104" s="689">
        <f t="shared" si="31"/>
        <v>2.9</v>
      </c>
      <c r="CN104" s="400">
        <f t="shared" si="32"/>
        <v>128</v>
      </c>
      <c r="CO104" s="854"/>
      <c r="CP104" s="689">
        <f t="shared" si="33"/>
        <v>4.5</v>
      </c>
      <c r="CQ104" s="400">
        <f t="shared" si="34"/>
        <v>1</v>
      </c>
      <c r="CR104" s="854"/>
      <c r="CS104" s="689">
        <f t="shared" si="35"/>
        <v>3.8684210526315788</v>
      </c>
      <c r="CT104" s="400">
        <f t="shared" si="36"/>
        <v>69</v>
      </c>
      <c r="CU104" s="854"/>
      <c r="CV104" s="400">
        <f t="shared" si="37"/>
        <v>203</v>
      </c>
      <c r="CW104" s="689">
        <f t="shared" si="38"/>
        <v>3.7592592592592591</v>
      </c>
      <c r="CX104" s="400">
        <f t="shared" si="39"/>
        <v>62</v>
      </c>
      <c r="CY104" s="854"/>
      <c r="CZ104" s="690"/>
    </row>
    <row r="105" spans="1:104" ht="30.75" customHeight="1" x14ac:dyDescent="0.25">
      <c r="A105" s="725" t="s">
        <v>1314</v>
      </c>
      <c r="B105" s="721" t="s">
        <v>1315</v>
      </c>
      <c r="C105" s="726" t="s">
        <v>546</v>
      </c>
      <c r="D105" s="727" t="s">
        <v>547</v>
      </c>
      <c r="E105" s="908"/>
      <c r="F105" s="728" t="s">
        <v>63</v>
      </c>
      <c r="G105" s="724">
        <f>'Stage 2 - Site Information'!N304</f>
        <v>40</v>
      </c>
      <c r="H105" s="702"/>
      <c r="I105" s="685">
        <f>'Stage 2 - Site Information'!M304</f>
        <v>1.31</v>
      </c>
      <c r="J105" s="703"/>
      <c r="K105" s="687"/>
      <c r="L105" s="855"/>
      <c r="M105" s="400">
        <f t="shared" si="30"/>
        <v>5</v>
      </c>
      <c r="N105" s="409"/>
      <c r="O105" s="400">
        <v>1</v>
      </c>
      <c r="P105" s="400">
        <v>1</v>
      </c>
      <c r="Q105" s="855"/>
      <c r="R105" s="400">
        <v>3</v>
      </c>
      <c r="S105" s="400">
        <v>5</v>
      </c>
      <c r="T105" s="400">
        <v>1</v>
      </c>
      <c r="U105" s="400">
        <v>4</v>
      </c>
      <c r="V105" s="855"/>
      <c r="W105" s="400">
        <v>4</v>
      </c>
      <c r="X105" s="400">
        <v>3</v>
      </c>
      <c r="Y105" s="400">
        <v>1</v>
      </c>
      <c r="Z105" s="400">
        <v>4</v>
      </c>
      <c r="AA105" s="855"/>
      <c r="AB105" s="400">
        <v>5</v>
      </c>
      <c r="AC105" s="400">
        <v>0</v>
      </c>
      <c r="AD105" s="855"/>
      <c r="AE105" s="400">
        <v>5</v>
      </c>
      <c r="AF105" s="400">
        <v>5</v>
      </c>
      <c r="AG105" s="855"/>
      <c r="AH105" s="400">
        <v>5</v>
      </c>
      <c r="AI105" s="400">
        <v>5</v>
      </c>
      <c r="AJ105" s="400">
        <v>5</v>
      </c>
      <c r="AK105" s="400">
        <v>2</v>
      </c>
      <c r="AL105" s="855"/>
      <c r="AM105" s="400">
        <v>5</v>
      </c>
      <c r="AN105" s="400">
        <v>3</v>
      </c>
      <c r="AO105" s="400">
        <v>4</v>
      </c>
      <c r="AP105" s="400">
        <v>4</v>
      </c>
      <c r="AQ105" s="400">
        <v>5</v>
      </c>
      <c r="AR105" s="400">
        <v>5</v>
      </c>
      <c r="AS105" s="855"/>
      <c r="AT105" s="400">
        <v>5</v>
      </c>
      <c r="AU105" s="400">
        <v>5</v>
      </c>
      <c r="AV105" s="400">
        <v>3</v>
      </c>
      <c r="AW105" s="400">
        <v>5</v>
      </c>
      <c r="AX105" s="400">
        <v>2</v>
      </c>
      <c r="AY105" s="400">
        <v>5</v>
      </c>
      <c r="AZ105" s="400">
        <v>5</v>
      </c>
      <c r="BA105" s="400">
        <v>5</v>
      </c>
      <c r="BB105" s="409"/>
      <c r="BC105" s="400">
        <v>1</v>
      </c>
      <c r="BD105" s="400">
        <v>3</v>
      </c>
      <c r="BE105" s="855"/>
      <c r="BF105" s="400">
        <v>5</v>
      </c>
      <c r="BG105" s="400">
        <v>5</v>
      </c>
      <c r="BH105" s="855"/>
      <c r="BI105" s="400">
        <v>5</v>
      </c>
      <c r="BJ105" s="400">
        <v>5</v>
      </c>
      <c r="BK105" s="400">
        <v>5</v>
      </c>
      <c r="BL105" s="400">
        <v>5</v>
      </c>
      <c r="BM105" s="400">
        <v>5</v>
      </c>
      <c r="BN105" s="400">
        <v>5</v>
      </c>
      <c r="BO105" s="855"/>
      <c r="BP105" s="400">
        <v>5</v>
      </c>
      <c r="BQ105" s="400">
        <v>5</v>
      </c>
      <c r="BR105" s="855"/>
      <c r="BS105" s="400">
        <v>2</v>
      </c>
      <c r="BT105" s="400">
        <v>2</v>
      </c>
      <c r="BU105" s="400">
        <v>5</v>
      </c>
      <c r="BV105" s="400">
        <v>1</v>
      </c>
      <c r="BW105" s="400">
        <v>1</v>
      </c>
      <c r="BX105" s="409"/>
      <c r="BY105" s="400">
        <v>5</v>
      </c>
      <c r="BZ105" s="400">
        <v>5</v>
      </c>
      <c r="CA105" s="400">
        <v>1</v>
      </c>
      <c r="CB105" s="400">
        <v>1</v>
      </c>
      <c r="CC105" s="409"/>
      <c r="CD105" s="409"/>
      <c r="CE105" s="400">
        <v>1</v>
      </c>
      <c r="CF105" s="409"/>
      <c r="CG105" s="400">
        <v>5</v>
      </c>
      <c r="CH105" s="409"/>
      <c r="CI105" s="855"/>
      <c r="CJ105" s="409"/>
      <c r="CK105" s="400">
        <v>1</v>
      </c>
      <c r="CL105" s="855"/>
      <c r="CM105" s="689">
        <f t="shared" si="31"/>
        <v>3</v>
      </c>
      <c r="CN105" s="400">
        <f t="shared" si="32"/>
        <v>117</v>
      </c>
      <c r="CO105" s="855"/>
      <c r="CP105" s="689">
        <f t="shared" si="33"/>
        <v>4.5</v>
      </c>
      <c r="CQ105" s="400">
        <f t="shared" si="34"/>
        <v>1</v>
      </c>
      <c r="CR105" s="855"/>
      <c r="CS105" s="689">
        <f t="shared" si="35"/>
        <v>3.8157894736842106</v>
      </c>
      <c r="CT105" s="400">
        <f t="shared" si="36"/>
        <v>76</v>
      </c>
      <c r="CU105" s="855"/>
      <c r="CV105" s="400">
        <f t="shared" si="37"/>
        <v>202</v>
      </c>
      <c r="CW105" s="689">
        <f t="shared" si="38"/>
        <v>3.7407407407407409</v>
      </c>
      <c r="CX105" s="400">
        <f t="shared" si="39"/>
        <v>68</v>
      </c>
      <c r="CY105" s="855"/>
      <c r="CZ105" s="690"/>
    </row>
    <row r="106" spans="1:104" ht="30.75" customHeight="1" x14ac:dyDescent="0.25">
      <c r="A106" s="725" t="s">
        <v>1257</v>
      </c>
      <c r="B106" s="721" t="s">
        <v>1258</v>
      </c>
      <c r="C106" s="726" t="s">
        <v>735</v>
      </c>
      <c r="D106" s="726" t="s">
        <v>547</v>
      </c>
      <c r="E106" s="912"/>
      <c r="F106" s="723" t="s">
        <v>512</v>
      </c>
      <c r="G106" s="724">
        <f>'Stage 2 - Site Information'!N280</f>
        <v>35</v>
      </c>
      <c r="H106" s="684" t="s">
        <v>63</v>
      </c>
      <c r="I106" s="685">
        <f>'Stage 2 - Site Information'!M280</f>
        <v>1.41</v>
      </c>
      <c r="J106" s="686"/>
      <c r="K106" s="687"/>
      <c r="L106" s="859"/>
      <c r="M106" s="400">
        <f t="shared" si="30"/>
        <v>5</v>
      </c>
      <c r="N106" s="409"/>
      <c r="O106" s="400">
        <v>1</v>
      </c>
      <c r="P106" s="400">
        <v>1</v>
      </c>
      <c r="Q106" s="859"/>
      <c r="R106" s="400">
        <v>5</v>
      </c>
      <c r="S106" s="400">
        <v>5</v>
      </c>
      <c r="T106" s="400">
        <v>1</v>
      </c>
      <c r="U106" s="400">
        <v>4</v>
      </c>
      <c r="V106" s="859"/>
      <c r="W106" s="400">
        <v>4</v>
      </c>
      <c r="X106" s="400">
        <v>3</v>
      </c>
      <c r="Y106" s="400">
        <v>3</v>
      </c>
      <c r="Z106" s="400">
        <v>4</v>
      </c>
      <c r="AA106" s="859"/>
      <c r="AB106" s="400">
        <v>5</v>
      </c>
      <c r="AC106" s="400">
        <v>0</v>
      </c>
      <c r="AD106" s="859"/>
      <c r="AE106" s="400">
        <v>5</v>
      </c>
      <c r="AF106" s="400">
        <v>5</v>
      </c>
      <c r="AG106" s="859"/>
      <c r="AH106" s="400">
        <v>5</v>
      </c>
      <c r="AI106" s="400">
        <v>5</v>
      </c>
      <c r="AJ106" s="400">
        <v>3</v>
      </c>
      <c r="AK106" s="400">
        <v>2</v>
      </c>
      <c r="AL106" s="859"/>
      <c r="AM106" s="400">
        <v>5</v>
      </c>
      <c r="AN106" s="400">
        <v>2</v>
      </c>
      <c r="AO106" s="400">
        <v>4</v>
      </c>
      <c r="AP106" s="400">
        <v>2</v>
      </c>
      <c r="AQ106" s="400">
        <v>5</v>
      </c>
      <c r="AR106" s="400">
        <v>5</v>
      </c>
      <c r="AS106" s="859"/>
      <c r="AT106" s="400">
        <v>2</v>
      </c>
      <c r="AU106" s="400">
        <v>5</v>
      </c>
      <c r="AV106" s="400">
        <v>5</v>
      </c>
      <c r="AW106" s="400">
        <v>5</v>
      </c>
      <c r="AX106" s="400">
        <v>1</v>
      </c>
      <c r="AY106" s="400">
        <v>5</v>
      </c>
      <c r="AZ106" s="400">
        <v>5</v>
      </c>
      <c r="BA106" s="400">
        <v>5</v>
      </c>
      <c r="BB106" s="409"/>
      <c r="BC106" s="400">
        <v>1</v>
      </c>
      <c r="BD106" s="400">
        <v>3</v>
      </c>
      <c r="BE106" s="859"/>
      <c r="BF106" s="400">
        <v>5</v>
      </c>
      <c r="BG106" s="400">
        <v>5</v>
      </c>
      <c r="BH106" s="859"/>
      <c r="BI106" s="400">
        <v>5</v>
      </c>
      <c r="BJ106" s="400">
        <v>5</v>
      </c>
      <c r="BK106" s="400">
        <v>5</v>
      </c>
      <c r="BL106" s="400">
        <v>5</v>
      </c>
      <c r="BM106" s="400">
        <v>5</v>
      </c>
      <c r="BN106" s="400">
        <v>5</v>
      </c>
      <c r="BO106" s="859"/>
      <c r="BP106" s="400">
        <v>5</v>
      </c>
      <c r="BQ106" s="400">
        <v>5</v>
      </c>
      <c r="BR106" s="859"/>
      <c r="BS106" s="400">
        <v>1</v>
      </c>
      <c r="BT106" s="400">
        <v>4</v>
      </c>
      <c r="BU106" s="400">
        <v>4</v>
      </c>
      <c r="BV106" s="400">
        <v>1</v>
      </c>
      <c r="BW106" s="400">
        <v>1</v>
      </c>
      <c r="BX106" s="409"/>
      <c r="BY106" s="400">
        <v>4</v>
      </c>
      <c r="BZ106" s="400">
        <v>4</v>
      </c>
      <c r="CA106" s="400">
        <v>2</v>
      </c>
      <c r="CB106" s="400">
        <v>1</v>
      </c>
      <c r="CC106" s="409"/>
      <c r="CD106" s="409"/>
      <c r="CE106" s="400">
        <v>2</v>
      </c>
      <c r="CF106" s="409"/>
      <c r="CG106" s="400">
        <v>5</v>
      </c>
      <c r="CH106" s="409"/>
      <c r="CI106" s="859"/>
      <c r="CJ106" s="409"/>
      <c r="CK106" s="400">
        <v>1</v>
      </c>
      <c r="CL106" s="859"/>
      <c r="CM106" s="689">
        <f t="shared" si="31"/>
        <v>3.4</v>
      </c>
      <c r="CN106" s="400">
        <f t="shared" si="32"/>
        <v>57</v>
      </c>
      <c r="CO106" s="859"/>
      <c r="CP106" s="689">
        <f t="shared" si="33"/>
        <v>4.166666666666667</v>
      </c>
      <c r="CQ106" s="400">
        <f t="shared" si="34"/>
        <v>18</v>
      </c>
      <c r="CR106" s="859"/>
      <c r="CS106" s="689">
        <f t="shared" si="35"/>
        <v>3.6842105263157894</v>
      </c>
      <c r="CT106" s="400">
        <f t="shared" si="36"/>
        <v>98</v>
      </c>
      <c r="CU106" s="859"/>
      <c r="CV106" s="400">
        <f t="shared" si="37"/>
        <v>199</v>
      </c>
      <c r="CW106" s="689">
        <f t="shared" si="38"/>
        <v>3.6851851851851851</v>
      </c>
      <c r="CX106" s="400">
        <f t="shared" si="39"/>
        <v>82</v>
      </c>
      <c r="CY106" s="859"/>
      <c r="CZ106" s="690"/>
    </row>
    <row r="107" spans="1:104" ht="30.75" customHeight="1" x14ac:dyDescent="0.25">
      <c r="A107" s="725" t="s">
        <v>1316</v>
      </c>
      <c r="B107" s="721" t="s">
        <v>1317</v>
      </c>
      <c r="C107" s="727" t="s">
        <v>520</v>
      </c>
      <c r="D107" s="727" t="s">
        <v>547</v>
      </c>
      <c r="E107" s="908"/>
      <c r="F107" s="723" t="s">
        <v>63</v>
      </c>
      <c r="G107" s="724">
        <f>'Stage 2 - Site Information'!N305</f>
        <v>51</v>
      </c>
      <c r="H107" s="684" t="s">
        <v>63</v>
      </c>
      <c r="I107" s="685">
        <f>'Stage 2 - Site Information'!M305</f>
        <v>1.71</v>
      </c>
      <c r="J107" s="686"/>
      <c r="K107" s="687"/>
      <c r="L107" s="855"/>
      <c r="M107" s="400">
        <f t="shared" si="30"/>
        <v>5</v>
      </c>
      <c r="N107" s="409"/>
      <c r="O107" s="400">
        <v>3</v>
      </c>
      <c r="P107" s="400">
        <v>1</v>
      </c>
      <c r="Q107" s="855"/>
      <c r="R107" s="400">
        <v>5</v>
      </c>
      <c r="S107" s="400">
        <v>5</v>
      </c>
      <c r="T107" s="400">
        <v>1</v>
      </c>
      <c r="U107" s="400">
        <v>4</v>
      </c>
      <c r="V107" s="855"/>
      <c r="W107" s="400">
        <v>4</v>
      </c>
      <c r="X107" s="400">
        <v>3</v>
      </c>
      <c r="Y107" s="400">
        <v>1</v>
      </c>
      <c r="Z107" s="400">
        <v>4</v>
      </c>
      <c r="AA107" s="855"/>
      <c r="AB107" s="400">
        <v>3</v>
      </c>
      <c r="AC107" s="400">
        <v>0</v>
      </c>
      <c r="AD107" s="855"/>
      <c r="AE107" s="400">
        <v>5</v>
      </c>
      <c r="AF107" s="400">
        <v>5</v>
      </c>
      <c r="AG107" s="855"/>
      <c r="AH107" s="400">
        <v>5</v>
      </c>
      <c r="AI107" s="400">
        <v>3</v>
      </c>
      <c r="AJ107" s="400">
        <v>5</v>
      </c>
      <c r="AK107" s="400">
        <v>2</v>
      </c>
      <c r="AL107" s="855"/>
      <c r="AM107" s="400">
        <v>5</v>
      </c>
      <c r="AN107" s="400">
        <v>2</v>
      </c>
      <c r="AO107" s="400">
        <v>4</v>
      </c>
      <c r="AP107" s="400">
        <v>3</v>
      </c>
      <c r="AQ107" s="400">
        <v>5</v>
      </c>
      <c r="AR107" s="400">
        <v>5</v>
      </c>
      <c r="AS107" s="855"/>
      <c r="AT107" s="400">
        <v>3</v>
      </c>
      <c r="AU107" s="400">
        <v>5</v>
      </c>
      <c r="AV107" s="400">
        <v>3</v>
      </c>
      <c r="AW107" s="400">
        <v>5</v>
      </c>
      <c r="AX107" s="400">
        <v>1</v>
      </c>
      <c r="AY107" s="400">
        <v>5</v>
      </c>
      <c r="AZ107" s="400">
        <v>5</v>
      </c>
      <c r="BA107" s="400">
        <v>5</v>
      </c>
      <c r="BB107" s="409"/>
      <c r="BC107" s="400">
        <v>2</v>
      </c>
      <c r="BD107" s="400">
        <v>3</v>
      </c>
      <c r="BE107" s="855"/>
      <c r="BF107" s="400">
        <v>5</v>
      </c>
      <c r="BG107" s="400">
        <v>5</v>
      </c>
      <c r="BH107" s="855"/>
      <c r="BI107" s="400">
        <v>5</v>
      </c>
      <c r="BJ107" s="400">
        <v>5</v>
      </c>
      <c r="BK107" s="400">
        <v>1</v>
      </c>
      <c r="BL107" s="400">
        <v>5</v>
      </c>
      <c r="BM107" s="400">
        <v>5</v>
      </c>
      <c r="BN107" s="400">
        <v>5</v>
      </c>
      <c r="BO107" s="855"/>
      <c r="BP107" s="400">
        <v>5</v>
      </c>
      <c r="BQ107" s="400">
        <v>5</v>
      </c>
      <c r="BR107" s="855"/>
      <c r="BS107" s="400">
        <v>1</v>
      </c>
      <c r="BT107" s="400">
        <v>4</v>
      </c>
      <c r="BU107" s="400">
        <v>3</v>
      </c>
      <c r="BV107" s="400">
        <v>1</v>
      </c>
      <c r="BW107" s="400">
        <v>2</v>
      </c>
      <c r="BX107" s="409"/>
      <c r="BY107" s="400">
        <v>5</v>
      </c>
      <c r="BZ107" s="400">
        <v>5</v>
      </c>
      <c r="CA107" s="400">
        <v>1</v>
      </c>
      <c r="CB107" s="400">
        <v>1</v>
      </c>
      <c r="CC107" s="409"/>
      <c r="CD107" s="409"/>
      <c r="CE107" s="400">
        <v>1</v>
      </c>
      <c r="CF107" s="409"/>
      <c r="CG107" s="400">
        <v>5</v>
      </c>
      <c r="CH107" s="409"/>
      <c r="CI107" s="855"/>
      <c r="CJ107" s="409"/>
      <c r="CK107" s="400">
        <v>1</v>
      </c>
      <c r="CL107" s="855"/>
      <c r="CM107" s="689">
        <f t="shared" si="31"/>
        <v>3</v>
      </c>
      <c r="CN107" s="400">
        <f t="shared" si="32"/>
        <v>117</v>
      </c>
      <c r="CO107" s="855"/>
      <c r="CP107" s="689">
        <f t="shared" si="33"/>
        <v>4.166666666666667</v>
      </c>
      <c r="CQ107" s="400">
        <f t="shared" si="34"/>
        <v>18</v>
      </c>
      <c r="CR107" s="855"/>
      <c r="CS107" s="689">
        <f t="shared" si="35"/>
        <v>3.6052631578947367</v>
      </c>
      <c r="CT107" s="400">
        <f t="shared" si="36"/>
        <v>111</v>
      </c>
      <c r="CU107" s="855"/>
      <c r="CV107" s="400">
        <f t="shared" si="37"/>
        <v>192</v>
      </c>
      <c r="CW107" s="689">
        <f t="shared" si="38"/>
        <v>3.5555555555555554</v>
      </c>
      <c r="CX107" s="400">
        <f t="shared" si="39"/>
        <v>107</v>
      </c>
      <c r="CY107" s="855"/>
      <c r="CZ107" s="690"/>
    </row>
    <row r="108" spans="1:104" ht="30.75" customHeight="1" x14ac:dyDescent="0.25">
      <c r="A108" s="720" t="s">
        <v>1193</v>
      </c>
      <c r="B108" s="721" t="s">
        <v>1194</v>
      </c>
      <c r="C108" s="722" t="s">
        <v>1195</v>
      </c>
      <c r="D108" s="722" t="s">
        <v>547</v>
      </c>
      <c r="E108" s="907"/>
      <c r="F108" s="723" t="s">
        <v>63</v>
      </c>
      <c r="G108" s="724">
        <f>'Stage 2 - Site Information'!N250</f>
        <v>17</v>
      </c>
      <c r="H108" s="684"/>
      <c r="I108" s="685">
        <f>'Stage 2 - Site Information'!M250</f>
        <v>1.1000000000000001</v>
      </c>
      <c r="J108" s="686"/>
      <c r="K108" s="687"/>
      <c r="L108" s="854"/>
      <c r="M108" s="400">
        <f t="shared" si="30"/>
        <v>5</v>
      </c>
      <c r="N108" s="409"/>
      <c r="O108" s="400">
        <v>5</v>
      </c>
      <c r="P108" s="400">
        <v>1</v>
      </c>
      <c r="Q108" s="854"/>
      <c r="R108" s="400">
        <v>5</v>
      </c>
      <c r="S108" s="400">
        <v>3</v>
      </c>
      <c r="T108" s="400">
        <v>1</v>
      </c>
      <c r="U108" s="400">
        <v>4</v>
      </c>
      <c r="V108" s="854"/>
      <c r="W108" s="400">
        <v>4</v>
      </c>
      <c r="X108" s="400">
        <v>2</v>
      </c>
      <c r="Y108" s="400">
        <v>5</v>
      </c>
      <c r="Z108" s="400">
        <v>4</v>
      </c>
      <c r="AA108" s="854"/>
      <c r="AB108" s="400">
        <v>5</v>
      </c>
      <c r="AC108" s="400">
        <v>0</v>
      </c>
      <c r="AD108" s="854"/>
      <c r="AE108" s="400">
        <v>5</v>
      </c>
      <c r="AF108" s="400">
        <v>5</v>
      </c>
      <c r="AG108" s="854"/>
      <c r="AH108" s="400">
        <v>5</v>
      </c>
      <c r="AI108" s="400">
        <v>5</v>
      </c>
      <c r="AJ108" s="400">
        <v>3</v>
      </c>
      <c r="AK108" s="400">
        <v>2</v>
      </c>
      <c r="AL108" s="854"/>
      <c r="AM108" s="400">
        <v>5</v>
      </c>
      <c r="AN108" s="400">
        <v>3</v>
      </c>
      <c r="AO108" s="400">
        <v>5</v>
      </c>
      <c r="AP108" s="400">
        <v>3</v>
      </c>
      <c r="AQ108" s="400">
        <v>5</v>
      </c>
      <c r="AR108" s="400">
        <v>5</v>
      </c>
      <c r="AS108" s="854"/>
      <c r="AT108" s="400">
        <v>5</v>
      </c>
      <c r="AU108" s="400">
        <v>5</v>
      </c>
      <c r="AV108" s="400">
        <v>5</v>
      </c>
      <c r="AW108" s="400">
        <v>1</v>
      </c>
      <c r="AX108" s="400">
        <v>2</v>
      </c>
      <c r="AY108" s="400">
        <v>5</v>
      </c>
      <c r="AZ108" s="400">
        <v>5</v>
      </c>
      <c r="BA108" s="400">
        <v>5</v>
      </c>
      <c r="BB108" s="409"/>
      <c r="BC108" s="400">
        <v>3</v>
      </c>
      <c r="BD108" s="400">
        <v>3</v>
      </c>
      <c r="BE108" s="854"/>
      <c r="BF108" s="400">
        <v>3</v>
      </c>
      <c r="BG108" s="400">
        <v>5</v>
      </c>
      <c r="BH108" s="854"/>
      <c r="BI108" s="400">
        <v>5</v>
      </c>
      <c r="BJ108" s="400">
        <v>5</v>
      </c>
      <c r="BK108" s="400">
        <v>1</v>
      </c>
      <c r="BL108" s="400">
        <v>5</v>
      </c>
      <c r="BM108" s="400">
        <v>2</v>
      </c>
      <c r="BN108" s="400">
        <v>5</v>
      </c>
      <c r="BO108" s="854"/>
      <c r="BP108" s="400">
        <v>5</v>
      </c>
      <c r="BQ108" s="400">
        <v>5</v>
      </c>
      <c r="BR108" s="854"/>
      <c r="BS108" s="400">
        <v>1</v>
      </c>
      <c r="BT108" s="400">
        <v>2</v>
      </c>
      <c r="BU108" s="400">
        <v>4</v>
      </c>
      <c r="BV108" s="400">
        <v>1</v>
      </c>
      <c r="BW108" s="400">
        <v>1</v>
      </c>
      <c r="BX108" s="409"/>
      <c r="BY108" s="400">
        <v>1</v>
      </c>
      <c r="BZ108" s="400">
        <v>5</v>
      </c>
      <c r="CA108" s="400">
        <v>1</v>
      </c>
      <c r="CB108" s="400">
        <v>1</v>
      </c>
      <c r="CC108" s="409"/>
      <c r="CD108" s="409"/>
      <c r="CE108" s="400">
        <v>1</v>
      </c>
      <c r="CF108" s="409"/>
      <c r="CG108" s="400">
        <v>5</v>
      </c>
      <c r="CH108" s="409"/>
      <c r="CI108" s="854"/>
      <c r="CJ108" s="409"/>
      <c r="CK108" s="400">
        <v>1</v>
      </c>
      <c r="CL108" s="854"/>
      <c r="CM108" s="689">
        <f t="shared" si="31"/>
        <v>3.3</v>
      </c>
      <c r="CN108" s="400">
        <f t="shared" si="32"/>
        <v>81</v>
      </c>
      <c r="CO108" s="854"/>
      <c r="CP108" s="689">
        <f t="shared" si="33"/>
        <v>4.166666666666667</v>
      </c>
      <c r="CQ108" s="400">
        <f t="shared" si="34"/>
        <v>18</v>
      </c>
      <c r="CR108" s="854"/>
      <c r="CS108" s="689">
        <f t="shared" si="35"/>
        <v>3.4210526315789473</v>
      </c>
      <c r="CT108" s="400">
        <f t="shared" si="36"/>
        <v>127</v>
      </c>
      <c r="CU108" s="854"/>
      <c r="CV108" s="400">
        <f t="shared" si="37"/>
        <v>188</v>
      </c>
      <c r="CW108" s="689">
        <f t="shared" si="38"/>
        <v>3.4814814814814814</v>
      </c>
      <c r="CX108" s="400">
        <f t="shared" si="39"/>
        <v>120</v>
      </c>
      <c r="CY108" s="854"/>
      <c r="CZ108" s="701" t="s">
        <v>1371</v>
      </c>
    </row>
    <row r="109" spans="1:104" ht="30.75" customHeight="1" x14ac:dyDescent="0.25">
      <c r="A109" s="749" t="s">
        <v>590</v>
      </c>
      <c r="B109" s="750" t="s">
        <v>591</v>
      </c>
      <c r="C109" s="751" t="s">
        <v>592</v>
      </c>
      <c r="D109" s="751" t="s">
        <v>593</v>
      </c>
      <c r="E109" s="907" t="s">
        <v>45</v>
      </c>
      <c r="F109" s="752" t="s">
        <v>63</v>
      </c>
      <c r="G109" s="753">
        <f>'Stage 2 - Site Information'!N26</f>
        <v>30</v>
      </c>
      <c r="H109" s="684"/>
      <c r="I109" s="685">
        <f>'Stage 2 - Site Information'!M26</f>
        <v>1.73</v>
      </c>
      <c r="J109" s="686"/>
      <c r="K109" s="687"/>
      <c r="L109" s="854"/>
      <c r="M109" s="400">
        <f t="shared" si="30"/>
        <v>5</v>
      </c>
      <c r="N109" s="409"/>
      <c r="O109" s="400">
        <v>2</v>
      </c>
      <c r="P109" s="400">
        <v>1</v>
      </c>
      <c r="Q109" s="854"/>
      <c r="R109" s="400">
        <v>5</v>
      </c>
      <c r="S109" s="400">
        <v>5</v>
      </c>
      <c r="T109" s="400">
        <v>1</v>
      </c>
      <c r="U109" s="400">
        <v>4</v>
      </c>
      <c r="V109" s="854"/>
      <c r="W109" s="400">
        <v>4</v>
      </c>
      <c r="X109" s="400">
        <v>3</v>
      </c>
      <c r="Y109" s="400">
        <v>5</v>
      </c>
      <c r="Z109" s="400">
        <v>4</v>
      </c>
      <c r="AA109" s="854"/>
      <c r="AB109" s="400">
        <v>5</v>
      </c>
      <c r="AC109" s="400">
        <v>0</v>
      </c>
      <c r="AD109" s="854"/>
      <c r="AE109" s="400">
        <v>5</v>
      </c>
      <c r="AF109" s="400">
        <v>5</v>
      </c>
      <c r="AG109" s="854"/>
      <c r="AH109" s="400">
        <v>4</v>
      </c>
      <c r="AI109" s="400">
        <v>3</v>
      </c>
      <c r="AJ109" s="400">
        <v>5</v>
      </c>
      <c r="AK109" s="400">
        <v>2</v>
      </c>
      <c r="AL109" s="854"/>
      <c r="AM109" s="400">
        <v>5</v>
      </c>
      <c r="AN109" s="400">
        <v>4</v>
      </c>
      <c r="AO109" s="400">
        <v>5</v>
      </c>
      <c r="AP109" s="400">
        <v>3</v>
      </c>
      <c r="AQ109" s="400">
        <v>5</v>
      </c>
      <c r="AR109" s="400">
        <v>5</v>
      </c>
      <c r="AS109" s="854"/>
      <c r="AT109" s="400">
        <v>5</v>
      </c>
      <c r="AU109" s="400">
        <v>5</v>
      </c>
      <c r="AV109" s="400">
        <v>4</v>
      </c>
      <c r="AW109" s="400">
        <v>5</v>
      </c>
      <c r="AX109" s="400">
        <v>2</v>
      </c>
      <c r="AY109" s="400">
        <v>5</v>
      </c>
      <c r="AZ109" s="400">
        <v>5</v>
      </c>
      <c r="BA109" s="400">
        <v>5</v>
      </c>
      <c r="BB109" s="409"/>
      <c r="BC109" s="400">
        <v>3</v>
      </c>
      <c r="BD109" s="400">
        <v>4</v>
      </c>
      <c r="BE109" s="854"/>
      <c r="BF109" s="400">
        <v>5</v>
      </c>
      <c r="BG109" s="400">
        <v>5</v>
      </c>
      <c r="BH109" s="854"/>
      <c r="BI109" s="400">
        <v>5</v>
      </c>
      <c r="BJ109" s="400">
        <v>5</v>
      </c>
      <c r="BK109" s="400">
        <v>3</v>
      </c>
      <c r="BL109" s="400">
        <v>5</v>
      </c>
      <c r="BM109" s="400">
        <v>5</v>
      </c>
      <c r="BN109" s="400">
        <v>3</v>
      </c>
      <c r="BO109" s="854"/>
      <c r="BP109" s="400">
        <v>5</v>
      </c>
      <c r="BQ109" s="400">
        <v>5</v>
      </c>
      <c r="BR109" s="854"/>
      <c r="BS109" s="400">
        <v>2</v>
      </c>
      <c r="BT109" s="400">
        <v>2</v>
      </c>
      <c r="BU109" s="400">
        <v>4</v>
      </c>
      <c r="BV109" s="400">
        <v>1</v>
      </c>
      <c r="BW109" s="400">
        <v>1</v>
      </c>
      <c r="BX109" s="409"/>
      <c r="BY109" s="400">
        <v>1</v>
      </c>
      <c r="BZ109" s="400">
        <v>3</v>
      </c>
      <c r="CA109" s="400">
        <v>2</v>
      </c>
      <c r="CB109" s="400">
        <v>1</v>
      </c>
      <c r="CC109" s="409"/>
      <c r="CD109" s="409"/>
      <c r="CE109" s="400">
        <v>1</v>
      </c>
      <c r="CF109" s="409"/>
      <c r="CG109" s="400">
        <v>4</v>
      </c>
      <c r="CH109" s="409"/>
      <c r="CI109" s="854"/>
      <c r="CJ109" s="409"/>
      <c r="CK109" s="400">
        <v>1</v>
      </c>
      <c r="CL109" s="854"/>
      <c r="CM109" s="689">
        <f t="shared" si="31"/>
        <v>3.6</v>
      </c>
      <c r="CN109" s="400">
        <f t="shared" si="32"/>
        <v>36</v>
      </c>
      <c r="CO109" s="854"/>
      <c r="CP109" s="689">
        <f t="shared" si="33"/>
        <v>4</v>
      </c>
      <c r="CQ109" s="400">
        <f t="shared" si="34"/>
        <v>39</v>
      </c>
      <c r="CR109" s="854"/>
      <c r="CS109" s="689">
        <f t="shared" si="35"/>
        <v>3.6578947368421053</v>
      </c>
      <c r="CT109" s="400">
        <f t="shared" si="36"/>
        <v>105</v>
      </c>
      <c r="CU109" s="854"/>
      <c r="CV109" s="400">
        <f t="shared" si="37"/>
        <v>199</v>
      </c>
      <c r="CW109" s="689">
        <f t="shared" si="38"/>
        <v>3.6851851851851851</v>
      </c>
      <c r="CX109" s="400">
        <f t="shared" si="39"/>
        <v>82</v>
      </c>
      <c r="CY109" s="854"/>
      <c r="CZ109" s="690"/>
    </row>
    <row r="110" spans="1:104" ht="30.75" customHeight="1" x14ac:dyDescent="0.25">
      <c r="A110" s="737" t="s">
        <v>795</v>
      </c>
      <c r="B110" s="738" t="s">
        <v>796</v>
      </c>
      <c r="C110" s="739" t="s">
        <v>797</v>
      </c>
      <c r="D110" s="739" t="s">
        <v>593</v>
      </c>
      <c r="E110" s="907"/>
      <c r="F110" s="740" t="s">
        <v>63</v>
      </c>
      <c r="G110" s="741">
        <f>'Stage 2 - Site Information'!N98</f>
        <v>50</v>
      </c>
      <c r="H110" s="684"/>
      <c r="I110" s="685">
        <f>'Stage 2 - Site Information'!M98</f>
        <v>2.64</v>
      </c>
      <c r="J110" s="686"/>
      <c r="K110" s="687"/>
      <c r="L110" s="854"/>
      <c r="M110" s="400">
        <f t="shared" si="30"/>
        <v>5</v>
      </c>
      <c r="N110" s="409"/>
      <c r="O110" s="400">
        <v>2</v>
      </c>
      <c r="P110" s="400">
        <v>1</v>
      </c>
      <c r="Q110" s="854"/>
      <c r="R110" s="400">
        <v>3</v>
      </c>
      <c r="S110" s="400">
        <v>5</v>
      </c>
      <c r="T110" s="400">
        <v>3</v>
      </c>
      <c r="U110" s="400">
        <v>4</v>
      </c>
      <c r="V110" s="854"/>
      <c r="W110" s="400">
        <v>4</v>
      </c>
      <c r="X110" s="400">
        <v>3</v>
      </c>
      <c r="Y110" s="400">
        <v>1</v>
      </c>
      <c r="Z110" s="400">
        <v>4</v>
      </c>
      <c r="AA110" s="854"/>
      <c r="AB110" s="400">
        <v>5</v>
      </c>
      <c r="AC110" s="400">
        <v>0</v>
      </c>
      <c r="AD110" s="854"/>
      <c r="AE110" s="400">
        <v>5</v>
      </c>
      <c r="AF110" s="400">
        <v>5</v>
      </c>
      <c r="AG110" s="854"/>
      <c r="AH110" s="400">
        <v>5</v>
      </c>
      <c r="AI110" s="400">
        <v>5</v>
      </c>
      <c r="AJ110" s="400">
        <v>5</v>
      </c>
      <c r="AK110" s="400">
        <v>2</v>
      </c>
      <c r="AL110" s="854"/>
      <c r="AM110" s="400">
        <v>5</v>
      </c>
      <c r="AN110" s="400">
        <v>4</v>
      </c>
      <c r="AO110" s="400">
        <v>5</v>
      </c>
      <c r="AP110" s="400">
        <v>3</v>
      </c>
      <c r="AQ110" s="400">
        <v>5</v>
      </c>
      <c r="AR110" s="400">
        <v>4</v>
      </c>
      <c r="AS110" s="854"/>
      <c r="AT110" s="400">
        <v>5</v>
      </c>
      <c r="AU110" s="400">
        <v>5</v>
      </c>
      <c r="AV110" s="400">
        <v>5</v>
      </c>
      <c r="AW110" s="400">
        <v>5</v>
      </c>
      <c r="AX110" s="400">
        <v>2</v>
      </c>
      <c r="AY110" s="400">
        <v>5</v>
      </c>
      <c r="AZ110" s="400">
        <v>5</v>
      </c>
      <c r="BA110" s="400">
        <v>5</v>
      </c>
      <c r="BB110" s="409"/>
      <c r="BC110" s="400">
        <v>3</v>
      </c>
      <c r="BD110" s="400">
        <v>3</v>
      </c>
      <c r="BE110" s="854"/>
      <c r="BF110" s="400">
        <v>5</v>
      </c>
      <c r="BG110" s="400">
        <v>5</v>
      </c>
      <c r="BH110" s="854"/>
      <c r="BI110" s="400">
        <v>5</v>
      </c>
      <c r="BJ110" s="400">
        <v>5</v>
      </c>
      <c r="BK110" s="400">
        <v>1</v>
      </c>
      <c r="BL110" s="400">
        <v>4</v>
      </c>
      <c r="BM110" s="400">
        <v>5</v>
      </c>
      <c r="BN110" s="400">
        <v>5</v>
      </c>
      <c r="BO110" s="854"/>
      <c r="BP110" s="400">
        <v>5</v>
      </c>
      <c r="BQ110" s="400">
        <v>5</v>
      </c>
      <c r="BR110" s="854"/>
      <c r="BS110" s="400">
        <v>1</v>
      </c>
      <c r="BT110" s="400">
        <v>2</v>
      </c>
      <c r="BU110" s="400">
        <v>4</v>
      </c>
      <c r="BV110" s="400">
        <v>1</v>
      </c>
      <c r="BW110" s="400">
        <v>1</v>
      </c>
      <c r="BX110" s="409"/>
      <c r="BY110" s="400">
        <v>1</v>
      </c>
      <c r="BZ110" s="400">
        <v>5</v>
      </c>
      <c r="CA110" s="400">
        <v>1</v>
      </c>
      <c r="CB110" s="400">
        <v>1</v>
      </c>
      <c r="CC110" s="409"/>
      <c r="CD110" s="409"/>
      <c r="CE110" s="400">
        <v>1</v>
      </c>
      <c r="CF110" s="409"/>
      <c r="CG110" s="400">
        <v>5</v>
      </c>
      <c r="CH110" s="409"/>
      <c r="CI110" s="854"/>
      <c r="CJ110" s="409"/>
      <c r="CK110" s="400">
        <v>1</v>
      </c>
      <c r="CL110" s="854"/>
      <c r="CM110" s="689">
        <f t="shared" si="31"/>
        <v>3.2</v>
      </c>
      <c r="CN110" s="400">
        <f t="shared" si="32"/>
        <v>93</v>
      </c>
      <c r="CO110" s="854"/>
      <c r="CP110" s="689">
        <f t="shared" si="33"/>
        <v>4.5</v>
      </c>
      <c r="CQ110" s="400">
        <f t="shared" si="34"/>
        <v>1</v>
      </c>
      <c r="CR110" s="854"/>
      <c r="CS110" s="689">
        <f t="shared" si="35"/>
        <v>3.6315789473684212</v>
      </c>
      <c r="CT110" s="400">
        <f t="shared" si="36"/>
        <v>107</v>
      </c>
      <c r="CU110" s="854"/>
      <c r="CV110" s="400">
        <f t="shared" si="37"/>
        <v>197</v>
      </c>
      <c r="CW110" s="689">
        <f t="shared" si="38"/>
        <v>3.6481481481481484</v>
      </c>
      <c r="CX110" s="400">
        <f t="shared" si="39"/>
        <v>89</v>
      </c>
      <c r="CY110" s="854"/>
      <c r="CZ110" s="690"/>
    </row>
    <row r="111" spans="1:104" ht="30.75" customHeight="1" x14ac:dyDescent="0.25">
      <c r="A111" s="737" t="s">
        <v>855</v>
      </c>
      <c r="B111" s="738" t="s">
        <v>856</v>
      </c>
      <c r="C111" s="739" t="s">
        <v>797</v>
      </c>
      <c r="D111" s="739" t="s">
        <v>593</v>
      </c>
      <c r="E111" s="907"/>
      <c r="F111" s="740" t="s">
        <v>63</v>
      </c>
      <c r="G111" s="741">
        <f>'Stage 2 - Site Information'!N121</f>
        <v>74</v>
      </c>
      <c r="H111" s="684"/>
      <c r="I111" s="685">
        <f>'Stage 2 - Site Information'!M121</f>
        <v>3.7</v>
      </c>
      <c r="J111" s="686"/>
      <c r="K111" s="687"/>
      <c r="L111" s="854"/>
      <c r="M111" s="400">
        <f t="shared" si="30"/>
        <v>5</v>
      </c>
      <c r="N111" s="409"/>
      <c r="O111" s="400">
        <v>2</v>
      </c>
      <c r="P111" s="400">
        <v>1</v>
      </c>
      <c r="Q111" s="854"/>
      <c r="R111" s="400">
        <v>3</v>
      </c>
      <c r="S111" s="400">
        <v>5</v>
      </c>
      <c r="T111" s="400">
        <v>1</v>
      </c>
      <c r="U111" s="400">
        <v>4</v>
      </c>
      <c r="V111" s="854"/>
      <c r="W111" s="400">
        <v>4</v>
      </c>
      <c r="X111" s="400">
        <v>3</v>
      </c>
      <c r="Y111" s="400">
        <v>5</v>
      </c>
      <c r="Z111" s="400">
        <v>4</v>
      </c>
      <c r="AA111" s="854"/>
      <c r="AB111" s="400">
        <v>5</v>
      </c>
      <c r="AC111" s="400">
        <v>0</v>
      </c>
      <c r="AD111" s="854"/>
      <c r="AE111" s="400">
        <v>5</v>
      </c>
      <c r="AF111" s="400">
        <v>5</v>
      </c>
      <c r="AG111" s="854"/>
      <c r="AH111" s="400">
        <v>5</v>
      </c>
      <c r="AI111" s="400">
        <v>5</v>
      </c>
      <c r="AJ111" s="400">
        <v>3</v>
      </c>
      <c r="AK111" s="400">
        <v>2</v>
      </c>
      <c r="AL111" s="854"/>
      <c r="AM111" s="400">
        <v>5</v>
      </c>
      <c r="AN111" s="400">
        <v>3</v>
      </c>
      <c r="AO111" s="400">
        <v>5</v>
      </c>
      <c r="AP111" s="400">
        <v>2</v>
      </c>
      <c r="AQ111" s="400">
        <v>5</v>
      </c>
      <c r="AR111" s="400">
        <v>5</v>
      </c>
      <c r="AS111" s="854"/>
      <c r="AT111" s="400">
        <v>5</v>
      </c>
      <c r="AU111" s="400">
        <v>5</v>
      </c>
      <c r="AV111" s="400">
        <v>5</v>
      </c>
      <c r="AW111" s="400">
        <v>5</v>
      </c>
      <c r="AX111" s="400">
        <v>2</v>
      </c>
      <c r="AY111" s="400">
        <v>5</v>
      </c>
      <c r="AZ111" s="400">
        <v>5</v>
      </c>
      <c r="BA111" s="400">
        <v>5</v>
      </c>
      <c r="BB111" s="409"/>
      <c r="BC111" s="400">
        <v>3</v>
      </c>
      <c r="BD111" s="400">
        <v>3</v>
      </c>
      <c r="BE111" s="854"/>
      <c r="BF111" s="400">
        <v>3</v>
      </c>
      <c r="BG111" s="400">
        <v>5</v>
      </c>
      <c r="BH111" s="854"/>
      <c r="BI111" s="400">
        <v>5</v>
      </c>
      <c r="BJ111" s="400">
        <v>5</v>
      </c>
      <c r="BK111" s="400">
        <v>3</v>
      </c>
      <c r="BL111" s="400">
        <v>5</v>
      </c>
      <c r="BM111" s="400">
        <v>5</v>
      </c>
      <c r="BN111" s="400">
        <v>5</v>
      </c>
      <c r="BO111" s="854"/>
      <c r="BP111" s="400">
        <v>5</v>
      </c>
      <c r="BQ111" s="400">
        <v>5</v>
      </c>
      <c r="BR111" s="854"/>
      <c r="BS111" s="400">
        <v>1</v>
      </c>
      <c r="BT111" s="400">
        <v>2</v>
      </c>
      <c r="BU111" s="400">
        <v>4</v>
      </c>
      <c r="BV111" s="400">
        <v>1</v>
      </c>
      <c r="BW111" s="400">
        <v>1</v>
      </c>
      <c r="BX111" s="409"/>
      <c r="BY111" s="400">
        <v>1</v>
      </c>
      <c r="BZ111" s="400">
        <v>5</v>
      </c>
      <c r="CA111" s="400">
        <v>1</v>
      </c>
      <c r="CB111" s="400">
        <v>1</v>
      </c>
      <c r="CC111" s="409"/>
      <c r="CD111" s="409"/>
      <c r="CE111" s="400">
        <v>1</v>
      </c>
      <c r="CF111" s="409"/>
      <c r="CG111" s="400">
        <v>5</v>
      </c>
      <c r="CH111" s="409"/>
      <c r="CI111" s="854"/>
      <c r="CJ111" s="409"/>
      <c r="CK111" s="400">
        <v>1</v>
      </c>
      <c r="CL111" s="854"/>
      <c r="CM111" s="689">
        <f t="shared" si="31"/>
        <v>3.4</v>
      </c>
      <c r="CN111" s="400">
        <f t="shared" si="32"/>
        <v>57</v>
      </c>
      <c r="CO111" s="854"/>
      <c r="CP111" s="689">
        <f t="shared" si="33"/>
        <v>4.166666666666667</v>
      </c>
      <c r="CQ111" s="400">
        <f t="shared" si="34"/>
        <v>18</v>
      </c>
      <c r="CR111" s="854"/>
      <c r="CS111" s="689">
        <f t="shared" si="35"/>
        <v>3.6315789473684212</v>
      </c>
      <c r="CT111" s="400">
        <f t="shared" si="36"/>
        <v>107</v>
      </c>
      <c r="CU111" s="854"/>
      <c r="CV111" s="400">
        <f t="shared" si="37"/>
        <v>197</v>
      </c>
      <c r="CW111" s="689">
        <f t="shared" si="38"/>
        <v>3.6481481481481484</v>
      </c>
      <c r="CX111" s="400">
        <f t="shared" si="39"/>
        <v>89</v>
      </c>
      <c r="CY111" s="854"/>
      <c r="CZ111" s="690"/>
    </row>
    <row r="112" spans="1:104" ht="30.75" customHeight="1" x14ac:dyDescent="0.25">
      <c r="A112" s="742" t="s">
        <v>1299</v>
      </c>
      <c r="B112" s="738" t="s">
        <v>1300</v>
      </c>
      <c r="C112" s="744" t="s">
        <v>715</v>
      </c>
      <c r="D112" s="744" t="s">
        <v>593</v>
      </c>
      <c r="E112" s="908"/>
      <c r="F112" s="745" t="s">
        <v>63</v>
      </c>
      <c r="G112" s="741">
        <f>'Stage 2 - Site Information'!N297</f>
        <v>10</v>
      </c>
      <c r="H112" s="702"/>
      <c r="I112" s="685">
        <f>'Stage 2 - Site Information'!M297</f>
        <v>0.56000000000000005</v>
      </c>
      <c r="J112" s="703"/>
      <c r="K112" s="687"/>
      <c r="L112" s="855"/>
      <c r="M112" s="400">
        <f t="shared" si="30"/>
        <v>5</v>
      </c>
      <c r="N112" s="409"/>
      <c r="O112" s="400">
        <v>5</v>
      </c>
      <c r="P112" s="400">
        <v>1</v>
      </c>
      <c r="Q112" s="855"/>
      <c r="R112" s="400">
        <v>5</v>
      </c>
      <c r="S112" s="400">
        <v>5</v>
      </c>
      <c r="T112" s="400">
        <v>5</v>
      </c>
      <c r="U112" s="400">
        <v>4</v>
      </c>
      <c r="V112" s="855"/>
      <c r="W112" s="400">
        <v>4</v>
      </c>
      <c r="X112" s="400">
        <v>5</v>
      </c>
      <c r="Y112" s="400">
        <v>5</v>
      </c>
      <c r="Z112" s="400">
        <v>4</v>
      </c>
      <c r="AA112" s="855"/>
      <c r="AB112" s="400">
        <v>5</v>
      </c>
      <c r="AC112" s="400">
        <v>0</v>
      </c>
      <c r="AD112" s="855"/>
      <c r="AE112" s="400">
        <v>5</v>
      </c>
      <c r="AF112" s="400">
        <v>5</v>
      </c>
      <c r="AG112" s="855"/>
      <c r="AH112" s="400">
        <v>5</v>
      </c>
      <c r="AI112" s="400">
        <v>3</v>
      </c>
      <c r="AJ112" s="400">
        <v>3</v>
      </c>
      <c r="AK112" s="400">
        <v>2</v>
      </c>
      <c r="AL112" s="855"/>
      <c r="AM112" s="400">
        <v>5</v>
      </c>
      <c r="AN112" s="400">
        <v>4</v>
      </c>
      <c r="AO112" s="400">
        <v>5</v>
      </c>
      <c r="AP112" s="400">
        <v>3</v>
      </c>
      <c r="AQ112" s="400">
        <v>5</v>
      </c>
      <c r="AR112" s="400">
        <v>4</v>
      </c>
      <c r="AS112" s="855"/>
      <c r="AT112" s="400">
        <v>5</v>
      </c>
      <c r="AU112" s="400">
        <v>1</v>
      </c>
      <c r="AV112" s="400">
        <v>4</v>
      </c>
      <c r="AW112" s="400">
        <v>1</v>
      </c>
      <c r="AX112" s="400">
        <v>2</v>
      </c>
      <c r="AY112" s="400">
        <v>1</v>
      </c>
      <c r="AZ112" s="400">
        <v>5</v>
      </c>
      <c r="BA112" s="400">
        <v>5</v>
      </c>
      <c r="BB112" s="409"/>
      <c r="BC112" s="400">
        <v>3</v>
      </c>
      <c r="BD112" s="400">
        <v>3</v>
      </c>
      <c r="BE112" s="855"/>
      <c r="BF112" s="400">
        <v>5</v>
      </c>
      <c r="BG112" s="400">
        <v>5</v>
      </c>
      <c r="BH112" s="855"/>
      <c r="BI112" s="400">
        <v>5</v>
      </c>
      <c r="BJ112" s="400">
        <v>5</v>
      </c>
      <c r="BK112" s="400">
        <v>3</v>
      </c>
      <c r="BL112" s="400">
        <v>5</v>
      </c>
      <c r="BM112" s="400">
        <v>5</v>
      </c>
      <c r="BN112" s="400">
        <v>5</v>
      </c>
      <c r="BO112" s="855"/>
      <c r="BP112" s="400">
        <v>5</v>
      </c>
      <c r="BQ112" s="400">
        <v>5</v>
      </c>
      <c r="BR112" s="855"/>
      <c r="BS112" s="400">
        <v>2</v>
      </c>
      <c r="BT112" s="400">
        <v>4</v>
      </c>
      <c r="BU112" s="400">
        <v>4</v>
      </c>
      <c r="BV112" s="400">
        <v>1</v>
      </c>
      <c r="BW112" s="400">
        <v>1</v>
      </c>
      <c r="BX112" s="409"/>
      <c r="BY112" s="400">
        <v>1</v>
      </c>
      <c r="BZ112" s="400">
        <v>4</v>
      </c>
      <c r="CA112" s="400">
        <v>2</v>
      </c>
      <c r="CB112" s="400">
        <v>1</v>
      </c>
      <c r="CC112" s="409"/>
      <c r="CD112" s="409"/>
      <c r="CE112" s="400">
        <v>1</v>
      </c>
      <c r="CF112" s="409"/>
      <c r="CG112" s="400">
        <v>3</v>
      </c>
      <c r="CH112" s="409"/>
      <c r="CI112" s="855"/>
      <c r="CJ112" s="409"/>
      <c r="CK112" s="400">
        <v>1</v>
      </c>
      <c r="CL112" s="855"/>
      <c r="CM112" s="689">
        <f t="shared" si="31"/>
        <v>4.2</v>
      </c>
      <c r="CN112" s="400">
        <f t="shared" si="32"/>
        <v>5</v>
      </c>
      <c r="CO112" s="855"/>
      <c r="CP112" s="689">
        <f t="shared" si="33"/>
        <v>3.8333333333333335</v>
      </c>
      <c r="CQ112" s="400">
        <f t="shared" si="34"/>
        <v>50</v>
      </c>
      <c r="CR112" s="855"/>
      <c r="CS112" s="689">
        <f t="shared" si="35"/>
        <v>3.3947368421052633</v>
      </c>
      <c r="CT112" s="400">
        <f t="shared" si="36"/>
        <v>131</v>
      </c>
      <c r="CU112" s="855"/>
      <c r="CV112" s="400">
        <f t="shared" si="37"/>
        <v>194</v>
      </c>
      <c r="CW112" s="689">
        <f t="shared" si="38"/>
        <v>3.5925925925925926</v>
      </c>
      <c r="CX112" s="400">
        <f t="shared" si="39"/>
        <v>99</v>
      </c>
      <c r="CY112" s="855"/>
      <c r="CZ112" s="691" t="s">
        <v>1433</v>
      </c>
    </row>
    <row r="113" spans="1:104" ht="30.75" customHeight="1" x14ac:dyDescent="0.25">
      <c r="A113" s="742" t="s">
        <v>1297</v>
      </c>
      <c r="B113" s="738" t="s">
        <v>1298</v>
      </c>
      <c r="C113" s="743" t="s">
        <v>715</v>
      </c>
      <c r="D113" s="744" t="s">
        <v>593</v>
      </c>
      <c r="E113" s="908"/>
      <c r="F113" s="745" t="s">
        <v>63</v>
      </c>
      <c r="G113" s="741">
        <f>'Stage 2 - Site Information'!N296</f>
        <v>20</v>
      </c>
      <c r="H113" s="702"/>
      <c r="I113" s="685">
        <f>'Stage 2 - Site Information'!M296</f>
        <v>1.05</v>
      </c>
      <c r="J113" s="703"/>
      <c r="K113" s="687"/>
      <c r="L113" s="855"/>
      <c r="M113" s="400">
        <f t="shared" si="30"/>
        <v>5</v>
      </c>
      <c r="N113" s="409"/>
      <c r="O113" s="400">
        <v>5</v>
      </c>
      <c r="P113" s="400">
        <v>1</v>
      </c>
      <c r="Q113" s="855"/>
      <c r="R113" s="400">
        <v>5</v>
      </c>
      <c r="S113" s="400">
        <v>5</v>
      </c>
      <c r="T113" s="400">
        <v>5</v>
      </c>
      <c r="U113" s="400">
        <v>4</v>
      </c>
      <c r="V113" s="855"/>
      <c r="W113" s="400">
        <v>4</v>
      </c>
      <c r="X113" s="400">
        <v>3</v>
      </c>
      <c r="Y113" s="400">
        <v>5</v>
      </c>
      <c r="Z113" s="400">
        <v>4</v>
      </c>
      <c r="AA113" s="855"/>
      <c r="AB113" s="400">
        <v>5</v>
      </c>
      <c r="AC113" s="400">
        <v>0</v>
      </c>
      <c r="AD113" s="855"/>
      <c r="AE113" s="400">
        <v>5</v>
      </c>
      <c r="AF113" s="400">
        <v>5</v>
      </c>
      <c r="AG113" s="855"/>
      <c r="AH113" s="400">
        <v>5</v>
      </c>
      <c r="AI113" s="400">
        <v>3</v>
      </c>
      <c r="AJ113" s="400">
        <v>3</v>
      </c>
      <c r="AK113" s="400">
        <v>2</v>
      </c>
      <c r="AL113" s="855"/>
      <c r="AM113" s="400">
        <v>5</v>
      </c>
      <c r="AN113" s="400">
        <v>3</v>
      </c>
      <c r="AO113" s="400">
        <v>5</v>
      </c>
      <c r="AP113" s="400">
        <v>3</v>
      </c>
      <c r="AQ113" s="400">
        <v>5</v>
      </c>
      <c r="AR113" s="400">
        <v>4</v>
      </c>
      <c r="AS113" s="855"/>
      <c r="AT113" s="400">
        <v>5</v>
      </c>
      <c r="AU113" s="400">
        <v>1</v>
      </c>
      <c r="AV113" s="400">
        <v>4</v>
      </c>
      <c r="AW113" s="400">
        <v>1</v>
      </c>
      <c r="AX113" s="400">
        <v>2</v>
      </c>
      <c r="AY113" s="400">
        <v>1</v>
      </c>
      <c r="AZ113" s="400">
        <v>5</v>
      </c>
      <c r="BA113" s="400">
        <v>5</v>
      </c>
      <c r="BB113" s="409"/>
      <c r="BC113" s="400">
        <v>3</v>
      </c>
      <c r="BD113" s="400">
        <v>3</v>
      </c>
      <c r="BE113" s="855"/>
      <c r="BF113" s="400">
        <v>3</v>
      </c>
      <c r="BG113" s="400">
        <v>5</v>
      </c>
      <c r="BH113" s="855"/>
      <c r="BI113" s="400">
        <v>5</v>
      </c>
      <c r="BJ113" s="400">
        <v>5</v>
      </c>
      <c r="BK113" s="400">
        <v>3</v>
      </c>
      <c r="BL113" s="400">
        <v>5</v>
      </c>
      <c r="BM113" s="400">
        <v>5</v>
      </c>
      <c r="BN113" s="400">
        <v>5</v>
      </c>
      <c r="BO113" s="855"/>
      <c r="BP113" s="400">
        <v>5</v>
      </c>
      <c r="BQ113" s="400">
        <v>5</v>
      </c>
      <c r="BR113" s="855"/>
      <c r="BS113" s="400">
        <v>2</v>
      </c>
      <c r="BT113" s="400">
        <v>4</v>
      </c>
      <c r="BU113" s="400">
        <v>4</v>
      </c>
      <c r="BV113" s="400">
        <v>1</v>
      </c>
      <c r="BW113" s="400">
        <v>1</v>
      </c>
      <c r="BX113" s="409"/>
      <c r="BY113" s="400">
        <v>1</v>
      </c>
      <c r="BZ113" s="400">
        <v>4</v>
      </c>
      <c r="CA113" s="400">
        <v>2</v>
      </c>
      <c r="CB113" s="400">
        <v>1</v>
      </c>
      <c r="CC113" s="409"/>
      <c r="CD113" s="409"/>
      <c r="CE113" s="400">
        <v>1</v>
      </c>
      <c r="CF113" s="409"/>
      <c r="CG113" s="400">
        <v>3</v>
      </c>
      <c r="CH113" s="409"/>
      <c r="CI113" s="855"/>
      <c r="CJ113" s="409"/>
      <c r="CK113" s="400">
        <v>1</v>
      </c>
      <c r="CL113" s="855"/>
      <c r="CM113" s="689">
        <f t="shared" si="31"/>
        <v>4</v>
      </c>
      <c r="CN113" s="400">
        <f t="shared" si="32"/>
        <v>11</v>
      </c>
      <c r="CO113" s="855"/>
      <c r="CP113" s="689">
        <f t="shared" si="33"/>
        <v>3.8333333333333335</v>
      </c>
      <c r="CQ113" s="400">
        <f t="shared" si="34"/>
        <v>50</v>
      </c>
      <c r="CR113" s="855"/>
      <c r="CS113" s="689">
        <f t="shared" si="35"/>
        <v>3.3157894736842106</v>
      </c>
      <c r="CT113" s="400">
        <f t="shared" si="36"/>
        <v>137</v>
      </c>
      <c r="CU113" s="855"/>
      <c r="CV113" s="400">
        <f t="shared" si="37"/>
        <v>189</v>
      </c>
      <c r="CW113" s="689">
        <f t="shared" si="38"/>
        <v>3.5</v>
      </c>
      <c r="CX113" s="400">
        <f t="shared" si="39"/>
        <v>117</v>
      </c>
      <c r="CY113" s="855"/>
      <c r="CZ113" s="691" t="s">
        <v>1433</v>
      </c>
    </row>
    <row r="114" spans="1:104" ht="30.75" customHeight="1" x14ac:dyDescent="0.25">
      <c r="A114" s="720" t="s">
        <v>1106</v>
      </c>
      <c r="B114" s="721" t="s">
        <v>1107</v>
      </c>
      <c r="C114" s="722" t="s">
        <v>754</v>
      </c>
      <c r="D114" s="722" t="s">
        <v>515</v>
      </c>
      <c r="E114" s="907"/>
      <c r="F114" s="723" t="s">
        <v>63</v>
      </c>
      <c r="G114" s="724">
        <f>'Stage 2 - Site Information'!N216</f>
        <v>47</v>
      </c>
      <c r="H114" s="684"/>
      <c r="I114" s="685">
        <f>'Stage 2 - Site Information'!M216</f>
        <v>0.88</v>
      </c>
      <c r="J114" s="686"/>
      <c r="K114" s="687"/>
      <c r="L114" s="854"/>
      <c r="M114" s="400">
        <f t="shared" si="30"/>
        <v>5</v>
      </c>
      <c r="N114" s="409"/>
      <c r="O114" s="400">
        <v>5</v>
      </c>
      <c r="P114" s="400">
        <v>4</v>
      </c>
      <c r="Q114" s="854"/>
      <c r="R114" s="400">
        <v>5</v>
      </c>
      <c r="S114" s="400">
        <v>5</v>
      </c>
      <c r="T114" s="400">
        <v>5</v>
      </c>
      <c r="U114" s="400">
        <v>4</v>
      </c>
      <c r="V114" s="854"/>
      <c r="W114" s="400">
        <v>4</v>
      </c>
      <c r="X114" s="400">
        <v>4</v>
      </c>
      <c r="Y114" s="400">
        <v>3</v>
      </c>
      <c r="Z114" s="400">
        <v>4</v>
      </c>
      <c r="AA114" s="854"/>
      <c r="AB114" s="400">
        <v>4</v>
      </c>
      <c r="AC114" s="400">
        <v>5</v>
      </c>
      <c r="AD114" s="854"/>
      <c r="AE114" s="400">
        <v>5</v>
      </c>
      <c r="AF114" s="400">
        <v>5</v>
      </c>
      <c r="AG114" s="854"/>
      <c r="AH114" s="400">
        <v>2</v>
      </c>
      <c r="AI114" s="400">
        <v>3</v>
      </c>
      <c r="AJ114" s="400">
        <v>1</v>
      </c>
      <c r="AK114" s="400">
        <v>2</v>
      </c>
      <c r="AL114" s="854"/>
      <c r="AM114" s="400">
        <v>5</v>
      </c>
      <c r="AN114" s="400">
        <v>5</v>
      </c>
      <c r="AO114" s="400">
        <v>5</v>
      </c>
      <c r="AP114" s="400">
        <v>5</v>
      </c>
      <c r="AQ114" s="400">
        <v>5</v>
      </c>
      <c r="AR114" s="400">
        <v>3</v>
      </c>
      <c r="AS114" s="854"/>
      <c r="AT114" s="400">
        <v>4</v>
      </c>
      <c r="AU114" s="400">
        <v>5</v>
      </c>
      <c r="AV114" s="400">
        <v>5</v>
      </c>
      <c r="AW114" s="400">
        <v>5</v>
      </c>
      <c r="AX114" s="400">
        <v>5</v>
      </c>
      <c r="AY114" s="400">
        <v>5</v>
      </c>
      <c r="AZ114" s="400">
        <v>5</v>
      </c>
      <c r="BA114" s="400">
        <v>5</v>
      </c>
      <c r="BB114" s="409"/>
      <c r="BC114" s="400">
        <v>5</v>
      </c>
      <c r="BD114" s="400">
        <v>5</v>
      </c>
      <c r="BE114" s="854"/>
      <c r="BF114" s="400">
        <v>4</v>
      </c>
      <c r="BG114" s="400">
        <v>5</v>
      </c>
      <c r="BH114" s="854"/>
      <c r="BI114" s="400">
        <v>4</v>
      </c>
      <c r="BJ114" s="400">
        <v>5</v>
      </c>
      <c r="BK114" s="400">
        <v>3</v>
      </c>
      <c r="BL114" s="400">
        <v>5</v>
      </c>
      <c r="BM114" s="400">
        <v>5</v>
      </c>
      <c r="BN114" s="400">
        <v>5</v>
      </c>
      <c r="BO114" s="854"/>
      <c r="BP114" s="400">
        <v>5</v>
      </c>
      <c r="BQ114" s="400">
        <v>5</v>
      </c>
      <c r="BR114" s="854"/>
      <c r="BS114" s="400">
        <v>4</v>
      </c>
      <c r="BT114" s="400">
        <v>4</v>
      </c>
      <c r="BU114" s="400">
        <v>5</v>
      </c>
      <c r="BV114" s="400">
        <v>5</v>
      </c>
      <c r="BW114" s="400">
        <v>5</v>
      </c>
      <c r="BX114" s="409"/>
      <c r="BY114" s="400">
        <v>5</v>
      </c>
      <c r="BZ114" s="400">
        <v>4</v>
      </c>
      <c r="CA114" s="400">
        <v>2</v>
      </c>
      <c r="CB114" s="400">
        <v>4</v>
      </c>
      <c r="CC114" s="409"/>
      <c r="CD114" s="409"/>
      <c r="CE114" s="400">
        <v>4</v>
      </c>
      <c r="CF114" s="409"/>
      <c r="CG114" s="400">
        <v>5</v>
      </c>
      <c r="CH114" s="409"/>
      <c r="CI114" s="854"/>
      <c r="CJ114" s="409"/>
      <c r="CK114" s="400">
        <v>1</v>
      </c>
      <c r="CL114" s="854"/>
      <c r="CM114" s="689">
        <f t="shared" si="31"/>
        <v>4.3</v>
      </c>
      <c r="CN114" s="400">
        <f t="shared" si="32"/>
        <v>3</v>
      </c>
      <c r="CO114" s="854"/>
      <c r="CP114" s="689">
        <f t="shared" si="33"/>
        <v>3</v>
      </c>
      <c r="CQ114" s="400">
        <f t="shared" si="34"/>
        <v>82</v>
      </c>
      <c r="CR114" s="854"/>
      <c r="CS114" s="689">
        <f t="shared" si="35"/>
        <v>4.5</v>
      </c>
      <c r="CT114" s="400">
        <f t="shared" si="36"/>
        <v>5</v>
      </c>
      <c r="CU114" s="854"/>
      <c r="CV114" s="400">
        <f t="shared" si="37"/>
        <v>232</v>
      </c>
      <c r="CW114" s="689">
        <f t="shared" si="38"/>
        <v>4.2962962962962967</v>
      </c>
      <c r="CX114" s="400">
        <f t="shared" si="39"/>
        <v>1</v>
      </c>
      <c r="CY114" s="854"/>
      <c r="CZ114" s="690" t="s">
        <v>1351</v>
      </c>
    </row>
    <row r="115" spans="1:104" ht="30.75" customHeight="1" x14ac:dyDescent="0.25">
      <c r="A115" s="749" t="s">
        <v>613</v>
      </c>
      <c r="B115" s="750" t="s">
        <v>614</v>
      </c>
      <c r="C115" s="751" t="s">
        <v>615</v>
      </c>
      <c r="D115" s="751" t="s">
        <v>515</v>
      </c>
      <c r="E115" s="907" t="s">
        <v>45</v>
      </c>
      <c r="F115" s="752" t="s">
        <v>63</v>
      </c>
      <c r="G115" s="753">
        <f>'Stage 2 - Site Information'!N33</f>
        <v>100</v>
      </c>
      <c r="H115" s="684" t="s">
        <v>63</v>
      </c>
      <c r="I115" s="685">
        <f>'Stage 2 - Site Information'!M33</f>
        <v>2.56</v>
      </c>
      <c r="J115" s="686"/>
      <c r="K115" s="687"/>
      <c r="L115" s="854"/>
      <c r="M115" s="400">
        <f t="shared" si="30"/>
        <v>5</v>
      </c>
      <c r="N115" s="409"/>
      <c r="O115" s="400">
        <v>5</v>
      </c>
      <c r="P115" s="400">
        <v>5</v>
      </c>
      <c r="Q115" s="854"/>
      <c r="R115" s="400">
        <v>5</v>
      </c>
      <c r="S115" s="400">
        <v>5</v>
      </c>
      <c r="T115" s="400">
        <v>3</v>
      </c>
      <c r="U115" s="400">
        <v>4</v>
      </c>
      <c r="V115" s="854"/>
      <c r="W115" s="400">
        <v>5</v>
      </c>
      <c r="X115" s="400">
        <v>4</v>
      </c>
      <c r="Y115" s="400">
        <v>1</v>
      </c>
      <c r="Z115" s="400">
        <v>4</v>
      </c>
      <c r="AA115" s="854"/>
      <c r="AB115" s="400">
        <v>5</v>
      </c>
      <c r="AC115" s="400">
        <v>5</v>
      </c>
      <c r="AD115" s="854"/>
      <c r="AE115" s="400">
        <v>1</v>
      </c>
      <c r="AF115" s="400">
        <v>1</v>
      </c>
      <c r="AG115" s="854"/>
      <c r="AH115" s="400">
        <v>2</v>
      </c>
      <c r="AI115" s="400">
        <v>3</v>
      </c>
      <c r="AJ115" s="400">
        <v>1</v>
      </c>
      <c r="AK115" s="400">
        <v>4</v>
      </c>
      <c r="AL115" s="854"/>
      <c r="AM115" s="400">
        <v>5</v>
      </c>
      <c r="AN115" s="400">
        <v>5</v>
      </c>
      <c r="AO115" s="400">
        <v>3</v>
      </c>
      <c r="AP115" s="400">
        <v>5</v>
      </c>
      <c r="AQ115" s="400">
        <v>5</v>
      </c>
      <c r="AR115" s="400">
        <v>4</v>
      </c>
      <c r="AS115" s="854"/>
      <c r="AT115" s="400">
        <v>5</v>
      </c>
      <c r="AU115" s="400">
        <v>5</v>
      </c>
      <c r="AV115" s="400">
        <v>5</v>
      </c>
      <c r="AW115" s="400">
        <v>5</v>
      </c>
      <c r="AX115" s="400">
        <v>5</v>
      </c>
      <c r="AY115" s="400">
        <v>5</v>
      </c>
      <c r="AZ115" s="400">
        <v>5</v>
      </c>
      <c r="BA115" s="400">
        <v>5</v>
      </c>
      <c r="BB115" s="409"/>
      <c r="BC115" s="400">
        <v>5</v>
      </c>
      <c r="BD115" s="400">
        <v>5</v>
      </c>
      <c r="BE115" s="854"/>
      <c r="BF115" s="400">
        <v>5</v>
      </c>
      <c r="BG115" s="400">
        <v>5</v>
      </c>
      <c r="BH115" s="854"/>
      <c r="BI115" s="400">
        <v>4</v>
      </c>
      <c r="BJ115" s="400">
        <v>3</v>
      </c>
      <c r="BK115" s="400">
        <v>3</v>
      </c>
      <c r="BL115" s="400">
        <v>3</v>
      </c>
      <c r="BM115" s="400">
        <v>1</v>
      </c>
      <c r="BN115" s="400">
        <v>3</v>
      </c>
      <c r="BO115" s="854"/>
      <c r="BP115" s="400">
        <v>5</v>
      </c>
      <c r="BQ115" s="400">
        <v>3</v>
      </c>
      <c r="BR115" s="854"/>
      <c r="BS115" s="400">
        <v>5</v>
      </c>
      <c r="BT115" s="400">
        <v>4</v>
      </c>
      <c r="BU115" s="400">
        <v>4</v>
      </c>
      <c r="BV115" s="400">
        <v>5</v>
      </c>
      <c r="BW115" s="400">
        <v>5</v>
      </c>
      <c r="BX115" s="409"/>
      <c r="BY115" s="400">
        <v>5</v>
      </c>
      <c r="BZ115" s="400">
        <v>5</v>
      </c>
      <c r="CA115" s="400">
        <v>3</v>
      </c>
      <c r="CB115" s="400">
        <v>5</v>
      </c>
      <c r="CC115" s="409"/>
      <c r="CD115" s="409"/>
      <c r="CE115" s="400">
        <v>5</v>
      </c>
      <c r="CF115" s="409"/>
      <c r="CG115" s="400">
        <v>4</v>
      </c>
      <c r="CH115" s="409"/>
      <c r="CI115" s="854"/>
      <c r="CJ115" s="409"/>
      <c r="CK115" s="400">
        <v>5</v>
      </c>
      <c r="CL115" s="854"/>
      <c r="CM115" s="689">
        <f t="shared" si="31"/>
        <v>4.0999999999999996</v>
      </c>
      <c r="CN115" s="400">
        <f t="shared" si="32"/>
        <v>8</v>
      </c>
      <c r="CO115" s="854"/>
      <c r="CP115" s="689">
        <f t="shared" si="33"/>
        <v>2</v>
      </c>
      <c r="CQ115" s="400">
        <f t="shared" si="34"/>
        <v>113</v>
      </c>
      <c r="CR115" s="854"/>
      <c r="CS115" s="689">
        <f t="shared" si="35"/>
        <v>4.3947368421052628</v>
      </c>
      <c r="CT115" s="400">
        <f t="shared" si="36"/>
        <v>10</v>
      </c>
      <c r="CU115" s="854"/>
      <c r="CV115" s="400">
        <f t="shared" si="37"/>
        <v>220</v>
      </c>
      <c r="CW115" s="689">
        <f t="shared" si="38"/>
        <v>4.0740740740740744</v>
      </c>
      <c r="CX115" s="400">
        <f t="shared" si="39"/>
        <v>5</v>
      </c>
      <c r="CY115" s="854"/>
      <c r="CZ115" s="690" t="s">
        <v>1342</v>
      </c>
    </row>
    <row r="116" spans="1:104" ht="30.75" customHeight="1" x14ac:dyDescent="0.25">
      <c r="A116" s="749" t="s">
        <v>1196</v>
      </c>
      <c r="B116" s="750" t="s">
        <v>1197</v>
      </c>
      <c r="C116" s="751" t="s">
        <v>1198</v>
      </c>
      <c r="D116" s="751" t="s">
        <v>515</v>
      </c>
      <c r="E116" s="907" t="s">
        <v>45</v>
      </c>
      <c r="F116" s="752" t="s">
        <v>63</v>
      </c>
      <c r="G116" s="753">
        <f>'Stage 2 - Site Information'!N251</f>
        <v>106</v>
      </c>
      <c r="H116" s="684"/>
      <c r="I116" s="685">
        <f>'Stage 2 - Site Information'!M251</f>
        <v>2.74</v>
      </c>
      <c r="J116" s="686"/>
      <c r="K116" s="687"/>
      <c r="L116" s="854"/>
      <c r="M116" s="400">
        <f t="shared" si="30"/>
        <v>5</v>
      </c>
      <c r="N116" s="409"/>
      <c r="O116" s="400">
        <v>5</v>
      </c>
      <c r="P116" s="400">
        <v>3</v>
      </c>
      <c r="Q116" s="854"/>
      <c r="R116" s="400">
        <v>3</v>
      </c>
      <c r="S116" s="400">
        <v>5</v>
      </c>
      <c r="T116" s="400">
        <v>5</v>
      </c>
      <c r="U116" s="400">
        <v>5</v>
      </c>
      <c r="V116" s="854"/>
      <c r="W116" s="400">
        <v>4</v>
      </c>
      <c r="X116" s="400">
        <v>5</v>
      </c>
      <c r="Y116" s="400">
        <v>5</v>
      </c>
      <c r="Z116" s="400">
        <v>4</v>
      </c>
      <c r="AA116" s="854"/>
      <c r="AB116" s="400">
        <v>5</v>
      </c>
      <c r="AC116" s="400">
        <v>5</v>
      </c>
      <c r="AD116" s="854"/>
      <c r="AE116" s="400">
        <v>1</v>
      </c>
      <c r="AF116" s="400">
        <v>3</v>
      </c>
      <c r="AG116" s="854"/>
      <c r="AH116" s="400">
        <v>3</v>
      </c>
      <c r="AI116" s="400">
        <v>3</v>
      </c>
      <c r="AJ116" s="400">
        <v>3</v>
      </c>
      <c r="AK116" s="400">
        <v>2</v>
      </c>
      <c r="AL116" s="854"/>
      <c r="AM116" s="400">
        <v>5</v>
      </c>
      <c r="AN116" s="400">
        <v>3</v>
      </c>
      <c r="AO116" s="400">
        <v>5</v>
      </c>
      <c r="AP116" s="400">
        <v>5</v>
      </c>
      <c r="AQ116" s="400">
        <v>5</v>
      </c>
      <c r="AR116" s="400">
        <v>5</v>
      </c>
      <c r="AS116" s="854"/>
      <c r="AT116" s="400">
        <v>5</v>
      </c>
      <c r="AU116" s="400">
        <v>2</v>
      </c>
      <c r="AV116" s="400">
        <v>5</v>
      </c>
      <c r="AW116" s="400">
        <v>5</v>
      </c>
      <c r="AX116" s="400">
        <v>5</v>
      </c>
      <c r="AY116" s="400">
        <v>5</v>
      </c>
      <c r="AZ116" s="400">
        <v>1</v>
      </c>
      <c r="BA116" s="400">
        <v>5</v>
      </c>
      <c r="BB116" s="409"/>
      <c r="BC116" s="400">
        <v>4</v>
      </c>
      <c r="BD116" s="400">
        <v>4</v>
      </c>
      <c r="BE116" s="854"/>
      <c r="BF116" s="400">
        <v>5</v>
      </c>
      <c r="BG116" s="400">
        <v>5</v>
      </c>
      <c r="BH116" s="854"/>
      <c r="BI116" s="400">
        <v>5</v>
      </c>
      <c r="BJ116" s="400">
        <v>5</v>
      </c>
      <c r="BK116" s="400">
        <v>1</v>
      </c>
      <c r="BL116" s="400">
        <v>5</v>
      </c>
      <c r="BM116" s="400">
        <v>5</v>
      </c>
      <c r="BN116" s="400">
        <v>5</v>
      </c>
      <c r="BO116" s="854"/>
      <c r="BP116" s="400">
        <v>5</v>
      </c>
      <c r="BQ116" s="400">
        <v>5</v>
      </c>
      <c r="BR116" s="854"/>
      <c r="BS116" s="400">
        <v>3</v>
      </c>
      <c r="BT116" s="400">
        <v>2</v>
      </c>
      <c r="BU116" s="400">
        <v>3</v>
      </c>
      <c r="BV116" s="400">
        <v>5</v>
      </c>
      <c r="BW116" s="400">
        <v>3</v>
      </c>
      <c r="BX116" s="409"/>
      <c r="BY116" s="400">
        <v>4</v>
      </c>
      <c r="BZ116" s="400">
        <v>4</v>
      </c>
      <c r="CA116" s="400">
        <v>2</v>
      </c>
      <c r="CB116" s="400">
        <v>3</v>
      </c>
      <c r="CC116" s="409"/>
      <c r="CD116" s="409"/>
      <c r="CE116" s="400">
        <v>3</v>
      </c>
      <c r="CF116" s="409"/>
      <c r="CG116" s="400">
        <v>5</v>
      </c>
      <c r="CH116" s="409"/>
      <c r="CI116" s="854"/>
      <c r="CJ116" s="409"/>
      <c r="CK116" s="400">
        <v>5</v>
      </c>
      <c r="CL116" s="854"/>
      <c r="CM116" s="689">
        <f t="shared" si="31"/>
        <v>4.5999999999999996</v>
      </c>
      <c r="CN116" s="400">
        <f t="shared" si="32"/>
        <v>1</v>
      </c>
      <c r="CO116" s="854"/>
      <c r="CP116" s="689">
        <f t="shared" si="33"/>
        <v>2.5</v>
      </c>
      <c r="CQ116" s="400">
        <f t="shared" si="34"/>
        <v>100</v>
      </c>
      <c r="CR116" s="854"/>
      <c r="CS116" s="689">
        <f t="shared" si="35"/>
        <v>4.1315789473684212</v>
      </c>
      <c r="CT116" s="400">
        <f t="shared" si="36"/>
        <v>37</v>
      </c>
      <c r="CU116" s="854"/>
      <c r="CV116" s="400">
        <f t="shared" si="37"/>
        <v>218</v>
      </c>
      <c r="CW116" s="689">
        <f t="shared" si="38"/>
        <v>4.0370370370370372</v>
      </c>
      <c r="CX116" s="400">
        <f t="shared" si="39"/>
        <v>7</v>
      </c>
      <c r="CY116" s="854"/>
      <c r="CZ116" s="701" t="s">
        <v>1370</v>
      </c>
    </row>
    <row r="117" spans="1:104" ht="30.75" customHeight="1" x14ac:dyDescent="0.25">
      <c r="A117" s="720" t="s">
        <v>619</v>
      </c>
      <c r="B117" s="721" t="s">
        <v>620</v>
      </c>
      <c r="C117" s="722" t="s">
        <v>621</v>
      </c>
      <c r="D117" s="722" t="s">
        <v>515</v>
      </c>
      <c r="E117" s="907"/>
      <c r="F117" s="723" t="s">
        <v>63</v>
      </c>
      <c r="G117" s="724">
        <f>'Stage 2 - Site Information'!N35</f>
        <v>2</v>
      </c>
      <c r="H117" s="684"/>
      <c r="I117" s="685">
        <f>'Stage 2 - Site Information'!M35</f>
        <v>0.37</v>
      </c>
      <c r="J117" s="686"/>
      <c r="K117" s="687"/>
      <c r="L117" s="854"/>
      <c r="M117" s="400">
        <f t="shared" si="30"/>
        <v>5</v>
      </c>
      <c r="N117" s="409"/>
      <c r="O117" s="400">
        <v>5</v>
      </c>
      <c r="P117" s="400">
        <v>1</v>
      </c>
      <c r="Q117" s="854"/>
      <c r="R117" s="400">
        <v>5</v>
      </c>
      <c r="S117" s="400">
        <v>5</v>
      </c>
      <c r="T117" s="400">
        <v>5</v>
      </c>
      <c r="U117" s="400">
        <v>4</v>
      </c>
      <c r="V117" s="854"/>
      <c r="W117" s="400">
        <v>4</v>
      </c>
      <c r="X117" s="400">
        <v>3</v>
      </c>
      <c r="Y117" s="400">
        <v>5</v>
      </c>
      <c r="Z117" s="400">
        <v>4</v>
      </c>
      <c r="AA117" s="854"/>
      <c r="AB117" s="400">
        <v>5</v>
      </c>
      <c r="AC117" s="400">
        <v>0</v>
      </c>
      <c r="AD117" s="854"/>
      <c r="AE117" s="400">
        <v>1</v>
      </c>
      <c r="AF117" s="400">
        <v>1</v>
      </c>
      <c r="AG117" s="854"/>
      <c r="AH117" s="400">
        <v>3</v>
      </c>
      <c r="AI117" s="400">
        <v>3</v>
      </c>
      <c r="AJ117" s="400">
        <v>3</v>
      </c>
      <c r="AK117" s="400">
        <v>2</v>
      </c>
      <c r="AL117" s="854"/>
      <c r="AM117" s="400">
        <v>5</v>
      </c>
      <c r="AN117" s="400">
        <v>3</v>
      </c>
      <c r="AO117" s="400">
        <v>5</v>
      </c>
      <c r="AP117" s="400">
        <v>3</v>
      </c>
      <c r="AQ117" s="400">
        <v>5</v>
      </c>
      <c r="AR117" s="400">
        <v>3</v>
      </c>
      <c r="AS117" s="854"/>
      <c r="AT117" s="400">
        <v>5</v>
      </c>
      <c r="AU117" s="400">
        <v>5</v>
      </c>
      <c r="AV117" s="400">
        <v>5</v>
      </c>
      <c r="AW117" s="400">
        <v>5</v>
      </c>
      <c r="AX117" s="400">
        <v>5</v>
      </c>
      <c r="AY117" s="400">
        <v>5</v>
      </c>
      <c r="AZ117" s="400">
        <v>5</v>
      </c>
      <c r="BA117" s="400">
        <v>5</v>
      </c>
      <c r="BB117" s="409"/>
      <c r="BC117" s="400">
        <v>5</v>
      </c>
      <c r="BD117" s="400">
        <v>5</v>
      </c>
      <c r="BE117" s="854"/>
      <c r="BF117" s="400">
        <v>5</v>
      </c>
      <c r="BG117" s="400">
        <v>5</v>
      </c>
      <c r="BH117" s="854"/>
      <c r="BI117" s="400">
        <v>5</v>
      </c>
      <c r="BJ117" s="400">
        <v>5</v>
      </c>
      <c r="BK117" s="400">
        <v>3</v>
      </c>
      <c r="BL117" s="400">
        <v>5</v>
      </c>
      <c r="BM117" s="400">
        <v>1</v>
      </c>
      <c r="BN117" s="400">
        <v>5</v>
      </c>
      <c r="BO117" s="854"/>
      <c r="BP117" s="400">
        <v>5</v>
      </c>
      <c r="BQ117" s="400">
        <v>5</v>
      </c>
      <c r="BR117" s="854"/>
      <c r="BS117" s="400">
        <v>3</v>
      </c>
      <c r="BT117" s="400">
        <v>2</v>
      </c>
      <c r="BU117" s="400">
        <v>4</v>
      </c>
      <c r="BV117" s="400">
        <v>5</v>
      </c>
      <c r="BW117" s="400">
        <v>4</v>
      </c>
      <c r="BX117" s="409"/>
      <c r="BY117" s="400">
        <v>5</v>
      </c>
      <c r="BZ117" s="400">
        <v>5</v>
      </c>
      <c r="CA117" s="400">
        <v>4</v>
      </c>
      <c r="CB117" s="400">
        <v>4</v>
      </c>
      <c r="CC117" s="409"/>
      <c r="CD117" s="409"/>
      <c r="CE117" s="400">
        <v>4</v>
      </c>
      <c r="CF117" s="409"/>
      <c r="CG117" s="400">
        <v>5</v>
      </c>
      <c r="CH117" s="409"/>
      <c r="CI117" s="854"/>
      <c r="CJ117" s="409"/>
      <c r="CK117" s="400">
        <v>1</v>
      </c>
      <c r="CL117" s="854"/>
      <c r="CM117" s="689">
        <f t="shared" si="31"/>
        <v>4</v>
      </c>
      <c r="CN117" s="400">
        <f t="shared" si="32"/>
        <v>11</v>
      </c>
      <c r="CO117" s="854"/>
      <c r="CP117" s="689">
        <f t="shared" si="33"/>
        <v>2.1666666666666665</v>
      </c>
      <c r="CQ117" s="400">
        <f t="shared" si="34"/>
        <v>108</v>
      </c>
      <c r="CR117" s="854"/>
      <c r="CS117" s="689">
        <f t="shared" si="35"/>
        <v>4.3157894736842106</v>
      </c>
      <c r="CT117" s="400">
        <f t="shared" si="36"/>
        <v>18</v>
      </c>
      <c r="CU117" s="854"/>
      <c r="CV117" s="400">
        <f t="shared" si="37"/>
        <v>217</v>
      </c>
      <c r="CW117" s="689">
        <f t="shared" si="38"/>
        <v>4.0185185185185182</v>
      </c>
      <c r="CX117" s="400">
        <f t="shared" si="39"/>
        <v>9</v>
      </c>
      <c r="CY117" s="854"/>
      <c r="CZ117" s="690"/>
    </row>
    <row r="118" spans="1:104" ht="30.75" customHeight="1" x14ac:dyDescent="0.25">
      <c r="A118" s="720" t="s">
        <v>636</v>
      </c>
      <c r="B118" s="721" t="s">
        <v>637</v>
      </c>
      <c r="C118" s="722" t="s">
        <v>638</v>
      </c>
      <c r="D118" s="722" t="s">
        <v>515</v>
      </c>
      <c r="E118" s="907"/>
      <c r="F118" s="723" t="s">
        <v>63</v>
      </c>
      <c r="G118" s="724">
        <f>'Stage 2 - Site Information'!N41</f>
        <v>0</v>
      </c>
      <c r="H118" s="684" t="s">
        <v>63</v>
      </c>
      <c r="I118" s="685">
        <f>'Stage 2 - Site Information'!M41</f>
        <v>0.27</v>
      </c>
      <c r="J118" s="686"/>
      <c r="K118" s="687"/>
      <c r="L118" s="854"/>
      <c r="M118" s="400">
        <f t="shared" si="30"/>
        <v>5</v>
      </c>
      <c r="N118" s="409"/>
      <c r="O118" s="400">
        <v>5</v>
      </c>
      <c r="P118" s="400">
        <v>5</v>
      </c>
      <c r="Q118" s="854"/>
      <c r="R118" s="400">
        <v>5</v>
      </c>
      <c r="S118" s="400">
        <v>5</v>
      </c>
      <c r="T118" s="400">
        <v>5</v>
      </c>
      <c r="U118" s="400">
        <v>5</v>
      </c>
      <c r="V118" s="854"/>
      <c r="W118" s="400">
        <v>4</v>
      </c>
      <c r="X118" s="400">
        <v>3</v>
      </c>
      <c r="Y118" s="400">
        <v>3</v>
      </c>
      <c r="Z118" s="400">
        <v>4</v>
      </c>
      <c r="AA118" s="854"/>
      <c r="AB118" s="400">
        <v>3</v>
      </c>
      <c r="AC118" s="400">
        <v>1</v>
      </c>
      <c r="AD118" s="854"/>
      <c r="AE118" s="400">
        <v>1</v>
      </c>
      <c r="AF118" s="400">
        <v>1</v>
      </c>
      <c r="AG118" s="854"/>
      <c r="AH118" s="400">
        <v>2</v>
      </c>
      <c r="AI118" s="400">
        <v>1</v>
      </c>
      <c r="AJ118" s="400">
        <v>1</v>
      </c>
      <c r="AK118" s="400">
        <v>2</v>
      </c>
      <c r="AL118" s="854"/>
      <c r="AM118" s="400">
        <v>5</v>
      </c>
      <c r="AN118" s="400">
        <v>3</v>
      </c>
      <c r="AO118" s="400">
        <v>5</v>
      </c>
      <c r="AP118" s="400">
        <v>4</v>
      </c>
      <c r="AQ118" s="400">
        <v>5</v>
      </c>
      <c r="AR118" s="400">
        <v>5</v>
      </c>
      <c r="AS118" s="854"/>
      <c r="AT118" s="400">
        <v>5</v>
      </c>
      <c r="AU118" s="400">
        <v>5</v>
      </c>
      <c r="AV118" s="400">
        <v>5</v>
      </c>
      <c r="AW118" s="400">
        <v>5</v>
      </c>
      <c r="AX118" s="400">
        <v>5</v>
      </c>
      <c r="AY118" s="400">
        <v>5</v>
      </c>
      <c r="AZ118" s="400">
        <v>5</v>
      </c>
      <c r="BA118" s="400">
        <v>5</v>
      </c>
      <c r="BB118" s="409"/>
      <c r="BC118" s="400">
        <v>5</v>
      </c>
      <c r="BD118" s="400">
        <v>5</v>
      </c>
      <c r="BE118" s="854"/>
      <c r="BF118" s="400">
        <v>5</v>
      </c>
      <c r="BG118" s="400">
        <v>5</v>
      </c>
      <c r="BH118" s="854"/>
      <c r="BI118" s="400">
        <v>5</v>
      </c>
      <c r="BJ118" s="400">
        <v>5</v>
      </c>
      <c r="BK118" s="400">
        <v>3</v>
      </c>
      <c r="BL118" s="400">
        <v>5</v>
      </c>
      <c r="BM118" s="400">
        <v>5</v>
      </c>
      <c r="BN118" s="400">
        <v>3</v>
      </c>
      <c r="BO118" s="854"/>
      <c r="BP118" s="400">
        <v>5</v>
      </c>
      <c r="BQ118" s="400">
        <v>5</v>
      </c>
      <c r="BR118" s="854"/>
      <c r="BS118" s="400">
        <v>4</v>
      </c>
      <c r="BT118" s="400">
        <v>2</v>
      </c>
      <c r="BU118" s="400">
        <v>5</v>
      </c>
      <c r="BV118" s="400">
        <v>4</v>
      </c>
      <c r="BW118" s="400">
        <v>4</v>
      </c>
      <c r="BX118" s="409"/>
      <c r="BY118" s="400">
        <v>5</v>
      </c>
      <c r="BZ118" s="400">
        <v>4</v>
      </c>
      <c r="CA118" s="400">
        <v>5</v>
      </c>
      <c r="CB118" s="400">
        <v>4</v>
      </c>
      <c r="CC118" s="409"/>
      <c r="CD118" s="409"/>
      <c r="CE118" s="400">
        <v>3</v>
      </c>
      <c r="CF118" s="409"/>
      <c r="CG118" s="400">
        <v>5</v>
      </c>
      <c r="CH118" s="409"/>
      <c r="CI118" s="854"/>
      <c r="CJ118" s="409"/>
      <c r="CK118" s="400">
        <v>1</v>
      </c>
      <c r="CL118" s="854"/>
      <c r="CM118" s="689">
        <f t="shared" si="31"/>
        <v>3.8</v>
      </c>
      <c r="CN118" s="400">
        <f t="shared" si="32"/>
        <v>19</v>
      </c>
      <c r="CO118" s="854"/>
      <c r="CP118" s="689">
        <f t="shared" si="33"/>
        <v>1.3333333333333333</v>
      </c>
      <c r="CQ118" s="400">
        <f t="shared" si="34"/>
        <v>139</v>
      </c>
      <c r="CR118" s="854"/>
      <c r="CS118" s="689">
        <f t="shared" si="35"/>
        <v>4.4473684210526319</v>
      </c>
      <c r="CT118" s="400">
        <f t="shared" si="36"/>
        <v>9</v>
      </c>
      <c r="CU118" s="854"/>
      <c r="CV118" s="400">
        <f t="shared" si="37"/>
        <v>215</v>
      </c>
      <c r="CW118" s="689">
        <f t="shared" si="38"/>
        <v>3.9814814814814814</v>
      </c>
      <c r="CX118" s="400">
        <f t="shared" si="39"/>
        <v>11</v>
      </c>
      <c r="CY118" s="854"/>
      <c r="CZ118" s="690"/>
    </row>
    <row r="119" spans="1:104" ht="30.75" customHeight="1" x14ac:dyDescent="0.25">
      <c r="A119" s="720" t="s">
        <v>916</v>
      </c>
      <c r="B119" s="721" t="s">
        <v>917</v>
      </c>
      <c r="C119" s="722" t="s">
        <v>689</v>
      </c>
      <c r="D119" s="722" t="s">
        <v>515</v>
      </c>
      <c r="E119" s="907"/>
      <c r="F119" s="723" t="s">
        <v>63</v>
      </c>
      <c r="G119" s="724">
        <f>'Stage 2 - Site Information'!N146</f>
        <v>9</v>
      </c>
      <c r="H119" s="684"/>
      <c r="I119" s="685">
        <f>'Stage 2 - Site Information'!M146</f>
        <v>0.25</v>
      </c>
      <c r="J119" s="686"/>
      <c r="K119" s="687"/>
      <c r="L119" s="854"/>
      <c r="M119" s="400">
        <f t="shared" si="30"/>
        <v>5</v>
      </c>
      <c r="N119" s="409"/>
      <c r="O119" s="400">
        <v>5</v>
      </c>
      <c r="P119" s="400">
        <v>5</v>
      </c>
      <c r="Q119" s="854"/>
      <c r="R119" s="400">
        <v>3</v>
      </c>
      <c r="S119" s="400">
        <v>5</v>
      </c>
      <c r="T119" s="400">
        <v>1</v>
      </c>
      <c r="U119" s="400">
        <v>4</v>
      </c>
      <c r="V119" s="854"/>
      <c r="W119" s="400">
        <v>4</v>
      </c>
      <c r="X119" s="400">
        <v>3</v>
      </c>
      <c r="Y119" s="400">
        <v>1</v>
      </c>
      <c r="Z119" s="400">
        <v>4</v>
      </c>
      <c r="AA119" s="854"/>
      <c r="AB119" s="400">
        <v>5</v>
      </c>
      <c r="AC119" s="400">
        <v>1</v>
      </c>
      <c r="AD119" s="854"/>
      <c r="AE119" s="400">
        <v>1</v>
      </c>
      <c r="AF119" s="400">
        <v>1</v>
      </c>
      <c r="AG119" s="854"/>
      <c r="AH119" s="400">
        <v>2</v>
      </c>
      <c r="AI119" s="400">
        <v>3</v>
      </c>
      <c r="AJ119" s="400">
        <v>3</v>
      </c>
      <c r="AK119" s="400">
        <v>2</v>
      </c>
      <c r="AL119" s="854"/>
      <c r="AM119" s="400">
        <v>5</v>
      </c>
      <c r="AN119" s="400">
        <v>4</v>
      </c>
      <c r="AO119" s="400">
        <v>5</v>
      </c>
      <c r="AP119" s="400">
        <v>4</v>
      </c>
      <c r="AQ119" s="400">
        <v>5</v>
      </c>
      <c r="AR119" s="400">
        <v>5</v>
      </c>
      <c r="AS119" s="854"/>
      <c r="AT119" s="400">
        <v>5</v>
      </c>
      <c r="AU119" s="400">
        <v>5</v>
      </c>
      <c r="AV119" s="400">
        <v>5</v>
      </c>
      <c r="AW119" s="400">
        <v>5</v>
      </c>
      <c r="AX119" s="400">
        <v>2</v>
      </c>
      <c r="AY119" s="400">
        <v>5</v>
      </c>
      <c r="AZ119" s="400">
        <v>5</v>
      </c>
      <c r="BA119" s="400">
        <v>5</v>
      </c>
      <c r="BB119" s="409"/>
      <c r="BC119" s="400">
        <v>5</v>
      </c>
      <c r="BD119" s="400">
        <v>5</v>
      </c>
      <c r="BE119" s="854"/>
      <c r="BF119" s="400">
        <v>5</v>
      </c>
      <c r="BG119" s="400">
        <v>5</v>
      </c>
      <c r="BH119" s="854"/>
      <c r="BI119" s="400">
        <v>5</v>
      </c>
      <c r="BJ119" s="400">
        <v>5</v>
      </c>
      <c r="BK119" s="400">
        <v>3</v>
      </c>
      <c r="BL119" s="400">
        <v>5</v>
      </c>
      <c r="BM119" s="400">
        <v>4</v>
      </c>
      <c r="BN119" s="400">
        <v>5</v>
      </c>
      <c r="BO119" s="854"/>
      <c r="BP119" s="400">
        <v>5</v>
      </c>
      <c r="BQ119" s="400">
        <v>3</v>
      </c>
      <c r="BR119" s="854"/>
      <c r="BS119" s="400">
        <v>4</v>
      </c>
      <c r="BT119" s="400">
        <v>2</v>
      </c>
      <c r="BU119" s="400">
        <v>4</v>
      </c>
      <c r="BV119" s="400">
        <v>5</v>
      </c>
      <c r="BW119" s="400">
        <v>5</v>
      </c>
      <c r="BX119" s="409"/>
      <c r="BY119" s="400">
        <v>5</v>
      </c>
      <c r="BZ119" s="400">
        <v>4</v>
      </c>
      <c r="CA119" s="400">
        <v>4</v>
      </c>
      <c r="CB119" s="400">
        <v>4</v>
      </c>
      <c r="CC119" s="409"/>
      <c r="CD119" s="409"/>
      <c r="CE119" s="400">
        <v>4</v>
      </c>
      <c r="CF119" s="409"/>
      <c r="CG119" s="400">
        <v>5</v>
      </c>
      <c r="CH119" s="409"/>
      <c r="CI119" s="854"/>
      <c r="CJ119" s="409"/>
      <c r="CK119" s="400">
        <v>1</v>
      </c>
      <c r="CL119" s="854"/>
      <c r="CM119" s="689">
        <f t="shared" si="31"/>
        <v>3.1</v>
      </c>
      <c r="CN119" s="400">
        <f t="shared" si="32"/>
        <v>111</v>
      </c>
      <c r="CO119" s="854"/>
      <c r="CP119" s="689">
        <f t="shared" si="33"/>
        <v>2</v>
      </c>
      <c r="CQ119" s="400">
        <f t="shared" si="34"/>
        <v>113</v>
      </c>
      <c r="CR119" s="854"/>
      <c r="CS119" s="689">
        <f t="shared" si="35"/>
        <v>4.3947368421052628</v>
      </c>
      <c r="CT119" s="400">
        <f t="shared" si="36"/>
        <v>10</v>
      </c>
      <c r="CU119" s="854"/>
      <c r="CV119" s="400">
        <f t="shared" si="37"/>
        <v>210</v>
      </c>
      <c r="CW119" s="689">
        <f t="shared" si="38"/>
        <v>3.8888888888888888</v>
      </c>
      <c r="CX119" s="400">
        <f t="shared" si="39"/>
        <v>23</v>
      </c>
      <c r="CY119" s="854"/>
      <c r="CZ119" s="690"/>
    </row>
    <row r="120" spans="1:104" ht="30.75" customHeight="1" x14ac:dyDescent="0.25">
      <c r="A120" s="720" t="s">
        <v>1110</v>
      </c>
      <c r="B120" s="721" t="s">
        <v>1111</v>
      </c>
      <c r="C120" s="722" t="s">
        <v>1112</v>
      </c>
      <c r="D120" s="722" t="s">
        <v>515</v>
      </c>
      <c r="E120" s="907"/>
      <c r="F120" s="723" t="s">
        <v>63</v>
      </c>
      <c r="G120" s="724">
        <f>'Stage 2 - Site Information'!N218</f>
        <v>30</v>
      </c>
      <c r="H120" s="684"/>
      <c r="I120" s="685">
        <f>'Stage 2 - Site Information'!M218</f>
        <v>0.42</v>
      </c>
      <c r="J120" s="686"/>
      <c r="K120" s="687"/>
      <c r="L120" s="854"/>
      <c r="M120" s="400">
        <f t="shared" si="30"/>
        <v>5</v>
      </c>
      <c r="N120" s="409"/>
      <c r="O120" s="400">
        <v>5</v>
      </c>
      <c r="P120" s="400">
        <v>1</v>
      </c>
      <c r="Q120" s="854"/>
      <c r="R120" s="400">
        <v>5</v>
      </c>
      <c r="S120" s="400">
        <v>5</v>
      </c>
      <c r="T120" s="400">
        <v>1</v>
      </c>
      <c r="U120" s="400">
        <v>4</v>
      </c>
      <c r="V120" s="854"/>
      <c r="W120" s="400">
        <v>4</v>
      </c>
      <c r="X120" s="400">
        <v>3</v>
      </c>
      <c r="Y120" s="400">
        <v>1</v>
      </c>
      <c r="Z120" s="400">
        <v>4</v>
      </c>
      <c r="AA120" s="854"/>
      <c r="AB120" s="400">
        <v>4</v>
      </c>
      <c r="AC120" s="400">
        <v>0</v>
      </c>
      <c r="AD120" s="854"/>
      <c r="AE120" s="400">
        <v>1</v>
      </c>
      <c r="AF120" s="400">
        <v>1</v>
      </c>
      <c r="AG120" s="854"/>
      <c r="AH120" s="400">
        <v>2</v>
      </c>
      <c r="AI120" s="400">
        <v>3</v>
      </c>
      <c r="AJ120" s="400">
        <v>3</v>
      </c>
      <c r="AK120" s="400">
        <v>2</v>
      </c>
      <c r="AL120" s="854"/>
      <c r="AM120" s="400">
        <v>5</v>
      </c>
      <c r="AN120" s="400">
        <v>5</v>
      </c>
      <c r="AO120" s="400">
        <v>5</v>
      </c>
      <c r="AP120" s="400">
        <v>3</v>
      </c>
      <c r="AQ120" s="400">
        <v>5</v>
      </c>
      <c r="AR120" s="400">
        <v>5</v>
      </c>
      <c r="AS120" s="854"/>
      <c r="AT120" s="400">
        <v>5</v>
      </c>
      <c r="AU120" s="400">
        <v>5</v>
      </c>
      <c r="AV120" s="400">
        <v>5</v>
      </c>
      <c r="AW120" s="400">
        <v>5</v>
      </c>
      <c r="AX120" s="400">
        <v>5</v>
      </c>
      <c r="AY120" s="400">
        <v>5</v>
      </c>
      <c r="AZ120" s="400">
        <v>5</v>
      </c>
      <c r="BA120" s="400">
        <v>5</v>
      </c>
      <c r="BB120" s="409"/>
      <c r="BC120" s="400">
        <v>5</v>
      </c>
      <c r="BD120" s="400">
        <v>5</v>
      </c>
      <c r="BE120" s="854"/>
      <c r="BF120" s="400">
        <v>5</v>
      </c>
      <c r="BG120" s="400">
        <v>5</v>
      </c>
      <c r="BH120" s="854"/>
      <c r="BI120" s="400">
        <v>5</v>
      </c>
      <c r="BJ120" s="400">
        <v>3</v>
      </c>
      <c r="BK120" s="400">
        <v>3</v>
      </c>
      <c r="BL120" s="400">
        <v>5</v>
      </c>
      <c r="BM120" s="400">
        <v>4</v>
      </c>
      <c r="BN120" s="400">
        <v>5</v>
      </c>
      <c r="BO120" s="854"/>
      <c r="BP120" s="400">
        <v>3</v>
      </c>
      <c r="BQ120" s="400">
        <v>5</v>
      </c>
      <c r="BR120" s="854"/>
      <c r="BS120" s="400">
        <v>3</v>
      </c>
      <c r="BT120" s="400">
        <v>2</v>
      </c>
      <c r="BU120" s="400">
        <v>3</v>
      </c>
      <c r="BV120" s="400">
        <v>5</v>
      </c>
      <c r="BW120" s="400">
        <v>5</v>
      </c>
      <c r="BX120" s="409"/>
      <c r="BY120" s="400">
        <v>5</v>
      </c>
      <c r="BZ120" s="400">
        <v>4</v>
      </c>
      <c r="CA120" s="400">
        <v>5</v>
      </c>
      <c r="CB120" s="400">
        <v>4</v>
      </c>
      <c r="CC120" s="409"/>
      <c r="CD120" s="409"/>
      <c r="CE120" s="400">
        <v>4</v>
      </c>
      <c r="CF120" s="409"/>
      <c r="CG120" s="400">
        <v>5</v>
      </c>
      <c r="CH120" s="409"/>
      <c r="CI120" s="854"/>
      <c r="CJ120" s="409"/>
      <c r="CK120" s="400">
        <v>1</v>
      </c>
      <c r="CL120" s="854"/>
      <c r="CM120" s="689">
        <f t="shared" si="31"/>
        <v>3.1</v>
      </c>
      <c r="CN120" s="400">
        <f t="shared" si="32"/>
        <v>111</v>
      </c>
      <c r="CO120" s="854"/>
      <c r="CP120" s="689">
        <f t="shared" si="33"/>
        <v>2</v>
      </c>
      <c r="CQ120" s="400">
        <f t="shared" si="34"/>
        <v>113</v>
      </c>
      <c r="CR120" s="854"/>
      <c r="CS120" s="689">
        <f t="shared" si="35"/>
        <v>4.3947368421052628</v>
      </c>
      <c r="CT120" s="400">
        <f t="shared" si="36"/>
        <v>10</v>
      </c>
      <c r="CU120" s="854"/>
      <c r="CV120" s="400">
        <f t="shared" si="37"/>
        <v>210</v>
      </c>
      <c r="CW120" s="689">
        <f t="shared" si="38"/>
        <v>3.8888888888888888</v>
      </c>
      <c r="CX120" s="400">
        <f t="shared" si="39"/>
        <v>23</v>
      </c>
      <c r="CY120" s="854"/>
      <c r="CZ120" s="690" t="s">
        <v>1351</v>
      </c>
    </row>
    <row r="121" spans="1:104" ht="30.75" customHeight="1" x14ac:dyDescent="0.25">
      <c r="A121" s="720" t="s">
        <v>1147</v>
      </c>
      <c r="B121" s="721" t="s">
        <v>1148</v>
      </c>
      <c r="C121" s="722" t="s">
        <v>1149</v>
      </c>
      <c r="D121" s="722" t="s">
        <v>515</v>
      </c>
      <c r="E121" s="907"/>
      <c r="F121" s="723" t="s">
        <v>63</v>
      </c>
      <c r="G121" s="724">
        <f>'Stage 2 - Site Information'!N231</f>
        <v>8</v>
      </c>
      <c r="H121" s="684"/>
      <c r="I121" s="685">
        <f>'Stage 2 - Site Information'!M231</f>
        <v>0.27</v>
      </c>
      <c r="J121" s="686"/>
      <c r="K121" s="687"/>
      <c r="L121" s="854"/>
      <c r="M121" s="400">
        <f t="shared" si="30"/>
        <v>5</v>
      </c>
      <c r="N121" s="409"/>
      <c r="O121" s="400">
        <v>5</v>
      </c>
      <c r="P121" s="400">
        <v>5</v>
      </c>
      <c r="Q121" s="854"/>
      <c r="R121" s="400">
        <v>5</v>
      </c>
      <c r="S121" s="400">
        <v>5</v>
      </c>
      <c r="T121" s="400">
        <v>3</v>
      </c>
      <c r="U121" s="400">
        <v>4</v>
      </c>
      <c r="V121" s="854"/>
      <c r="W121" s="400">
        <v>4</v>
      </c>
      <c r="X121" s="400">
        <v>4</v>
      </c>
      <c r="Y121" s="400">
        <v>1</v>
      </c>
      <c r="Z121" s="400">
        <v>4</v>
      </c>
      <c r="AA121" s="854"/>
      <c r="AB121" s="400">
        <v>4</v>
      </c>
      <c r="AC121" s="400">
        <v>1</v>
      </c>
      <c r="AD121" s="854"/>
      <c r="AE121" s="400">
        <v>1</v>
      </c>
      <c r="AF121" s="400">
        <v>1</v>
      </c>
      <c r="AG121" s="854"/>
      <c r="AH121" s="400">
        <v>2</v>
      </c>
      <c r="AI121" s="400">
        <v>3</v>
      </c>
      <c r="AJ121" s="400">
        <v>3</v>
      </c>
      <c r="AK121" s="400">
        <v>2</v>
      </c>
      <c r="AL121" s="854"/>
      <c r="AM121" s="400">
        <v>5</v>
      </c>
      <c r="AN121" s="400">
        <v>5</v>
      </c>
      <c r="AO121" s="400">
        <v>5</v>
      </c>
      <c r="AP121" s="400">
        <v>5</v>
      </c>
      <c r="AQ121" s="400">
        <v>5</v>
      </c>
      <c r="AR121" s="400">
        <v>5</v>
      </c>
      <c r="AS121" s="854"/>
      <c r="AT121" s="400">
        <v>5</v>
      </c>
      <c r="AU121" s="400">
        <v>5</v>
      </c>
      <c r="AV121" s="400">
        <v>5</v>
      </c>
      <c r="AW121" s="400">
        <v>5</v>
      </c>
      <c r="AX121" s="400">
        <v>2</v>
      </c>
      <c r="AY121" s="400">
        <v>5</v>
      </c>
      <c r="AZ121" s="400">
        <v>5</v>
      </c>
      <c r="BA121" s="400">
        <v>5</v>
      </c>
      <c r="BB121" s="409"/>
      <c r="BC121" s="400">
        <v>5</v>
      </c>
      <c r="BD121" s="400">
        <v>5</v>
      </c>
      <c r="BE121" s="854"/>
      <c r="BF121" s="400">
        <v>5</v>
      </c>
      <c r="BG121" s="400">
        <v>5</v>
      </c>
      <c r="BH121" s="854"/>
      <c r="BI121" s="400">
        <v>3</v>
      </c>
      <c r="BJ121" s="400">
        <v>5</v>
      </c>
      <c r="BK121" s="400">
        <v>3</v>
      </c>
      <c r="BL121" s="400">
        <v>5</v>
      </c>
      <c r="BM121" s="400">
        <v>4</v>
      </c>
      <c r="BN121" s="400">
        <v>5</v>
      </c>
      <c r="BO121" s="854"/>
      <c r="BP121" s="400">
        <v>5</v>
      </c>
      <c r="BQ121" s="400">
        <v>3</v>
      </c>
      <c r="BR121" s="854"/>
      <c r="BS121" s="400">
        <v>4</v>
      </c>
      <c r="BT121" s="400">
        <v>2</v>
      </c>
      <c r="BU121" s="400">
        <v>4</v>
      </c>
      <c r="BV121" s="400">
        <v>5</v>
      </c>
      <c r="BW121" s="400">
        <v>4</v>
      </c>
      <c r="BX121" s="409"/>
      <c r="BY121" s="400">
        <v>4</v>
      </c>
      <c r="BZ121" s="400">
        <v>4</v>
      </c>
      <c r="CA121" s="400">
        <v>3</v>
      </c>
      <c r="CB121" s="400">
        <v>3</v>
      </c>
      <c r="CC121" s="409"/>
      <c r="CD121" s="409"/>
      <c r="CE121" s="400">
        <v>3</v>
      </c>
      <c r="CF121" s="409"/>
      <c r="CG121" s="400">
        <v>5</v>
      </c>
      <c r="CH121" s="409"/>
      <c r="CI121" s="854"/>
      <c r="CJ121" s="409"/>
      <c r="CK121" s="400">
        <v>1</v>
      </c>
      <c r="CL121" s="854"/>
      <c r="CM121" s="689">
        <f t="shared" si="31"/>
        <v>3.5</v>
      </c>
      <c r="CN121" s="400">
        <f t="shared" si="32"/>
        <v>50</v>
      </c>
      <c r="CO121" s="854"/>
      <c r="CP121" s="689">
        <f t="shared" si="33"/>
        <v>2</v>
      </c>
      <c r="CQ121" s="400">
        <f t="shared" si="34"/>
        <v>113</v>
      </c>
      <c r="CR121" s="854"/>
      <c r="CS121" s="689">
        <f t="shared" si="35"/>
        <v>4.2631578947368425</v>
      </c>
      <c r="CT121" s="400">
        <f t="shared" si="36"/>
        <v>23</v>
      </c>
      <c r="CU121" s="854"/>
      <c r="CV121" s="400">
        <f t="shared" si="37"/>
        <v>209</v>
      </c>
      <c r="CW121" s="689">
        <f t="shared" si="38"/>
        <v>3.8703703703703702</v>
      </c>
      <c r="CX121" s="400">
        <f t="shared" si="39"/>
        <v>26</v>
      </c>
      <c r="CY121" s="854"/>
      <c r="CZ121" s="690" t="s">
        <v>1351</v>
      </c>
    </row>
    <row r="122" spans="1:104" ht="30.75" customHeight="1" x14ac:dyDescent="0.25">
      <c r="A122" s="720" t="s">
        <v>940</v>
      </c>
      <c r="B122" s="721" t="s">
        <v>941</v>
      </c>
      <c r="C122" s="722" t="s">
        <v>942</v>
      </c>
      <c r="D122" s="722" t="s">
        <v>515</v>
      </c>
      <c r="E122" s="907"/>
      <c r="F122" s="723" t="s">
        <v>63</v>
      </c>
      <c r="G122" s="724">
        <f>'Stage 2 - Site Information'!N155</f>
        <v>44</v>
      </c>
      <c r="H122" s="684"/>
      <c r="I122" s="685">
        <f>'Stage 2 - Site Information'!M155</f>
        <v>1.47</v>
      </c>
      <c r="J122" s="686" t="s">
        <v>1519</v>
      </c>
      <c r="K122" s="687"/>
      <c r="L122" s="854"/>
      <c r="M122" s="400">
        <f t="shared" si="30"/>
        <v>5</v>
      </c>
      <c r="N122" s="409"/>
      <c r="O122" s="400">
        <v>5</v>
      </c>
      <c r="P122" s="400">
        <v>5</v>
      </c>
      <c r="Q122" s="854"/>
      <c r="R122" s="400">
        <v>3</v>
      </c>
      <c r="S122" s="400">
        <v>5</v>
      </c>
      <c r="T122" s="400">
        <v>1</v>
      </c>
      <c r="U122" s="400">
        <v>4</v>
      </c>
      <c r="V122" s="854"/>
      <c r="W122" s="400">
        <v>4</v>
      </c>
      <c r="X122" s="400">
        <v>3</v>
      </c>
      <c r="Y122" s="400">
        <v>3</v>
      </c>
      <c r="Z122" s="400">
        <v>4</v>
      </c>
      <c r="AA122" s="854"/>
      <c r="AB122" s="400">
        <v>5</v>
      </c>
      <c r="AC122" s="400">
        <v>1</v>
      </c>
      <c r="AD122" s="854"/>
      <c r="AE122" s="400">
        <v>1</v>
      </c>
      <c r="AF122" s="400">
        <v>1</v>
      </c>
      <c r="AG122" s="854"/>
      <c r="AH122" s="400">
        <v>2</v>
      </c>
      <c r="AI122" s="400">
        <v>1</v>
      </c>
      <c r="AJ122" s="400">
        <v>3</v>
      </c>
      <c r="AK122" s="400">
        <v>2</v>
      </c>
      <c r="AL122" s="854"/>
      <c r="AM122" s="400">
        <v>5</v>
      </c>
      <c r="AN122" s="400">
        <v>5</v>
      </c>
      <c r="AO122" s="400">
        <v>5</v>
      </c>
      <c r="AP122" s="400">
        <v>5</v>
      </c>
      <c r="AQ122" s="400">
        <v>5</v>
      </c>
      <c r="AR122" s="400">
        <v>5</v>
      </c>
      <c r="AS122" s="854"/>
      <c r="AT122" s="400">
        <v>5</v>
      </c>
      <c r="AU122" s="400">
        <v>5</v>
      </c>
      <c r="AV122" s="400">
        <v>5</v>
      </c>
      <c r="AW122" s="400">
        <v>5</v>
      </c>
      <c r="AX122" s="400">
        <v>5</v>
      </c>
      <c r="AY122" s="400">
        <v>5</v>
      </c>
      <c r="AZ122" s="400">
        <v>5</v>
      </c>
      <c r="BA122" s="400">
        <v>5</v>
      </c>
      <c r="BB122" s="409"/>
      <c r="BC122" s="400">
        <v>5</v>
      </c>
      <c r="BD122" s="400">
        <v>5</v>
      </c>
      <c r="BE122" s="854"/>
      <c r="BF122" s="400">
        <v>5</v>
      </c>
      <c r="BG122" s="400">
        <v>5</v>
      </c>
      <c r="BH122" s="854"/>
      <c r="BI122" s="400">
        <v>4</v>
      </c>
      <c r="BJ122" s="400">
        <v>5</v>
      </c>
      <c r="BK122" s="400">
        <v>3</v>
      </c>
      <c r="BL122" s="400">
        <v>5</v>
      </c>
      <c r="BM122" s="400">
        <v>1</v>
      </c>
      <c r="BN122" s="400">
        <v>3</v>
      </c>
      <c r="BO122" s="854"/>
      <c r="BP122" s="400">
        <v>5</v>
      </c>
      <c r="BQ122" s="400">
        <v>5</v>
      </c>
      <c r="BR122" s="854"/>
      <c r="BS122" s="400">
        <v>4</v>
      </c>
      <c r="BT122" s="400">
        <v>2</v>
      </c>
      <c r="BU122" s="400">
        <v>3</v>
      </c>
      <c r="BV122" s="400">
        <v>5</v>
      </c>
      <c r="BW122" s="400">
        <v>4</v>
      </c>
      <c r="BX122" s="409"/>
      <c r="BY122" s="400">
        <v>4</v>
      </c>
      <c r="BZ122" s="400">
        <v>3</v>
      </c>
      <c r="CA122" s="400">
        <v>4</v>
      </c>
      <c r="CB122" s="400">
        <v>5</v>
      </c>
      <c r="CC122" s="409"/>
      <c r="CD122" s="409"/>
      <c r="CE122" s="400">
        <v>4</v>
      </c>
      <c r="CF122" s="409"/>
      <c r="CG122" s="400">
        <v>5</v>
      </c>
      <c r="CH122" s="409"/>
      <c r="CI122" s="854"/>
      <c r="CJ122" s="409"/>
      <c r="CK122" s="400">
        <v>1</v>
      </c>
      <c r="CL122" s="854"/>
      <c r="CM122" s="689">
        <f t="shared" si="31"/>
        <v>3.3</v>
      </c>
      <c r="CN122" s="400">
        <f t="shared" si="32"/>
        <v>81</v>
      </c>
      <c r="CO122" s="854"/>
      <c r="CP122" s="689">
        <f t="shared" si="33"/>
        <v>1.6666666666666667</v>
      </c>
      <c r="CQ122" s="400">
        <f t="shared" si="34"/>
        <v>126</v>
      </c>
      <c r="CR122" s="854"/>
      <c r="CS122" s="689">
        <f t="shared" si="35"/>
        <v>4.3421052631578947</v>
      </c>
      <c r="CT122" s="400">
        <f t="shared" si="36"/>
        <v>16</v>
      </c>
      <c r="CU122" s="854"/>
      <c r="CV122" s="400">
        <f t="shared" si="37"/>
        <v>208</v>
      </c>
      <c r="CW122" s="689">
        <f t="shared" si="38"/>
        <v>3.8518518518518516</v>
      </c>
      <c r="CX122" s="400">
        <f t="shared" si="39"/>
        <v>30</v>
      </c>
      <c r="CY122" s="854"/>
      <c r="CZ122" s="690"/>
    </row>
    <row r="123" spans="1:104" ht="30.75" customHeight="1" x14ac:dyDescent="0.25">
      <c r="A123" s="720" t="s">
        <v>631</v>
      </c>
      <c r="B123" s="721" t="s">
        <v>632</v>
      </c>
      <c r="C123" s="722" t="s">
        <v>633</v>
      </c>
      <c r="D123" s="722" t="s">
        <v>515</v>
      </c>
      <c r="E123" s="907"/>
      <c r="F123" s="723" t="s">
        <v>63</v>
      </c>
      <c r="G123" s="724" t="str">
        <f>'Stage 2 - Site Information'!N39</f>
        <v>200</v>
      </c>
      <c r="H123" s="684"/>
      <c r="I123" s="685">
        <f>'Stage 2 - Site Information'!M39</f>
        <v>10.27</v>
      </c>
      <c r="J123" s="686"/>
      <c r="K123" s="687"/>
      <c r="L123" s="854"/>
      <c r="M123" s="400">
        <f t="shared" si="30"/>
        <v>5</v>
      </c>
      <c r="N123" s="409"/>
      <c r="O123" s="400">
        <v>5</v>
      </c>
      <c r="P123" s="400">
        <v>1</v>
      </c>
      <c r="Q123" s="854"/>
      <c r="R123" s="400">
        <v>3</v>
      </c>
      <c r="S123" s="400">
        <v>5</v>
      </c>
      <c r="T123" s="400">
        <v>5</v>
      </c>
      <c r="U123" s="400">
        <v>4</v>
      </c>
      <c r="V123" s="854"/>
      <c r="W123" s="400">
        <v>5</v>
      </c>
      <c r="X123" s="400">
        <v>3</v>
      </c>
      <c r="Y123" s="400">
        <v>5</v>
      </c>
      <c r="Z123" s="400">
        <v>4</v>
      </c>
      <c r="AA123" s="854"/>
      <c r="AB123" s="400">
        <v>5</v>
      </c>
      <c r="AC123" s="400">
        <v>0</v>
      </c>
      <c r="AD123" s="854"/>
      <c r="AE123" s="400">
        <v>1</v>
      </c>
      <c r="AF123" s="400">
        <v>3</v>
      </c>
      <c r="AG123" s="854"/>
      <c r="AH123" s="400">
        <v>4</v>
      </c>
      <c r="AI123" s="400">
        <v>4</v>
      </c>
      <c r="AJ123" s="400">
        <v>5</v>
      </c>
      <c r="AK123" s="400">
        <v>4</v>
      </c>
      <c r="AL123" s="854"/>
      <c r="AM123" s="400">
        <v>5</v>
      </c>
      <c r="AN123" s="400">
        <v>4</v>
      </c>
      <c r="AO123" s="400">
        <v>5</v>
      </c>
      <c r="AP123" s="400">
        <v>3</v>
      </c>
      <c r="AQ123" s="400">
        <v>5</v>
      </c>
      <c r="AR123" s="400">
        <v>3</v>
      </c>
      <c r="AS123" s="854"/>
      <c r="AT123" s="400">
        <v>5</v>
      </c>
      <c r="AU123" s="400">
        <v>2</v>
      </c>
      <c r="AV123" s="400">
        <v>5</v>
      </c>
      <c r="AW123" s="400">
        <v>5</v>
      </c>
      <c r="AX123" s="400">
        <v>2</v>
      </c>
      <c r="AY123" s="400">
        <v>5</v>
      </c>
      <c r="AZ123" s="400">
        <v>3</v>
      </c>
      <c r="BA123" s="400">
        <v>5</v>
      </c>
      <c r="BB123" s="409"/>
      <c r="BC123" s="400">
        <v>4</v>
      </c>
      <c r="BD123" s="400">
        <v>3</v>
      </c>
      <c r="BE123" s="854"/>
      <c r="BF123" s="400">
        <v>4</v>
      </c>
      <c r="BG123" s="400">
        <v>5</v>
      </c>
      <c r="BH123" s="854"/>
      <c r="BI123" s="400">
        <v>2</v>
      </c>
      <c r="BJ123" s="400">
        <v>3</v>
      </c>
      <c r="BK123" s="400">
        <v>1</v>
      </c>
      <c r="BL123" s="400">
        <v>5</v>
      </c>
      <c r="BM123" s="400">
        <v>5</v>
      </c>
      <c r="BN123" s="400">
        <v>5</v>
      </c>
      <c r="BO123" s="854"/>
      <c r="BP123" s="400">
        <v>5</v>
      </c>
      <c r="BQ123" s="400">
        <v>5</v>
      </c>
      <c r="BR123" s="854"/>
      <c r="BS123" s="400">
        <v>2</v>
      </c>
      <c r="BT123" s="400">
        <v>3</v>
      </c>
      <c r="BU123" s="400">
        <v>3</v>
      </c>
      <c r="BV123" s="400">
        <v>5</v>
      </c>
      <c r="BW123" s="400">
        <v>4</v>
      </c>
      <c r="BX123" s="409"/>
      <c r="BY123" s="400">
        <v>4</v>
      </c>
      <c r="BZ123" s="400">
        <v>4</v>
      </c>
      <c r="CA123" s="400">
        <v>3</v>
      </c>
      <c r="CB123" s="400">
        <v>3</v>
      </c>
      <c r="CC123" s="409"/>
      <c r="CD123" s="409"/>
      <c r="CE123" s="400">
        <v>2</v>
      </c>
      <c r="CF123" s="409"/>
      <c r="CG123" s="400">
        <v>4</v>
      </c>
      <c r="CH123" s="409"/>
      <c r="CI123" s="854"/>
      <c r="CJ123" s="409"/>
      <c r="CK123" s="400">
        <v>5</v>
      </c>
      <c r="CL123" s="854"/>
      <c r="CM123" s="689">
        <f t="shared" si="31"/>
        <v>3.9</v>
      </c>
      <c r="CN123" s="400">
        <f t="shared" si="32"/>
        <v>16</v>
      </c>
      <c r="CO123" s="854"/>
      <c r="CP123" s="689">
        <f t="shared" si="33"/>
        <v>3.5</v>
      </c>
      <c r="CQ123" s="400">
        <f t="shared" si="34"/>
        <v>73</v>
      </c>
      <c r="CR123" s="854"/>
      <c r="CS123" s="689">
        <f t="shared" si="35"/>
        <v>3.8421052631578947</v>
      </c>
      <c r="CT123" s="400">
        <f t="shared" si="36"/>
        <v>72</v>
      </c>
      <c r="CU123" s="854"/>
      <c r="CV123" s="400">
        <f t="shared" si="37"/>
        <v>206</v>
      </c>
      <c r="CW123" s="689">
        <f t="shared" si="38"/>
        <v>3.8148148148148149</v>
      </c>
      <c r="CX123" s="400">
        <f t="shared" si="39"/>
        <v>40</v>
      </c>
      <c r="CY123" s="854"/>
      <c r="CZ123" s="690"/>
    </row>
    <row r="124" spans="1:104" ht="30.75" customHeight="1" x14ac:dyDescent="0.25">
      <c r="A124" s="720" t="s">
        <v>888</v>
      </c>
      <c r="B124" s="721" t="s">
        <v>889</v>
      </c>
      <c r="C124" s="722" t="s">
        <v>890</v>
      </c>
      <c r="D124" s="722" t="s">
        <v>515</v>
      </c>
      <c r="E124" s="907"/>
      <c r="F124" s="723" t="s">
        <v>63</v>
      </c>
      <c r="G124" s="724">
        <f>'Stage 2 - Site Information'!N84</f>
        <v>8</v>
      </c>
      <c r="H124" s="684"/>
      <c r="I124" s="685">
        <v>0.27</v>
      </c>
      <c r="J124" s="686" t="s">
        <v>1365</v>
      </c>
      <c r="K124" s="687"/>
      <c r="L124" s="854"/>
      <c r="M124" s="400">
        <f t="shared" si="30"/>
        <v>5</v>
      </c>
      <c r="N124" s="409"/>
      <c r="O124" s="400">
        <v>5</v>
      </c>
      <c r="P124" s="400">
        <v>5</v>
      </c>
      <c r="Q124" s="854"/>
      <c r="R124" s="400">
        <v>1</v>
      </c>
      <c r="S124" s="400">
        <v>5</v>
      </c>
      <c r="T124" s="400">
        <v>3</v>
      </c>
      <c r="U124" s="400">
        <v>3</v>
      </c>
      <c r="V124" s="854"/>
      <c r="W124" s="400">
        <v>1</v>
      </c>
      <c r="X124" s="400">
        <v>3</v>
      </c>
      <c r="Y124" s="400">
        <v>1</v>
      </c>
      <c r="Z124" s="400">
        <v>4</v>
      </c>
      <c r="AA124" s="854"/>
      <c r="AB124" s="400">
        <v>4</v>
      </c>
      <c r="AC124" s="400">
        <v>1</v>
      </c>
      <c r="AD124" s="854"/>
      <c r="AE124" s="400">
        <v>1</v>
      </c>
      <c r="AF124" s="400">
        <v>1</v>
      </c>
      <c r="AG124" s="854"/>
      <c r="AH124" s="400">
        <v>2</v>
      </c>
      <c r="AI124" s="400">
        <v>1</v>
      </c>
      <c r="AJ124" s="400">
        <v>1</v>
      </c>
      <c r="AK124" s="400">
        <v>2</v>
      </c>
      <c r="AL124" s="854"/>
      <c r="AM124" s="400">
        <v>5</v>
      </c>
      <c r="AN124" s="400">
        <v>5</v>
      </c>
      <c r="AO124" s="400">
        <v>5</v>
      </c>
      <c r="AP124" s="400">
        <v>4</v>
      </c>
      <c r="AQ124" s="400">
        <v>5</v>
      </c>
      <c r="AR124" s="400">
        <v>5</v>
      </c>
      <c r="AS124" s="854"/>
      <c r="AT124" s="400">
        <v>5</v>
      </c>
      <c r="AU124" s="400">
        <v>5</v>
      </c>
      <c r="AV124" s="400">
        <v>5</v>
      </c>
      <c r="AW124" s="400">
        <v>5</v>
      </c>
      <c r="AX124" s="400">
        <v>5</v>
      </c>
      <c r="AY124" s="400">
        <v>5</v>
      </c>
      <c r="AZ124" s="400">
        <v>5</v>
      </c>
      <c r="BA124" s="400">
        <v>5</v>
      </c>
      <c r="BB124" s="409"/>
      <c r="BC124" s="400">
        <v>5</v>
      </c>
      <c r="BD124" s="400">
        <v>5</v>
      </c>
      <c r="BE124" s="854"/>
      <c r="BF124" s="400">
        <v>5</v>
      </c>
      <c r="BG124" s="400">
        <v>5</v>
      </c>
      <c r="BH124" s="854"/>
      <c r="BI124" s="400">
        <v>4</v>
      </c>
      <c r="BJ124" s="400">
        <v>3</v>
      </c>
      <c r="BK124" s="400">
        <v>3</v>
      </c>
      <c r="BL124" s="400">
        <v>3</v>
      </c>
      <c r="BM124" s="400">
        <v>1</v>
      </c>
      <c r="BN124" s="400">
        <v>3</v>
      </c>
      <c r="BO124" s="854"/>
      <c r="BP124" s="400">
        <v>5</v>
      </c>
      <c r="BQ124" s="400">
        <v>5</v>
      </c>
      <c r="BR124" s="854"/>
      <c r="BS124" s="400">
        <v>4</v>
      </c>
      <c r="BT124" s="400">
        <v>4</v>
      </c>
      <c r="BU124" s="400">
        <v>5</v>
      </c>
      <c r="BV124" s="400">
        <v>5</v>
      </c>
      <c r="BW124" s="400">
        <v>5</v>
      </c>
      <c r="BX124" s="409"/>
      <c r="BY124" s="400">
        <v>4</v>
      </c>
      <c r="BZ124" s="400">
        <v>5</v>
      </c>
      <c r="CA124" s="400">
        <v>4</v>
      </c>
      <c r="CB124" s="400">
        <v>5</v>
      </c>
      <c r="CC124" s="409"/>
      <c r="CD124" s="409"/>
      <c r="CE124" s="400">
        <v>5</v>
      </c>
      <c r="CF124" s="409"/>
      <c r="CG124" s="400">
        <v>5</v>
      </c>
      <c r="CH124" s="409"/>
      <c r="CI124" s="854"/>
      <c r="CJ124" s="409"/>
      <c r="CK124" s="400">
        <v>5</v>
      </c>
      <c r="CL124" s="854"/>
      <c r="CM124" s="689">
        <f t="shared" si="31"/>
        <v>2.6</v>
      </c>
      <c r="CN124" s="400">
        <f>RANK(CM124,CM$2:CM$220)</f>
        <v>144</v>
      </c>
      <c r="CO124" s="854"/>
      <c r="CP124" s="689">
        <f t="shared" si="33"/>
        <v>1.3333333333333333</v>
      </c>
      <c r="CQ124" s="400">
        <f>RANK(CP124,CP$2:CP$220)</f>
        <v>139</v>
      </c>
      <c r="CR124" s="854"/>
      <c r="CS124" s="689">
        <f t="shared" si="35"/>
        <v>4.5263157894736841</v>
      </c>
      <c r="CT124" s="400">
        <f>RANK(CS124,CS$2:CS$220)</f>
        <v>3</v>
      </c>
      <c r="CU124" s="854"/>
      <c r="CV124" s="400">
        <f t="shared" si="37"/>
        <v>206</v>
      </c>
      <c r="CW124" s="689">
        <f t="shared" si="38"/>
        <v>3.8148148148148149</v>
      </c>
      <c r="CX124" s="400">
        <f>RANK(CW124,CW$2:CW$220)</f>
        <v>40</v>
      </c>
      <c r="CY124" s="854"/>
      <c r="CZ124" s="690"/>
    </row>
    <row r="125" spans="1:104" ht="30.75" customHeight="1" x14ac:dyDescent="0.25">
      <c r="A125" s="720" t="s">
        <v>622</v>
      </c>
      <c r="B125" s="721" t="s">
        <v>623</v>
      </c>
      <c r="C125" s="722" t="s">
        <v>624</v>
      </c>
      <c r="D125" s="722" t="s">
        <v>515</v>
      </c>
      <c r="E125" s="907"/>
      <c r="F125" s="723" t="s">
        <v>63</v>
      </c>
      <c r="G125" s="724">
        <f>'Stage 2 - Site Information'!N36</f>
        <v>6</v>
      </c>
      <c r="H125" s="684"/>
      <c r="I125" s="685">
        <f>'Stage 2 - Site Information'!M36</f>
        <v>0.41</v>
      </c>
      <c r="J125" s="686"/>
      <c r="K125" s="687"/>
      <c r="L125" s="854"/>
      <c r="M125" s="400">
        <f t="shared" si="30"/>
        <v>5</v>
      </c>
      <c r="N125" s="409"/>
      <c r="O125" s="400">
        <v>5</v>
      </c>
      <c r="P125" s="400">
        <v>1</v>
      </c>
      <c r="Q125" s="854"/>
      <c r="R125" s="400">
        <v>5</v>
      </c>
      <c r="S125" s="400">
        <v>5</v>
      </c>
      <c r="T125" s="400">
        <v>5</v>
      </c>
      <c r="U125" s="400">
        <v>4</v>
      </c>
      <c r="V125" s="854"/>
      <c r="W125" s="400">
        <v>4</v>
      </c>
      <c r="X125" s="400">
        <v>3</v>
      </c>
      <c r="Y125" s="400">
        <v>1</v>
      </c>
      <c r="Z125" s="400">
        <v>4</v>
      </c>
      <c r="AA125" s="854"/>
      <c r="AB125" s="400">
        <v>5</v>
      </c>
      <c r="AC125" s="400">
        <v>0</v>
      </c>
      <c r="AD125" s="854"/>
      <c r="AE125" s="400">
        <v>1</v>
      </c>
      <c r="AF125" s="400">
        <v>1</v>
      </c>
      <c r="AG125" s="854"/>
      <c r="AH125" s="400">
        <v>3</v>
      </c>
      <c r="AI125" s="400">
        <v>3</v>
      </c>
      <c r="AJ125" s="400">
        <v>5</v>
      </c>
      <c r="AK125" s="400">
        <v>2</v>
      </c>
      <c r="AL125" s="854"/>
      <c r="AM125" s="400">
        <v>5</v>
      </c>
      <c r="AN125" s="400">
        <v>4</v>
      </c>
      <c r="AO125" s="400">
        <v>5</v>
      </c>
      <c r="AP125" s="400">
        <v>2</v>
      </c>
      <c r="AQ125" s="400">
        <v>5</v>
      </c>
      <c r="AR125" s="400">
        <v>4</v>
      </c>
      <c r="AS125" s="854"/>
      <c r="AT125" s="400">
        <v>5</v>
      </c>
      <c r="AU125" s="400">
        <v>5</v>
      </c>
      <c r="AV125" s="400">
        <v>5</v>
      </c>
      <c r="AW125" s="400">
        <v>5</v>
      </c>
      <c r="AX125" s="400">
        <v>2</v>
      </c>
      <c r="AY125" s="400">
        <v>5</v>
      </c>
      <c r="AZ125" s="400">
        <v>5</v>
      </c>
      <c r="BA125" s="400">
        <v>5</v>
      </c>
      <c r="BB125" s="409"/>
      <c r="BC125" s="400">
        <v>4</v>
      </c>
      <c r="BD125" s="400">
        <v>4</v>
      </c>
      <c r="BE125" s="854"/>
      <c r="BF125" s="400">
        <v>4</v>
      </c>
      <c r="BG125" s="400">
        <v>5</v>
      </c>
      <c r="BH125" s="854"/>
      <c r="BI125" s="400">
        <v>5</v>
      </c>
      <c r="BJ125" s="400">
        <v>1</v>
      </c>
      <c r="BK125" s="400">
        <v>1</v>
      </c>
      <c r="BL125" s="400">
        <v>5</v>
      </c>
      <c r="BM125" s="400">
        <v>5</v>
      </c>
      <c r="BN125" s="400">
        <v>5</v>
      </c>
      <c r="BO125" s="854"/>
      <c r="BP125" s="400">
        <v>5</v>
      </c>
      <c r="BQ125" s="400">
        <v>5</v>
      </c>
      <c r="BR125" s="854"/>
      <c r="BS125" s="400">
        <v>3</v>
      </c>
      <c r="BT125" s="400">
        <v>2</v>
      </c>
      <c r="BU125" s="400">
        <v>4</v>
      </c>
      <c r="BV125" s="400">
        <v>5</v>
      </c>
      <c r="BW125" s="400">
        <v>3</v>
      </c>
      <c r="BX125" s="409"/>
      <c r="BY125" s="400">
        <v>4</v>
      </c>
      <c r="BZ125" s="400">
        <v>5</v>
      </c>
      <c r="CA125" s="400">
        <v>4</v>
      </c>
      <c r="CB125" s="400">
        <v>3</v>
      </c>
      <c r="CC125" s="409"/>
      <c r="CD125" s="409"/>
      <c r="CE125" s="400">
        <v>3</v>
      </c>
      <c r="CF125" s="409"/>
      <c r="CG125" s="400">
        <v>5</v>
      </c>
      <c r="CH125" s="409"/>
      <c r="CI125" s="854"/>
      <c r="CJ125" s="409"/>
      <c r="CK125" s="400">
        <v>1</v>
      </c>
      <c r="CL125" s="854"/>
      <c r="CM125" s="689">
        <f t="shared" si="31"/>
        <v>3.6</v>
      </c>
      <c r="CN125" s="400">
        <f t="shared" ref="CN125:CN130" si="40">RANK(CM125,CM$2:CM$148)</f>
        <v>36</v>
      </c>
      <c r="CO125" s="854"/>
      <c r="CP125" s="689">
        <f t="shared" si="33"/>
        <v>2.5</v>
      </c>
      <c r="CQ125" s="400">
        <f t="shared" ref="CQ125:CQ130" si="41">RANK(CP125,CP$2:CP$148)</f>
        <v>100</v>
      </c>
      <c r="CR125" s="854"/>
      <c r="CS125" s="689">
        <f t="shared" si="35"/>
        <v>4.0263157894736841</v>
      </c>
      <c r="CT125" s="400">
        <f t="shared" ref="CT125:CT130" si="42">RANK(CS125,CS$2:CS$148)</f>
        <v>45</v>
      </c>
      <c r="CU125" s="854"/>
      <c r="CV125" s="400">
        <f t="shared" si="37"/>
        <v>204</v>
      </c>
      <c r="CW125" s="689">
        <f t="shared" si="38"/>
        <v>3.7777777777777777</v>
      </c>
      <c r="CX125" s="400">
        <f t="shared" ref="CX125:CX130" si="43">RANK(CW125,CW$2:CW$148)</f>
        <v>57</v>
      </c>
      <c r="CY125" s="854"/>
      <c r="CZ125" s="690"/>
    </row>
    <row r="126" spans="1:104" ht="30.75" customHeight="1" x14ac:dyDescent="0.25">
      <c r="A126" s="720" t="s">
        <v>634</v>
      </c>
      <c r="B126" s="721" t="s">
        <v>635</v>
      </c>
      <c r="C126" s="722" t="s">
        <v>514</v>
      </c>
      <c r="D126" s="722" t="s">
        <v>515</v>
      </c>
      <c r="E126" s="907"/>
      <c r="F126" s="723" t="s">
        <v>63</v>
      </c>
      <c r="G126" s="724">
        <f>'Stage 2 - Site Information'!N40</f>
        <v>36</v>
      </c>
      <c r="H126" s="684"/>
      <c r="I126" s="685">
        <f>'Stage 2 - Site Information'!M40</f>
        <v>2.08</v>
      </c>
      <c r="J126" s="686"/>
      <c r="K126" s="687"/>
      <c r="L126" s="854"/>
      <c r="M126" s="400">
        <f t="shared" si="30"/>
        <v>5</v>
      </c>
      <c r="N126" s="409"/>
      <c r="O126" s="400">
        <v>5</v>
      </c>
      <c r="P126" s="400">
        <v>1</v>
      </c>
      <c r="Q126" s="854"/>
      <c r="R126" s="400">
        <v>5</v>
      </c>
      <c r="S126" s="400">
        <v>5</v>
      </c>
      <c r="T126" s="400">
        <v>5</v>
      </c>
      <c r="U126" s="400">
        <v>4</v>
      </c>
      <c r="V126" s="854"/>
      <c r="W126" s="400">
        <v>4</v>
      </c>
      <c r="X126" s="400">
        <v>2</v>
      </c>
      <c r="Y126" s="400">
        <v>3</v>
      </c>
      <c r="Z126" s="400">
        <v>4</v>
      </c>
      <c r="AA126" s="854"/>
      <c r="AB126" s="400">
        <v>5</v>
      </c>
      <c r="AC126" s="400">
        <v>0</v>
      </c>
      <c r="AD126" s="854"/>
      <c r="AE126" s="400">
        <v>1</v>
      </c>
      <c r="AF126" s="400">
        <v>1</v>
      </c>
      <c r="AG126" s="854"/>
      <c r="AH126" s="400">
        <v>3</v>
      </c>
      <c r="AI126" s="400">
        <v>4</v>
      </c>
      <c r="AJ126" s="400">
        <v>5</v>
      </c>
      <c r="AK126" s="400">
        <v>2</v>
      </c>
      <c r="AL126" s="854"/>
      <c r="AM126" s="400">
        <v>5</v>
      </c>
      <c r="AN126" s="400">
        <v>3</v>
      </c>
      <c r="AO126" s="400">
        <v>5</v>
      </c>
      <c r="AP126" s="400">
        <v>4</v>
      </c>
      <c r="AQ126" s="400">
        <v>5</v>
      </c>
      <c r="AR126" s="400">
        <v>5</v>
      </c>
      <c r="AS126" s="854"/>
      <c r="AT126" s="400">
        <v>5</v>
      </c>
      <c r="AU126" s="400">
        <v>5</v>
      </c>
      <c r="AV126" s="400">
        <v>3</v>
      </c>
      <c r="AW126" s="400">
        <v>5</v>
      </c>
      <c r="AX126" s="400">
        <v>5</v>
      </c>
      <c r="AY126" s="400">
        <v>5</v>
      </c>
      <c r="AZ126" s="400">
        <v>3</v>
      </c>
      <c r="BA126" s="400">
        <v>5</v>
      </c>
      <c r="BB126" s="409"/>
      <c r="BC126" s="400">
        <v>4</v>
      </c>
      <c r="BD126" s="400">
        <v>3</v>
      </c>
      <c r="BE126" s="854"/>
      <c r="BF126" s="400">
        <v>5</v>
      </c>
      <c r="BG126" s="400">
        <v>4</v>
      </c>
      <c r="BH126" s="854"/>
      <c r="BI126" s="400">
        <v>5</v>
      </c>
      <c r="BJ126" s="400">
        <v>5</v>
      </c>
      <c r="BK126" s="400">
        <v>3</v>
      </c>
      <c r="BL126" s="400">
        <v>5</v>
      </c>
      <c r="BM126" s="400">
        <v>5</v>
      </c>
      <c r="BN126" s="400">
        <v>5</v>
      </c>
      <c r="BO126" s="854"/>
      <c r="BP126" s="400">
        <v>5</v>
      </c>
      <c r="BQ126" s="400">
        <v>5</v>
      </c>
      <c r="BR126" s="854"/>
      <c r="BS126" s="400">
        <v>3</v>
      </c>
      <c r="BT126" s="400">
        <v>4</v>
      </c>
      <c r="BU126" s="400">
        <v>4</v>
      </c>
      <c r="BV126" s="400">
        <v>2</v>
      </c>
      <c r="BW126" s="400">
        <v>2</v>
      </c>
      <c r="BX126" s="409"/>
      <c r="BY126" s="400">
        <v>3</v>
      </c>
      <c r="BZ126" s="400">
        <v>3</v>
      </c>
      <c r="CA126" s="400">
        <v>3</v>
      </c>
      <c r="CB126" s="400">
        <v>2</v>
      </c>
      <c r="CC126" s="409"/>
      <c r="CD126" s="409"/>
      <c r="CE126" s="400">
        <v>2</v>
      </c>
      <c r="CF126" s="409"/>
      <c r="CG126" s="400">
        <v>5</v>
      </c>
      <c r="CH126" s="409"/>
      <c r="CI126" s="854"/>
      <c r="CJ126" s="409"/>
      <c r="CK126" s="400">
        <v>1</v>
      </c>
      <c r="CL126" s="854"/>
      <c r="CM126" s="689">
        <f t="shared" si="31"/>
        <v>3.7</v>
      </c>
      <c r="CN126" s="400">
        <f t="shared" si="40"/>
        <v>30</v>
      </c>
      <c r="CO126" s="854"/>
      <c r="CP126" s="689">
        <f t="shared" si="33"/>
        <v>2.6666666666666665</v>
      </c>
      <c r="CQ126" s="400">
        <f t="shared" si="41"/>
        <v>94</v>
      </c>
      <c r="CR126" s="854"/>
      <c r="CS126" s="689">
        <f t="shared" si="35"/>
        <v>3.9736842105263159</v>
      </c>
      <c r="CT126" s="400">
        <f t="shared" si="42"/>
        <v>51</v>
      </c>
      <c r="CU126" s="854"/>
      <c r="CV126" s="400">
        <f t="shared" si="37"/>
        <v>204</v>
      </c>
      <c r="CW126" s="689">
        <f t="shared" si="38"/>
        <v>3.7777777777777777</v>
      </c>
      <c r="CX126" s="400">
        <f t="shared" si="43"/>
        <v>57</v>
      </c>
      <c r="CY126" s="854"/>
      <c r="CZ126" s="690"/>
    </row>
    <row r="127" spans="1:104" ht="30.75" customHeight="1" x14ac:dyDescent="0.25">
      <c r="A127" s="720" t="s">
        <v>946</v>
      </c>
      <c r="B127" s="721" t="s">
        <v>947</v>
      </c>
      <c r="C127" s="722" t="s">
        <v>948</v>
      </c>
      <c r="D127" s="722" t="s">
        <v>515</v>
      </c>
      <c r="E127" s="907"/>
      <c r="F127" s="723" t="s">
        <v>63</v>
      </c>
      <c r="G127" s="724">
        <f>'Stage 2 - Site Information'!N157</f>
        <v>77</v>
      </c>
      <c r="H127" s="684"/>
      <c r="I127" s="685">
        <f>'Stage 2 - Site Information'!M157</f>
        <v>2.59</v>
      </c>
      <c r="J127" s="686" t="s">
        <v>1365</v>
      </c>
      <c r="K127" s="687"/>
      <c r="L127" s="854"/>
      <c r="M127" s="400">
        <f t="shared" si="30"/>
        <v>5</v>
      </c>
      <c r="N127" s="409"/>
      <c r="O127" s="400">
        <v>5</v>
      </c>
      <c r="P127" s="400">
        <v>4</v>
      </c>
      <c r="Q127" s="854"/>
      <c r="R127" s="400">
        <v>3</v>
      </c>
      <c r="S127" s="400">
        <v>5</v>
      </c>
      <c r="T127" s="400">
        <v>1</v>
      </c>
      <c r="U127" s="400">
        <v>4</v>
      </c>
      <c r="V127" s="854"/>
      <c r="W127" s="400">
        <v>5</v>
      </c>
      <c r="X127" s="400">
        <v>3</v>
      </c>
      <c r="Y127" s="400">
        <v>1</v>
      </c>
      <c r="Z127" s="400">
        <v>4</v>
      </c>
      <c r="AA127" s="854"/>
      <c r="AB127" s="400">
        <v>5</v>
      </c>
      <c r="AC127" s="400">
        <v>1</v>
      </c>
      <c r="AD127" s="854"/>
      <c r="AE127" s="400">
        <v>1</v>
      </c>
      <c r="AF127" s="400">
        <v>1</v>
      </c>
      <c r="AG127" s="854"/>
      <c r="AH127" s="400">
        <v>2</v>
      </c>
      <c r="AI127" s="400">
        <v>3</v>
      </c>
      <c r="AJ127" s="400">
        <v>1</v>
      </c>
      <c r="AK127" s="400">
        <v>2</v>
      </c>
      <c r="AL127" s="854"/>
      <c r="AM127" s="400">
        <v>5</v>
      </c>
      <c r="AN127" s="400">
        <v>5</v>
      </c>
      <c r="AO127" s="400">
        <v>5</v>
      </c>
      <c r="AP127" s="400">
        <v>5</v>
      </c>
      <c r="AQ127" s="400">
        <v>5</v>
      </c>
      <c r="AR127" s="400">
        <v>5</v>
      </c>
      <c r="AS127" s="854"/>
      <c r="AT127" s="400">
        <v>5</v>
      </c>
      <c r="AU127" s="400">
        <v>5</v>
      </c>
      <c r="AV127" s="400">
        <v>5</v>
      </c>
      <c r="AW127" s="400">
        <v>5</v>
      </c>
      <c r="AX127" s="400">
        <v>5</v>
      </c>
      <c r="AY127" s="400">
        <v>5</v>
      </c>
      <c r="AZ127" s="400">
        <v>5</v>
      </c>
      <c r="BA127" s="400">
        <v>5</v>
      </c>
      <c r="BB127" s="409"/>
      <c r="BC127" s="400">
        <v>5</v>
      </c>
      <c r="BD127" s="400">
        <v>5</v>
      </c>
      <c r="BE127" s="854"/>
      <c r="BF127" s="400">
        <v>5</v>
      </c>
      <c r="BG127" s="400">
        <v>5</v>
      </c>
      <c r="BH127" s="854"/>
      <c r="BI127" s="400">
        <v>4</v>
      </c>
      <c r="BJ127" s="400">
        <v>5</v>
      </c>
      <c r="BK127" s="400">
        <v>3</v>
      </c>
      <c r="BL127" s="400">
        <v>5</v>
      </c>
      <c r="BM127" s="400">
        <v>2</v>
      </c>
      <c r="BN127" s="400">
        <v>3</v>
      </c>
      <c r="BO127" s="854"/>
      <c r="BP127" s="400">
        <v>5</v>
      </c>
      <c r="BQ127" s="400">
        <v>5</v>
      </c>
      <c r="BR127" s="854"/>
      <c r="BS127" s="400">
        <v>4</v>
      </c>
      <c r="BT127" s="400">
        <v>2</v>
      </c>
      <c r="BU127" s="400">
        <v>3</v>
      </c>
      <c r="BV127" s="400">
        <v>5</v>
      </c>
      <c r="BW127" s="400">
        <v>2</v>
      </c>
      <c r="BX127" s="409"/>
      <c r="BY127" s="400">
        <v>4</v>
      </c>
      <c r="BZ127" s="400">
        <v>3</v>
      </c>
      <c r="CA127" s="400">
        <v>2</v>
      </c>
      <c r="CB127" s="400">
        <v>3</v>
      </c>
      <c r="CC127" s="409"/>
      <c r="CD127" s="409"/>
      <c r="CE127" s="400">
        <v>3</v>
      </c>
      <c r="CF127" s="409"/>
      <c r="CG127" s="400">
        <v>5</v>
      </c>
      <c r="CH127" s="409"/>
      <c r="CI127" s="854"/>
      <c r="CJ127" s="409"/>
      <c r="CK127" s="400">
        <v>1</v>
      </c>
      <c r="CL127" s="854"/>
      <c r="CM127" s="689">
        <f t="shared" si="31"/>
        <v>3.2</v>
      </c>
      <c r="CN127" s="400">
        <f t="shared" si="40"/>
        <v>93</v>
      </c>
      <c r="CO127" s="854"/>
      <c r="CP127" s="689">
        <f t="shared" si="33"/>
        <v>1.6666666666666667</v>
      </c>
      <c r="CQ127" s="400">
        <f t="shared" si="41"/>
        <v>126</v>
      </c>
      <c r="CR127" s="854"/>
      <c r="CS127" s="689">
        <f t="shared" si="35"/>
        <v>4.1842105263157894</v>
      </c>
      <c r="CT127" s="400">
        <f t="shared" si="42"/>
        <v>29</v>
      </c>
      <c r="CU127" s="854"/>
      <c r="CV127" s="400">
        <f t="shared" si="37"/>
        <v>201</v>
      </c>
      <c r="CW127" s="689">
        <f t="shared" si="38"/>
        <v>3.7222222222222223</v>
      </c>
      <c r="CX127" s="400">
        <f t="shared" si="43"/>
        <v>75</v>
      </c>
      <c r="CY127" s="854"/>
      <c r="CZ127" s="690"/>
    </row>
    <row r="128" spans="1:104" ht="30.75" customHeight="1" x14ac:dyDescent="0.25">
      <c r="A128" s="720" t="s">
        <v>1040</v>
      </c>
      <c r="B128" s="721" t="s">
        <v>1041</v>
      </c>
      <c r="C128" s="722" t="s">
        <v>1042</v>
      </c>
      <c r="D128" s="722" t="s">
        <v>515</v>
      </c>
      <c r="E128" s="907"/>
      <c r="F128" s="723" t="s">
        <v>63</v>
      </c>
      <c r="G128" s="724">
        <f>'Stage 2 - Site Information'!N191</f>
        <v>49</v>
      </c>
      <c r="H128" s="684"/>
      <c r="I128" s="685">
        <f>'Stage 2 - Site Information'!M191</f>
        <v>1.34</v>
      </c>
      <c r="J128" s="686"/>
      <c r="K128" s="687"/>
      <c r="L128" s="854"/>
      <c r="M128" s="400">
        <f t="shared" si="30"/>
        <v>5</v>
      </c>
      <c r="N128" s="409"/>
      <c r="O128" s="400">
        <v>5</v>
      </c>
      <c r="P128" s="400">
        <v>5</v>
      </c>
      <c r="Q128" s="854"/>
      <c r="R128" s="400">
        <v>1</v>
      </c>
      <c r="S128" s="400">
        <v>5</v>
      </c>
      <c r="T128" s="400">
        <v>1</v>
      </c>
      <c r="U128" s="400">
        <v>3</v>
      </c>
      <c r="V128" s="854"/>
      <c r="W128" s="400">
        <v>4</v>
      </c>
      <c r="X128" s="400">
        <v>4</v>
      </c>
      <c r="Y128" s="400">
        <v>1</v>
      </c>
      <c r="Z128" s="400">
        <v>4</v>
      </c>
      <c r="AA128" s="854"/>
      <c r="AB128" s="400">
        <v>4</v>
      </c>
      <c r="AC128" s="400">
        <v>1</v>
      </c>
      <c r="AD128" s="854"/>
      <c r="AE128" s="400">
        <v>1</v>
      </c>
      <c r="AF128" s="400">
        <v>1</v>
      </c>
      <c r="AG128" s="854"/>
      <c r="AH128" s="400">
        <v>2</v>
      </c>
      <c r="AI128" s="400">
        <v>3</v>
      </c>
      <c r="AJ128" s="400">
        <v>1</v>
      </c>
      <c r="AK128" s="400">
        <v>4</v>
      </c>
      <c r="AL128" s="854"/>
      <c r="AM128" s="400">
        <v>5</v>
      </c>
      <c r="AN128" s="400">
        <v>5</v>
      </c>
      <c r="AO128" s="400">
        <v>5</v>
      </c>
      <c r="AP128" s="400">
        <v>5</v>
      </c>
      <c r="AQ128" s="400">
        <v>5</v>
      </c>
      <c r="AR128" s="400">
        <v>5</v>
      </c>
      <c r="AS128" s="854"/>
      <c r="AT128" s="400">
        <v>5</v>
      </c>
      <c r="AU128" s="400">
        <v>5</v>
      </c>
      <c r="AV128" s="400">
        <v>5</v>
      </c>
      <c r="AW128" s="400">
        <v>5</v>
      </c>
      <c r="AX128" s="400">
        <v>5</v>
      </c>
      <c r="AY128" s="400">
        <v>5</v>
      </c>
      <c r="AZ128" s="400">
        <v>5</v>
      </c>
      <c r="BA128" s="400">
        <v>5</v>
      </c>
      <c r="BB128" s="409"/>
      <c r="BC128" s="400">
        <v>5</v>
      </c>
      <c r="BD128" s="400">
        <v>5</v>
      </c>
      <c r="BE128" s="854"/>
      <c r="BF128" s="400">
        <v>5</v>
      </c>
      <c r="BG128" s="400">
        <v>5</v>
      </c>
      <c r="BH128" s="854"/>
      <c r="BI128" s="400">
        <v>3</v>
      </c>
      <c r="BJ128" s="400">
        <v>5</v>
      </c>
      <c r="BK128" s="400">
        <v>1</v>
      </c>
      <c r="BL128" s="400">
        <v>5</v>
      </c>
      <c r="BM128" s="400">
        <v>1</v>
      </c>
      <c r="BN128" s="400">
        <v>1</v>
      </c>
      <c r="BO128" s="854"/>
      <c r="BP128" s="400">
        <v>5</v>
      </c>
      <c r="BQ128" s="400">
        <v>5</v>
      </c>
      <c r="BR128" s="854"/>
      <c r="BS128" s="400">
        <v>4</v>
      </c>
      <c r="BT128" s="400">
        <v>2</v>
      </c>
      <c r="BU128" s="400">
        <v>4</v>
      </c>
      <c r="BV128" s="400">
        <v>5</v>
      </c>
      <c r="BW128" s="400">
        <v>5</v>
      </c>
      <c r="BX128" s="409"/>
      <c r="BY128" s="400">
        <v>5</v>
      </c>
      <c r="BZ128" s="400">
        <v>4</v>
      </c>
      <c r="CA128" s="400">
        <v>3</v>
      </c>
      <c r="CB128" s="400">
        <v>3</v>
      </c>
      <c r="CC128" s="409"/>
      <c r="CD128" s="409"/>
      <c r="CE128" s="400">
        <v>4</v>
      </c>
      <c r="CF128" s="409"/>
      <c r="CG128" s="400">
        <v>5</v>
      </c>
      <c r="CH128" s="409"/>
      <c r="CI128" s="854"/>
      <c r="CJ128" s="409"/>
      <c r="CK128" s="400">
        <v>1</v>
      </c>
      <c r="CL128" s="854"/>
      <c r="CM128" s="689">
        <f t="shared" si="31"/>
        <v>2.8</v>
      </c>
      <c r="CN128" s="400">
        <f t="shared" si="40"/>
        <v>135</v>
      </c>
      <c r="CO128" s="854"/>
      <c r="CP128" s="689">
        <f t="shared" si="33"/>
        <v>2</v>
      </c>
      <c r="CQ128" s="400">
        <f t="shared" si="41"/>
        <v>113</v>
      </c>
      <c r="CR128" s="854"/>
      <c r="CS128" s="689">
        <f t="shared" si="35"/>
        <v>4.2368421052631575</v>
      </c>
      <c r="CT128" s="400">
        <f t="shared" si="42"/>
        <v>24</v>
      </c>
      <c r="CU128" s="854"/>
      <c r="CV128" s="400">
        <f t="shared" si="37"/>
        <v>201</v>
      </c>
      <c r="CW128" s="689">
        <f t="shared" si="38"/>
        <v>3.7222222222222223</v>
      </c>
      <c r="CX128" s="400">
        <f t="shared" si="43"/>
        <v>75</v>
      </c>
      <c r="CY128" s="854"/>
      <c r="CZ128" s="690"/>
    </row>
    <row r="129" spans="1:104" ht="30.75" customHeight="1" x14ac:dyDescent="0.25">
      <c r="A129" s="720" t="s">
        <v>1108</v>
      </c>
      <c r="B129" s="721" t="s">
        <v>1109</v>
      </c>
      <c r="C129" s="722" t="s">
        <v>937</v>
      </c>
      <c r="D129" s="722" t="s">
        <v>515</v>
      </c>
      <c r="E129" s="907"/>
      <c r="F129" s="723" t="s">
        <v>63</v>
      </c>
      <c r="G129" s="724">
        <f>'Stage 2 - Site Information'!N217</f>
        <v>17</v>
      </c>
      <c r="H129" s="684"/>
      <c r="I129" s="685">
        <f>'Stage 2 - Site Information'!M217</f>
        <v>0.56000000000000005</v>
      </c>
      <c r="J129" s="686"/>
      <c r="K129" s="687"/>
      <c r="L129" s="854"/>
      <c r="M129" s="400">
        <f t="shared" si="30"/>
        <v>5</v>
      </c>
      <c r="N129" s="409"/>
      <c r="O129" s="400">
        <v>5</v>
      </c>
      <c r="P129" s="400">
        <v>1</v>
      </c>
      <c r="Q129" s="854"/>
      <c r="R129" s="400">
        <v>5</v>
      </c>
      <c r="S129" s="400">
        <v>5</v>
      </c>
      <c r="T129" s="400">
        <v>1</v>
      </c>
      <c r="U129" s="400">
        <v>3</v>
      </c>
      <c r="V129" s="854"/>
      <c r="W129" s="400">
        <v>4</v>
      </c>
      <c r="X129" s="400">
        <v>3</v>
      </c>
      <c r="Y129" s="400">
        <v>1</v>
      </c>
      <c r="Z129" s="400">
        <v>4</v>
      </c>
      <c r="AA129" s="854"/>
      <c r="AB129" s="400">
        <v>4</v>
      </c>
      <c r="AC129" s="400">
        <v>0</v>
      </c>
      <c r="AD129" s="854"/>
      <c r="AE129" s="400">
        <v>1</v>
      </c>
      <c r="AF129" s="400">
        <v>1</v>
      </c>
      <c r="AG129" s="854"/>
      <c r="AH129" s="400">
        <v>2</v>
      </c>
      <c r="AI129" s="400">
        <v>3</v>
      </c>
      <c r="AJ129" s="400">
        <v>1</v>
      </c>
      <c r="AK129" s="400">
        <v>2</v>
      </c>
      <c r="AL129" s="854"/>
      <c r="AM129" s="400">
        <v>5</v>
      </c>
      <c r="AN129" s="400">
        <v>5</v>
      </c>
      <c r="AO129" s="400">
        <v>3</v>
      </c>
      <c r="AP129" s="400">
        <v>5</v>
      </c>
      <c r="AQ129" s="400">
        <v>5</v>
      </c>
      <c r="AR129" s="400">
        <v>3</v>
      </c>
      <c r="AS129" s="854"/>
      <c r="AT129" s="400">
        <v>4</v>
      </c>
      <c r="AU129" s="400">
        <v>5</v>
      </c>
      <c r="AV129" s="400">
        <v>4</v>
      </c>
      <c r="AW129" s="400">
        <v>1</v>
      </c>
      <c r="AX129" s="400">
        <v>5</v>
      </c>
      <c r="AY129" s="400">
        <v>5</v>
      </c>
      <c r="AZ129" s="400">
        <v>5</v>
      </c>
      <c r="BA129" s="400">
        <v>5</v>
      </c>
      <c r="BB129" s="409"/>
      <c r="BC129" s="400">
        <v>5</v>
      </c>
      <c r="BD129" s="400">
        <v>5</v>
      </c>
      <c r="BE129" s="854"/>
      <c r="BF129" s="400">
        <v>5</v>
      </c>
      <c r="BG129" s="400">
        <v>5</v>
      </c>
      <c r="BH129" s="854"/>
      <c r="BI129" s="400">
        <v>5</v>
      </c>
      <c r="BJ129" s="400">
        <v>3</v>
      </c>
      <c r="BK129" s="400">
        <v>3</v>
      </c>
      <c r="BL129" s="400">
        <v>4</v>
      </c>
      <c r="BM129" s="400">
        <v>4</v>
      </c>
      <c r="BN129" s="400">
        <v>5</v>
      </c>
      <c r="BO129" s="854"/>
      <c r="BP129" s="400">
        <v>5</v>
      </c>
      <c r="BQ129" s="400">
        <v>5</v>
      </c>
      <c r="BR129" s="854"/>
      <c r="BS129" s="400">
        <v>4</v>
      </c>
      <c r="BT129" s="400">
        <v>2</v>
      </c>
      <c r="BU129" s="400">
        <v>5</v>
      </c>
      <c r="BV129" s="400">
        <v>4</v>
      </c>
      <c r="BW129" s="400">
        <v>5</v>
      </c>
      <c r="BX129" s="409"/>
      <c r="BY129" s="400">
        <v>5</v>
      </c>
      <c r="BZ129" s="400">
        <v>4</v>
      </c>
      <c r="CA129" s="400">
        <v>2</v>
      </c>
      <c r="CB129" s="400">
        <v>4</v>
      </c>
      <c r="CC129" s="409"/>
      <c r="CD129" s="409"/>
      <c r="CE129" s="400">
        <v>3</v>
      </c>
      <c r="CF129" s="409"/>
      <c r="CG129" s="400">
        <v>5</v>
      </c>
      <c r="CH129" s="409"/>
      <c r="CI129" s="854"/>
      <c r="CJ129" s="409"/>
      <c r="CK129" s="400">
        <v>1</v>
      </c>
      <c r="CL129" s="854"/>
      <c r="CM129" s="689">
        <f t="shared" si="31"/>
        <v>3</v>
      </c>
      <c r="CN129" s="400">
        <f t="shared" si="40"/>
        <v>117</v>
      </c>
      <c r="CO129" s="854"/>
      <c r="CP129" s="689">
        <f t="shared" si="33"/>
        <v>1.6666666666666667</v>
      </c>
      <c r="CQ129" s="400">
        <f t="shared" si="41"/>
        <v>126</v>
      </c>
      <c r="CR129" s="854"/>
      <c r="CS129" s="689">
        <f t="shared" si="35"/>
        <v>4.1578947368421053</v>
      </c>
      <c r="CT129" s="400">
        <f t="shared" si="42"/>
        <v>33</v>
      </c>
      <c r="CU129" s="854"/>
      <c r="CV129" s="400">
        <f t="shared" si="37"/>
        <v>198</v>
      </c>
      <c r="CW129" s="689">
        <f t="shared" si="38"/>
        <v>3.6666666666666665</v>
      </c>
      <c r="CX129" s="400">
        <f t="shared" si="43"/>
        <v>87</v>
      </c>
      <c r="CY129" s="854"/>
      <c r="CZ129" s="690" t="s">
        <v>1351</v>
      </c>
    </row>
    <row r="130" spans="1:104" ht="30.75" customHeight="1" x14ac:dyDescent="0.25">
      <c r="A130" s="720" t="s">
        <v>949</v>
      </c>
      <c r="B130" s="721" t="s">
        <v>950</v>
      </c>
      <c r="C130" s="722" t="s">
        <v>951</v>
      </c>
      <c r="D130" s="722" t="s">
        <v>515</v>
      </c>
      <c r="E130" s="907"/>
      <c r="F130" s="723" t="s">
        <v>63</v>
      </c>
      <c r="G130" s="724">
        <f>'Stage 2 - Site Information'!N158</f>
        <v>120</v>
      </c>
      <c r="H130" s="684" t="s">
        <v>63</v>
      </c>
      <c r="I130" s="685">
        <f>'Stage 2 - Site Information'!M158</f>
        <v>4.05</v>
      </c>
      <c r="J130" s="686" t="s">
        <v>1365</v>
      </c>
      <c r="K130" s="687"/>
      <c r="L130" s="854"/>
      <c r="M130" s="400">
        <f t="shared" ref="M130:M148" si="44">IF(I130&gt;0.249,5,1)</f>
        <v>5</v>
      </c>
      <c r="N130" s="409"/>
      <c r="O130" s="400">
        <v>5</v>
      </c>
      <c r="P130" s="400">
        <v>5</v>
      </c>
      <c r="Q130" s="854"/>
      <c r="R130" s="400">
        <v>5</v>
      </c>
      <c r="S130" s="400">
        <v>1</v>
      </c>
      <c r="T130" s="400">
        <v>1</v>
      </c>
      <c r="U130" s="400">
        <v>3</v>
      </c>
      <c r="V130" s="854"/>
      <c r="W130" s="400">
        <v>5</v>
      </c>
      <c r="X130" s="400">
        <v>5</v>
      </c>
      <c r="Y130" s="400">
        <v>3</v>
      </c>
      <c r="Z130" s="400">
        <v>3</v>
      </c>
      <c r="AA130" s="854"/>
      <c r="AB130" s="400">
        <v>5</v>
      </c>
      <c r="AC130" s="400">
        <v>1</v>
      </c>
      <c r="AD130" s="854"/>
      <c r="AE130" s="400">
        <v>1</v>
      </c>
      <c r="AF130" s="400">
        <v>1</v>
      </c>
      <c r="AG130" s="854"/>
      <c r="AH130" s="400">
        <v>2</v>
      </c>
      <c r="AI130" s="400">
        <v>3</v>
      </c>
      <c r="AJ130" s="400">
        <v>1</v>
      </c>
      <c r="AK130" s="400">
        <v>2</v>
      </c>
      <c r="AL130" s="854"/>
      <c r="AM130" s="400">
        <v>5</v>
      </c>
      <c r="AN130" s="400">
        <v>5</v>
      </c>
      <c r="AO130" s="400">
        <v>5</v>
      </c>
      <c r="AP130" s="400">
        <v>4</v>
      </c>
      <c r="AQ130" s="400">
        <v>4</v>
      </c>
      <c r="AR130" s="400">
        <v>5</v>
      </c>
      <c r="AS130" s="854"/>
      <c r="AT130" s="400">
        <v>5</v>
      </c>
      <c r="AU130" s="400">
        <v>5</v>
      </c>
      <c r="AV130" s="400">
        <v>4</v>
      </c>
      <c r="AW130" s="400">
        <v>5</v>
      </c>
      <c r="AX130" s="400">
        <v>5</v>
      </c>
      <c r="AY130" s="400">
        <v>5</v>
      </c>
      <c r="AZ130" s="400">
        <v>5</v>
      </c>
      <c r="BA130" s="400">
        <v>5</v>
      </c>
      <c r="BB130" s="409"/>
      <c r="BC130" s="400">
        <v>5</v>
      </c>
      <c r="BD130" s="400">
        <v>5</v>
      </c>
      <c r="BE130" s="854"/>
      <c r="BF130" s="400">
        <v>5</v>
      </c>
      <c r="BG130" s="400">
        <v>5</v>
      </c>
      <c r="BH130" s="854"/>
      <c r="BI130" s="400">
        <v>4</v>
      </c>
      <c r="BJ130" s="400">
        <v>3</v>
      </c>
      <c r="BK130" s="400">
        <v>3</v>
      </c>
      <c r="BL130" s="400">
        <v>5</v>
      </c>
      <c r="BM130" s="400">
        <v>1</v>
      </c>
      <c r="BN130" s="400">
        <v>3</v>
      </c>
      <c r="BO130" s="854"/>
      <c r="BP130" s="400">
        <v>5</v>
      </c>
      <c r="BQ130" s="400">
        <v>3</v>
      </c>
      <c r="BR130" s="854"/>
      <c r="BS130" s="400">
        <v>4</v>
      </c>
      <c r="BT130" s="400">
        <v>2</v>
      </c>
      <c r="BU130" s="400">
        <v>5</v>
      </c>
      <c r="BV130" s="400">
        <v>5</v>
      </c>
      <c r="BW130" s="400">
        <v>3</v>
      </c>
      <c r="BX130" s="409"/>
      <c r="BY130" s="400">
        <v>5</v>
      </c>
      <c r="BZ130" s="400">
        <v>3</v>
      </c>
      <c r="CA130" s="400">
        <v>2</v>
      </c>
      <c r="CB130" s="400">
        <v>4</v>
      </c>
      <c r="CC130" s="409"/>
      <c r="CD130" s="409"/>
      <c r="CE130" s="400">
        <v>3</v>
      </c>
      <c r="CF130" s="409"/>
      <c r="CG130" s="400">
        <v>4</v>
      </c>
      <c r="CH130" s="409"/>
      <c r="CI130" s="854"/>
      <c r="CJ130" s="409"/>
      <c r="CK130" s="400">
        <v>1</v>
      </c>
      <c r="CL130" s="854"/>
      <c r="CM130" s="689">
        <f t="shared" ref="CM130:CM148" si="45">SUM(R130:AC130)/COUNTA(R130:AC130)</f>
        <v>3.2</v>
      </c>
      <c r="CN130" s="400">
        <f t="shared" si="40"/>
        <v>93</v>
      </c>
      <c r="CO130" s="854"/>
      <c r="CP130" s="689">
        <f t="shared" ref="CP130:CP148" si="46">SUM(AE130:AK130)/COUNTA(AE130:AK130)</f>
        <v>1.6666666666666667</v>
      </c>
      <c r="CQ130" s="400">
        <f t="shared" si="41"/>
        <v>126</v>
      </c>
      <c r="CR130" s="854"/>
      <c r="CS130" s="689">
        <f t="shared" ref="CS130:CS148" si="47">SUM(AM130:CK130)/COUNTA(AM130:CK130)</f>
        <v>4.0789473684210522</v>
      </c>
      <c r="CT130" s="400">
        <f t="shared" si="42"/>
        <v>42</v>
      </c>
      <c r="CU130" s="854"/>
      <c r="CV130" s="400">
        <f t="shared" ref="CV130:CV148" si="48">SUM(R130:CK130)</f>
        <v>197</v>
      </c>
      <c r="CW130" s="689">
        <f t="shared" ref="CW130:CW148" si="49">CV130/COUNTA(R130:CK130)</f>
        <v>3.6481481481481484</v>
      </c>
      <c r="CX130" s="400">
        <f t="shared" si="43"/>
        <v>89</v>
      </c>
      <c r="CY130" s="854"/>
      <c r="CZ130" s="690"/>
    </row>
    <row r="131" spans="1:104" ht="30.75" customHeight="1" x14ac:dyDescent="0.25">
      <c r="A131" s="720" t="s">
        <v>954</v>
      </c>
      <c r="B131" s="721" t="s">
        <v>955</v>
      </c>
      <c r="C131" s="722" t="s">
        <v>942</v>
      </c>
      <c r="D131" s="722" t="s">
        <v>515</v>
      </c>
      <c r="E131" s="907"/>
      <c r="F131" s="723" t="s">
        <v>63</v>
      </c>
      <c r="G131" s="724">
        <f>'Stage 2 - Site Information'!N96</f>
        <v>3</v>
      </c>
      <c r="H131" s="684" t="s">
        <v>63</v>
      </c>
      <c r="I131" s="685">
        <f>'Stage 2 - Site Information'!M96</f>
        <v>0.12</v>
      </c>
      <c r="J131" s="686"/>
      <c r="K131" s="687"/>
      <c r="L131" s="854"/>
      <c r="M131" s="400">
        <f t="shared" si="44"/>
        <v>1</v>
      </c>
      <c r="N131" s="409"/>
      <c r="O131" s="400">
        <v>5</v>
      </c>
      <c r="P131" s="400">
        <v>5</v>
      </c>
      <c r="Q131" s="854"/>
      <c r="R131" s="400">
        <v>1</v>
      </c>
      <c r="S131" s="400">
        <v>5</v>
      </c>
      <c r="T131" s="400">
        <v>3</v>
      </c>
      <c r="U131" s="400">
        <v>3</v>
      </c>
      <c r="V131" s="854"/>
      <c r="W131" s="400">
        <v>1</v>
      </c>
      <c r="X131" s="400">
        <v>3</v>
      </c>
      <c r="Y131" s="400">
        <v>1</v>
      </c>
      <c r="Z131" s="400">
        <v>4</v>
      </c>
      <c r="AA131" s="854"/>
      <c r="AB131" s="400">
        <v>4</v>
      </c>
      <c r="AC131" s="400">
        <v>1</v>
      </c>
      <c r="AD131" s="854"/>
      <c r="AE131" s="400">
        <v>1</v>
      </c>
      <c r="AF131" s="400">
        <v>1</v>
      </c>
      <c r="AG131" s="854"/>
      <c r="AH131" s="400">
        <v>2</v>
      </c>
      <c r="AI131" s="400">
        <v>1</v>
      </c>
      <c r="AJ131" s="400">
        <v>3</v>
      </c>
      <c r="AK131" s="400">
        <v>2</v>
      </c>
      <c r="AL131" s="854"/>
      <c r="AM131" s="400">
        <v>5</v>
      </c>
      <c r="AN131" s="400">
        <v>5</v>
      </c>
      <c r="AO131" s="400">
        <v>5</v>
      </c>
      <c r="AP131" s="400">
        <v>5</v>
      </c>
      <c r="AQ131" s="400">
        <v>5</v>
      </c>
      <c r="AR131" s="400">
        <v>4</v>
      </c>
      <c r="AS131" s="854"/>
      <c r="AT131" s="400">
        <v>5</v>
      </c>
      <c r="AU131" s="400">
        <v>5</v>
      </c>
      <c r="AV131" s="400">
        <v>5</v>
      </c>
      <c r="AW131" s="400">
        <v>5</v>
      </c>
      <c r="AX131" s="400">
        <v>5</v>
      </c>
      <c r="AY131" s="400">
        <v>5</v>
      </c>
      <c r="AZ131" s="400">
        <v>5</v>
      </c>
      <c r="BA131" s="400">
        <v>5</v>
      </c>
      <c r="BB131" s="409"/>
      <c r="BC131" s="400">
        <v>5</v>
      </c>
      <c r="BD131" s="400">
        <v>5</v>
      </c>
      <c r="BE131" s="854"/>
      <c r="BF131" s="400">
        <v>5</v>
      </c>
      <c r="BG131" s="400">
        <v>5</v>
      </c>
      <c r="BH131" s="854"/>
      <c r="BI131" s="400">
        <v>4</v>
      </c>
      <c r="BJ131" s="400">
        <v>3</v>
      </c>
      <c r="BK131" s="400">
        <v>3</v>
      </c>
      <c r="BL131" s="400">
        <v>3</v>
      </c>
      <c r="BM131" s="400">
        <v>1</v>
      </c>
      <c r="BN131" s="400">
        <v>5</v>
      </c>
      <c r="BO131" s="854"/>
      <c r="BP131" s="400">
        <v>5</v>
      </c>
      <c r="BQ131" s="400">
        <v>3</v>
      </c>
      <c r="BR131" s="854"/>
      <c r="BS131" s="400">
        <v>4</v>
      </c>
      <c r="BT131" s="400">
        <v>2</v>
      </c>
      <c r="BU131" s="400">
        <v>4</v>
      </c>
      <c r="BV131" s="400">
        <v>5</v>
      </c>
      <c r="BW131" s="400">
        <v>4</v>
      </c>
      <c r="BX131" s="409"/>
      <c r="BY131" s="400">
        <v>4</v>
      </c>
      <c r="BZ131" s="400">
        <v>4</v>
      </c>
      <c r="CA131" s="400">
        <v>4</v>
      </c>
      <c r="CB131" s="400">
        <v>5</v>
      </c>
      <c r="CC131" s="409"/>
      <c r="CD131" s="409"/>
      <c r="CE131" s="400">
        <v>4</v>
      </c>
      <c r="CF131" s="409"/>
      <c r="CG131" s="400">
        <v>1</v>
      </c>
      <c r="CH131" s="409"/>
      <c r="CI131" s="854"/>
      <c r="CJ131" s="409"/>
      <c r="CK131" s="400">
        <v>1</v>
      </c>
      <c r="CL131" s="854"/>
      <c r="CM131" s="689">
        <f t="shared" si="45"/>
        <v>2.6</v>
      </c>
      <c r="CN131" s="400">
        <f>RANK(CM131,CM$2:CM$221)</f>
        <v>144</v>
      </c>
      <c r="CO131" s="854"/>
      <c r="CP131" s="689">
        <f t="shared" si="46"/>
        <v>1.6666666666666667</v>
      </c>
      <c r="CQ131" s="400">
        <f>RANK(CP131,CP$2:CP$221)</f>
        <v>126</v>
      </c>
      <c r="CR131" s="854"/>
      <c r="CS131" s="689">
        <f t="shared" si="47"/>
        <v>4.1578947368421053</v>
      </c>
      <c r="CT131" s="400">
        <f>RANK(CS131,CS$2:CS$221)</f>
        <v>33</v>
      </c>
      <c r="CU131" s="854"/>
      <c r="CV131" s="400">
        <f t="shared" si="48"/>
        <v>194</v>
      </c>
      <c r="CW131" s="689">
        <f t="shared" si="49"/>
        <v>3.5925925925925926</v>
      </c>
      <c r="CX131" s="400">
        <f>RANK(CW131,CW$2:CW$221)</f>
        <v>99</v>
      </c>
      <c r="CY131" s="854"/>
      <c r="CZ131" s="690" t="s">
        <v>1352</v>
      </c>
    </row>
    <row r="132" spans="1:104" ht="30.75" customHeight="1" x14ac:dyDescent="0.25">
      <c r="A132" s="720" t="s">
        <v>935</v>
      </c>
      <c r="B132" s="721" t="s">
        <v>936</v>
      </c>
      <c r="C132" s="722" t="s">
        <v>937</v>
      </c>
      <c r="D132" s="722" t="s">
        <v>515</v>
      </c>
      <c r="E132" s="907"/>
      <c r="F132" s="723" t="s">
        <v>63</v>
      </c>
      <c r="G132" s="724">
        <f>'Stage 2 - Site Information'!N153</f>
        <v>50</v>
      </c>
      <c r="H132" s="684" t="s">
        <v>63</v>
      </c>
      <c r="I132" s="685">
        <f>'Stage 2 - Site Information'!M153</f>
        <v>0.7</v>
      </c>
      <c r="J132" s="686"/>
      <c r="K132" s="687"/>
      <c r="L132" s="854"/>
      <c r="M132" s="400">
        <f t="shared" si="44"/>
        <v>5</v>
      </c>
      <c r="N132" s="409"/>
      <c r="O132" s="400">
        <v>5</v>
      </c>
      <c r="P132" s="400">
        <v>1</v>
      </c>
      <c r="Q132" s="854"/>
      <c r="R132" s="400">
        <v>5</v>
      </c>
      <c r="S132" s="400">
        <v>5</v>
      </c>
      <c r="T132" s="400">
        <v>1</v>
      </c>
      <c r="U132" s="400">
        <v>3</v>
      </c>
      <c r="V132" s="854"/>
      <c r="W132" s="400">
        <v>4</v>
      </c>
      <c r="X132" s="400">
        <v>3</v>
      </c>
      <c r="Y132" s="400">
        <v>1</v>
      </c>
      <c r="Z132" s="400">
        <v>3</v>
      </c>
      <c r="AA132" s="854"/>
      <c r="AB132" s="400">
        <v>4</v>
      </c>
      <c r="AC132" s="400">
        <v>0</v>
      </c>
      <c r="AD132" s="854"/>
      <c r="AE132" s="400">
        <v>1</v>
      </c>
      <c r="AF132" s="400">
        <v>1</v>
      </c>
      <c r="AG132" s="854"/>
      <c r="AH132" s="400">
        <v>2</v>
      </c>
      <c r="AI132" s="400">
        <v>3</v>
      </c>
      <c r="AJ132" s="400">
        <v>1</v>
      </c>
      <c r="AK132" s="400">
        <v>2</v>
      </c>
      <c r="AL132" s="854"/>
      <c r="AM132" s="400">
        <v>1</v>
      </c>
      <c r="AN132" s="400">
        <v>4</v>
      </c>
      <c r="AO132" s="400">
        <v>3</v>
      </c>
      <c r="AP132" s="400">
        <v>3</v>
      </c>
      <c r="AQ132" s="400">
        <v>5</v>
      </c>
      <c r="AR132" s="400">
        <v>3</v>
      </c>
      <c r="AS132" s="854"/>
      <c r="AT132" s="400">
        <v>4</v>
      </c>
      <c r="AU132" s="400">
        <v>5</v>
      </c>
      <c r="AV132" s="400">
        <v>4</v>
      </c>
      <c r="AW132" s="400">
        <v>5</v>
      </c>
      <c r="AX132" s="400">
        <v>5</v>
      </c>
      <c r="AY132" s="400">
        <v>5</v>
      </c>
      <c r="AZ132" s="400">
        <v>5</v>
      </c>
      <c r="BA132" s="400">
        <v>5</v>
      </c>
      <c r="BB132" s="409"/>
      <c r="BC132" s="400">
        <v>5</v>
      </c>
      <c r="BD132" s="400">
        <v>5</v>
      </c>
      <c r="BE132" s="854"/>
      <c r="BF132" s="400">
        <v>5</v>
      </c>
      <c r="BG132" s="400">
        <v>5</v>
      </c>
      <c r="BH132" s="854"/>
      <c r="BI132" s="400">
        <v>5</v>
      </c>
      <c r="BJ132" s="400">
        <v>3</v>
      </c>
      <c r="BK132" s="400">
        <v>1</v>
      </c>
      <c r="BL132" s="400">
        <v>5</v>
      </c>
      <c r="BM132" s="400">
        <v>2</v>
      </c>
      <c r="BN132" s="400">
        <v>3</v>
      </c>
      <c r="BO132" s="854"/>
      <c r="BP132" s="400">
        <v>5</v>
      </c>
      <c r="BQ132" s="400">
        <v>5</v>
      </c>
      <c r="BR132" s="854"/>
      <c r="BS132" s="400">
        <v>5</v>
      </c>
      <c r="BT132" s="400">
        <v>2</v>
      </c>
      <c r="BU132" s="400">
        <v>5</v>
      </c>
      <c r="BV132" s="400">
        <v>5</v>
      </c>
      <c r="BW132" s="400">
        <v>5</v>
      </c>
      <c r="BX132" s="409"/>
      <c r="BY132" s="400">
        <v>5</v>
      </c>
      <c r="BZ132" s="400">
        <v>4</v>
      </c>
      <c r="CA132" s="400">
        <v>2</v>
      </c>
      <c r="CB132" s="400">
        <v>5</v>
      </c>
      <c r="CC132" s="409"/>
      <c r="CD132" s="409"/>
      <c r="CE132" s="400">
        <v>3</v>
      </c>
      <c r="CF132" s="409"/>
      <c r="CG132" s="400">
        <v>5</v>
      </c>
      <c r="CH132" s="409"/>
      <c r="CI132" s="854"/>
      <c r="CJ132" s="409"/>
      <c r="CK132" s="400">
        <v>1</v>
      </c>
      <c r="CL132" s="854"/>
      <c r="CM132" s="689">
        <f t="shared" si="45"/>
        <v>2.9</v>
      </c>
      <c r="CN132" s="400">
        <f t="shared" ref="CN132:CN148" si="50">RANK(CM132,CM$2:CM$148)</f>
        <v>128</v>
      </c>
      <c r="CO132" s="854"/>
      <c r="CP132" s="689">
        <f t="shared" si="46"/>
        <v>1.6666666666666667</v>
      </c>
      <c r="CQ132" s="400">
        <f t="shared" ref="CQ132:CQ148" si="51">RANK(CP132,CP$2:CP$148)</f>
        <v>126</v>
      </c>
      <c r="CR132" s="854"/>
      <c r="CS132" s="689">
        <f t="shared" si="47"/>
        <v>4.0263157894736841</v>
      </c>
      <c r="CT132" s="400">
        <f t="shared" ref="CT132:CT148" si="52">RANK(CS132,CS$2:CS$148)</f>
        <v>45</v>
      </c>
      <c r="CU132" s="854"/>
      <c r="CV132" s="400">
        <f t="shared" si="48"/>
        <v>192</v>
      </c>
      <c r="CW132" s="689">
        <f t="shared" si="49"/>
        <v>3.5555555555555554</v>
      </c>
      <c r="CX132" s="400">
        <f t="shared" ref="CX132:CX148" si="53">RANK(CW132,CW$2:CW$148)</f>
        <v>107</v>
      </c>
      <c r="CY132" s="854"/>
      <c r="CZ132" s="690" t="s">
        <v>1348</v>
      </c>
    </row>
    <row r="133" spans="1:104" ht="30.75" customHeight="1" x14ac:dyDescent="0.25">
      <c r="A133" s="754" t="s">
        <v>833</v>
      </c>
      <c r="B133" s="755" t="s">
        <v>834</v>
      </c>
      <c r="C133" s="756" t="s">
        <v>514</v>
      </c>
      <c r="D133" s="756" t="s">
        <v>515</v>
      </c>
      <c r="E133" s="907" t="s">
        <v>3320</v>
      </c>
      <c r="F133" s="757" t="s">
        <v>63</v>
      </c>
      <c r="G133" s="758">
        <f>'Stage 2 - Site Information'!N112</f>
        <v>197</v>
      </c>
      <c r="H133" s="684"/>
      <c r="I133" s="685">
        <f>'Stage 2 - Site Information'!M112</f>
        <v>6.56</v>
      </c>
      <c r="J133" s="686" t="s">
        <v>1344</v>
      </c>
      <c r="K133" s="687"/>
      <c r="L133" s="854"/>
      <c r="M133" s="400">
        <f t="shared" si="44"/>
        <v>5</v>
      </c>
      <c r="N133" s="409"/>
      <c r="O133" s="400">
        <v>5</v>
      </c>
      <c r="P133" s="400">
        <v>1</v>
      </c>
      <c r="Q133" s="854"/>
      <c r="R133" s="400">
        <v>3</v>
      </c>
      <c r="S133" s="400">
        <v>5</v>
      </c>
      <c r="T133" s="400">
        <v>5</v>
      </c>
      <c r="U133" s="400">
        <v>4</v>
      </c>
      <c r="V133" s="854"/>
      <c r="W133" s="400">
        <v>4</v>
      </c>
      <c r="X133" s="400">
        <v>3</v>
      </c>
      <c r="Y133" s="400">
        <v>5</v>
      </c>
      <c r="Z133" s="400">
        <v>4</v>
      </c>
      <c r="AA133" s="854"/>
      <c r="AB133" s="400">
        <v>5</v>
      </c>
      <c r="AC133" s="400">
        <v>0</v>
      </c>
      <c r="AD133" s="854"/>
      <c r="AE133" s="400">
        <v>1</v>
      </c>
      <c r="AF133" s="400">
        <v>1</v>
      </c>
      <c r="AG133" s="854"/>
      <c r="AH133" s="400">
        <v>4</v>
      </c>
      <c r="AI133" s="400">
        <v>3</v>
      </c>
      <c r="AJ133" s="400">
        <v>3</v>
      </c>
      <c r="AK133" s="400">
        <v>2</v>
      </c>
      <c r="AL133" s="854"/>
      <c r="AM133" s="400">
        <v>1</v>
      </c>
      <c r="AN133" s="400">
        <v>1</v>
      </c>
      <c r="AO133" s="400">
        <v>5</v>
      </c>
      <c r="AP133" s="400">
        <v>2</v>
      </c>
      <c r="AQ133" s="400">
        <v>5</v>
      </c>
      <c r="AR133" s="400">
        <v>5</v>
      </c>
      <c r="AS133" s="854"/>
      <c r="AT133" s="400">
        <v>5</v>
      </c>
      <c r="AU133" s="400">
        <v>5</v>
      </c>
      <c r="AV133" s="400">
        <v>5</v>
      </c>
      <c r="AW133" s="400">
        <v>3</v>
      </c>
      <c r="AX133" s="400">
        <v>2</v>
      </c>
      <c r="AY133" s="400">
        <v>5</v>
      </c>
      <c r="AZ133" s="400">
        <v>5</v>
      </c>
      <c r="BA133" s="400">
        <v>5</v>
      </c>
      <c r="BB133" s="409"/>
      <c r="BC133" s="400">
        <v>4</v>
      </c>
      <c r="BD133" s="400">
        <v>4</v>
      </c>
      <c r="BE133" s="854"/>
      <c r="BF133" s="400">
        <v>3</v>
      </c>
      <c r="BG133" s="400">
        <v>2</v>
      </c>
      <c r="BH133" s="854"/>
      <c r="BI133" s="400">
        <v>5</v>
      </c>
      <c r="BJ133" s="400">
        <v>3</v>
      </c>
      <c r="BK133" s="400">
        <v>3</v>
      </c>
      <c r="BL133" s="400">
        <v>5</v>
      </c>
      <c r="BM133" s="400">
        <v>5</v>
      </c>
      <c r="BN133" s="400">
        <v>5</v>
      </c>
      <c r="BO133" s="854"/>
      <c r="BP133" s="400">
        <v>5</v>
      </c>
      <c r="BQ133" s="400">
        <v>5</v>
      </c>
      <c r="BR133" s="854"/>
      <c r="BS133" s="400">
        <v>3</v>
      </c>
      <c r="BT133" s="400">
        <v>2</v>
      </c>
      <c r="BU133" s="400">
        <v>3</v>
      </c>
      <c r="BV133" s="400">
        <v>3</v>
      </c>
      <c r="BW133" s="400">
        <v>3</v>
      </c>
      <c r="BX133" s="409"/>
      <c r="BY133" s="400">
        <v>5</v>
      </c>
      <c r="BZ133" s="400">
        <v>4</v>
      </c>
      <c r="CA133" s="400">
        <v>4</v>
      </c>
      <c r="CB133" s="400">
        <v>2</v>
      </c>
      <c r="CC133" s="409"/>
      <c r="CD133" s="409"/>
      <c r="CE133" s="400">
        <v>2</v>
      </c>
      <c r="CF133" s="409"/>
      <c r="CG133" s="400">
        <v>4</v>
      </c>
      <c r="CH133" s="409"/>
      <c r="CI133" s="854"/>
      <c r="CJ133" s="409"/>
      <c r="CK133" s="400">
        <v>1</v>
      </c>
      <c r="CL133" s="854"/>
      <c r="CM133" s="689">
        <f t="shared" si="45"/>
        <v>3.8</v>
      </c>
      <c r="CN133" s="400">
        <f t="shared" si="50"/>
        <v>19</v>
      </c>
      <c r="CO133" s="854"/>
      <c r="CP133" s="689">
        <f t="shared" si="46"/>
        <v>2.3333333333333335</v>
      </c>
      <c r="CQ133" s="400">
        <f t="shared" si="51"/>
        <v>105</v>
      </c>
      <c r="CR133" s="854"/>
      <c r="CS133" s="689">
        <f t="shared" si="47"/>
        <v>3.6578947368421053</v>
      </c>
      <c r="CT133" s="400">
        <f t="shared" si="52"/>
        <v>105</v>
      </c>
      <c r="CU133" s="854"/>
      <c r="CV133" s="400">
        <f t="shared" si="48"/>
        <v>191</v>
      </c>
      <c r="CW133" s="689">
        <f t="shared" si="49"/>
        <v>3.5370370370370372</v>
      </c>
      <c r="CX133" s="400">
        <f t="shared" si="53"/>
        <v>111</v>
      </c>
      <c r="CY133" s="854"/>
      <c r="CZ133" s="690" t="s">
        <v>1343</v>
      </c>
    </row>
    <row r="134" spans="1:104" ht="30.75" customHeight="1" x14ac:dyDescent="0.25">
      <c r="A134" s="725" t="s">
        <v>1255</v>
      </c>
      <c r="B134" s="721" t="s">
        <v>1256</v>
      </c>
      <c r="C134" s="726" t="s">
        <v>1132</v>
      </c>
      <c r="D134" s="727" t="s">
        <v>515</v>
      </c>
      <c r="E134" s="908"/>
      <c r="F134" s="723" t="s">
        <v>63</v>
      </c>
      <c r="G134" s="724">
        <f>'Stage 2 - Site Information'!N279</f>
        <v>11</v>
      </c>
      <c r="H134" s="702"/>
      <c r="I134" s="685">
        <f>'Stage 2 - Site Information'!M279</f>
        <v>0.38</v>
      </c>
      <c r="J134" s="703"/>
      <c r="K134" s="687"/>
      <c r="L134" s="855"/>
      <c r="M134" s="400">
        <f t="shared" si="44"/>
        <v>5</v>
      </c>
      <c r="N134" s="409"/>
      <c r="O134" s="400">
        <v>5</v>
      </c>
      <c r="P134" s="400">
        <v>1</v>
      </c>
      <c r="Q134" s="855"/>
      <c r="R134" s="400">
        <v>5</v>
      </c>
      <c r="S134" s="400">
        <v>3</v>
      </c>
      <c r="T134" s="400">
        <v>1</v>
      </c>
      <c r="U134" s="400">
        <v>4</v>
      </c>
      <c r="V134" s="855"/>
      <c r="W134" s="400">
        <v>4</v>
      </c>
      <c r="X134" s="400">
        <v>3</v>
      </c>
      <c r="Y134" s="400">
        <v>3</v>
      </c>
      <c r="Z134" s="400">
        <v>4</v>
      </c>
      <c r="AA134" s="855"/>
      <c r="AB134" s="400">
        <v>5</v>
      </c>
      <c r="AC134" s="400">
        <v>0</v>
      </c>
      <c r="AD134" s="855"/>
      <c r="AE134" s="400">
        <v>1</v>
      </c>
      <c r="AF134" s="400">
        <v>1</v>
      </c>
      <c r="AG134" s="855"/>
      <c r="AH134" s="400">
        <v>3</v>
      </c>
      <c r="AI134" s="400">
        <v>3</v>
      </c>
      <c r="AJ134" s="400">
        <v>1</v>
      </c>
      <c r="AK134" s="400">
        <v>2</v>
      </c>
      <c r="AL134" s="855"/>
      <c r="AM134" s="400">
        <v>5</v>
      </c>
      <c r="AN134" s="400">
        <v>3</v>
      </c>
      <c r="AO134" s="400">
        <v>5</v>
      </c>
      <c r="AP134" s="400">
        <v>3</v>
      </c>
      <c r="AQ134" s="400">
        <v>5</v>
      </c>
      <c r="AR134" s="400">
        <v>5</v>
      </c>
      <c r="AS134" s="855"/>
      <c r="AT134" s="400">
        <v>5</v>
      </c>
      <c r="AU134" s="400">
        <v>5</v>
      </c>
      <c r="AV134" s="400">
        <v>5</v>
      </c>
      <c r="AW134" s="400">
        <v>5</v>
      </c>
      <c r="AX134" s="400">
        <v>2</v>
      </c>
      <c r="AY134" s="400">
        <v>5</v>
      </c>
      <c r="AZ134" s="400">
        <v>1</v>
      </c>
      <c r="BA134" s="400">
        <v>5</v>
      </c>
      <c r="BB134" s="409"/>
      <c r="BC134" s="400">
        <v>2</v>
      </c>
      <c r="BD134" s="400">
        <v>4</v>
      </c>
      <c r="BE134" s="855"/>
      <c r="BF134" s="400">
        <v>5</v>
      </c>
      <c r="BG134" s="400">
        <v>5</v>
      </c>
      <c r="BH134" s="855"/>
      <c r="BI134" s="400">
        <v>5</v>
      </c>
      <c r="BJ134" s="400">
        <v>5</v>
      </c>
      <c r="BK134" s="400">
        <v>1</v>
      </c>
      <c r="BL134" s="400">
        <v>1</v>
      </c>
      <c r="BM134" s="400">
        <v>1</v>
      </c>
      <c r="BN134" s="400">
        <v>3</v>
      </c>
      <c r="BO134" s="855"/>
      <c r="BP134" s="400">
        <v>5</v>
      </c>
      <c r="BQ134" s="400">
        <v>5</v>
      </c>
      <c r="BR134" s="855"/>
      <c r="BS134" s="400">
        <v>4</v>
      </c>
      <c r="BT134" s="400">
        <v>2</v>
      </c>
      <c r="BU134" s="400">
        <v>2</v>
      </c>
      <c r="BV134" s="400">
        <v>5</v>
      </c>
      <c r="BW134" s="400">
        <v>5</v>
      </c>
      <c r="BX134" s="409"/>
      <c r="BY134" s="400">
        <v>5</v>
      </c>
      <c r="BZ134" s="400">
        <v>4</v>
      </c>
      <c r="CA134" s="400">
        <v>5</v>
      </c>
      <c r="CB134" s="400">
        <v>4</v>
      </c>
      <c r="CC134" s="409"/>
      <c r="CD134" s="409"/>
      <c r="CE134" s="400">
        <v>5</v>
      </c>
      <c r="CF134" s="409"/>
      <c r="CG134" s="400">
        <v>5</v>
      </c>
      <c r="CH134" s="409"/>
      <c r="CI134" s="855"/>
      <c r="CJ134" s="409"/>
      <c r="CK134" s="400">
        <v>1</v>
      </c>
      <c r="CL134" s="855"/>
      <c r="CM134" s="689">
        <f t="shared" si="45"/>
        <v>3.2</v>
      </c>
      <c r="CN134" s="400">
        <f t="shared" si="50"/>
        <v>93</v>
      </c>
      <c r="CO134" s="855"/>
      <c r="CP134" s="689">
        <f t="shared" si="46"/>
        <v>1.8333333333333333</v>
      </c>
      <c r="CQ134" s="400">
        <f t="shared" si="51"/>
        <v>123</v>
      </c>
      <c r="CR134" s="855"/>
      <c r="CS134" s="689">
        <f t="shared" si="47"/>
        <v>3.8947368421052633</v>
      </c>
      <c r="CT134" s="400">
        <f t="shared" si="52"/>
        <v>64</v>
      </c>
      <c r="CU134" s="855"/>
      <c r="CV134" s="400">
        <f t="shared" si="48"/>
        <v>191</v>
      </c>
      <c r="CW134" s="689">
        <f t="shared" si="49"/>
        <v>3.5370370370370372</v>
      </c>
      <c r="CX134" s="400">
        <f t="shared" si="53"/>
        <v>111</v>
      </c>
      <c r="CY134" s="855"/>
      <c r="CZ134" s="690"/>
    </row>
    <row r="135" spans="1:104" ht="30.75" customHeight="1" x14ac:dyDescent="0.25">
      <c r="A135" s="720" t="s">
        <v>880</v>
      </c>
      <c r="B135" s="721" t="s">
        <v>881</v>
      </c>
      <c r="C135" s="722" t="s">
        <v>882</v>
      </c>
      <c r="D135" s="722" t="s">
        <v>515</v>
      </c>
      <c r="E135" s="907"/>
      <c r="F135" s="723" t="s">
        <v>63</v>
      </c>
      <c r="G135" s="724">
        <f>'Stage 2 - Site Information'!N132</f>
        <v>20</v>
      </c>
      <c r="H135" s="684"/>
      <c r="I135" s="685">
        <f>'Stage 2 - Site Information'!M132</f>
        <v>0.69</v>
      </c>
      <c r="J135" s="686"/>
      <c r="K135" s="687"/>
      <c r="L135" s="854"/>
      <c r="M135" s="400">
        <f t="shared" si="44"/>
        <v>5</v>
      </c>
      <c r="N135" s="409"/>
      <c r="O135" s="400">
        <v>5</v>
      </c>
      <c r="P135" s="400">
        <v>1</v>
      </c>
      <c r="Q135" s="854"/>
      <c r="R135" s="400">
        <v>5</v>
      </c>
      <c r="S135" s="400">
        <v>5</v>
      </c>
      <c r="T135" s="400">
        <v>1</v>
      </c>
      <c r="U135" s="400">
        <v>4</v>
      </c>
      <c r="V135" s="854"/>
      <c r="W135" s="400">
        <v>4</v>
      </c>
      <c r="X135" s="400">
        <v>3</v>
      </c>
      <c r="Y135" s="400">
        <v>5</v>
      </c>
      <c r="Z135" s="400">
        <v>4</v>
      </c>
      <c r="AA135" s="854"/>
      <c r="AB135" s="400">
        <v>3</v>
      </c>
      <c r="AC135" s="400">
        <v>0</v>
      </c>
      <c r="AD135" s="854"/>
      <c r="AE135" s="400">
        <v>1</v>
      </c>
      <c r="AF135" s="400">
        <v>1</v>
      </c>
      <c r="AG135" s="854"/>
      <c r="AH135" s="400">
        <v>4</v>
      </c>
      <c r="AI135" s="400">
        <v>3</v>
      </c>
      <c r="AJ135" s="400">
        <v>1</v>
      </c>
      <c r="AK135" s="400">
        <v>2</v>
      </c>
      <c r="AL135" s="854"/>
      <c r="AM135" s="400">
        <v>5</v>
      </c>
      <c r="AN135" s="400">
        <v>3</v>
      </c>
      <c r="AO135" s="400">
        <v>5</v>
      </c>
      <c r="AP135" s="400">
        <v>3</v>
      </c>
      <c r="AQ135" s="400">
        <v>5</v>
      </c>
      <c r="AR135" s="400">
        <v>5</v>
      </c>
      <c r="AS135" s="854"/>
      <c r="AT135" s="400">
        <v>5</v>
      </c>
      <c r="AU135" s="400">
        <v>5</v>
      </c>
      <c r="AV135" s="400">
        <v>5</v>
      </c>
      <c r="AW135" s="400">
        <v>5</v>
      </c>
      <c r="AX135" s="400">
        <v>2</v>
      </c>
      <c r="AY135" s="400">
        <v>5</v>
      </c>
      <c r="AZ135" s="400">
        <v>1</v>
      </c>
      <c r="BA135" s="400">
        <v>5</v>
      </c>
      <c r="BB135" s="409"/>
      <c r="BC135" s="400">
        <v>3</v>
      </c>
      <c r="BD135" s="400">
        <v>3</v>
      </c>
      <c r="BE135" s="854"/>
      <c r="BF135" s="400">
        <v>5</v>
      </c>
      <c r="BG135" s="400">
        <v>5</v>
      </c>
      <c r="BH135" s="854"/>
      <c r="BI135" s="400">
        <v>5</v>
      </c>
      <c r="BJ135" s="400">
        <v>5</v>
      </c>
      <c r="BK135" s="400">
        <v>1</v>
      </c>
      <c r="BL135" s="400">
        <v>5</v>
      </c>
      <c r="BM135" s="400">
        <v>5</v>
      </c>
      <c r="BN135" s="400">
        <v>5</v>
      </c>
      <c r="BO135" s="854"/>
      <c r="BP135" s="400">
        <v>5</v>
      </c>
      <c r="BQ135" s="400">
        <v>5</v>
      </c>
      <c r="BR135" s="854"/>
      <c r="BS135" s="400">
        <v>3</v>
      </c>
      <c r="BT135" s="400">
        <v>2</v>
      </c>
      <c r="BU135" s="400">
        <v>4</v>
      </c>
      <c r="BV135" s="400">
        <v>1</v>
      </c>
      <c r="BW135" s="400">
        <v>3</v>
      </c>
      <c r="BX135" s="409"/>
      <c r="BY135" s="400">
        <v>3</v>
      </c>
      <c r="BZ135" s="400">
        <v>3</v>
      </c>
      <c r="CA135" s="400">
        <v>4</v>
      </c>
      <c r="CB135" s="400">
        <v>3</v>
      </c>
      <c r="CC135" s="409"/>
      <c r="CD135" s="409"/>
      <c r="CE135" s="400">
        <v>1</v>
      </c>
      <c r="CF135" s="409"/>
      <c r="CG135" s="400">
        <v>5</v>
      </c>
      <c r="CH135" s="409"/>
      <c r="CI135" s="854"/>
      <c r="CJ135" s="409"/>
      <c r="CK135" s="400">
        <v>1</v>
      </c>
      <c r="CL135" s="854"/>
      <c r="CM135" s="689">
        <f t="shared" si="45"/>
        <v>3.4</v>
      </c>
      <c r="CN135" s="400">
        <f t="shared" si="50"/>
        <v>57</v>
      </c>
      <c r="CO135" s="854"/>
      <c r="CP135" s="689">
        <f t="shared" si="46"/>
        <v>2</v>
      </c>
      <c r="CQ135" s="400">
        <f t="shared" si="51"/>
        <v>113</v>
      </c>
      <c r="CR135" s="854"/>
      <c r="CS135" s="689">
        <f t="shared" si="47"/>
        <v>3.7894736842105261</v>
      </c>
      <c r="CT135" s="400">
        <f t="shared" si="52"/>
        <v>79</v>
      </c>
      <c r="CU135" s="854"/>
      <c r="CV135" s="400">
        <f t="shared" si="48"/>
        <v>190</v>
      </c>
      <c r="CW135" s="689">
        <f t="shared" si="49"/>
        <v>3.5185185185185186</v>
      </c>
      <c r="CX135" s="400">
        <f t="shared" si="53"/>
        <v>114</v>
      </c>
      <c r="CY135" s="854"/>
      <c r="CZ135" s="690"/>
    </row>
    <row r="136" spans="1:104" ht="30.75" customHeight="1" x14ac:dyDescent="0.25">
      <c r="A136" s="720" t="s">
        <v>1017</v>
      </c>
      <c r="B136" s="721" t="s">
        <v>1018</v>
      </c>
      <c r="C136" s="722" t="s">
        <v>1019</v>
      </c>
      <c r="D136" s="722" t="s">
        <v>515</v>
      </c>
      <c r="E136" s="907"/>
      <c r="F136" s="723" t="s">
        <v>63</v>
      </c>
      <c r="G136" s="724">
        <f>'Stage 2 - Site Information'!N183</f>
        <v>38</v>
      </c>
      <c r="H136" s="684"/>
      <c r="I136" s="685">
        <f>'Stage 2 - Site Information'!M183</f>
        <v>1.24</v>
      </c>
      <c r="J136" s="686"/>
      <c r="K136" s="687"/>
      <c r="L136" s="854"/>
      <c r="M136" s="400">
        <f t="shared" si="44"/>
        <v>5</v>
      </c>
      <c r="N136" s="409"/>
      <c r="O136" s="400">
        <v>5</v>
      </c>
      <c r="P136" s="400">
        <v>1</v>
      </c>
      <c r="Q136" s="854"/>
      <c r="R136" s="400">
        <v>3</v>
      </c>
      <c r="S136" s="400">
        <v>5</v>
      </c>
      <c r="T136" s="400">
        <v>1</v>
      </c>
      <c r="U136" s="400">
        <v>3</v>
      </c>
      <c r="V136" s="854"/>
      <c r="W136" s="400">
        <v>4</v>
      </c>
      <c r="X136" s="400">
        <v>3</v>
      </c>
      <c r="Y136" s="400">
        <v>3</v>
      </c>
      <c r="Z136" s="400">
        <v>4</v>
      </c>
      <c r="AA136" s="854"/>
      <c r="AB136" s="400">
        <v>4</v>
      </c>
      <c r="AC136" s="400">
        <v>0</v>
      </c>
      <c r="AD136" s="854"/>
      <c r="AE136" s="400">
        <v>1</v>
      </c>
      <c r="AF136" s="400">
        <v>1</v>
      </c>
      <c r="AG136" s="854"/>
      <c r="AH136" s="400">
        <v>3</v>
      </c>
      <c r="AI136" s="400">
        <v>3</v>
      </c>
      <c r="AJ136" s="400">
        <v>5</v>
      </c>
      <c r="AK136" s="400">
        <v>2</v>
      </c>
      <c r="AL136" s="854"/>
      <c r="AM136" s="400">
        <v>1</v>
      </c>
      <c r="AN136" s="400">
        <v>1</v>
      </c>
      <c r="AO136" s="400">
        <v>5</v>
      </c>
      <c r="AP136" s="400">
        <v>3</v>
      </c>
      <c r="AQ136" s="400">
        <v>5</v>
      </c>
      <c r="AR136" s="400">
        <v>4</v>
      </c>
      <c r="AS136" s="854"/>
      <c r="AT136" s="400">
        <v>5</v>
      </c>
      <c r="AU136" s="400">
        <v>5</v>
      </c>
      <c r="AV136" s="400">
        <v>5</v>
      </c>
      <c r="AW136" s="400">
        <v>5</v>
      </c>
      <c r="AX136" s="400">
        <v>5</v>
      </c>
      <c r="AY136" s="400">
        <v>5</v>
      </c>
      <c r="AZ136" s="400">
        <v>5</v>
      </c>
      <c r="BA136" s="400">
        <v>5</v>
      </c>
      <c r="BB136" s="409"/>
      <c r="BC136" s="400">
        <v>3</v>
      </c>
      <c r="BD136" s="400">
        <v>4</v>
      </c>
      <c r="BE136" s="854"/>
      <c r="BF136" s="400">
        <v>5</v>
      </c>
      <c r="BG136" s="400">
        <v>5</v>
      </c>
      <c r="BH136" s="854"/>
      <c r="BI136" s="400">
        <v>5</v>
      </c>
      <c r="BJ136" s="400">
        <v>5</v>
      </c>
      <c r="BK136" s="400">
        <v>1</v>
      </c>
      <c r="BL136" s="400">
        <v>4</v>
      </c>
      <c r="BM136" s="400">
        <v>1</v>
      </c>
      <c r="BN136" s="400">
        <v>5</v>
      </c>
      <c r="BO136" s="854"/>
      <c r="BP136" s="400">
        <v>5</v>
      </c>
      <c r="BQ136" s="400">
        <v>3</v>
      </c>
      <c r="BR136" s="854"/>
      <c r="BS136" s="400">
        <v>3</v>
      </c>
      <c r="BT136" s="400">
        <v>2</v>
      </c>
      <c r="BU136" s="400">
        <v>3</v>
      </c>
      <c r="BV136" s="400">
        <v>5</v>
      </c>
      <c r="BW136" s="400">
        <v>4</v>
      </c>
      <c r="BX136" s="409"/>
      <c r="BY136" s="400">
        <v>3</v>
      </c>
      <c r="BZ136" s="400">
        <v>4</v>
      </c>
      <c r="CA136" s="400">
        <v>3</v>
      </c>
      <c r="CB136" s="400">
        <v>3</v>
      </c>
      <c r="CC136" s="409"/>
      <c r="CD136" s="409"/>
      <c r="CE136" s="400">
        <v>3</v>
      </c>
      <c r="CF136" s="409"/>
      <c r="CG136" s="400">
        <v>4</v>
      </c>
      <c r="CH136" s="409"/>
      <c r="CI136" s="854"/>
      <c r="CJ136" s="409"/>
      <c r="CK136" s="400">
        <v>1</v>
      </c>
      <c r="CL136" s="854"/>
      <c r="CM136" s="689">
        <f t="shared" si="45"/>
        <v>3</v>
      </c>
      <c r="CN136" s="400">
        <f t="shared" si="50"/>
        <v>117</v>
      </c>
      <c r="CO136" s="854"/>
      <c r="CP136" s="689">
        <f t="shared" si="46"/>
        <v>2.5</v>
      </c>
      <c r="CQ136" s="400">
        <f t="shared" si="51"/>
        <v>100</v>
      </c>
      <c r="CR136" s="854"/>
      <c r="CS136" s="689">
        <f t="shared" si="47"/>
        <v>3.763157894736842</v>
      </c>
      <c r="CT136" s="400">
        <f t="shared" si="52"/>
        <v>81</v>
      </c>
      <c r="CU136" s="854"/>
      <c r="CV136" s="400">
        <f t="shared" si="48"/>
        <v>188</v>
      </c>
      <c r="CW136" s="689">
        <f t="shared" si="49"/>
        <v>3.4814814814814814</v>
      </c>
      <c r="CX136" s="400">
        <f t="shared" si="53"/>
        <v>120</v>
      </c>
      <c r="CY136" s="854"/>
      <c r="CZ136" s="690"/>
    </row>
    <row r="137" spans="1:104" ht="30.75" customHeight="1" x14ac:dyDescent="0.25">
      <c r="A137" s="749" t="s">
        <v>1181</v>
      </c>
      <c r="B137" s="750" t="s">
        <v>1182</v>
      </c>
      <c r="C137" s="751" t="s">
        <v>1155</v>
      </c>
      <c r="D137" s="751" t="s">
        <v>515</v>
      </c>
      <c r="E137" s="907" t="s">
        <v>45</v>
      </c>
      <c r="F137" s="752" t="s">
        <v>63</v>
      </c>
      <c r="G137" s="753">
        <f>'Stage 2 - Site Information'!N245</f>
        <v>216</v>
      </c>
      <c r="H137" s="684"/>
      <c r="I137" s="685">
        <f>'Stage 2 - Site Information'!M245</f>
        <v>12.32</v>
      </c>
      <c r="J137" s="686" t="s">
        <v>539</v>
      </c>
      <c r="K137" s="687"/>
      <c r="L137" s="854"/>
      <c r="M137" s="400">
        <f t="shared" si="44"/>
        <v>5</v>
      </c>
      <c r="N137" s="409"/>
      <c r="O137" s="400">
        <v>5</v>
      </c>
      <c r="P137" s="400">
        <v>1</v>
      </c>
      <c r="Q137" s="854"/>
      <c r="R137" s="400">
        <v>3</v>
      </c>
      <c r="S137" s="400">
        <v>5</v>
      </c>
      <c r="T137" s="400">
        <v>5</v>
      </c>
      <c r="U137" s="400">
        <v>3</v>
      </c>
      <c r="V137" s="854"/>
      <c r="W137" s="400">
        <v>4</v>
      </c>
      <c r="X137" s="400">
        <v>3</v>
      </c>
      <c r="Y137" s="400">
        <v>3</v>
      </c>
      <c r="Z137" s="400">
        <v>4</v>
      </c>
      <c r="AA137" s="854"/>
      <c r="AB137" s="400">
        <v>5</v>
      </c>
      <c r="AC137" s="400">
        <v>0</v>
      </c>
      <c r="AD137" s="854"/>
      <c r="AE137" s="400">
        <v>1</v>
      </c>
      <c r="AF137" s="400">
        <v>1</v>
      </c>
      <c r="AG137" s="854"/>
      <c r="AH137" s="400">
        <v>3</v>
      </c>
      <c r="AI137" s="400">
        <v>4</v>
      </c>
      <c r="AJ137" s="400">
        <v>5</v>
      </c>
      <c r="AK137" s="400">
        <v>2</v>
      </c>
      <c r="AL137" s="854"/>
      <c r="AM137" s="400">
        <v>5</v>
      </c>
      <c r="AN137" s="400">
        <v>3</v>
      </c>
      <c r="AO137" s="400">
        <v>4</v>
      </c>
      <c r="AP137" s="400">
        <v>2</v>
      </c>
      <c r="AQ137" s="400">
        <v>4</v>
      </c>
      <c r="AR137" s="400">
        <v>4</v>
      </c>
      <c r="AS137" s="854"/>
      <c r="AT137" s="400">
        <v>2</v>
      </c>
      <c r="AU137" s="400">
        <v>1</v>
      </c>
      <c r="AV137" s="400">
        <v>4</v>
      </c>
      <c r="AW137" s="400">
        <v>3</v>
      </c>
      <c r="AX137" s="400">
        <v>2</v>
      </c>
      <c r="AY137" s="400">
        <v>5</v>
      </c>
      <c r="AZ137" s="400">
        <v>5</v>
      </c>
      <c r="BA137" s="400">
        <v>5</v>
      </c>
      <c r="BB137" s="409"/>
      <c r="BC137" s="400">
        <v>2</v>
      </c>
      <c r="BD137" s="400">
        <v>1</v>
      </c>
      <c r="BE137" s="854"/>
      <c r="BF137" s="400">
        <v>3</v>
      </c>
      <c r="BG137" s="400">
        <v>2</v>
      </c>
      <c r="BH137" s="854"/>
      <c r="BI137" s="400">
        <v>5</v>
      </c>
      <c r="BJ137" s="400">
        <v>3</v>
      </c>
      <c r="BK137" s="400">
        <v>1</v>
      </c>
      <c r="BL137" s="400">
        <v>5</v>
      </c>
      <c r="BM137" s="400">
        <v>2</v>
      </c>
      <c r="BN137" s="400">
        <v>5</v>
      </c>
      <c r="BO137" s="854"/>
      <c r="BP137" s="400">
        <v>3</v>
      </c>
      <c r="BQ137" s="400">
        <v>5</v>
      </c>
      <c r="BR137" s="854"/>
      <c r="BS137" s="400">
        <v>4</v>
      </c>
      <c r="BT137" s="400">
        <v>2</v>
      </c>
      <c r="BU137" s="400">
        <v>5</v>
      </c>
      <c r="BV137" s="400">
        <v>5</v>
      </c>
      <c r="BW137" s="400">
        <v>4</v>
      </c>
      <c r="BX137" s="409"/>
      <c r="BY137" s="400">
        <v>5</v>
      </c>
      <c r="BZ137" s="400">
        <v>5</v>
      </c>
      <c r="CA137" s="400">
        <v>5</v>
      </c>
      <c r="CB137" s="400">
        <v>2</v>
      </c>
      <c r="CC137" s="409"/>
      <c r="CD137" s="409"/>
      <c r="CE137" s="400">
        <v>4</v>
      </c>
      <c r="CF137" s="409"/>
      <c r="CG137" s="400">
        <v>5</v>
      </c>
      <c r="CH137" s="409"/>
      <c r="CI137" s="854"/>
      <c r="CJ137" s="409"/>
      <c r="CK137" s="400">
        <v>5</v>
      </c>
      <c r="CL137" s="854"/>
      <c r="CM137" s="689">
        <f t="shared" si="45"/>
        <v>3.5</v>
      </c>
      <c r="CN137" s="400">
        <f t="shared" si="50"/>
        <v>50</v>
      </c>
      <c r="CO137" s="854"/>
      <c r="CP137" s="689">
        <f t="shared" si="46"/>
        <v>2.6666666666666665</v>
      </c>
      <c r="CQ137" s="400">
        <f t="shared" si="51"/>
        <v>94</v>
      </c>
      <c r="CR137" s="854"/>
      <c r="CS137" s="689">
        <f t="shared" si="47"/>
        <v>3.6052631578947367</v>
      </c>
      <c r="CT137" s="400">
        <f t="shared" si="52"/>
        <v>111</v>
      </c>
      <c r="CU137" s="854"/>
      <c r="CV137" s="400">
        <f t="shared" si="48"/>
        <v>188</v>
      </c>
      <c r="CW137" s="689">
        <f t="shared" si="49"/>
        <v>3.4814814814814814</v>
      </c>
      <c r="CX137" s="400">
        <f t="shared" si="53"/>
        <v>120</v>
      </c>
      <c r="CY137" s="854"/>
      <c r="CZ137" s="690"/>
    </row>
    <row r="138" spans="1:104" ht="30.75" customHeight="1" x14ac:dyDescent="0.25">
      <c r="A138" s="720" t="s">
        <v>750</v>
      </c>
      <c r="B138" s="721" t="s">
        <v>751</v>
      </c>
      <c r="C138" s="722" t="s">
        <v>689</v>
      </c>
      <c r="D138" s="722" t="s">
        <v>515</v>
      </c>
      <c r="E138" s="907"/>
      <c r="F138" s="723" t="s">
        <v>63</v>
      </c>
      <c r="G138" s="724">
        <f>'Stage 2 - Site Information'!N81</f>
        <v>0</v>
      </c>
      <c r="H138" s="684" t="s">
        <v>63</v>
      </c>
      <c r="I138" s="685">
        <f>'Stage 2 - Site Information'!M81</f>
        <v>3.51</v>
      </c>
      <c r="J138" s="686" t="s">
        <v>1357</v>
      </c>
      <c r="K138" s="687"/>
      <c r="L138" s="854"/>
      <c r="M138" s="400">
        <f t="shared" si="44"/>
        <v>5</v>
      </c>
      <c r="N138" s="409"/>
      <c r="O138" s="400">
        <v>5</v>
      </c>
      <c r="P138" s="400">
        <v>2</v>
      </c>
      <c r="Q138" s="854"/>
      <c r="R138" s="400">
        <v>3</v>
      </c>
      <c r="S138" s="400">
        <v>3</v>
      </c>
      <c r="T138" s="400">
        <v>1</v>
      </c>
      <c r="U138" s="400">
        <v>4</v>
      </c>
      <c r="V138" s="854"/>
      <c r="W138" s="400">
        <v>4</v>
      </c>
      <c r="X138" s="400">
        <v>3</v>
      </c>
      <c r="Y138" s="400">
        <v>1</v>
      </c>
      <c r="Z138" s="400">
        <v>4</v>
      </c>
      <c r="AA138" s="854"/>
      <c r="AB138" s="400">
        <v>4</v>
      </c>
      <c r="AC138" s="400">
        <v>0</v>
      </c>
      <c r="AD138" s="854"/>
      <c r="AE138" s="400">
        <v>1</v>
      </c>
      <c r="AF138" s="400">
        <v>1</v>
      </c>
      <c r="AG138" s="854"/>
      <c r="AH138" s="400">
        <v>2</v>
      </c>
      <c r="AI138" s="400">
        <v>3</v>
      </c>
      <c r="AJ138" s="400">
        <v>5</v>
      </c>
      <c r="AK138" s="400">
        <v>2</v>
      </c>
      <c r="AL138" s="854"/>
      <c r="AM138" s="400">
        <v>5</v>
      </c>
      <c r="AN138" s="400">
        <v>3</v>
      </c>
      <c r="AO138" s="400">
        <v>5</v>
      </c>
      <c r="AP138" s="400">
        <v>4</v>
      </c>
      <c r="AQ138" s="400">
        <v>5</v>
      </c>
      <c r="AR138" s="400">
        <v>4</v>
      </c>
      <c r="AS138" s="854"/>
      <c r="AT138" s="400">
        <v>5</v>
      </c>
      <c r="AU138" s="400">
        <v>5</v>
      </c>
      <c r="AV138" s="400">
        <v>5</v>
      </c>
      <c r="AW138" s="400">
        <v>5</v>
      </c>
      <c r="AX138" s="400">
        <v>2</v>
      </c>
      <c r="AY138" s="400">
        <v>5</v>
      </c>
      <c r="AZ138" s="400">
        <v>5</v>
      </c>
      <c r="BA138" s="400">
        <v>5</v>
      </c>
      <c r="BB138" s="409"/>
      <c r="BC138" s="400">
        <v>3</v>
      </c>
      <c r="BD138" s="400">
        <v>4</v>
      </c>
      <c r="BE138" s="854"/>
      <c r="BF138" s="400">
        <v>3</v>
      </c>
      <c r="BG138" s="400">
        <v>5</v>
      </c>
      <c r="BH138" s="854"/>
      <c r="BI138" s="400">
        <v>3</v>
      </c>
      <c r="BJ138" s="400">
        <v>5</v>
      </c>
      <c r="BK138" s="400">
        <v>1</v>
      </c>
      <c r="BL138" s="400">
        <v>4</v>
      </c>
      <c r="BM138" s="400">
        <v>4</v>
      </c>
      <c r="BN138" s="400">
        <v>5</v>
      </c>
      <c r="BO138" s="854"/>
      <c r="BP138" s="400">
        <v>5</v>
      </c>
      <c r="BQ138" s="400">
        <v>3</v>
      </c>
      <c r="BR138" s="854"/>
      <c r="BS138" s="400">
        <v>3</v>
      </c>
      <c r="BT138" s="400">
        <v>2</v>
      </c>
      <c r="BU138" s="400">
        <v>4</v>
      </c>
      <c r="BV138" s="400">
        <v>5</v>
      </c>
      <c r="BW138" s="400">
        <v>3</v>
      </c>
      <c r="BX138" s="409"/>
      <c r="BY138" s="400">
        <v>1</v>
      </c>
      <c r="BZ138" s="400">
        <v>4</v>
      </c>
      <c r="CA138" s="400">
        <v>2</v>
      </c>
      <c r="CB138" s="400">
        <v>2</v>
      </c>
      <c r="CC138" s="409"/>
      <c r="CD138" s="409"/>
      <c r="CE138" s="400">
        <v>2</v>
      </c>
      <c r="CF138" s="409"/>
      <c r="CG138" s="400">
        <v>4</v>
      </c>
      <c r="CH138" s="409"/>
      <c r="CI138" s="854"/>
      <c r="CJ138" s="409"/>
      <c r="CK138" s="400">
        <v>1</v>
      </c>
      <c r="CL138" s="854"/>
      <c r="CM138" s="689">
        <f t="shared" si="45"/>
        <v>2.7</v>
      </c>
      <c r="CN138" s="400">
        <f t="shared" si="50"/>
        <v>139</v>
      </c>
      <c r="CO138" s="854"/>
      <c r="CP138" s="689">
        <f t="shared" si="46"/>
        <v>2.3333333333333335</v>
      </c>
      <c r="CQ138" s="400">
        <f t="shared" si="51"/>
        <v>105</v>
      </c>
      <c r="CR138" s="854"/>
      <c r="CS138" s="689">
        <f t="shared" si="47"/>
        <v>3.7105263157894739</v>
      </c>
      <c r="CT138" s="400">
        <f t="shared" si="52"/>
        <v>91</v>
      </c>
      <c r="CU138" s="854"/>
      <c r="CV138" s="400">
        <f t="shared" si="48"/>
        <v>182</v>
      </c>
      <c r="CW138" s="689">
        <f t="shared" si="49"/>
        <v>3.3703703703703702</v>
      </c>
      <c r="CX138" s="400">
        <f t="shared" si="53"/>
        <v>136</v>
      </c>
      <c r="CY138" s="854"/>
      <c r="CZ138" s="690" t="s">
        <v>1341</v>
      </c>
    </row>
    <row r="139" spans="1:104" ht="30.75" customHeight="1" x14ac:dyDescent="0.25">
      <c r="A139" s="720" t="s">
        <v>1245</v>
      </c>
      <c r="B139" s="721" t="s">
        <v>1246</v>
      </c>
      <c r="C139" s="722" t="s">
        <v>1185</v>
      </c>
      <c r="D139" s="722" t="s">
        <v>515</v>
      </c>
      <c r="E139" s="907"/>
      <c r="F139" s="723" t="s">
        <v>63</v>
      </c>
      <c r="G139" s="724">
        <f>'Stage 2 - Site Information'!N275</f>
        <v>300</v>
      </c>
      <c r="H139" s="684"/>
      <c r="I139" s="685">
        <f>'Stage 2 - Site Information'!M275</f>
        <v>10.54</v>
      </c>
      <c r="J139" s="686"/>
      <c r="K139" s="687"/>
      <c r="L139" s="854"/>
      <c r="M139" s="400">
        <f t="shared" si="44"/>
        <v>5</v>
      </c>
      <c r="N139" s="409"/>
      <c r="O139" s="400">
        <v>1</v>
      </c>
      <c r="P139" s="400">
        <v>1</v>
      </c>
      <c r="Q139" s="854"/>
      <c r="R139" s="400">
        <v>5</v>
      </c>
      <c r="S139" s="400">
        <v>5</v>
      </c>
      <c r="T139" s="400">
        <v>1</v>
      </c>
      <c r="U139" s="400">
        <v>4</v>
      </c>
      <c r="V139" s="854"/>
      <c r="W139" s="400">
        <v>1</v>
      </c>
      <c r="X139" s="400">
        <v>3</v>
      </c>
      <c r="Y139" s="400">
        <v>1</v>
      </c>
      <c r="Z139" s="400">
        <v>4</v>
      </c>
      <c r="AA139" s="854"/>
      <c r="AB139" s="400">
        <v>5</v>
      </c>
      <c r="AC139" s="400">
        <v>0</v>
      </c>
      <c r="AD139" s="854"/>
      <c r="AE139" s="400">
        <v>1</v>
      </c>
      <c r="AF139" s="400">
        <v>1</v>
      </c>
      <c r="AG139" s="854"/>
      <c r="AH139" s="400">
        <v>5</v>
      </c>
      <c r="AI139" s="400">
        <v>3</v>
      </c>
      <c r="AJ139" s="400">
        <v>5</v>
      </c>
      <c r="AK139" s="400">
        <v>2</v>
      </c>
      <c r="AL139" s="854"/>
      <c r="AM139" s="400">
        <v>5</v>
      </c>
      <c r="AN139" s="400">
        <v>4</v>
      </c>
      <c r="AO139" s="400">
        <v>5</v>
      </c>
      <c r="AP139" s="400">
        <v>2</v>
      </c>
      <c r="AQ139" s="400">
        <v>4</v>
      </c>
      <c r="AR139" s="400">
        <v>5</v>
      </c>
      <c r="AS139" s="854"/>
      <c r="AT139" s="400">
        <v>2</v>
      </c>
      <c r="AU139" s="400">
        <v>1</v>
      </c>
      <c r="AV139" s="400">
        <v>5</v>
      </c>
      <c r="AW139" s="400">
        <v>5</v>
      </c>
      <c r="AX139" s="400">
        <v>2</v>
      </c>
      <c r="AY139" s="400">
        <v>5</v>
      </c>
      <c r="AZ139" s="400">
        <v>5</v>
      </c>
      <c r="BA139" s="400">
        <v>5</v>
      </c>
      <c r="BB139" s="409"/>
      <c r="BC139" s="400">
        <v>1</v>
      </c>
      <c r="BD139" s="400">
        <v>1</v>
      </c>
      <c r="BE139" s="854"/>
      <c r="BF139" s="400">
        <v>5</v>
      </c>
      <c r="BG139" s="400">
        <v>5</v>
      </c>
      <c r="BH139" s="854"/>
      <c r="BI139" s="400">
        <v>5</v>
      </c>
      <c r="BJ139" s="400">
        <v>3</v>
      </c>
      <c r="BK139" s="400">
        <v>1</v>
      </c>
      <c r="BL139" s="400">
        <v>5</v>
      </c>
      <c r="BM139" s="400">
        <v>1</v>
      </c>
      <c r="BN139" s="400">
        <v>5</v>
      </c>
      <c r="BO139" s="854"/>
      <c r="BP139" s="400">
        <v>1</v>
      </c>
      <c r="BQ139" s="400">
        <v>5</v>
      </c>
      <c r="BR139" s="854"/>
      <c r="BS139" s="400">
        <v>2</v>
      </c>
      <c r="BT139" s="400">
        <v>1</v>
      </c>
      <c r="BU139" s="400">
        <v>1</v>
      </c>
      <c r="BV139" s="400">
        <v>1</v>
      </c>
      <c r="BW139" s="400">
        <v>1</v>
      </c>
      <c r="BX139" s="409"/>
      <c r="BY139" s="400">
        <v>1</v>
      </c>
      <c r="BZ139" s="400">
        <v>1</v>
      </c>
      <c r="CA139" s="400">
        <v>1</v>
      </c>
      <c r="CB139" s="400">
        <v>1</v>
      </c>
      <c r="CC139" s="409"/>
      <c r="CD139" s="409"/>
      <c r="CE139" s="400">
        <v>1</v>
      </c>
      <c r="CF139" s="409"/>
      <c r="CG139" s="400">
        <v>2</v>
      </c>
      <c r="CH139" s="409"/>
      <c r="CI139" s="854"/>
      <c r="CJ139" s="409"/>
      <c r="CK139" s="400">
        <v>1</v>
      </c>
      <c r="CL139" s="854"/>
      <c r="CM139" s="689">
        <f t="shared" si="45"/>
        <v>2.9</v>
      </c>
      <c r="CN139" s="400">
        <f t="shared" si="50"/>
        <v>128</v>
      </c>
      <c r="CO139" s="854"/>
      <c r="CP139" s="689">
        <f t="shared" si="46"/>
        <v>2.8333333333333335</v>
      </c>
      <c r="CQ139" s="400">
        <f t="shared" si="51"/>
        <v>85</v>
      </c>
      <c r="CR139" s="854"/>
      <c r="CS139" s="689">
        <f t="shared" si="47"/>
        <v>2.8157894736842106</v>
      </c>
      <c r="CT139" s="400">
        <f t="shared" si="52"/>
        <v>147</v>
      </c>
      <c r="CU139" s="854"/>
      <c r="CV139" s="400">
        <f t="shared" si="48"/>
        <v>153</v>
      </c>
      <c r="CW139" s="689">
        <f t="shared" si="49"/>
        <v>2.8333333333333335</v>
      </c>
      <c r="CX139" s="400">
        <f t="shared" si="53"/>
        <v>147</v>
      </c>
      <c r="CY139" s="854"/>
      <c r="CZ139" s="690" t="s">
        <v>1368</v>
      </c>
    </row>
    <row r="140" spans="1:104" ht="30.75" customHeight="1" x14ac:dyDescent="0.25">
      <c r="A140" s="737" t="s">
        <v>540</v>
      </c>
      <c r="B140" s="738" t="s">
        <v>541</v>
      </c>
      <c r="C140" s="739" t="s">
        <v>542</v>
      </c>
      <c r="D140" s="739" t="s">
        <v>543</v>
      </c>
      <c r="E140" s="907"/>
      <c r="F140" s="740" t="s">
        <v>63</v>
      </c>
      <c r="G140" s="741">
        <f>'Stage 2 - Site Information'!N10</f>
        <v>23</v>
      </c>
      <c r="H140" s="684"/>
      <c r="I140" s="685">
        <f>'Stage 2 - Site Information'!M10</f>
        <v>1.1599999999999999</v>
      </c>
      <c r="J140" s="686"/>
      <c r="K140" s="687"/>
      <c r="L140" s="854"/>
      <c r="M140" s="400">
        <f t="shared" si="44"/>
        <v>5</v>
      </c>
      <c r="N140" s="409"/>
      <c r="O140" s="400">
        <v>2</v>
      </c>
      <c r="P140" s="400">
        <v>1</v>
      </c>
      <c r="Q140" s="854"/>
      <c r="R140" s="400">
        <v>5</v>
      </c>
      <c r="S140" s="400">
        <v>5</v>
      </c>
      <c r="T140" s="400">
        <v>1</v>
      </c>
      <c r="U140" s="400">
        <v>4</v>
      </c>
      <c r="V140" s="854"/>
      <c r="W140" s="400">
        <v>4</v>
      </c>
      <c r="X140" s="400">
        <v>4</v>
      </c>
      <c r="Y140" s="400">
        <v>1</v>
      </c>
      <c r="Z140" s="400">
        <v>4</v>
      </c>
      <c r="AA140" s="854"/>
      <c r="AB140" s="400">
        <v>5</v>
      </c>
      <c r="AC140" s="400">
        <v>0</v>
      </c>
      <c r="AD140" s="854"/>
      <c r="AE140" s="400">
        <v>5</v>
      </c>
      <c r="AF140" s="400">
        <v>5</v>
      </c>
      <c r="AG140" s="854"/>
      <c r="AH140" s="400">
        <v>5</v>
      </c>
      <c r="AI140" s="400">
        <v>5</v>
      </c>
      <c r="AJ140" s="400">
        <v>1</v>
      </c>
      <c r="AK140" s="400">
        <v>2</v>
      </c>
      <c r="AL140" s="854"/>
      <c r="AM140" s="400">
        <v>5</v>
      </c>
      <c r="AN140" s="400">
        <v>4</v>
      </c>
      <c r="AO140" s="400">
        <v>5</v>
      </c>
      <c r="AP140" s="400">
        <v>3</v>
      </c>
      <c r="AQ140" s="400">
        <v>5</v>
      </c>
      <c r="AR140" s="400">
        <v>5</v>
      </c>
      <c r="AS140" s="854"/>
      <c r="AT140" s="400">
        <v>5</v>
      </c>
      <c r="AU140" s="400">
        <v>5</v>
      </c>
      <c r="AV140" s="400">
        <v>5</v>
      </c>
      <c r="AW140" s="400">
        <v>5</v>
      </c>
      <c r="AX140" s="400">
        <v>2</v>
      </c>
      <c r="AY140" s="400">
        <v>5</v>
      </c>
      <c r="AZ140" s="400">
        <v>5</v>
      </c>
      <c r="BA140" s="400">
        <v>1</v>
      </c>
      <c r="BB140" s="409"/>
      <c r="BC140" s="400">
        <v>2</v>
      </c>
      <c r="BD140" s="400">
        <v>2</v>
      </c>
      <c r="BE140" s="854"/>
      <c r="BF140" s="400">
        <v>5</v>
      </c>
      <c r="BG140" s="400">
        <v>1</v>
      </c>
      <c r="BH140" s="854"/>
      <c r="BI140" s="400">
        <v>5</v>
      </c>
      <c r="BJ140" s="400">
        <v>5</v>
      </c>
      <c r="BK140" s="400">
        <v>5</v>
      </c>
      <c r="BL140" s="400">
        <v>3</v>
      </c>
      <c r="BM140" s="400">
        <v>5</v>
      </c>
      <c r="BN140" s="400">
        <v>5</v>
      </c>
      <c r="BO140" s="854"/>
      <c r="BP140" s="400">
        <v>5</v>
      </c>
      <c r="BQ140" s="400">
        <v>5</v>
      </c>
      <c r="BR140" s="854"/>
      <c r="BS140" s="400">
        <v>2</v>
      </c>
      <c r="BT140" s="400">
        <v>1</v>
      </c>
      <c r="BU140" s="400">
        <v>3</v>
      </c>
      <c r="BV140" s="400">
        <v>1</v>
      </c>
      <c r="BW140" s="400">
        <v>2</v>
      </c>
      <c r="BX140" s="409"/>
      <c r="BY140" s="400">
        <v>1</v>
      </c>
      <c r="BZ140" s="400">
        <v>5</v>
      </c>
      <c r="CA140" s="400">
        <v>1</v>
      </c>
      <c r="CB140" s="400">
        <v>1</v>
      </c>
      <c r="CC140" s="409"/>
      <c r="CD140" s="409"/>
      <c r="CE140" s="400">
        <v>1</v>
      </c>
      <c r="CF140" s="409"/>
      <c r="CG140" s="400">
        <v>5</v>
      </c>
      <c r="CH140" s="409"/>
      <c r="CI140" s="854"/>
      <c r="CJ140" s="409"/>
      <c r="CK140" s="400">
        <v>1</v>
      </c>
      <c r="CL140" s="854"/>
      <c r="CM140" s="689">
        <f t="shared" si="45"/>
        <v>3.3</v>
      </c>
      <c r="CN140" s="400">
        <f t="shared" si="50"/>
        <v>81</v>
      </c>
      <c r="CO140" s="854"/>
      <c r="CP140" s="689">
        <f t="shared" si="46"/>
        <v>3.8333333333333335</v>
      </c>
      <c r="CQ140" s="400">
        <f t="shared" si="51"/>
        <v>50</v>
      </c>
      <c r="CR140" s="854"/>
      <c r="CS140" s="689">
        <f t="shared" si="47"/>
        <v>3.4736842105263159</v>
      </c>
      <c r="CT140" s="400">
        <f t="shared" si="52"/>
        <v>124</v>
      </c>
      <c r="CU140" s="854"/>
      <c r="CV140" s="400">
        <f t="shared" si="48"/>
        <v>188</v>
      </c>
      <c r="CW140" s="689">
        <f t="shared" si="49"/>
        <v>3.4814814814814814</v>
      </c>
      <c r="CX140" s="400">
        <f t="shared" si="53"/>
        <v>120</v>
      </c>
      <c r="CY140" s="854"/>
      <c r="CZ140" s="690"/>
    </row>
    <row r="141" spans="1:104" ht="30.75" customHeight="1" x14ac:dyDescent="0.25">
      <c r="A141" s="720" t="s">
        <v>581</v>
      </c>
      <c r="B141" s="721" t="s">
        <v>582</v>
      </c>
      <c r="C141" s="722" t="s">
        <v>583</v>
      </c>
      <c r="D141" s="722" t="s">
        <v>584</v>
      </c>
      <c r="E141" s="907"/>
      <c r="F141" s="723" t="s">
        <v>63</v>
      </c>
      <c r="G141" s="724">
        <f>'Stage 2 - Site Information'!N23</f>
        <v>9</v>
      </c>
      <c r="H141" s="684"/>
      <c r="I141" s="685">
        <f>'Stage 2 - Site Information'!M23</f>
        <v>0.56000000000000005</v>
      </c>
      <c r="J141" s="686"/>
      <c r="K141" s="687"/>
      <c r="L141" s="854"/>
      <c r="M141" s="400">
        <f t="shared" si="44"/>
        <v>5</v>
      </c>
      <c r="N141" s="409"/>
      <c r="O141" s="400">
        <v>2</v>
      </c>
      <c r="P141" s="400">
        <v>1</v>
      </c>
      <c r="Q141" s="854"/>
      <c r="R141" s="400">
        <v>5</v>
      </c>
      <c r="S141" s="400">
        <v>5</v>
      </c>
      <c r="T141" s="400">
        <v>1</v>
      </c>
      <c r="U141" s="400">
        <v>4</v>
      </c>
      <c r="V141" s="854"/>
      <c r="W141" s="400">
        <v>4</v>
      </c>
      <c r="X141" s="400">
        <v>3</v>
      </c>
      <c r="Y141" s="400">
        <v>5</v>
      </c>
      <c r="Z141" s="400">
        <v>4</v>
      </c>
      <c r="AA141" s="854"/>
      <c r="AB141" s="400">
        <v>5</v>
      </c>
      <c r="AC141" s="400">
        <v>0</v>
      </c>
      <c r="AD141" s="854"/>
      <c r="AE141" s="400">
        <v>5</v>
      </c>
      <c r="AF141" s="400">
        <v>5</v>
      </c>
      <c r="AG141" s="854"/>
      <c r="AH141" s="400">
        <v>4</v>
      </c>
      <c r="AI141" s="400">
        <v>3</v>
      </c>
      <c r="AJ141" s="400">
        <v>3</v>
      </c>
      <c r="AK141" s="400">
        <v>2</v>
      </c>
      <c r="AL141" s="854"/>
      <c r="AM141" s="400">
        <v>5</v>
      </c>
      <c r="AN141" s="400">
        <v>2</v>
      </c>
      <c r="AO141" s="400">
        <v>5</v>
      </c>
      <c r="AP141" s="400">
        <v>3</v>
      </c>
      <c r="AQ141" s="400">
        <v>5</v>
      </c>
      <c r="AR141" s="400">
        <v>5</v>
      </c>
      <c r="AS141" s="854"/>
      <c r="AT141" s="400">
        <v>3</v>
      </c>
      <c r="AU141" s="400">
        <v>5</v>
      </c>
      <c r="AV141" s="400">
        <v>5</v>
      </c>
      <c r="AW141" s="400">
        <v>5</v>
      </c>
      <c r="AX141" s="400">
        <v>2</v>
      </c>
      <c r="AY141" s="400">
        <v>5</v>
      </c>
      <c r="AZ141" s="400">
        <v>5</v>
      </c>
      <c r="BA141" s="400">
        <v>5</v>
      </c>
      <c r="BB141" s="409"/>
      <c r="BC141" s="400">
        <v>5</v>
      </c>
      <c r="BD141" s="400">
        <v>5</v>
      </c>
      <c r="BE141" s="854"/>
      <c r="BF141" s="400">
        <v>5</v>
      </c>
      <c r="BG141" s="400">
        <v>5</v>
      </c>
      <c r="BH141" s="854"/>
      <c r="BI141" s="400">
        <v>5</v>
      </c>
      <c r="BJ141" s="400">
        <v>5</v>
      </c>
      <c r="BK141" s="400">
        <v>1</v>
      </c>
      <c r="BL141" s="400">
        <v>5</v>
      </c>
      <c r="BM141" s="400">
        <v>5</v>
      </c>
      <c r="BN141" s="400">
        <v>5</v>
      </c>
      <c r="BO141" s="854"/>
      <c r="BP141" s="400">
        <v>5</v>
      </c>
      <c r="BQ141" s="400">
        <v>5</v>
      </c>
      <c r="BR141" s="854"/>
      <c r="BS141" s="400">
        <v>1</v>
      </c>
      <c r="BT141" s="400">
        <v>3</v>
      </c>
      <c r="BU141" s="400">
        <v>5</v>
      </c>
      <c r="BV141" s="400">
        <v>2</v>
      </c>
      <c r="BW141" s="400">
        <v>2</v>
      </c>
      <c r="BX141" s="409"/>
      <c r="BY141" s="400">
        <v>2</v>
      </c>
      <c r="BZ141" s="400">
        <v>5</v>
      </c>
      <c r="CA141" s="400">
        <v>3</v>
      </c>
      <c r="CB141" s="400">
        <v>2</v>
      </c>
      <c r="CC141" s="409"/>
      <c r="CD141" s="409"/>
      <c r="CE141" s="400">
        <v>3</v>
      </c>
      <c r="CF141" s="409"/>
      <c r="CG141" s="400">
        <v>5</v>
      </c>
      <c r="CH141" s="409"/>
      <c r="CI141" s="854"/>
      <c r="CJ141" s="409"/>
      <c r="CK141" s="400">
        <v>1</v>
      </c>
      <c r="CL141" s="854"/>
      <c r="CM141" s="689">
        <f t="shared" si="45"/>
        <v>3.6</v>
      </c>
      <c r="CN141" s="400">
        <f t="shared" si="50"/>
        <v>36</v>
      </c>
      <c r="CO141" s="854"/>
      <c r="CP141" s="689">
        <f t="shared" si="46"/>
        <v>3.6666666666666665</v>
      </c>
      <c r="CQ141" s="400">
        <f t="shared" si="51"/>
        <v>68</v>
      </c>
      <c r="CR141" s="854"/>
      <c r="CS141" s="689">
        <f t="shared" si="47"/>
        <v>3.9473684210526314</v>
      </c>
      <c r="CT141" s="400">
        <f t="shared" si="52"/>
        <v>57</v>
      </c>
      <c r="CU141" s="854"/>
      <c r="CV141" s="400">
        <f t="shared" si="48"/>
        <v>208</v>
      </c>
      <c r="CW141" s="689">
        <f t="shared" si="49"/>
        <v>3.8518518518518516</v>
      </c>
      <c r="CX141" s="400">
        <f t="shared" si="53"/>
        <v>30</v>
      </c>
      <c r="CY141" s="854"/>
      <c r="CZ141" s="690"/>
    </row>
    <row r="142" spans="1:104" ht="30.75" customHeight="1" x14ac:dyDescent="0.25">
      <c r="A142" s="725" t="s">
        <v>1301</v>
      </c>
      <c r="B142" s="721" t="s">
        <v>1302</v>
      </c>
      <c r="C142" s="726" t="s">
        <v>1303</v>
      </c>
      <c r="D142" s="727" t="s">
        <v>584</v>
      </c>
      <c r="E142" s="908"/>
      <c r="F142" s="728" t="s">
        <v>63</v>
      </c>
      <c r="G142" s="724">
        <f>'Stage 2 - Site Information'!N298</f>
        <v>35</v>
      </c>
      <c r="H142" s="702"/>
      <c r="I142" s="685">
        <f>'Stage 2 - Site Information'!M298</f>
        <v>1.72</v>
      </c>
      <c r="J142" s="703"/>
      <c r="K142" s="687"/>
      <c r="L142" s="855"/>
      <c r="M142" s="400">
        <f t="shared" si="44"/>
        <v>5</v>
      </c>
      <c r="N142" s="409"/>
      <c r="O142" s="400">
        <v>5</v>
      </c>
      <c r="P142" s="400">
        <v>1</v>
      </c>
      <c r="Q142" s="855"/>
      <c r="R142" s="400">
        <v>5</v>
      </c>
      <c r="S142" s="400">
        <v>5</v>
      </c>
      <c r="T142" s="400">
        <v>5</v>
      </c>
      <c r="U142" s="400">
        <v>3</v>
      </c>
      <c r="V142" s="855"/>
      <c r="W142" s="400">
        <v>4</v>
      </c>
      <c r="X142" s="400">
        <v>2</v>
      </c>
      <c r="Y142" s="400">
        <v>5</v>
      </c>
      <c r="Z142" s="400">
        <v>4</v>
      </c>
      <c r="AA142" s="855"/>
      <c r="AB142" s="400">
        <v>5</v>
      </c>
      <c r="AC142" s="400">
        <v>0</v>
      </c>
      <c r="AD142" s="855"/>
      <c r="AE142" s="400">
        <v>5</v>
      </c>
      <c r="AF142" s="400">
        <v>5</v>
      </c>
      <c r="AG142" s="855"/>
      <c r="AH142" s="400">
        <v>5</v>
      </c>
      <c r="AI142" s="400">
        <v>4</v>
      </c>
      <c r="AJ142" s="400">
        <v>5</v>
      </c>
      <c r="AK142" s="400">
        <v>2</v>
      </c>
      <c r="AL142" s="855"/>
      <c r="AM142" s="400">
        <v>5</v>
      </c>
      <c r="AN142" s="400">
        <v>4</v>
      </c>
      <c r="AO142" s="400">
        <v>5</v>
      </c>
      <c r="AP142" s="400">
        <v>3</v>
      </c>
      <c r="AQ142" s="400">
        <v>5</v>
      </c>
      <c r="AR142" s="400">
        <v>5</v>
      </c>
      <c r="AS142" s="855"/>
      <c r="AT142" s="400">
        <v>5</v>
      </c>
      <c r="AU142" s="400">
        <v>5</v>
      </c>
      <c r="AV142" s="400">
        <v>5</v>
      </c>
      <c r="AW142" s="400">
        <v>1</v>
      </c>
      <c r="AX142" s="400">
        <v>2</v>
      </c>
      <c r="AY142" s="400">
        <v>5</v>
      </c>
      <c r="AZ142" s="400">
        <v>5</v>
      </c>
      <c r="BA142" s="400">
        <v>5</v>
      </c>
      <c r="BB142" s="409"/>
      <c r="BC142" s="400">
        <v>3</v>
      </c>
      <c r="BD142" s="400">
        <v>3</v>
      </c>
      <c r="BE142" s="855"/>
      <c r="BF142" s="400">
        <v>5</v>
      </c>
      <c r="BG142" s="400">
        <v>5</v>
      </c>
      <c r="BH142" s="855"/>
      <c r="BI142" s="400">
        <v>5</v>
      </c>
      <c r="BJ142" s="400">
        <v>5</v>
      </c>
      <c r="BK142" s="400">
        <v>5</v>
      </c>
      <c r="BL142" s="400">
        <v>5</v>
      </c>
      <c r="BM142" s="400">
        <v>1</v>
      </c>
      <c r="BN142" s="400">
        <v>5</v>
      </c>
      <c r="BO142" s="855"/>
      <c r="BP142" s="400">
        <v>5</v>
      </c>
      <c r="BQ142" s="400">
        <v>5</v>
      </c>
      <c r="BR142" s="855"/>
      <c r="BS142" s="400">
        <v>1</v>
      </c>
      <c r="BT142" s="400">
        <v>2</v>
      </c>
      <c r="BU142" s="400">
        <v>4</v>
      </c>
      <c r="BV142" s="400">
        <v>2</v>
      </c>
      <c r="BW142" s="400">
        <v>2</v>
      </c>
      <c r="BX142" s="409"/>
      <c r="BY142" s="400">
        <v>2</v>
      </c>
      <c r="BZ142" s="400">
        <v>4</v>
      </c>
      <c r="CA142" s="400">
        <v>3</v>
      </c>
      <c r="CB142" s="400">
        <v>2</v>
      </c>
      <c r="CC142" s="409"/>
      <c r="CD142" s="409"/>
      <c r="CE142" s="400">
        <v>2</v>
      </c>
      <c r="CF142" s="409"/>
      <c r="CG142" s="400">
        <v>5</v>
      </c>
      <c r="CH142" s="409"/>
      <c r="CI142" s="855"/>
      <c r="CJ142" s="409"/>
      <c r="CK142" s="400">
        <v>1</v>
      </c>
      <c r="CL142" s="855"/>
      <c r="CM142" s="689">
        <f t="shared" si="45"/>
        <v>3.8</v>
      </c>
      <c r="CN142" s="400">
        <f t="shared" si="50"/>
        <v>19</v>
      </c>
      <c r="CO142" s="855"/>
      <c r="CP142" s="689">
        <f t="shared" si="46"/>
        <v>4.333333333333333</v>
      </c>
      <c r="CQ142" s="400">
        <f t="shared" si="51"/>
        <v>15</v>
      </c>
      <c r="CR142" s="855"/>
      <c r="CS142" s="689">
        <f t="shared" si="47"/>
        <v>3.736842105263158</v>
      </c>
      <c r="CT142" s="400">
        <f t="shared" si="52"/>
        <v>85</v>
      </c>
      <c r="CU142" s="855"/>
      <c r="CV142" s="400">
        <f t="shared" si="48"/>
        <v>206</v>
      </c>
      <c r="CW142" s="689">
        <f t="shared" si="49"/>
        <v>3.8148148148148149</v>
      </c>
      <c r="CX142" s="400">
        <f t="shared" si="53"/>
        <v>40</v>
      </c>
      <c r="CY142" s="855"/>
      <c r="CZ142" s="699" t="s">
        <v>1353</v>
      </c>
    </row>
    <row r="143" spans="1:104" ht="30.75" customHeight="1" x14ac:dyDescent="0.25">
      <c r="A143" s="720" t="s">
        <v>585</v>
      </c>
      <c r="B143" s="721" t="s">
        <v>586</v>
      </c>
      <c r="C143" s="722" t="s">
        <v>587</v>
      </c>
      <c r="D143" s="722" t="s">
        <v>584</v>
      </c>
      <c r="E143" s="907"/>
      <c r="F143" s="723" t="s">
        <v>63</v>
      </c>
      <c r="G143" s="724">
        <f>'Stage 2 - Site Information'!N24</f>
        <v>30</v>
      </c>
      <c r="H143" s="684"/>
      <c r="I143" s="685">
        <f>'Stage 2 - Site Information'!M24</f>
        <v>3.67</v>
      </c>
      <c r="J143" s="686"/>
      <c r="K143" s="687"/>
      <c r="L143" s="854"/>
      <c r="M143" s="400">
        <f t="shared" si="44"/>
        <v>5</v>
      </c>
      <c r="N143" s="409"/>
      <c r="O143" s="400">
        <v>2</v>
      </c>
      <c r="P143" s="400">
        <v>1</v>
      </c>
      <c r="Q143" s="854"/>
      <c r="R143" s="400">
        <v>5</v>
      </c>
      <c r="S143" s="400">
        <v>5</v>
      </c>
      <c r="T143" s="400">
        <v>1</v>
      </c>
      <c r="U143" s="400">
        <v>4</v>
      </c>
      <c r="V143" s="854"/>
      <c r="W143" s="400">
        <v>4</v>
      </c>
      <c r="X143" s="400">
        <v>3</v>
      </c>
      <c r="Y143" s="400">
        <v>3</v>
      </c>
      <c r="Z143" s="400">
        <v>4</v>
      </c>
      <c r="AA143" s="854"/>
      <c r="AB143" s="400">
        <v>5</v>
      </c>
      <c r="AC143" s="400">
        <v>0</v>
      </c>
      <c r="AD143" s="854"/>
      <c r="AE143" s="400">
        <v>5</v>
      </c>
      <c r="AF143" s="400">
        <v>5</v>
      </c>
      <c r="AG143" s="854"/>
      <c r="AH143" s="400">
        <v>4</v>
      </c>
      <c r="AI143" s="400">
        <v>3</v>
      </c>
      <c r="AJ143" s="400">
        <v>5</v>
      </c>
      <c r="AK143" s="400">
        <v>2</v>
      </c>
      <c r="AL143" s="854"/>
      <c r="AM143" s="400">
        <v>5</v>
      </c>
      <c r="AN143" s="400">
        <v>4</v>
      </c>
      <c r="AO143" s="400">
        <v>4</v>
      </c>
      <c r="AP143" s="400">
        <v>3</v>
      </c>
      <c r="AQ143" s="400">
        <v>5</v>
      </c>
      <c r="AR143" s="400">
        <v>5</v>
      </c>
      <c r="AS143" s="854"/>
      <c r="AT143" s="400">
        <v>3</v>
      </c>
      <c r="AU143" s="400">
        <v>5</v>
      </c>
      <c r="AV143" s="400">
        <v>4</v>
      </c>
      <c r="AW143" s="400">
        <v>5</v>
      </c>
      <c r="AX143" s="400">
        <v>2</v>
      </c>
      <c r="AY143" s="400">
        <v>5</v>
      </c>
      <c r="AZ143" s="400">
        <v>5</v>
      </c>
      <c r="BA143" s="400">
        <v>5</v>
      </c>
      <c r="BB143" s="409"/>
      <c r="BC143" s="400">
        <v>3</v>
      </c>
      <c r="BD143" s="400">
        <v>3</v>
      </c>
      <c r="BE143" s="854"/>
      <c r="BF143" s="400">
        <v>5</v>
      </c>
      <c r="BG143" s="400">
        <v>5</v>
      </c>
      <c r="BH143" s="854"/>
      <c r="BI143" s="400">
        <v>5</v>
      </c>
      <c r="BJ143" s="400">
        <v>5</v>
      </c>
      <c r="BK143" s="400">
        <v>1</v>
      </c>
      <c r="BL143" s="400">
        <v>5</v>
      </c>
      <c r="BM143" s="400">
        <v>1</v>
      </c>
      <c r="BN143" s="400">
        <v>5</v>
      </c>
      <c r="BO143" s="854"/>
      <c r="BP143" s="400">
        <v>5</v>
      </c>
      <c r="BQ143" s="400">
        <v>5</v>
      </c>
      <c r="BR143" s="854"/>
      <c r="BS143" s="400">
        <v>1</v>
      </c>
      <c r="BT143" s="400">
        <v>3</v>
      </c>
      <c r="BU143" s="400">
        <v>4</v>
      </c>
      <c r="BV143" s="400">
        <v>2</v>
      </c>
      <c r="BW143" s="400">
        <v>2</v>
      </c>
      <c r="BX143" s="409"/>
      <c r="BY143" s="400">
        <v>2</v>
      </c>
      <c r="BZ143" s="400">
        <v>5</v>
      </c>
      <c r="CA143" s="400">
        <v>2</v>
      </c>
      <c r="CB143" s="400">
        <v>2</v>
      </c>
      <c r="CC143" s="409"/>
      <c r="CD143" s="409"/>
      <c r="CE143" s="400">
        <v>3</v>
      </c>
      <c r="CF143" s="409"/>
      <c r="CG143" s="400">
        <v>5</v>
      </c>
      <c r="CH143" s="409"/>
      <c r="CI143" s="854"/>
      <c r="CJ143" s="409"/>
      <c r="CK143" s="400">
        <v>1</v>
      </c>
      <c r="CL143" s="854"/>
      <c r="CM143" s="689">
        <f t="shared" si="45"/>
        <v>3.4</v>
      </c>
      <c r="CN143" s="400">
        <f t="shared" si="50"/>
        <v>57</v>
      </c>
      <c r="CO143" s="854"/>
      <c r="CP143" s="689">
        <f t="shared" si="46"/>
        <v>4</v>
      </c>
      <c r="CQ143" s="400">
        <f t="shared" si="51"/>
        <v>39</v>
      </c>
      <c r="CR143" s="854"/>
      <c r="CS143" s="689">
        <f t="shared" si="47"/>
        <v>3.6842105263157894</v>
      </c>
      <c r="CT143" s="400">
        <f t="shared" si="52"/>
        <v>98</v>
      </c>
      <c r="CU143" s="854"/>
      <c r="CV143" s="400">
        <f t="shared" si="48"/>
        <v>198</v>
      </c>
      <c r="CW143" s="689">
        <f t="shared" si="49"/>
        <v>3.6666666666666665</v>
      </c>
      <c r="CX143" s="400">
        <f t="shared" si="53"/>
        <v>87</v>
      </c>
      <c r="CY143" s="854"/>
      <c r="CZ143" s="690"/>
    </row>
    <row r="144" spans="1:104" s="354" customFormat="1" ht="31.5" customHeight="1" x14ac:dyDescent="0.25">
      <c r="A144" s="720" t="s">
        <v>594</v>
      </c>
      <c r="B144" s="721" t="s">
        <v>595</v>
      </c>
      <c r="C144" s="722" t="s">
        <v>596</v>
      </c>
      <c r="D144" s="722" t="s">
        <v>584</v>
      </c>
      <c r="E144" s="907"/>
      <c r="F144" s="723" t="s">
        <v>63</v>
      </c>
      <c r="G144" s="724">
        <f>'Stage 2 - Site Information'!N27</f>
        <v>16</v>
      </c>
      <c r="H144" s="684"/>
      <c r="I144" s="685">
        <f>'Stage 2 - Site Information'!M27</f>
        <v>0.52</v>
      </c>
      <c r="J144" s="686"/>
      <c r="K144" s="687"/>
      <c r="L144" s="854"/>
      <c r="M144" s="400">
        <f t="shared" si="44"/>
        <v>5</v>
      </c>
      <c r="N144" s="409"/>
      <c r="O144" s="400">
        <v>2</v>
      </c>
      <c r="P144" s="400">
        <v>1</v>
      </c>
      <c r="Q144" s="854"/>
      <c r="R144" s="400">
        <v>5</v>
      </c>
      <c r="S144" s="400">
        <v>5</v>
      </c>
      <c r="T144" s="400">
        <v>1</v>
      </c>
      <c r="U144" s="400">
        <v>4</v>
      </c>
      <c r="V144" s="854"/>
      <c r="W144" s="400">
        <v>4</v>
      </c>
      <c r="X144" s="400">
        <v>3</v>
      </c>
      <c r="Y144" s="400">
        <v>3</v>
      </c>
      <c r="Z144" s="400">
        <v>4</v>
      </c>
      <c r="AA144" s="854"/>
      <c r="AB144" s="400">
        <v>5</v>
      </c>
      <c r="AC144" s="400">
        <v>0</v>
      </c>
      <c r="AD144" s="854"/>
      <c r="AE144" s="400">
        <v>5</v>
      </c>
      <c r="AF144" s="400">
        <v>5</v>
      </c>
      <c r="AG144" s="854"/>
      <c r="AH144" s="400">
        <v>4</v>
      </c>
      <c r="AI144" s="400">
        <v>3</v>
      </c>
      <c r="AJ144" s="400">
        <v>5</v>
      </c>
      <c r="AK144" s="400">
        <v>2</v>
      </c>
      <c r="AL144" s="854"/>
      <c r="AM144" s="400">
        <v>5</v>
      </c>
      <c r="AN144" s="400">
        <v>3</v>
      </c>
      <c r="AO144" s="400">
        <v>5</v>
      </c>
      <c r="AP144" s="400">
        <v>3</v>
      </c>
      <c r="AQ144" s="400">
        <v>5</v>
      </c>
      <c r="AR144" s="400">
        <v>5</v>
      </c>
      <c r="AS144" s="854"/>
      <c r="AT144" s="400">
        <v>3</v>
      </c>
      <c r="AU144" s="400">
        <v>5</v>
      </c>
      <c r="AV144" s="400">
        <v>5</v>
      </c>
      <c r="AW144" s="400">
        <v>3</v>
      </c>
      <c r="AX144" s="400">
        <v>2</v>
      </c>
      <c r="AY144" s="400">
        <v>5</v>
      </c>
      <c r="AZ144" s="400">
        <v>5</v>
      </c>
      <c r="BA144" s="400">
        <v>5</v>
      </c>
      <c r="BB144" s="409"/>
      <c r="BC144" s="400">
        <v>3</v>
      </c>
      <c r="BD144" s="400">
        <v>3</v>
      </c>
      <c r="BE144" s="854"/>
      <c r="BF144" s="400">
        <v>5</v>
      </c>
      <c r="BG144" s="400">
        <v>5</v>
      </c>
      <c r="BH144" s="854"/>
      <c r="BI144" s="400">
        <v>5</v>
      </c>
      <c r="BJ144" s="400">
        <v>5</v>
      </c>
      <c r="BK144" s="400">
        <v>5</v>
      </c>
      <c r="BL144" s="400">
        <v>5</v>
      </c>
      <c r="BM144" s="400">
        <v>1</v>
      </c>
      <c r="BN144" s="400">
        <v>5</v>
      </c>
      <c r="BO144" s="854"/>
      <c r="BP144" s="400">
        <v>5</v>
      </c>
      <c r="BQ144" s="400">
        <v>5</v>
      </c>
      <c r="BR144" s="854"/>
      <c r="BS144" s="400">
        <v>1</v>
      </c>
      <c r="BT144" s="400">
        <v>2</v>
      </c>
      <c r="BU144" s="400">
        <v>3</v>
      </c>
      <c r="BV144" s="400">
        <v>2</v>
      </c>
      <c r="BW144" s="400">
        <v>2</v>
      </c>
      <c r="BX144" s="409"/>
      <c r="BY144" s="400">
        <v>1</v>
      </c>
      <c r="BZ144" s="400">
        <v>4</v>
      </c>
      <c r="CA144" s="400">
        <v>2</v>
      </c>
      <c r="CB144" s="400">
        <v>2</v>
      </c>
      <c r="CC144" s="409"/>
      <c r="CD144" s="409"/>
      <c r="CE144" s="400">
        <v>2</v>
      </c>
      <c r="CF144" s="409"/>
      <c r="CG144" s="400">
        <v>5</v>
      </c>
      <c r="CH144" s="409"/>
      <c r="CI144" s="854"/>
      <c r="CJ144" s="409"/>
      <c r="CK144" s="400">
        <v>1</v>
      </c>
      <c r="CL144" s="854"/>
      <c r="CM144" s="689">
        <f t="shared" si="45"/>
        <v>3.4</v>
      </c>
      <c r="CN144" s="400">
        <f t="shared" si="50"/>
        <v>57</v>
      </c>
      <c r="CO144" s="854"/>
      <c r="CP144" s="689">
        <f t="shared" si="46"/>
        <v>4</v>
      </c>
      <c r="CQ144" s="400">
        <f t="shared" si="51"/>
        <v>39</v>
      </c>
      <c r="CR144" s="854"/>
      <c r="CS144" s="689">
        <f t="shared" si="47"/>
        <v>3.6315789473684212</v>
      </c>
      <c r="CT144" s="400">
        <f t="shared" si="52"/>
        <v>107</v>
      </c>
      <c r="CU144" s="854"/>
      <c r="CV144" s="400">
        <f t="shared" si="48"/>
        <v>196</v>
      </c>
      <c r="CW144" s="689">
        <f t="shared" si="49"/>
        <v>3.6296296296296298</v>
      </c>
      <c r="CX144" s="400">
        <f t="shared" si="53"/>
        <v>94</v>
      </c>
      <c r="CY144" s="854"/>
      <c r="CZ144" s="690"/>
    </row>
    <row r="145" spans="1:104" ht="31.5" customHeight="1" x14ac:dyDescent="0.25">
      <c r="A145" s="720" t="s">
        <v>766</v>
      </c>
      <c r="B145" s="721" t="s">
        <v>767</v>
      </c>
      <c r="C145" s="722" t="s">
        <v>596</v>
      </c>
      <c r="D145" s="722" t="s">
        <v>584</v>
      </c>
      <c r="E145" s="907"/>
      <c r="F145" s="723" t="s">
        <v>63</v>
      </c>
      <c r="G145" s="724">
        <f>'Stage 2 - Site Information'!N87</f>
        <v>75</v>
      </c>
      <c r="H145" s="684"/>
      <c r="I145" s="685">
        <f>'Stage 2 - Site Information'!M87</f>
        <v>2.74</v>
      </c>
      <c r="J145" s="686"/>
      <c r="K145" s="687"/>
      <c r="L145" s="854"/>
      <c r="M145" s="400">
        <f t="shared" si="44"/>
        <v>5</v>
      </c>
      <c r="N145" s="409"/>
      <c r="O145" s="400">
        <v>2</v>
      </c>
      <c r="P145" s="400">
        <v>1</v>
      </c>
      <c r="Q145" s="854"/>
      <c r="R145" s="400">
        <v>5</v>
      </c>
      <c r="S145" s="400">
        <v>5</v>
      </c>
      <c r="T145" s="400">
        <v>1</v>
      </c>
      <c r="U145" s="400">
        <v>4</v>
      </c>
      <c r="V145" s="854"/>
      <c r="W145" s="400">
        <v>4</v>
      </c>
      <c r="X145" s="400">
        <v>3</v>
      </c>
      <c r="Y145" s="400">
        <v>3</v>
      </c>
      <c r="Z145" s="400">
        <v>4</v>
      </c>
      <c r="AA145" s="854"/>
      <c r="AB145" s="400">
        <v>5</v>
      </c>
      <c r="AC145" s="400">
        <v>0</v>
      </c>
      <c r="AD145" s="854"/>
      <c r="AE145" s="400">
        <v>5</v>
      </c>
      <c r="AF145" s="400">
        <v>5</v>
      </c>
      <c r="AG145" s="854"/>
      <c r="AH145" s="400">
        <v>4</v>
      </c>
      <c r="AI145" s="400">
        <v>1</v>
      </c>
      <c r="AJ145" s="400">
        <v>1</v>
      </c>
      <c r="AK145" s="400">
        <v>2</v>
      </c>
      <c r="AL145" s="854"/>
      <c r="AM145" s="400">
        <v>5</v>
      </c>
      <c r="AN145" s="400">
        <v>4</v>
      </c>
      <c r="AO145" s="400">
        <v>5</v>
      </c>
      <c r="AP145" s="400">
        <v>3</v>
      </c>
      <c r="AQ145" s="400">
        <v>5</v>
      </c>
      <c r="AR145" s="400">
        <v>5</v>
      </c>
      <c r="AS145" s="854"/>
      <c r="AT145" s="400">
        <v>3</v>
      </c>
      <c r="AU145" s="400">
        <v>5</v>
      </c>
      <c r="AV145" s="400">
        <v>5</v>
      </c>
      <c r="AW145" s="400">
        <v>3</v>
      </c>
      <c r="AX145" s="400">
        <v>2</v>
      </c>
      <c r="AY145" s="400">
        <v>5</v>
      </c>
      <c r="AZ145" s="400">
        <v>5</v>
      </c>
      <c r="BA145" s="400">
        <v>5</v>
      </c>
      <c r="BB145" s="409"/>
      <c r="BC145" s="400">
        <v>3</v>
      </c>
      <c r="BD145" s="400">
        <v>3</v>
      </c>
      <c r="BE145" s="854"/>
      <c r="BF145" s="400">
        <v>5</v>
      </c>
      <c r="BG145" s="400">
        <v>5</v>
      </c>
      <c r="BH145" s="854"/>
      <c r="BI145" s="400">
        <v>5</v>
      </c>
      <c r="BJ145" s="400">
        <v>5</v>
      </c>
      <c r="BK145" s="400">
        <v>5</v>
      </c>
      <c r="BL145" s="400">
        <v>5</v>
      </c>
      <c r="BM145" s="400">
        <v>1</v>
      </c>
      <c r="BN145" s="400">
        <v>5</v>
      </c>
      <c r="BO145" s="854"/>
      <c r="BP145" s="400">
        <v>5</v>
      </c>
      <c r="BQ145" s="400">
        <v>5</v>
      </c>
      <c r="BR145" s="854"/>
      <c r="BS145" s="400">
        <v>1</v>
      </c>
      <c r="BT145" s="400">
        <v>2</v>
      </c>
      <c r="BU145" s="400">
        <v>3</v>
      </c>
      <c r="BV145" s="400">
        <v>2</v>
      </c>
      <c r="BW145" s="400">
        <v>2</v>
      </c>
      <c r="BX145" s="409"/>
      <c r="BY145" s="400">
        <v>1</v>
      </c>
      <c r="BZ145" s="400">
        <v>4</v>
      </c>
      <c r="CA145" s="400">
        <v>3</v>
      </c>
      <c r="CB145" s="400">
        <v>2</v>
      </c>
      <c r="CC145" s="409"/>
      <c r="CD145" s="409"/>
      <c r="CE145" s="400">
        <v>3</v>
      </c>
      <c r="CF145" s="409"/>
      <c r="CG145" s="400">
        <v>5</v>
      </c>
      <c r="CH145" s="409"/>
      <c r="CI145" s="854"/>
      <c r="CJ145" s="409"/>
      <c r="CK145" s="400">
        <v>1</v>
      </c>
      <c r="CL145" s="854"/>
      <c r="CM145" s="689">
        <f t="shared" si="45"/>
        <v>3.4</v>
      </c>
      <c r="CN145" s="400">
        <f t="shared" si="50"/>
        <v>57</v>
      </c>
      <c r="CO145" s="854"/>
      <c r="CP145" s="689">
        <f t="shared" si="46"/>
        <v>3</v>
      </c>
      <c r="CQ145" s="400">
        <f t="shared" si="51"/>
        <v>82</v>
      </c>
      <c r="CR145" s="854"/>
      <c r="CS145" s="689">
        <f t="shared" si="47"/>
        <v>3.7105263157894739</v>
      </c>
      <c r="CT145" s="400">
        <f t="shared" si="52"/>
        <v>91</v>
      </c>
      <c r="CU145" s="854"/>
      <c r="CV145" s="400">
        <f t="shared" si="48"/>
        <v>193</v>
      </c>
      <c r="CW145" s="689">
        <f t="shared" si="49"/>
        <v>3.574074074074074</v>
      </c>
      <c r="CX145" s="400">
        <f t="shared" si="53"/>
        <v>101</v>
      </c>
      <c r="CY145" s="854"/>
      <c r="CZ145" s="690"/>
    </row>
    <row r="146" spans="1:104" ht="31.5" customHeight="1" x14ac:dyDescent="0.25">
      <c r="A146" s="720" t="s">
        <v>1267</v>
      </c>
      <c r="B146" s="721" t="s">
        <v>1268</v>
      </c>
      <c r="C146" s="722" t="s">
        <v>1269</v>
      </c>
      <c r="D146" s="722" t="s">
        <v>584</v>
      </c>
      <c r="E146" s="907"/>
      <c r="F146" s="723" t="s">
        <v>63</v>
      </c>
      <c r="G146" s="724">
        <f>'Stage 2 - Site Information'!N284</f>
        <v>75</v>
      </c>
      <c r="H146" s="684" t="s">
        <v>63</v>
      </c>
      <c r="I146" s="685">
        <f>'Stage 2 - Site Information'!M284</f>
        <v>2.5099999999999998</v>
      </c>
      <c r="J146" s="686"/>
      <c r="K146" s="687"/>
      <c r="L146" s="854"/>
      <c r="M146" s="400">
        <f t="shared" si="44"/>
        <v>5</v>
      </c>
      <c r="N146" s="409"/>
      <c r="O146" s="400">
        <v>1</v>
      </c>
      <c r="P146" s="400">
        <v>2</v>
      </c>
      <c r="Q146" s="854"/>
      <c r="R146" s="400">
        <v>5</v>
      </c>
      <c r="S146" s="400">
        <v>5</v>
      </c>
      <c r="T146" s="400">
        <v>5</v>
      </c>
      <c r="U146" s="400">
        <v>4</v>
      </c>
      <c r="V146" s="854"/>
      <c r="W146" s="400">
        <v>4</v>
      </c>
      <c r="X146" s="400">
        <v>1</v>
      </c>
      <c r="Y146" s="400">
        <v>3</v>
      </c>
      <c r="Z146" s="400">
        <v>4</v>
      </c>
      <c r="AA146" s="854"/>
      <c r="AB146" s="400">
        <v>5</v>
      </c>
      <c r="AC146" s="400">
        <v>0</v>
      </c>
      <c r="AD146" s="854"/>
      <c r="AE146" s="400">
        <v>5</v>
      </c>
      <c r="AF146" s="400">
        <v>5</v>
      </c>
      <c r="AG146" s="854"/>
      <c r="AH146" s="400">
        <v>5</v>
      </c>
      <c r="AI146" s="400">
        <v>3</v>
      </c>
      <c r="AJ146" s="400">
        <v>3</v>
      </c>
      <c r="AK146" s="400">
        <v>2</v>
      </c>
      <c r="AL146" s="854"/>
      <c r="AM146" s="400">
        <v>5</v>
      </c>
      <c r="AN146" s="400">
        <v>4</v>
      </c>
      <c r="AO146" s="400">
        <v>5</v>
      </c>
      <c r="AP146" s="400">
        <v>4</v>
      </c>
      <c r="AQ146" s="400">
        <v>5</v>
      </c>
      <c r="AR146" s="400">
        <v>5</v>
      </c>
      <c r="AS146" s="854"/>
      <c r="AT146" s="400">
        <v>5</v>
      </c>
      <c r="AU146" s="400">
        <v>5</v>
      </c>
      <c r="AV146" s="400">
        <v>5</v>
      </c>
      <c r="AW146" s="400">
        <v>5</v>
      </c>
      <c r="AX146" s="400">
        <v>2</v>
      </c>
      <c r="AY146" s="400">
        <v>5</v>
      </c>
      <c r="AZ146" s="400">
        <v>5</v>
      </c>
      <c r="BA146" s="400">
        <v>5</v>
      </c>
      <c r="BB146" s="409"/>
      <c r="BC146" s="400">
        <v>1</v>
      </c>
      <c r="BD146" s="400">
        <v>2</v>
      </c>
      <c r="BE146" s="854"/>
      <c r="BF146" s="400">
        <v>5</v>
      </c>
      <c r="BG146" s="400">
        <v>5</v>
      </c>
      <c r="BH146" s="854"/>
      <c r="BI146" s="400">
        <v>2</v>
      </c>
      <c r="BJ146" s="400">
        <v>5</v>
      </c>
      <c r="BK146" s="400">
        <v>1</v>
      </c>
      <c r="BL146" s="400">
        <v>5</v>
      </c>
      <c r="BM146" s="400">
        <v>1</v>
      </c>
      <c r="BN146" s="400">
        <v>5</v>
      </c>
      <c r="BO146" s="854"/>
      <c r="BP146" s="400">
        <v>5</v>
      </c>
      <c r="BQ146" s="400">
        <v>5</v>
      </c>
      <c r="BR146" s="854"/>
      <c r="BS146" s="400">
        <v>1</v>
      </c>
      <c r="BT146" s="400">
        <v>1</v>
      </c>
      <c r="BU146" s="400">
        <v>1</v>
      </c>
      <c r="BV146" s="400">
        <v>1</v>
      </c>
      <c r="BW146" s="400">
        <v>1</v>
      </c>
      <c r="BX146" s="409"/>
      <c r="BY146" s="400">
        <v>1</v>
      </c>
      <c r="BZ146" s="400">
        <v>2</v>
      </c>
      <c r="CA146" s="400">
        <v>1</v>
      </c>
      <c r="CB146" s="400">
        <v>1</v>
      </c>
      <c r="CC146" s="409"/>
      <c r="CD146" s="409"/>
      <c r="CE146" s="400">
        <v>1</v>
      </c>
      <c r="CF146" s="409"/>
      <c r="CG146" s="400">
        <v>1</v>
      </c>
      <c r="CH146" s="409"/>
      <c r="CI146" s="854"/>
      <c r="CJ146" s="409"/>
      <c r="CK146" s="400">
        <v>1</v>
      </c>
      <c r="CL146" s="854"/>
      <c r="CM146" s="689">
        <f t="shared" si="45"/>
        <v>3.6</v>
      </c>
      <c r="CN146" s="400">
        <f t="shared" si="50"/>
        <v>36</v>
      </c>
      <c r="CO146" s="854"/>
      <c r="CP146" s="689">
        <f t="shared" si="46"/>
        <v>3.8333333333333335</v>
      </c>
      <c r="CQ146" s="400">
        <f t="shared" si="51"/>
        <v>50</v>
      </c>
      <c r="CR146" s="854"/>
      <c r="CS146" s="689">
        <f t="shared" si="47"/>
        <v>3.1578947368421053</v>
      </c>
      <c r="CT146" s="400">
        <f t="shared" si="52"/>
        <v>145</v>
      </c>
      <c r="CU146" s="854"/>
      <c r="CV146" s="400">
        <f t="shared" si="48"/>
        <v>179</v>
      </c>
      <c r="CW146" s="689">
        <f t="shared" si="49"/>
        <v>3.3148148148148149</v>
      </c>
      <c r="CX146" s="400">
        <f t="shared" si="53"/>
        <v>138</v>
      </c>
      <c r="CY146" s="854"/>
      <c r="CZ146" s="690"/>
    </row>
    <row r="147" spans="1:104" ht="31.5" customHeight="1" x14ac:dyDescent="0.25">
      <c r="A147" s="737" t="s">
        <v>824</v>
      </c>
      <c r="B147" s="738" t="s">
        <v>825</v>
      </c>
      <c r="C147" s="739" t="s">
        <v>826</v>
      </c>
      <c r="D147" s="739" t="s">
        <v>827</v>
      </c>
      <c r="E147" s="907"/>
      <c r="F147" s="740" t="s">
        <v>63</v>
      </c>
      <c r="G147" s="741">
        <f>'Stage 2 - Site Information'!N109</f>
        <v>4</v>
      </c>
      <c r="H147" s="684"/>
      <c r="I147" s="685">
        <f>'Stage 2 - Site Information'!M109</f>
        <v>0.28000000000000003</v>
      </c>
      <c r="J147" s="686"/>
      <c r="K147" s="687"/>
      <c r="L147" s="854"/>
      <c r="M147" s="400">
        <f t="shared" si="44"/>
        <v>5</v>
      </c>
      <c r="N147" s="409"/>
      <c r="O147" s="400">
        <v>2</v>
      </c>
      <c r="P147" s="400">
        <v>1</v>
      </c>
      <c r="Q147" s="854"/>
      <c r="R147" s="400">
        <v>3</v>
      </c>
      <c r="S147" s="400">
        <v>5</v>
      </c>
      <c r="T147" s="400">
        <v>1</v>
      </c>
      <c r="U147" s="400">
        <v>4</v>
      </c>
      <c r="V147" s="854"/>
      <c r="W147" s="400">
        <v>4</v>
      </c>
      <c r="X147" s="400">
        <v>3</v>
      </c>
      <c r="Y147" s="400">
        <v>5</v>
      </c>
      <c r="Z147" s="400">
        <v>4</v>
      </c>
      <c r="AA147" s="854"/>
      <c r="AB147" s="400">
        <v>5</v>
      </c>
      <c r="AC147" s="400">
        <v>0</v>
      </c>
      <c r="AD147" s="854"/>
      <c r="AE147" s="400">
        <v>5</v>
      </c>
      <c r="AF147" s="400">
        <v>5</v>
      </c>
      <c r="AG147" s="854"/>
      <c r="AH147" s="400">
        <v>5</v>
      </c>
      <c r="AI147" s="400">
        <v>3</v>
      </c>
      <c r="AJ147" s="400">
        <v>3</v>
      </c>
      <c r="AK147" s="400">
        <v>2</v>
      </c>
      <c r="AL147" s="854"/>
      <c r="AM147" s="400">
        <v>5</v>
      </c>
      <c r="AN147" s="400">
        <v>3</v>
      </c>
      <c r="AO147" s="400">
        <v>5</v>
      </c>
      <c r="AP147" s="400">
        <v>3</v>
      </c>
      <c r="AQ147" s="400">
        <v>5</v>
      </c>
      <c r="AR147" s="400">
        <v>5</v>
      </c>
      <c r="AS147" s="854"/>
      <c r="AT147" s="400">
        <v>5</v>
      </c>
      <c r="AU147" s="400">
        <v>5</v>
      </c>
      <c r="AV147" s="400">
        <v>5</v>
      </c>
      <c r="AW147" s="400">
        <v>5</v>
      </c>
      <c r="AX147" s="400">
        <v>2</v>
      </c>
      <c r="AY147" s="400">
        <v>5</v>
      </c>
      <c r="AZ147" s="400">
        <v>5</v>
      </c>
      <c r="BA147" s="400">
        <v>2</v>
      </c>
      <c r="BB147" s="409"/>
      <c r="BC147" s="400">
        <v>3</v>
      </c>
      <c r="BD147" s="400">
        <v>4</v>
      </c>
      <c r="BE147" s="854"/>
      <c r="BF147" s="400">
        <v>3</v>
      </c>
      <c r="BG147" s="400">
        <v>5</v>
      </c>
      <c r="BH147" s="854"/>
      <c r="BI147" s="400">
        <v>5</v>
      </c>
      <c r="BJ147" s="400">
        <v>5</v>
      </c>
      <c r="BK147" s="400">
        <v>3</v>
      </c>
      <c r="BL147" s="400">
        <v>5</v>
      </c>
      <c r="BM147" s="400">
        <v>1</v>
      </c>
      <c r="BN147" s="400">
        <v>3</v>
      </c>
      <c r="BO147" s="854"/>
      <c r="BP147" s="400">
        <v>5</v>
      </c>
      <c r="BQ147" s="400">
        <v>3</v>
      </c>
      <c r="BR147" s="854"/>
      <c r="BS147" s="400">
        <v>4</v>
      </c>
      <c r="BT147" s="400">
        <v>1</v>
      </c>
      <c r="BU147" s="400">
        <v>2</v>
      </c>
      <c r="BV147" s="400">
        <v>1</v>
      </c>
      <c r="BW147" s="400">
        <v>1</v>
      </c>
      <c r="BX147" s="409"/>
      <c r="BY147" s="400">
        <v>1</v>
      </c>
      <c r="BZ147" s="400">
        <v>4</v>
      </c>
      <c r="CA147" s="400">
        <v>1</v>
      </c>
      <c r="CB147" s="400">
        <v>1</v>
      </c>
      <c r="CC147" s="409"/>
      <c r="CD147" s="409"/>
      <c r="CE147" s="400">
        <v>1</v>
      </c>
      <c r="CF147" s="409"/>
      <c r="CG147" s="400">
        <v>5</v>
      </c>
      <c r="CH147" s="409"/>
      <c r="CI147" s="854"/>
      <c r="CJ147" s="409"/>
      <c r="CK147" s="400">
        <v>1</v>
      </c>
      <c r="CL147" s="854"/>
      <c r="CM147" s="689">
        <f t="shared" si="45"/>
        <v>3.4</v>
      </c>
      <c r="CN147" s="400">
        <f t="shared" si="50"/>
        <v>57</v>
      </c>
      <c r="CO147" s="854"/>
      <c r="CP147" s="689">
        <f t="shared" si="46"/>
        <v>3.8333333333333335</v>
      </c>
      <c r="CQ147" s="400">
        <f t="shared" si="51"/>
        <v>50</v>
      </c>
      <c r="CR147" s="854"/>
      <c r="CS147" s="689">
        <f t="shared" si="47"/>
        <v>3.3684210526315788</v>
      </c>
      <c r="CT147" s="400">
        <f t="shared" si="52"/>
        <v>133</v>
      </c>
      <c r="CU147" s="854"/>
      <c r="CV147" s="400">
        <f t="shared" si="48"/>
        <v>185</v>
      </c>
      <c r="CW147" s="689">
        <f t="shared" si="49"/>
        <v>3.425925925925926</v>
      </c>
      <c r="CX147" s="400">
        <f t="shared" si="53"/>
        <v>130</v>
      </c>
      <c r="CY147" s="854"/>
      <c r="CZ147" s="690"/>
    </row>
    <row r="148" spans="1:104" ht="31.5" customHeight="1" x14ac:dyDescent="0.25">
      <c r="A148" s="737" t="s">
        <v>828</v>
      </c>
      <c r="B148" s="738" t="s">
        <v>829</v>
      </c>
      <c r="C148" s="739" t="s">
        <v>830</v>
      </c>
      <c r="D148" s="739" t="s">
        <v>827</v>
      </c>
      <c r="E148" s="907"/>
      <c r="F148" s="740" t="s">
        <v>512</v>
      </c>
      <c r="G148" s="741">
        <f>'Stage 2 - Site Information'!N110</f>
        <v>29</v>
      </c>
      <c r="H148" s="684"/>
      <c r="I148" s="685">
        <f>'Stage 2 - Site Information'!M110</f>
        <v>3.74</v>
      </c>
      <c r="J148" s="686"/>
      <c r="K148" s="687"/>
      <c r="L148" s="854"/>
      <c r="M148" s="400">
        <f t="shared" si="44"/>
        <v>5</v>
      </c>
      <c r="N148" s="409"/>
      <c r="O148" s="400">
        <v>2</v>
      </c>
      <c r="P148" s="400">
        <v>1</v>
      </c>
      <c r="Q148" s="854"/>
      <c r="R148" s="400">
        <v>3</v>
      </c>
      <c r="S148" s="400">
        <v>5</v>
      </c>
      <c r="T148" s="400">
        <v>1</v>
      </c>
      <c r="U148" s="400">
        <v>4</v>
      </c>
      <c r="V148" s="854"/>
      <c r="W148" s="400">
        <v>4</v>
      </c>
      <c r="X148" s="400">
        <v>3</v>
      </c>
      <c r="Y148" s="400">
        <v>1</v>
      </c>
      <c r="Z148" s="400">
        <v>4</v>
      </c>
      <c r="AA148" s="854"/>
      <c r="AB148" s="400">
        <v>5</v>
      </c>
      <c r="AC148" s="400">
        <v>0</v>
      </c>
      <c r="AD148" s="854"/>
      <c r="AE148" s="400">
        <v>5</v>
      </c>
      <c r="AF148" s="400">
        <v>5</v>
      </c>
      <c r="AG148" s="854"/>
      <c r="AH148" s="400">
        <v>5</v>
      </c>
      <c r="AI148" s="400">
        <v>3</v>
      </c>
      <c r="AJ148" s="400">
        <v>3</v>
      </c>
      <c r="AK148" s="400">
        <v>2</v>
      </c>
      <c r="AL148" s="854"/>
      <c r="AM148" s="400">
        <v>5</v>
      </c>
      <c r="AN148" s="400">
        <v>3</v>
      </c>
      <c r="AO148" s="400">
        <v>5</v>
      </c>
      <c r="AP148" s="400">
        <v>3</v>
      </c>
      <c r="AQ148" s="400">
        <v>5</v>
      </c>
      <c r="AR148" s="400">
        <v>5</v>
      </c>
      <c r="AS148" s="854"/>
      <c r="AT148" s="400">
        <v>5</v>
      </c>
      <c r="AU148" s="400">
        <v>5</v>
      </c>
      <c r="AV148" s="400">
        <v>5</v>
      </c>
      <c r="AW148" s="400">
        <v>5</v>
      </c>
      <c r="AX148" s="400">
        <v>2</v>
      </c>
      <c r="AY148" s="400">
        <v>5</v>
      </c>
      <c r="AZ148" s="400">
        <v>5</v>
      </c>
      <c r="BA148" s="400">
        <v>1</v>
      </c>
      <c r="BB148" s="400"/>
      <c r="BC148" s="400">
        <v>3</v>
      </c>
      <c r="BD148" s="400">
        <v>1</v>
      </c>
      <c r="BE148" s="854"/>
      <c r="BF148" s="400">
        <v>3</v>
      </c>
      <c r="BG148" s="400">
        <v>5</v>
      </c>
      <c r="BH148" s="854"/>
      <c r="BI148" s="400">
        <v>5</v>
      </c>
      <c r="BJ148" s="400">
        <v>5</v>
      </c>
      <c r="BK148" s="400">
        <v>1</v>
      </c>
      <c r="BL148" s="400">
        <v>5</v>
      </c>
      <c r="BM148" s="400">
        <v>5</v>
      </c>
      <c r="BN148" s="400">
        <v>3</v>
      </c>
      <c r="BO148" s="854"/>
      <c r="BP148" s="400">
        <v>5</v>
      </c>
      <c r="BQ148" s="400">
        <v>3</v>
      </c>
      <c r="BR148" s="854"/>
      <c r="BS148" s="400">
        <v>4</v>
      </c>
      <c r="BT148" s="400">
        <v>1</v>
      </c>
      <c r="BU148" s="400">
        <v>2</v>
      </c>
      <c r="BV148" s="400">
        <v>1</v>
      </c>
      <c r="BW148" s="400">
        <v>1</v>
      </c>
      <c r="BX148" s="409"/>
      <c r="BY148" s="400">
        <v>1</v>
      </c>
      <c r="BZ148" s="400">
        <v>4</v>
      </c>
      <c r="CA148" s="400">
        <v>1</v>
      </c>
      <c r="CB148" s="400">
        <v>1</v>
      </c>
      <c r="CC148" s="409"/>
      <c r="CD148" s="409"/>
      <c r="CE148" s="400">
        <v>1</v>
      </c>
      <c r="CF148" s="409"/>
      <c r="CG148" s="400">
        <v>5</v>
      </c>
      <c r="CH148" s="409"/>
      <c r="CI148" s="854"/>
      <c r="CJ148" s="409"/>
      <c r="CK148" s="400">
        <v>1</v>
      </c>
      <c r="CL148" s="854"/>
      <c r="CM148" s="689">
        <f t="shared" si="45"/>
        <v>3</v>
      </c>
      <c r="CN148" s="400">
        <f t="shared" si="50"/>
        <v>117</v>
      </c>
      <c r="CO148" s="854"/>
      <c r="CP148" s="689">
        <f t="shared" si="46"/>
        <v>3.8333333333333335</v>
      </c>
      <c r="CQ148" s="400">
        <f t="shared" si="51"/>
        <v>50</v>
      </c>
      <c r="CR148" s="854"/>
      <c r="CS148" s="689">
        <f t="shared" si="47"/>
        <v>3.3157894736842106</v>
      </c>
      <c r="CT148" s="400">
        <f t="shared" si="52"/>
        <v>137</v>
      </c>
      <c r="CU148" s="854"/>
      <c r="CV148" s="400">
        <f t="shared" si="48"/>
        <v>179</v>
      </c>
      <c r="CW148" s="689">
        <f t="shared" si="49"/>
        <v>3.3148148148148149</v>
      </c>
      <c r="CX148" s="400">
        <f t="shared" si="53"/>
        <v>138</v>
      </c>
      <c r="CY148" s="854"/>
      <c r="CZ148" s="690"/>
    </row>
    <row r="149" spans="1:104" s="328" customFormat="1" x14ac:dyDescent="0.25">
      <c r="B149" s="327"/>
      <c r="C149" s="103"/>
      <c r="D149" s="103"/>
      <c r="F149" s="388"/>
      <c r="G149" s="384"/>
      <c r="H149" s="388"/>
      <c r="I149" s="322"/>
      <c r="J149" s="322"/>
      <c r="K149" s="103"/>
      <c r="L149" s="103"/>
      <c r="M149" s="103"/>
      <c r="P149" s="358"/>
      <c r="Q149" s="103"/>
      <c r="V149" s="103"/>
      <c r="AA149" s="103"/>
      <c r="AD149" s="103"/>
      <c r="AG149" s="103"/>
      <c r="AH149" s="358"/>
      <c r="AL149" s="103"/>
      <c r="AS149" s="103"/>
      <c r="BE149" s="103"/>
      <c r="BH149" s="103"/>
      <c r="BO149" s="103"/>
      <c r="BR149" s="103"/>
      <c r="CI149" s="103"/>
      <c r="CL149" s="103"/>
      <c r="CM149" s="359"/>
      <c r="CN149" s="357"/>
      <c r="CO149" s="103"/>
      <c r="CP149" s="359"/>
      <c r="CQ149" s="357"/>
      <c r="CR149" s="103"/>
      <c r="CS149" s="359"/>
      <c r="CT149" s="357"/>
      <c r="CU149" s="103"/>
      <c r="CV149" s="357"/>
      <c r="CW149" s="357"/>
      <c r="CX149" s="360"/>
      <c r="CY149" s="103"/>
      <c r="CZ149" s="380"/>
    </row>
    <row r="150" spans="1:104" s="328" customFormat="1" x14ac:dyDescent="0.25">
      <c r="B150" s="327"/>
      <c r="C150" s="103"/>
      <c r="D150" s="103" t="s">
        <v>3322</v>
      </c>
      <c r="E150" s="328">
        <f>COUNTIF(E$2:E$148,"A")</f>
        <v>12</v>
      </c>
      <c r="F150" s="388"/>
      <c r="G150" s="914">
        <f>SUMIF($E$2:$E$148,"A",G$2:G$148)</f>
        <v>778</v>
      </c>
      <c r="H150" s="388"/>
      <c r="I150" s="914">
        <f>SUMIF($E$2:$E$148,"A",I$2:I$148)</f>
        <v>28.82</v>
      </c>
      <c r="J150" s="322"/>
      <c r="K150" s="103"/>
      <c r="L150" s="103"/>
      <c r="M150" s="103"/>
      <c r="P150" s="358"/>
      <c r="Q150" s="103"/>
      <c r="V150" s="103"/>
      <c r="AA150" s="103"/>
      <c r="AD150" s="103"/>
      <c r="AG150" s="103"/>
      <c r="AH150" s="358"/>
      <c r="AL150" s="103"/>
      <c r="AS150" s="103"/>
      <c r="BE150" s="103"/>
      <c r="BH150" s="103"/>
      <c r="BO150" s="103"/>
      <c r="BR150" s="103"/>
      <c r="CI150" s="103"/>
      <c r="CL150" s="103"/>
      <c r="CM150" s="359"/>
      <c r="CN150" s="357"/>
      <c r="CO150" s="103"/>
      <c r="CP150" s="359"/>
      <c r="CQ150" s="357"/>
      <c r="CR150" s="103"/>
      <c r="CS150" s="359"/>
      <c r="CT150" s="357"/>
      <c r="CU150" s="103"/>
      <c r="CV150" s="357"/>
      <c r="CW150" s="357"/>
      <c r="CX150" s="360"/>
      <c r="CY150" s="103"/>
      <c r="CZ150" s="380"/>
    </row>
    <row r="151" spans="1:104" s="328" customFormat="1" x14ac:dyDescent="0.25">
      <c r="B151" s="327"/>
      <c r="C151" s="103"/>
      <c r="D151" s="103" t="s">
        <v>3323</v>
      </c>
      <c r="E151" s="328">
        <f>COUNTIF(E$2:E$148,"R")-1</f>
        <v>5</v>
      </c>
      <c r="F151" s="388"/>
      <c r="G151" s="914">
        <f>SUMIF($E$2:$E$148,"R",G$2:G$148)</f>
        <v>827</v>
      </c>
      <c r="H151" s="388"/>
      <c r="I151" s="914">
        <f>SUMIF($E$2:$E$148,"R",I$2:I$148)</f>
        <v>29.11</v>
      </c>
      <c r="J151" s="322"/>
      <c r="K151" s="103"/>
      <c r="L151" s="103"/>
      <c r="M151" s="103"/>
      <c r="P151" s="358"/>
      <c r="Q151" s="103"/>
      <c r="V151" s="103"/>
      <c r="AA151" s="103"/>
      <c r="AD151" s="103"/>
      <c r="AG151" s="103"/>
      <c r="AH151" s="358"/>
      <c r="AL151" s="103"/>
      <c r="AS151" s="103"/>
      <c r="BE151" s="103"/>
      <c r="BH151" s="103"/>
      <c r="BO151" s="103"/>
      <c r="BR151" s="103"/>
      <c r="CI151" s="103"/>
      <c r="CL151" s="103"/>
      <c r="CM151" s="359"/>
      <c r="CN151" s="357"/>
      <c r="CO151" s="103"/>
      <c r="CP151" s="359"/>
      <c r="CQ151" s="357"/>
      <c r="CR151" s="103"/>
      <c r="CS151" s="359"/>
      <c r="CT151" s="357"/>
      <c r="CU151" s="103"/>
      <c r="CV151" s="357"/>
      <c r="CW151" s="357"/>
      <c r="CX151" s="360"/>
      <c r="CY151" s="103"/>
      <c r="CZ151" s="380"/>
    </row>
    <row r="152" spans="1:104" s="328" customFormat="1" x14ac:dyDescent="0.25">
      <c r="B152" s="327"/>
      <c r="C152" s="103"/>
      <c r="D152" s="103" t="s">
        <v>3324</v>
      </c>
      <c r="E152" s="328">
        <f>COUNTIF(E$2:E$148,"M")</f>
        <v>1</v>
      </c>
      <c r="F152" s="388"/>
      <c r="G152" s="914">
        <f>SUMIF($E$2:$E$148,"M",G$2:G$148)</f>
        <v>87</v>
      </c>
      <c r="H152" s="388"/>
      <c r="I152" s="914">
        <f>SUMIF($E$2:$E$148,"M",I$2:I$148)</f>
        <v>7.68</v>
      </c>
      <c r="J152" s="322"/>
      <c r="K152" s="103"/>
      <c r="L152" s="103"/>
      <c r="M152" s="103"/>
      <c r="P152" s="358"/>
      <c r="Q152" s="103"/>
      <c r="V152" s="103"/>
      <c r="AA152" s="103"/>
      <c r="AD152" s="103"/>
      <c r="AG152" s="103"/>
      <c r="AH152" s="358"/>
      <c r="AL152" s="103"/>
      <c r="AS152" s="103"/>
      <c r="BE152" s="103"/>
      <c r="BH152" s="103"/>
      <c r="BO152" s="103"/>
      <c r="BR152" s="103"/>
      <c r="CI152" s="103"/>
      <c r="CL152" s="103"/>
      <c r="CM152" s="359"/>
      <c r="CN152" s="357"/>
      <c r="CO152" s="103"/>
      <c r="CP152" s="359"/>
      <c r="CQ152" s="357"/>
      <c r="CR152" s="103"/>
      <c r="CS152" s="359"/>
      <c r="CT152" s="357"/>
      <c r="CU152" s="103"/>
      <c r="CV152" s="357"/>
      <c r="CW152" s="357"/>
      <c r="CX152" s="360"/>
      <c r="CY152" s="103"/>
      <c r="CZ152" s="380"/>
    </row>
    <row r="153" spans="1:104" s="328" customFormat="1" x14ac:dyDescent="0.25">
      <c r="B153" s="327"/>
      <c r="C153" s="103"/>
      <c r="D153" s="103" t="s">
        <v>3325</v>
      </c>
      <c r="E153" s="328">
        <v>1</v>
      </c>
      <c r="F153" s="388"/>
      <c r="G153" s="384">
        <v>5</v>
      </c>
      <c r="H153" s="388"/>
      <c r="I153" s="384"/>
      <c r="J153" s="322"/>
      <c r="K153" s="103"/>
      <c r="L153" s="103"/>
      <c r="M153" s="103"/>
      <c r="P153" s="358"/>
      <c r="Q153" s="103"/>
      <c r="V153" s="103"/>
      <c r="AA153" s="103"/>
      <c r="AD153" s="103"/>
      <c r="AG153" s="103"/>
      <c r="AH153" s="358"/>
      <c r="AL153" s="103"/>
      <c r="AS153" s="103"/>
      <c r="BE153" s="103"/>
      <c r="BH153" s="103"/>
      <c r="BO153" s="103"/>
      <c r="BR153" s="103"/>
      <c r="CI153" s="103"/>
      <c r="CL153" s="103"/>
      <c r="CM153" s="359"/>
      <c r="CN153" s="357"/>
      <c r="CO153" s="103"/>
      <c r="CP153" s="359"/>
      <c r="CQ153" s="357"/>
      <c r="CR153" s="103"/>
      <c r="CS153" s="359"/>
      <c r="CT153" s="357"/>
      <c r="CU153" s="103"/>
      <c r="CV153" s="357"/>
      <c r="CW153" s="357"/>
      <c r="CX153" s="360"/>
      <c r="CY153" s="103"/>
      <c r="CZ153" s="380"/>
    </row>
    <row r="154" spans="1:104" s="328" customFormat="1" x14ac:dyDescent="0.25">
      <c r="B154" s="327"/>
      <c r="C154" s="103"/>
      <c r="D154" s="103"/>
      <c r="F154" s="388"/>
      <c r="G154" s="384"/>
      <c r="H154" s="388"/>
      <c r="I154" s="322"/>
      <c r="J154" s="322"/>
      <c r="K154" s="103"/>
      <c r="L154" s="103"/>
      <c r="M154" s="103"/>
      <c r="P154" s="358"/>
      <c r="Q154" s="103"/>
      <c r="V154" s="103"/>
      <c r="AA154" s="103"/>
      <c r="AD154" s="103"/>
      <c r="AG154" s="103"/>
      <c r="AH154" s="358"/>
      <c r="AL154" s="103"/>
      <c r="AS154" s="103"/>
      <c r="BE154" s="103"/>
      <c r="BH154" s="103"/>
      <c r="BO154" s="103"/>
      <c r="BR154" s="103"/>
      <c r="CI154" s="103"/>
      <c r="CL154" s="103"/>
      <c r="CM154" s="359"/>
      <c r="CN154" s="357"/>
      <c r="CO154" s="103"/>
      <c r="CP154" s="359"/>
      <c r="CQ154" s="357"/>
      <c r="CR154" s="103"/>
      <c r="CS154" s="359"/>
      <c r="CT154" s="357"/>
      <c r="CU154" s="103"/>
      <c r="CV154" s="357"/>
      <c r="CW154" s="357"/>
      <c r="CX154" s="360"/>
      <c r="CY154" s="103"/>
      <c r="CZ154" s="380"/>
    </row>
    <row r="155" spans="1:104" s="328" customFormat="1" x14ac:dyDescent="0.25">
      <c r="B155" s="327"/>
      <c r="C155" s="103"/>
      <c r="D155" s="915" t="s">
        <v>3327</v>
      </c>
      <c r="F155" s="103">
        <f>COUNTA(D2:D148)</f>
        <v>147</v>
      </c>
      <c r="G155" s="384"/>
      <c r="H155" s="388"/>
      <c r="I155" s="322"/>
      <c r="J155" s="322"/>
      <c r="K155" s="103"/>
      <c r="L155" s="103"/>
      <c r="M155" s="103"/>
      <c r="P155" s="358"/>
      <c r="Q155" s="103"/>
      <c r="V155" s="103"/>
      <c r="AA155" s="103"/>
      <c r="AD155" s="103"/>
      <c r="AG155" s="103"/>
      <c r="AH155" s="358"/>
      <c r="AL155" s="103"/>
      <c r="AS155" s="103"/>
      <c r="BE155" s="103"/>
      <c r="BH155" s="103"/>
      <c r="BO155" s="103"/>
      <c r="BR155" s="103"/>
      <c r="CI155" s="103"/>
      <c r="CL155" s="103"/>
      <c r="CM155" s="359"/>
      <c r="CN155" s="357"/>
      <c r="CO155" s="103"/>
      <c r="CP155" s="359"/>
      <c r="CQ155" s="357"/>
      <c r="CR155" s="103"/>
      <c r="CS155" s="359"/>
      <c r="CT155" s="357"/>
      <c r="CU155" s="103"/>
      <c r="CV155" s="357"/>
      <c r="CW155" s="357"/>
      <c r="CX155" s="360"/>
      <c r="CY155" s="103"/>
      <c r="CZ155" s="380"/>
    </row>
    <row r="156" spans="1:104" s="328" customFormat="1" x14ac:dyDescent="0.25">
      <c r="B156" s="327"/>
      <c r="C156" s="103"/>
      <c r="D156" s="328" t="s">
        <v>3326</v>
      </c>
      <c r="F156" s="103">
        <f>F155-(SUM(E150:E153)+1)</f>
        <v>127</v>
      </c>
      <c r="G156" s="384"/>
      <c r="H156" s="388"/>
      <c r="I156" s="322"/>
      <c r="J156" s="322"/>
      <c r="K156" s="103"/>
      <c r="L156" s="103"/>
      <c r="M156" s="103"/>
      <c r="P156" s="358"/>
      <c r="Q156" s="103"/>
      <c r="V156" s="103"/>
      <c r="AA156" s="103"/>
      <c r="AD156" s="103"/>
      <c r="AG156" s="103"/>
      <c r="AH156" s="358"/>
      <c r="AL156" s="103"/>
      <c r="AS156" s="103"/>
      <c r="BE156" s="103"/>
      <c r="BH156" s="103"/>
      <c r="BO156" s="103"/>
      <c r="BR156" s="103"/>
      <c r="CI156" s="103"/>
      <c r="CL156" s="103"/>
      <c r="CM156" s="359"/>
      <c r="CN156" s="357"/>
      <c r="CO156" s="103"/>
      <c r="CP156" s="359"/>
      <c r="CQ156" s="357"/>
      <c r="CR156" s="103"/>
      <c r="CS156" s="359"/>
      <c r="CT156" s="357"/>
      <c r="CU156" s="103"/>
      <c r="CV156" s="357"/>
      <c r="CW156" s="357"/>
      <c r="CX156" s="360"/>
      <c r="CY156" s="103"/>
      <c r="CZ156" s="380"/>
    </row>
    <row r="157" spans="1:104" s="328" customFormat="1" x14ac:dyDescent="0.25">
      <c r="B157" s="327"/>
      <c r="C157" s="103"/>
      <c r="D157" s="103"/>
      <c r="F157" s="388"/>
      <c r="G157" s="384"/>
      <c r="H157" s="388"/>
      <c r="I157" s="322"/>
      <c r="J157" s="322"/>
      <c r="K157" s="103"/>
      <c r="L157" s="103"/>
      <c r="M157" s="103"/>
      <c r="P157" s="358"/>
      <c r="Q157" s="103"/>
      <c r="V157" s="103"/>
      <c r="AA157" s="103"/>
      <c r="AD157" s="103"/>
      <c r="AG157" s="103"/>
      <c r="AH157" s="358"/>
      <c r="AL157" s="103"/>
      <c r="AS157" s="103"/>
      <c r="BE157" s="103"/>
      <c r="BH157" s="103"/>
      <c r="BO157" s="103"/>
      <c r="BR157" s="103"/>
      <c r="CI157" s="103"/>
      <c r="CL157" s="103"/>
      <c r="CM157" s="359"/>
      <c r="CN157" s="357"/>
      <c r="CO157" s="103"/>
      <c r="CP157" s="359"/>
      <c r="CQ157" s="357"/>
      <c r="CR157" s="103"/>
      <c r="CS157" s="359"/>
      <c r="CT157" s="357"/>
      <c r="CU157" s="103"/>
      <c r="CV157" s="357"/>
      <c r="CW157" s="357"/>
      <c r="CX157" s="360"/>
      <c r="CY157" s="103"/>
      <c r="CZ157" s="380"/>
    </row>
    <row r="158" spans="1:104" s="328" customFormat="1" x14ac:dyDescent="0.25">
      <c r="B158" s="327"/>
      <c r="C158" s="103"/>
      <c r="D158" s="103"/>
      <c r="F158" s="388"/>
      <c r="G158" s="384"/>
      <c r="H158" s="388"/>
      <c r="I158" s="322"/>
      <c r="J158" s="322"/>
      <c r="K158" s="103"/>
      <c r="L158" s="103"/>
      <c r="M158" s="103"/>
      <c r="P158" s="358"/>
      <c r="Q158" s="103"/>
      <c r="V158" s="103"/>
      <c r="AA158" s="103"/>
      <c r="AD158" s="103"/>
      <c r="AG158" s="103"/>
      <c r="AH158" s="358"/>
      <c r="AL158" s="103"/>
      <c r="AS158" s="103"/>
      <c r="BE158" s="103"/>
      <c r="BH158" s="103"/>
      <c r="BO158" s="103"/>
      <c r="BR158" s="103"/>
      <c r="CI158" s="103"/>
      <c r="CL158" s="103"/>
      <c r="CM158" s="359"/>
      <c r="CN158" s="357"/>
      <c r="CO158" s="103"/>
      <c r="CP158" s="359"/>
      <c r="CQ158" s="357"/>
      <c r="CR158" s="103"/>
      <c r="CS158" s="359"/>
      <c r="CT158" s="357"/>
      <c r="CU158" s="103"/>
      <c r="CV158" s="357"/>
      <c r="CW158" s="357"/>
      <c r="CX158" s="360"/>
      <c r="CY158" s="103"/>
      <c r="CZ158" s="380"/>
    </row>
    <row r="159" spans="1:104" s="328" customFormat="1" x14ac:dyDescent="0.25">
      <c r="B159" s="327"/>
      <c r="C159" s="103"/>
      <c r="D159" s="103"/>
      <c r="F159" s="388"/>
      <c r="G159" s="384"/>
      <c r="H159" s="388"/>
      <c r="I159" s="322"/>
      <c r="J159" s="322"/>
      <c r="K159" s="103"/>
      <c r="L159" s="103"/>
      <c r="M159" s="103"/>
      <c r="P159" s="358"/>
      <c r="Q159" s="103"/>
      <c r="V159" s="103"/>
      <c r="AA159" s="103"/>
      <c r="AD159" s="103"/>
      <c r="AG159" s="103"/>
      <c r="AH159" s="358"/>
      <c r="AL159" s="103"/>
      <c r="AS159" s="103"/>
      <c r="BE159" s="103"/>
      <c r="BH159" s="103"/>
      <c r="BO159" s="103"/>
      <c r="BR159" s="103"/>
      <c r="CI159" s="103"/>
      <c r="CL159" s="103"/>
      <c r="CM159" s="359"/>
      <c r="CN159" s="357"/>
      <c r="CO159" s="103"/>
      <c r="CP159" s="359"/>
      <c r="CQ159" s="357"/>
      <c r="CR159" s="103"/>
      <c r="CS159" s="359"/>
      <c r="CT159" s="357"/>
      <c r="CU159" s="103"/>
      <c r="CV159" s="357"/>
      <c r="CW159" s="357"/>
      <c r="CX159" s="360"/>
      <c r="CY159" s="103"/>
      <c r="CZ159" s="380"/>
    </row>
    <row r="160" spans="1:104" s="328" customFormat="1" x14ac:dyDescent="0.25">
      <c r="B160" s="327"/>
      <c r="C160" s="103"/>
      <c r="D160" s="103"/>
      <c r="F160" s="388"/>
      <c r="G160" s="384"/>
      <c r="H160" s="388"/>
      <c r="I160" s="322"/>
      <c r="J160" s="322"/>
      <c r="K160" s="103"/>
      <c r="L160" s="103"/>
      <c r="M160" s="103"/>
      <c r="P160" s="358"/>
      <c r="Q160" s="103"/>
      <c r="V160" s="103"/>
      <c r="AA160" s="103"/>
      <c r="AD160" s="103"/>
      <c r="AG160" s="103"/>
      <c r="AH160" s="358"/>
      <c r="AL160" s="103"/>
      <c r="AS160" s="103"/>
      <c r="BE160" s="103"/>
      <c r="BH160" s="103"/>
      <c r="BO160" s="103"/>
      <c r="BR160" s="103"/>
      <c r="CI160" s="103"/>
      <c r="CL160" s="103"/>
      <c r="CM160" s="359"/>
      <c r="CN160" s="357"/>
      <c r="CO160" s="103"/>
      <c r="CP160" s="359"/>
      <c r="CQ160" s="357"/>
      <c r="CR160" s="103"/>
      <c r="CS160" s="359"/>
      <c r="CT160" s="357"/>
      <c r="CU160" s="103"/>
      <c r="CV160" s="357"/>
      <c r="CW160" s="357"/>
      <c r="CX160" s="360"/>
      <c r="CY160" s="103"/>
      <c r="CZ160" s="380"/>
    </row>
    <row r="161" spans="2:104" s="328" customFormat="1" x14ac:dyDescent="0.25">
      <c r="B161" s="327"/>
      <c r="C161" s="103"/>
      <c r="D161" s="103"/>
      <c r="F161" s="388"/>
      <c r="G161" s="384"/>
      <c r="H161" s="388"/>
      <c r="I161" s="322"/>
      <c r="J161" s="322"/>
      <c r="K161" s="103"/>
      <c r="L161" s="103"/>
      <c r="M161" s="103"/>
      <c r="P161" s="358"/>
      <c r="Q161" s="103"/>
      <c r="V161" s="103"/>
      <c r="AA161" s="103"/>
      <c r="AD161" s="103"/>
      <c r="AG161" s="103"/>
      <c r="AH161" s="358"/>
      <c r="AL161" s="103"/>
      <c r="AS161" s="103"/>
      <c r="BE161" s="103"/>
      <c r="BH161" s="103"/>
      <c r="BO161" s="103"/>
      <c r="BR161" s="103"/>
      <c r="CI161" s="103"/>
      <c r="CL161" s="103"/>
      <c r="CM161" s="359"/>
      <c r="CN161" s="357"/>
      <c r="CO161" s="103"/>
      <c r="CP161" s="359"/>
      <c r="CQ161" s="357"/>
      <c r="CR161" s="103"/>
      <c r="CS161" s="359"/>
      <c r="CT161" s="357"/>
      <c r="CU161" s="103"/>
      <c r="CV161" s="357"/>
      <c r="CW161" s="357"/>
      <c r="CX161" s="360"/>
      <c r="CY161" s="103"/>
      <c r="CZ161" s="380"/>
    </row>
    <row r="162" spans="2:104" s="328" customFormat="1" x14ac:dyDescent="0.25">
      <c r="B162" s="327"/>
      <c r="C162" s="103"/>
      <c r="D162" s="103"/>
      <c r="F162" s="388"/>
      <c r="G162" s="384"/>
      <c r="H162" s="388"/>
      <c r="I162" s="322"/>
      <c r="J162" s="322"/>
      <c r="K162" s="103"/>
      <c r="L162" s="103"/>
      <c r="M162" s="103"/>
      <c r="P162" s="358"/>
      <c r="Q162" s="103"/>
      <c r="V162" s="103"/>
      <c r="AA162" s="103"/>
      <c r="AD162" s="103"/>
      <c r="AG162" s="103"/>
      <c r="AH162" s="358"/>
      <c r="AL162" s="103"/>
      <c r="AS162" s="103"/>
      <c r="BE162" s="103"/>
      <c r="BH162" s="103"/>
      <c r="BO162" s="103"/>
      <c r="BR162" s="103"/>
      <c r="CI162" s="103"/>
      <c r="CL162" s="103"/>
      <c r="CM162" s="359"/>
      <c r="CN162" s="357"/>
      <c r="CO162" s="103"/>
      <c r="CP162" s="359"/>
      <c r="CQ162" s="357"/>
      <c r="CR162" s="103"/>
      <c r="CS162" s="359"/>
      <c r="CT162" s="357"/>
      <c r="CU162" s="103"/>
      <c r="CV162" s="357"/>
      <c r="CW162" s="357"/>
      <c r="CX162" s="360"/>
      <c r="CY162" s="103"/>
      <c r="CZ162" s="380"/>
    </row>
    <row r="163" spans="2:104" s="328" customFormat="1" x14ac:dyDescent="0.25">
      <c r="B163" s="327"/>
      <c r="C163" s="103"/>
      <c r="D163" s="103"/>
      <c r="F163" s="388"/>
      <c r="G163" s="384"/>
      <c r="H163" s="388"/>
      <c r="I163" s="322"/>
      <c r="J163" s="322"/>
      <c r="K163" s="103"/>
      <c r="L163" s="103"/>
      <c r="M163" s="103"/>
      <c r="P163" s="358"/>
      <c r="Q163" s="103"/>
      <c r="V163" s="103"/>
      <c r="AA163" s="103"/>
      <c r="AD163" s="103"/>
      <c r="AG163" s="103"/>
      <c r="AH163" s="358"/>
      <c r="AL163" s="103"/>
      <c r="AS163" s="103"/>
      <c r="BE163" s="103"/>
      <c r="BH163" s="103"/>
      <c r="BO163" s="103"/>
      <c r="BR163" s="103"/>
      <c r="CI163" s="103"/>
      <c r="CL163" s="103"/>
      <c r="CM163" s="359"/>
      <c r="CN163" s="357"/>
      <c r="CO163" s="103"/>
      <c r="CP163" s="359"/>
      <c r="CQ163" s="357"/>
      <c r="CR163" s="103"/>
      <c r="CS163" s="359"/>
      <c r="CT163" s="357"/>
      <c r="CU163" s="103"/>
      <c r="CV163" s="357"/>
      <c r="CW163" s="357"/>
      <c r="CX163" s="360"/>
      <c r="CY163" s="103"/>
      <c r="CZ163" s="380"/>
    </row>
    <row r="164" spans="2:104" s="328" customFormat="1" x14ac:dyDescent="0.25">
      <c r="B164" s="327"/>
      <c r="C164" s="103"/>
      <c r="D164" s="103"/>
      <c r="F164" s="388"/>
      <c r="G164" s="384"/>
      <c r="H164" s="388"/>
      <c r="I164" s="322"/>
      <c r="J164" s="322"/>
      <c r="K164" s="103"/>
      <c r="L164" s="103"/>
      <c r="M164" s="103"/>
      <c r="P164" s="358"/>
      <c r="Q164" s="103"/>
      <c r="V164" s="103"/>
      <c r="AA164" s="103"/>
      <c r="AD164" s="103"/>
      <c r="AG164" s="103"/>
      <c r="AH164" s="358"/>
      <c r="AL164" s="103"/>
      <c r="AS164" s="103"/>
      <c r="BE164" s="103"/>
      <c r="BH164" s="103"/>
      <c r="BO164" s="103"/>
      <c r="BR164" s="103"/>
      <c r="CI164" s="103"/>
      <c r="CL164" s="103"/>
      <c r="CM164" s="359"/>
      <c r="CN164" s="357"/>
      <c r="CO164" s="103"/>
      <c r="CP164" s="359"/>
      <c r="CQ164" s="357"/>
      <c r="CR164" s="103"/>
      <c r="CS164" s="359"/>
      <c r="CT164" s="357"/>
      <c r="CU164" s="103"/>
      <c r="CV164" s="357"/>
      <c r="CW164" s="357"/>
      <c r="CX164" s="360"/>
      <c r="CY164" s="103"/>
      <c r="CZ164" s="380"/>
    </row>
    <row r="165" spans="2:104" s="328" customFormat="1" x14ac:dyDescent="0.25">
      <c r="B165" s="327"/>
      <c r="C165" s="103"/>
      <c r="D165" s="103"/>
      <c r="F165" s="388"/>
      <c r="G165" s="384"/>
      <c r="H165" s="388"/>
      <c r="I165" s="322"/>
      <c r="J165" s="322"/>
      <c r="K165" s="103"/>
      <c r="L165" s="103"/>
      <c r="M165" s="103"/>
      <c r="P165" s="358"/>
      <c r="Q165" s="103"/>
      <c r="V165" s="103"/>
      <c r="AA165" s="103"/>
      <c r="AD165" s="103"/>
      <c r="AG165" s="103"/>
      <c r="AH165" s="358"/>
      <c r="AL165" s="103"/>
      <c r="AS165" s="103"/>
      <c r="BE165" s="103"/>
      <c r="BH165" s="103"/>
      <c r="BO165" s="103"/>
      <c r="BR165" s="103"/>
      <c r="CI165" s="103"/>
      <c r="CL165" s="103"/>
      <c r="CM165" s="359"/>
      <c r="CN165" s="357"/>
      <c r="CO165" s="103"/>
      <c r="CP165" s="359"/>
      <c r="CQ165" s="357"/>
      <c r="CR165" s="103"/>
      <c r="CS165" s="359"/>
      <c r="CT165" s="357"/>
      <c r="CU165" s="103"/>
      <c r="CV165" s="357"/>
      <c r="CW165" s="357"/>
      <c r="CX165" s="360"/>
      <c r="CY165" s="103"/>
      <c r="CZ165" s="380"/>
    </row>
    <row r="166" spans="2:104" s="328" customFormat="1" x14ac:dyDescent="0.25">
      <c r="B166" s="327"/>
      <c r="C166" s="103"/>
      <c r="D166" s="103"/>
      <c r="F166" s="388"/>
      <c r="G166" s="384"/>
      <c r="H166" s="388"/>
      <c r="I166" s="322"/>
      <c r="J166" s="322"/>
      <c r="K166" s="103"/>
      <c r="L166" s="103"/>
      <c r="M166" s="103"/>
      <c r="P166" s="358"/>
      <c r="Q166" s="103"/>
      <c r="V166" s="103"/>
      <c r="AA166" s="103"/>
      <c r="AD166" s="103"/>
      <c r="AG166" s="103"/>
      <c r="AH166" s="358"/>
      <c r="AL166" s="103"/>
      <c r="AS166" s="103"/>
      <c r="BE166" s="103"/>
      <c r="BH166" s="103"/>
      <c r="BO166" s="103"/>
      <c r="BR166" s="103"/>
      <c r="CI166" s="103"/>
      <c r="CL166" s="103"/>
      <c r="CM166" s="359"/>
      <c r="CN166" s="357"/>
      <c r="CO166" s="103"/>
      <c r="CP166" s="359"/>
      <c r="CQ166" s="357"/>
      <c r="CR166" s="103"/>
      <c r="CS166" s="359"/>
      <c r="CT166" s="357"/>
      <c r="CU166" s="103"/>
      <c r="CV166" s="357"/>
      <c r="CW166" s="357"/>
      <c r="CX166" s="360"/>
      <c r="CY166" s="103"/>
      <c r="CZ166" s="380"/>
    </row>
    <row r="167" spans="2:104" s="328" customFormat="1" x14ac:dyDescent="0.25">
      <c r="B167" s="327"/>
      <c r="C167" s="103"/>
      <c r="D167" s="103"/>
      <c r="F167" s="388"/>
      <c r="G167" s="384"/>
      <c r="H167" s="388"/>
      <c r="I167" s="322"/>
      <c r="J167" s="322"/>
      <c r="K167" s="103"/>
      <c r="L167" s="103"/>
      <c r="M167" s="103"/>
      <c r="P167" s="358"/>
      <c r="Q167" s="103"/>
      <c r="V167" s="103"/>
      <c r="AA167" s="103"/>
      <c r="AD167" s="103"/>
      <c r="AG167" s="103"/>
      <c r="AH167" s="358"/>
      <c r="AL167" s="103"/>
      <c r="AS167" s="103"/>
      <c r="BE167" s="103"/>
      <c r="BH167" s="103"/>
      <c r="BO167" s="103"/>
      <c r="BR167" s="103"/>
      <c r="CI167" s="103"/>
      <c r="CL167" s="103"/>
      <c r="CM167" s="359"/>
      <c r="CN167" s="357"/>
      <c r="CO167" s="103"/>
      <c r="CP167" s="359"/>
      <c r="CQ167" s="357"/>
      <c r="CR167" s="103"/>
      <c r="CS167" s="359"/>
      <c r="CT167" s="357"/>
      <c r="CU167" s="103"/>
      <c r="CV167" s="357"/>
      <c r="CW167" s="357"/>
      <c r="CX167" s="360"/>
      <c r="CY167" s="103"/>
      <c r="CZ167" s="380"/>
    </row>
    <row r="168" spans="2:104" s="328" customFormat="1" x14ac:dyDescent="0.25">
      <c r="B168" s="327"/>
      <c r="C168" s="103"/>
      <c r="D168" s="103"/>
      <c r="F168" s="388"/>
      <c r="G168" s="384"/>
      <c r="H168" s="388"/>
      <c r="I168" s="322"/>
      <c r="J168" s="322"/>
      <c r="K168" s="103"/>
      <c r="L168" s="103"/>
      <c r="M168" s="103"/>
      <c r="P168" s="358"/>
      <c r="Q168" s="103"/>
      <c r="V168" s="103"/>
      <c r="AA168" s="103"/>
      <c r="AD168" s="103"/>
      <c r="AG168" s="103"/>
      <c r="AH168" s="358"/>
      <c r="AL168" s="103"/>
      <c r="AS168" s="103"/>
      <c r="BE168" s="103"/>
      <c r="BH168" s="103"/>
      <c r="BO168" s="103"/>
      <c r="BR168" s="103"/>
      <c r="CI168" s="103"/>
      <c r="CL168" s="103"/>
      <c r="CM168" s="359"/>
      <c r="CN168" s="357"/>
      <c r="CO168" s="103"/>
      <c r="CP168" s="359"/>
      <c r="CQ168" s="357"/>
      <c r="CR168" s="103"/>
      <c r="CS168" s="359"/>
      <c r="CT168" s="357"/>
      <c r="CU168" s="103"/>
      <c r="CV168" s="357"/>
      <c r="CW168" s="357"/>
      <c r="CX168" s="360"/>
      <c r="CY168" s="103"/>
      <c r="CZ168" s="380"/>
    </row>
    <row r="169" spans="2:104" s="328" customFormat="1" x14ac:dyDescent="0.25">
      <c r="B169" s="327"/>
      <c r="C169" s="103"/>
      <c r="D169" s="103"/>
      <c r="F169" s="388"/>
      <c r="G169" s="384"/>
      <c r="H169" s="388"/>
      <c r="I169" s="322"/>
      <c r="J169" s="322"/>
      <c r="K169" s="103"/>
      <c r="L169" s="103"/>
      <c r="M169" s="103"/>
      <c r="P169" s="358"/>
      <c r="Q169" s="103"/>
      <c r="V169" s="103"/>
      <c r="AA169" s="103"/>
      <c r="AD169" s="103"/>
      <c r="AG169" s="103"/>
      <c r="AH169" s="358"/>
      <c r="AL169" s="103"/>
      <c r="AS169" s="103"/>
      <c r="BE169" s="103"/>
      <c r="BH169" s="103"/>
      <c r="BO169" s="103"/>
      <c r="BR169" s="103"/>
      <c r="CI169" s="103"/>
      <c r="CL169" s="103"/>
      <c r="CM169" s="359"/>
      <c r="CN169" s="357"/>
      <c r="CO169" s="103"/>
      <c r="CP169" s="359"/>
      <c r="CQ169" s="357"/>
      <c r="CR169" s="103"/>
      <c r="CS169" s="359"/>
      <c r="CT169" s="357"/>
      <c r="CU169" s="103"/>
      <c r="CV169" s="357"/>
      <c r="CW169" s="357"/>
      <c r="CX169" s="360"/>
      <c r="CY169" s="103"/>
      <c r="CZ169" s="380"/>
    </row>
    <row r="170" spans="2:104" s="328" customFormat="1" x14ac:dyDescent="0.25">
      <c r="B170" s="327"/>
      <c r="C170" s="103"/>
      <c r="D170" s="103"/>
      <c r="F170" s="388"/>
      <c r="G170" s="384"/>
      <c r="H170" s="388"/>
      <c r="I170" s="322"/>
      <c r="J170" s="322"/>
      <c r="K170" s="103"/>
      <c r="L170" s="103"/>
      <c r="M170" s="103"/>
      <c r="P170" s="358"/>
      <c r="Q170" s="103"/>
      <c r="V170" s="103"/>
      <c r="AA170" s="103"/>
      <c r="AD170" s="103"/>
      <c r="AG170" s="103"/>
      <c r="AH170" s="358"/>
      <c r="AL170" s="103"/>
      <c r="AS170" s="103"/>
      <c r="BE170" s="103"/>
      <c r="BH170" s="103"/>
      <c r="BO170" s="103"/>
      <c r="BR170" s="103"/>
      <c r="CI170" s="103"/>
      <c r="CL170" s="103"/>
      <c r="CM170" s="359"/>
      <c r="CN170" s="357"/>
      <c r="CO170" s="103"/>
      <c r="CP170" s="359"/>
      <c r="CQ170" s="357"/>
      <c r="CR170" s="103"/>
      <c r="CS170" s="359"/>
      <c r="CT170" s="357"/>
      <c r="CU170" s="103"/>
      <c r="CV170" s="357"/>
      <c r="CW170" s="357"/>
      <c r="CX170" s="360"/>
      <c r="CY170" s="103"/>
      <c r="CZ170" s="380"/>
    </row>
    <row r="171" spans="2:104" s="328" customFormat="1" x14ac:dyDescent="0.25">
      <c r="B171" s="327"/>
      <c r="C171" s="103"/>
      <c r="D171" s="103"/>
      <c r="F171" s="388"/>
      <c r="G171" s="384"/>
      <c r="H171" s="388"/>
      <c r="I171" s="322"/>
      <c r="J171" s="322"/>
      <c r="K171" s="103"/>
      <c r="L171" s="103"/>
      <c r="M171" s="103"/>
      <c r="P171" s="358"/>
      <c r="Q171" s="103"/>
      <c r="V171" s="103"/>
      <c r="AA171" s="103"/>
      <c r="AD171" s="103"/>
      <c r="AG171" s="103"/>
      <c r="AH171" s="358"/>
      <c r="AL171" s="103"/>
      <c r="AS171" s="103"/>
      <c r="BE171" s="103"/>
      <c r="BH171" s="103"/>
      <c r="BO171" s="103"/>
      <c r="BR171" s="103"/>
      <c r="CI171" s="103"/>
      <c r="CL171" s="103"/>
      <c r="CM171" s="359"/>
      <c r="CN171" s="357"/>
      <c r="CO171" s="103"/>
      <c r="CP171" s="359"/>
      <c r="CQ171" s="357"/>
      <c r="CR171" s="103"/>
      <c r="CS171" s="359"/>
      <c r="CT171" s="357"/>
      <c r="CU171" s="103"/>
      <c r="CV171" s="357"/>
      <c r="CW171" s="357"/>
      <c r="CX171" s="360"/>
      <c r="CY171" s="103"/>
      <c r="CZ171" s="380"/>
    </row>
    <row r="172" spans="2:104" s="328" customFormat="1" x14ac:dyDescent="0.25">
      <c r="B172" s="327"/>
      <c r="C172" s="103"/>
      <c r="D172" s="103"/>
      <c r="F172" s="388"/>
      <c r="G172" s="384"/>
      <c r="H172" s="388"/>
      <c r="I172" s="322"/>
      <c r="J172" s="322"/>
      <c r="K172" s="103"/>
      <c r="L172" s="103"/>
      <c r="M172" s="103"/>
      <c r="P172" s="358"/>
      <c r="Q172" s="103"/>
      <c r="V172" s="103"/>
      <c r="AA172" s="103"/>
      <c r="AD172" s="103"/>
      <c r="AG172" s="103"/>
      <c r="AH172" s="358"/>
      <c r="AL172" s="103"/>
      <c r="AS172" s="103"/>
      <c r="BE172" s="103"/>
      <c r="BH172" s="103"/>
      <c r="BO172" s="103"/>
      <c r="BR172" s="103"/>
      <c r="CI172" s="103"/>
      <c r="CL172" s="103"/>
      <c r="CM172" s="359"/>
      <c r="CN172" s="357"/>
      <c r="CO172" s="103"/>
      <c r="CP172" s="359"/>
      <c r="CQ172" s="357"/>
      <c r="CR172" s="103"/>
      <c r="CS172" s="359"/>
      <c r="CT172" s="357"/>
      <c r="CU172" s="103"/>
      <c r="CV172" s="357"/>
      <c r="CW172" s="357"/>
      <c r="CX172" s="360"/>
      <c r="CY172" s="103"/>
      <c r="CZ172" s="380"/>
    </row>
    <row r="173" spans="2:104" s="328" customFormat="1" x14ac:dyDescent="0.25">
      <c r="B173" s="327"/>
      <c r="C173" s="103"/>
      <c r="D173" s="103"/>
      <c r="F173" s="388"/>
      <c r="G173" s="384"/>
      <c r="H173" s="388"/>
      <c r="I173" s="322"/>
      <c r="J173" s="322"/>
      <c r="K173" s="103"/>
      <c r="L173" s="103"/>
      <c r="M173" s="103"/>
      <c r="P173" s="358"/>
      <c r="Q173" s="103"/>
      <c r="V173" s="103"/>
      <c r="AA173" s="103"/>
      <c r="AD173" s="103"/>
      <c r="AG173" s="103"/>
      <c r="AH173" s="358"/>
      <c r="AL173" s="103"/>
      <c r="AS173" s="103"/>
      <c r="BE173" s="103"/>
      <c r="BH173" s="103"/>
      <c r="BO173" s="103"/>
      <c r="BR173" s="103"/>
      <c r="CI173" s="103"/>
      <c r="CL173" s="103"/>
      <c r="CM173" s="359"/>
      <c r="CN173" s="357"/>
      <c r="CO173" s="103"/>
      <c r="CP173" s="359"/>
      <c r="CQ173" s="357"/>
      <c r="CR173" s="103"/>
      <c r="CS173" s="359"/>
      <c r="CT173" s="357"/>
      <c r="CU173" s="103"/>
      <c r="CV173" s="357"/>
      <c r="CW173" s="357"/>
      <c r="CX173" s="360"/>
      <c r="CY173" s="103"/>
      <c r="CZ173" s="380"/>
    </row>
    <row r="174" spans="2:104" s="328" customFormat="1" x14ac:dyDescent="0.25">
      <c r="B174" s="327"/>
      <c r="C174" s="103"/>
      <c r="D174" s="103"/>
      <c r="F174" s="388"/>
      <c r="G174" s="384"/>
      <c r="H174" s="388"/>
      <c r="I174" s="322"/>
      <c r="J174" s="322"/>
      <c r="K174" s="103"/>
      <c r="L174" s="103"/>
      <c r="M174" s="103"/>
      <c r="P174" s="358"/>
      <c r="Q174" s="103"/>
      <c r="V174" s="103"/>
      <c r="AA174" s="103"/>
      <c r="AD174" s="103"/>
      <c r="AG174" s="103"/>
      <c r="AH174" s="358"/>
      <c r="AL174" s="103"/>
      <c r="AS174" s="103"/>
      <c r="BE174" s="103"/>
      <c r="BH174" s="103"/>
      <c r="BO174" s="103"/>
      <c r="BR174" s="103"/>
      <c r="CI174" s="103"/>
      <c r="CL174" s="103"/>
      <c r="CM174" s="359"/>
      <c r="CN174" s="357"/>
      <c r="CO174" s="103"/>
      <c r="CP174" s="359"/>
      <c r="CQ174" s="357"/>
      <c r="CR174" s="103"/>
      <c r="CS174" s="359"/>
      <c r="CT174" s="357"/>
      <c r="CU174" s="103"/>
      <c r="CV174" s="357"/>
      <c r="CW174" s="357"/>
      <c r="CX174" s="360"/>
      <c r="CY174" s="103"/>
      <c r="CZ174" s="380"/>
    </row>
    <row r="175" spans="2:104" s="328" customFormat="1" x14ac:dyDescent="0.25">
      <c r="B175" s="327"/>
      <c r="C175" s="103"/>
      <c r="D175" s="103"/>
      <c r="F175" s="388"/>
      <c r="G175" s="384"/>
      <c r="H175" s="388"/>
      <c r="I175" s="322"/>
      <c r="J175" s="322"/>
      <c r="K175" s="103"/>
      <c r="L175" s="103"/>
      <c r="M175" s="103"/>
      <c r="P175" s="358"/>
      <c r="Q175" s="103"/>
      <c r="V175" s="103"/>
      <c r="AA175" s="103"/>
      <c r="AD175" s="103"/>
      <c r="AG175" s="103"/>
      <c r="AH175" s="358"/>
      <c r="AL175" s="103"/>
      <c r="AS175" s="103"/>
      <c r="BE175" s="103"/>
      <c r="BH175" s="103"/>
      <c r="BO175" s="103"/>
      <c r="BR175" s="103"/>
      <c r="CI175" s="103"/>
      <c r="CL175" s="103"/>
      <c r="CM175" s="359"/>
      <c r="CN175" s="357"/>
      <c r="CO175" s="103"/>
      <c r="CP175" s="359"/>
      <c r="CQ175" s="357"/>
      <c r="CR175" s="103"/>
      <c r="CS175" s="359"/>
      <c r="CT175" s="357"/>
      <c r="CU175" s="103"/>
      <c r="CV175" s="357"/>
      <c r="CW175" s="357"/>
      <c r="CX175" s="360"/>
      <c r="CY175" s="103"/>
      <c r="CZ175" s="380"/>
    </row>
    <row r="176" spans="2:104" s="328" customFormat="1" x14ac:dyDescent="0.25">
      <c r="B176" s="327"/>
      <c r="C176" s="103"/>
      <c r="D176" s="103"/>
      <c r="F176" s="388"/>
      <c r="G176" s="384"/>
      <c r="H176" s="388"/>
      <c r="I176" s="322"/>
      <c r="J176" s="322"/>
      <c r="K176" s="103"/>
      <c r="L176" s="103"/>
      <c r="M176" s="103"/>
      <c r="P176" s="358"/>
      <c r="Q176" s="103"/>
      <c r="V176" s="103"/>
      <c r="AA176" s="103"/>
      <c r="AD176" s="103"/>
      <c r="AG176" s="103"/>
      <c r="AH176" s="358"/>
      <c r="AL176" s="103"/>
      <c r="AS176" s="103"/>
      <c r="BE176" s="103"/>
      <c r="BH176" s="103"/>
      <c r="BO176" s="103"/>
      <c r="BR176" s="103"/>
      <c r="CI176" s="103"/>
      <c r="CL176" s="103"/>
      <c r="CM176" s="359"/>
      <c r="CN176" s="357"/>
      <c r="CO176" s="103"/>
      <c r="CP176" s="359"/>
      <c r="CQ176" s="357"/>
      <c r="CR176" s="103"/>
      <c r="CS176" s="359"/>
      <c r="CT176" s="357"/>
      <c r="CU176" s="103"/>
      <c r="CV176" s="357"/>
      <c r="CW176" s="357"/>
      <c r="CX176" s="360"/>
      <c r="CY176" s="103"/>
      <c r="CZ176" s="380"/>
    </row>
    <row r="177" spans="2:104" s="328" customFormat="1" x14ac:dyDescent="0.25">
      <c r="B177" s="327"/>
      <c r="C177" s="103"/>
      <c r="D177" s="103"/>
      <c r="F177" s="388"/>
      <c r="G177" s="384"/>
      <c r="H177" s="388"/>
      <c r="I177" s="322"/>
      <c r="J177" s="322"/>
      <c r="K177" s="103"/>
      <c r="L177" s="103"/>
      <c r="M177" s="103"/>
      <c r="P177" s="358"/>
      <c r="Q177" s="103"/>
      <c r="V177" s="103"/>
      <c r="AA177" s="103"/>
      <c r="AD177" s="103"/>
      <c r="AG177" s="103"/>
      <c r="AH177" s="358"/>
      <c r="AL177" s="103"/>
      <c r="AS177" s="103"/>
      <c r="BE177" s="103"/>
      <c r="BH177" s="103"/>
      <c r="BO177" s="103"/>
      <c r="BR177" s="103"/>
      <c r="CI177" s="103"/>
      <c r="CL177" s="103"/>
      <c r="CM177" s="359"/>
      <c r="CN177" s="357"/>
      <c r="CO177" s="103"/>
      <c r="CP177" s="359"/>
      <c r="CQ177" s="357"/>
      <c r="CR177" s="103"/>
      <c r="CS177" s="359"/>
      <c r="CT177" s="357"/>
      <c r="CU177" s="103"/>
      <c r="CV177" s="357"/>
      <c r="CW177" s="357"/>
      <c r="CX177" s="360"/>
      <c r="CY177" s="103"/>
      <c r="CZ177" s="380"/>
    </row>
    <row r="178" spans="2:104" s="328" customFormat="1" x14ac:dyDescent="0.25">
      <c r="B178" s="327"/>
      <c r="C178" s="103"/>
      <c r="D178" s="103"/>
      <c r="F178" s="388"/>
      <c r="G178" s="384"/>
      <c r="H178" s="388"/>
      <c r="I178" s="322"/>
      <c r="J178" s="322"/>
      <c r="K178" s="103"/>
      <c r="L178" s="103"/>
      <c r="M178" s="103"/>
      <c r="P178" s="358"/>
      <c r="Q178" s="103"/>
      <c r="V178" s="103"/>
      <c r="AA178" s="103"/>
      <c r="AD178" s="103"/>
      <c r="AG178" s="103"/>
      <c r="AH178" s="358"/>
      <c r="AL178" s="103"/>
      <c r="AS178" s="103"/>
      <c r="BE178" s="103"/>
      <c r="BH178" s="103"/>
      <c r="BO178" s="103"/>
      <c r="BR178" s="103"/>
      <c r="CI178" s="103"/>
      <c r="CL178" s="103"/>
      <c r="CM178" s="359"/>
      <c r="CN178" s="357"/>
      <c r="CO178" s="103"/>
      <c r="CP178" s="359"/>
      <c r="CQ178" s="357"/>
      <c r="CR178" s="103"/>
      <c r="CS178" s="359"/>
      <c r="CT178" s="357"/>
      <c r="CU178" s="103"/>
      <c r="CV178" s="357"/>
      <c r="CW178" s="357"/>
      <c r="CX178" s="360"/>
      <c r="CY178" s="103"/>
      <c r="CZ178" s="380"/>
    </row>
    <row r="179" spans="2:104" s="328" customFormat="1" x14ac:dyDescent="0.25">
      <c r="B179" s="327"/>
      <c r="C179" s="103"/>
      <c r="D179" s="103"/>
      <c r="F179" s="388"/>
      <c r="G179" s="384"/>
      <c r="H179" s="388"/>
      <c r="I179" s="322"/>
      <c r="J179" s="322"/>
      <c r="K179" s="103"/>
      <c r="L179" s="103"/>
      <c r="M179" s="103"/>
      <c r="P179" s="358"/>
      <c r="Q179" s="103"/>
      <c r="V179" s="103"/>
      <c r="AA179" s="103"/>
      <c r="AD179" s="103"/>
      <c r="AG179" s="103"/>
      <c r="AH179" s="358"/>
      <c r="AL179" s="103"/>
      <c r="AS179" s="103"/>
      <c r="BE179" s="103"/>
      <c r="BH179" s="103"/>
      <c r="BO179" s="103"/>
      <c r="BR179" s="103"/>
      <c r="CI179" s="103"/>
      <c r="CL179" s="103"/>
      <c r="CM179" s="359"/>
      <c r="CN179" s="357"/>
      <c r="CO179" s="103"/>
      <c r="CP179" s="359"/>
      <c r="CQ179" s="357"/>
      <c r="CR179" s="103"/>
      <c r="CS179" s="359"/>
      <c r="CT179" s="357"/>
      <c r="CU179" s="103"/>
      <c r="CV179" s="357"/>
      <c r="CW179" s="357"/>
      <c r="CX179" s="360"/>
      <c r="CY179" s="103"/>
      <c r="CZ179" s="380"/>
    </row>
    <row r="180" spans="2:104" s="328" customFormat="1" x14ac:dyDescent="0.25">
      <c r="B180" s="327"/>
      <c r="C180" s="103"/>
      <c r="D180" s="103"/>
      <c r="F180" s="388"/>
      <c r="G180" s="384"/>
      <c r="H180" s="388"/>
      <c r="I180" s="322"/>
      <c r="J180" s="322"/>
      <c r="K180" s="103"/>
      <c r="L180" s="103"/>
      <c r="M180" s="103"/>
      <c r="P180" s="358"/>
      <c r="Q180" s="103"/>
      <c r="V180" s="103"/>
      <c r="AA180" s="103"/>
      <c r="AD180" s="103"/>
      <c r="AG180" s="103"/>
      <c r="AH180" s="358"/>
      <c r="AL180" s="103"/>
      <c r="AS180" s="103"/>
      <c r="BE180" s="103"/>
      <c r="BH180" s="103"/>
      <c r="BO180" s="103"/>
      <c r="BR180" s="103"/>
      <c r="CI180" s="103"/>
      <c r="CL180" s="103"/>
      <c r="CM180" s="359"/>
      <c r="CN180" s="357"/>
      <c r="CO180" s="103"/>
      <c r="CP180" s="359"/>
      <c r="CQ180" s="357"/>
      <c r="CR180" s="103"/>
      <c r="CS180" s="359"/>
      <c r="CT180" s="357"/>
      <c r="CU180" s="103"/>
      <c r="CV180" s="357"/>
      <c r="CW180" s="357"/>
      <c r="CX180" s="360"/>
      <c r="CY180" s="103"/>
      <c r="CZ180" s="380"/>
    </row>
    <row r="181" spans="2:104" s="328" customFormat="1" x14ac:dyDescent="0.25">
      <c r="B181" s="327"/>
      <c r="C181" s="103"/>
      <c r="D181" s="103"/>
      <c r="F181" s="388"/>
      <c r="G181" s="384"/>
      <c r="H181" s="388"/>
      <c r="I181" s="322"/>
      <c r="J181" s="322"/>
      <c r="K181" s="103"/>
      <c r="L181" s="103"/>
      <c r="M181" s="103"/>
      <c r="P181" s="358"/>
      <c r="Q181" s="103"/>
      <c r="V181" s="103"/>
      <c r="AA181" s="103"/>
      <c r="AD181" s="103"/>
      <c r="AG181" s="103"/>
      <c r="AH181" s="358"/>
      <c r="AL181" s="103"/>
      <c r="AS181" s="103"/>
      <c r="BE181" s="103"/>
      <c r="BH181" s="103"/>
      <c r="BO181" s="103"/>
      <c r="BR181" s="103"/>
      <c r="CI181" s="103"/>
      <c r="CL181" s="103"/>
      <c r="CM181" s="359"/>
      <c r="CN181" s="357"/>
      <c r="CO181" s="103"/>
      <c r="CP181" s="359"/>
      <c r="CQ181" s="357"/>
      <c r="CR181" s="103"/>
      <c r="CS181" s="359"/>
      <c r="CT181" s="357"/>
      <c r="CU181" s="103"/>
      <c r="CV181" s="357"/>
      <c r="CW181" s="357"/>
      <c r="CX181" s="360"/>
      <c r="CY181" s="103"/>
      <c r="CZ181" s="380"/>
    </row>
    <row r="182" spans="2:104" s="328" customFormat="1" x14ac:dyDescent="0.25">
      <c r="B182" s="327"/>
      <c r="C182" s="103"/>
      <c r="D182" s="103"/>
      <c r="F182" s="388"/>
      <c r="G182" s="384"/>
      <c r="H182" s="388"/>
      <c r="I182" s="322"/>
      <c r="J182" s="322"/>
      <c r="K182" s="103"/>
      <c r="L182" s="103"/>
      <c r="M182" s="103"/>
      <c r="P182" s="358"/>
      <c r="Q182" s="103"/>
      <c r="V182" s="103"/>
      <c r="AA182" s="103"/>
      <c r="AD182" s="103"/>
      <c r="AG182" s="103"/>
      <c r="AH182" s="358"/>
      <c r="AL182" s="103"/>
      <c r="AS182" s="103"/>
      <c r="BE182" s="103"/>
      <c r="BH182" s="103"/>
      <c r="BO182" s="103"/>
      <c r="BR182" s="103"/>
      <c r="CI182" s="103"/>
      <c r="CL182" s="103"/>
      <c r="CM182" s="359"/>
      <c r="CN182" s="357"/>
      <c r="CO182" s="103"/>
      <c r="CP182" s="359"/>
      <c r="CQ182" s="357"/>
      <c r="CR182" s="103"/>
      <c r="CS182" s="359"/>
      <c r="CT182" s="357"/>
      <c r="CU182" s="103"/>
      <c r="CV182" s="357"/>
      <c r="CW182" s="357"/>
      <c r="CX182" s="360"/>
      <c r="CY182" s="103"/>
      <c r="CZ182" s="380"/>
    </row>
    <row r="183" spans="2:104" s="328" customFormat="1" x14ac:dyDescent="0.25">
      <c r="B183" s="327"/>
      <c r="C183" s="103"/>
      <c r="D183" s="103"/>
      <c r="F183" s="388"/>
      <c r="G183" s="384"/>
      <c r="H183" s="388"/>
      <c r="I183" s="322"/>
      <c r="J183" s="322"/>
      <c r="K183" s="103"/>
      <c r="L183" s="103"/>
      <c r="M183" s="103"/>
      <c r="P183" s="358"/>
      <c r="Q183" s="103"/>
      <c r="V183" s="103"/>
      <c r="AA183" s="103"/>
      <c r="AD183" s="103"/>
      <c r="AG183" s="103"/>
      <c r="AH183" s="358"/>
      <c r="AL183" s="103"/>
      <c r="AS183" s="103"/>
      <c r="BE183" s="103"/>
      <c r="BH183" s="103"/>
      <c r="BO183" s="103"/>
      <c r="BR183" s="103"/>
      <c r="CI183" s="103"/>
      <c r="CL183" s="103"/>
      <c r="CM183" s="359"/>
      <c r="CN183" s="357"/>
      <c r="CO183" s="103"/>
      <c r="CP183" s="359"/>
      <c r="CQ183" s="357"/>
      <c r="CR183" s="103"/>
      <c r="CS183" s="359"/>
      <c r="CT183" s="357"/>
      <c r="CU183" s="103"/>
      <c r="CV183" s="357"/>
      <c r="CW183" s="357"/>
      <c r="CX183" s="360"/>
      <c r="CY183" s="103"/>
      <c r="CZ183" s="380"/>
    </row>
    <row r="184" spans="2:104" s="328" customFormat="1" x14ac:dyDescent="0.25">
      <c r="B184" s="327"/>
      <c r="C184" s="103"/>
      <c r="D184" s="103"/>
      <c r="F184" s="388"/>
      <c r="G184" s="384"/>
      <c r="H184" s="388"/>
      <c r="I184" s="322"/>
      <c r="J184" s="322"/>
      <c r="K184" s="103"/>
      <c r="L184" s="103"/>
      <c r="M184" s="103"/>
      <c r="P184" s="358"/>
      <c r="Q184" s="103"/>
      <c r="V184" s="103"/>
      <c r="AA184" s="103"/>
      <c r="AD184" s="103"/>
      <c r="AG184" s="103"/>
      <c r="AH184" s="358"/>
      <c r="AL184" s="103"/>
      <c r="AS184" s="103"/>
      <c r="BE184" s="103"/>
      <c r="BH184" s="103"/>
      <c r="BO184" s="103"/>
      <c r="BR184" s="103"/>
      <c r="CI184" s="103"/>
      <c r="CL184" s="103"/>
      <c r="CM184" s="359"/>
      <c r="CN184" s="357"/>
      <c r="CO184" s="103"/>
      <c r="CP184" s="359"/>
      <c r="CQ184" s="357"/>
      <c r="CR184" s="103"/>
      <c r="CS184" s="359"/>
      <c r="CT184" s="357"/>
      <c r="CU184" s="103"/>
      <c r="CV184" s="357"/>
      <c r="CW184" s="357"/>
      <c r="CX184" s="360"/>
      <c r="CY184" s="103"/>
      <c r="CZ184" s="380"/>
    </row>
    <row r="185" spans="2:104" s="328" customFormat="1" x14ac:dyDescent="0.25">
      <c r="B185" s="327"/>
      <c r="C185" s="103"/>
      <c r="D185" s="103"/>
      <c r="F185" s="388"/>
      <c r="G185" s="384"/>
      <c r="H185" s="388"/>
      <c r="I185" s="322"/>
      <c r="J185" s="322"/>
      <c r="K185" s="103"/>
      <c r="L185" s="103"/>
      <c r="M185" s="103"/>
      <c r="P185" s="358"/>
      <c r="Q185" s="103"/>
      <c r="V185" s="103"/>
      <c r="AA185" s="103"/>
      <c r="AD185" s="103"/>
      <c r="AG185" s="103"/>
      <c r="AH185" s="358"/>
      <c r="AL185" s="103"/>
      <c r="AS185" s="103"/>
      <c r="BE185" s="103"/>
      <c r="BH185" s="103"/>
      <c r="BO185" s="103"/>
      <c r="BR185" s="103"/>
      <c r="CI185" s="103"/>
      <c r="CL185" s="103"/>
      <c r="CM185" s="359"/>
      <c r="CN185" s="357"/>
      <c r="CO185" s="103"/>
      <c r="CP185" s="359"/>
      <c r="CQ185" s="357"/>
      <c r="CR185" s="103"/>
      <c r="CS185" s="359"/>
      <c r="CT185" s="357"/>
      <c r="CU185" s="103"/>
      <c r="CV185" s="357"/>
      <c r="CW185" s="357"/>
      <c r="CX185" s="360"/>
      <c r="CY185" s="103"/>
      <c r="CZ185" s="380"/>
    </row>
    <row r="186" spans="2:104" s="328" customFormat="1" x14ac:dyDescent="0.25">
      <c r="B186" s="327"/>
      <c r="C186" s="103"/>
      <c r="D186" s="103"/>
      <c r="F186" s="388"/>
      <c r="G186" s="384"/>
      <c r="H186" s="388"/>
      <c r="I186" s="322"/>
      <c r="J186" s="322"/>
      <c r="K186" s="103"/>
      <c r="L186" s="103"/>
      <c r="M186" s="103"/>
      <c r="P186" s="358"/>
      <c r="Q186" s="103"/>
      <c r="V186" s="103"/>
      <c r="AA186" s="103"/>
      <c r="AD186" s="103"/>
      <c r="AG186" s="103"/>
      <c r="AH186" s="358"/>
      <c r="AL186" s="103"/>
      <c r="AS186" s="103"/>
      <c r="BE186" s="103"/>
      <c r="BH186" s="103"/>
      <c r="BO186" s="103"/>
      <c r="BR186" s="103"/>
      <c r="CI186" s="103"/>
      <c r="CL186" s="103"/>
      <c r="CM186" s="359"/>
      <c r="CN186" s="357"/>
      <c r="CO186" s="103"/>
      <c r="CP186" s="359"/>
      <c r="CQ186" s="357"/>
      <c r="CR186" s="103"/>
      <c r="CS186" s="359"/>
      <c r="CT186" s="357"/>
      <c r="CU186" s="103"/>
      <c r="CV186" s="357"/>
      <c r="CW186" s="357"/>
      <c r="CX186" s="360"/>
      <c r="CY186" s="103"/>
      <c r="CZ186" s="380"/>
    </row>
    <row r="187" spans="2:104" s="328" customFormat="1" x14ac:dyDescent="0.25">
      <c r="B187" s="327"/>
      <c r="C187" s="103"/>
      <c r="D187" s="103"/>
      <c r="F187" s="388"/>
      <c r="G187" s="384"/>
      <c r="H187" s="388"/>
      <c r="I187" s="322"/>
      <c r="J187" s="322"/>
      <c r="K187" s="103"/>
      <c r="L187" s="103"/>
      <c r="M187" s="103"/>
      <c r="P187" s="358"/>
      <c r="Q187" s="103"/>
      <c r="V187" s="103"/>
      <c r="AA187" s="103"/>
      <c r="AD187" s="103"/>
      <c r="AG187" s="103"/>
      <c r="AH187" s="358"/>
      <c r="AL187" s="103"/>
      <c r="AS187" s="103"/>
      <c r="BE187" s="103"/>
      <c r="BH187" s="103"/>
      <c r="BO187" s="103"/>
      <c r="BR187" s="103"/>
      <c r="CI187" s="103"/>
      <c r="CL187" s="103"/>
      <c r="CM187" s="359"/>
      <c r="CN187" s="357"/>
      <c r="CO187" s="103"/>
      <c r="CP187" s="359"/>
      <c r="CQ187" s="357"/>
      <c r="CR187" s="103"/>
      <c r="CS187" s="359"/>
      <c r="CT187" s="357"/>
      <c r="CU187" s="103"/>
      <c r="CV187" s="357"/>
      <c r="CW187" s="357"/>
      <c r="CX187" s="360"/>
      <c r="CY187" s="103"/>
      <c r="CZ187" s="380"/>
    </row>
    <row r="188" spans="2:104" s="328" customFormat="1" x14ac:dyDescent="0.25">
      <c r="B188" s="327"/>
      <c r="C188" s="103"/>
      <c r="D188" s="103"/>
      <c r="F188" s="388"/>
      <c r="G188" s="384"/>
      <c r="H188" s="388"/>
      <c r="I188" s="322"/>
      <c r="J188" s="322"/>
      <c r="K188" s="103"/>
      <c r="L188" s="103"/>
      <c r="M188" s="103"/>
      <c r="P188" s="358"/>
      <c r="Q188" s="103"/>
      <c r="V188" s="103"/>
      <c r="AA188" s="103"/>
      <c r="AD188" s="103"/>
      <c r="AG188" s="103"/>
      <c r="AH188" s="358"/>
      <c r="AL188" s="103"/>
      <c r="AS188" s="103"/>
      <c r="BE188" s="103"/>
      <c r="BH188" s="103"/>
      <c r="BO188" s="103"/>
      <c r="BR188" s="103"/>
      <c r="CI188" s="103"/>
      <c r="CL188" s="103"/>
      <c r="CM188" s="359"/>
      <c r="CN188" s="357"/>
      <c r="CO188" s="103"/>
      <c r="CP188" s="359"/>
      <c r="CQ188" s="357"/>
      <c r="CR188" s="103"/>
      <c r="CS188" s="359"/>
      <c r="CT188" s="357"/>
      <c r="CU188" s="103"/>
      <c r="CV188" s="357"/>
      <c r="CW188" s="357"/>
      <c r="CX188" s="360"/>
      <c r="CY188" s="103"/>
      <c r="CZ188" s="380"/>
    </row>
    <row r="189" spans="2:104" s="328" customFormat="1" x14ac:dyDescent="0.25">
      <c r="B189" s="327"/>
      <c r="C189" s="103"/>
      <c r="D189" s="103"/>
      <c r="F189" s="388"/>
      <c r="G189" s="384"/>
      <c r="H189" s="388"/>
      <c r="I189" s="322"/>
      <c r="J189" s="322"/>
      <c r="K189" s="103"/>
      <c r="L189" s="103"/>
      <c r="M189" s="103"/>
      <c r="P189" s="358"/>
      <c r="Q189" s="103"/>
      <c r="V189" s="103"/>
      <c r="AA189" s="103"/>
      <c r="AD189" s="103"/>
      <c r="AG189" s="103"/>
      <c r="AH189" s="358"/>
      <c r="AL189" s="103"/>
      <c r="AS189" s="103"/>
      <c r="BE189" s="103"/>
      <c r="BH189" s="103"/>
      <c r="BO189" s="103"/>
      <c r="BR189" s="103"/>
      <c r="CI189" s="103"/>
      <c r="CL189" s="103"/>
      <c r="CM189" s="359"/>
      <c r="CN189" s="357"/>
      <c r="CO189" s="103"/>
      <c r="CP189" s="359"/>
      <c r="CQ189" s="357"/>
      <c r="CR189" s="103"/>
      <c r="CS189" s="359"/>
      <c r="CT189" s="357"/>
      <c r="CU189" s="103"/>
      <c r="CV189" s="357"/>
      <c r="CW189" s="357"/>
      <c r="CX189" s="360"/>
      <c r="CY189" s="103"/>
      <c r="CZ189" s="380"/>
    </row>
    <row r="190" spans="2:104" s="328" customFormat="1" x14ac:dyDescent="0.25">
      <c r="B190" s="327"/>
      <c r="C190" s="103"/>
      <c r="D190" s="103"/>
      <c r="F190" s="388"/>
      <c r="G190" s="384"/>
      <c r="H190" s="388"/>
      <c r="I190" s="322"/>
      <c r="J190" s="322"/>
      <c r="K190" s="103"/>
      <c r="L190" s="103"/>
      <c r="M190" s="103"/>
      <c r="P190" s="358"/>
      <c r="Q190" s="103"/>
      <c r="V190" s="103"/>
      <c r="AA190" s="103"/>
      <c r="AD190" s="103"/>
      <c r="AG190" s="103"/>
      <c r="AH190" s="358"/>
      <c r="AL190" s="103"/>
      <c r="AS190" s="103"/>
      <c r="BE190" s="103"/>
      <c r="BH190" s="103"/>
      <c r="BO190" s="103"/>
      <c r="BR190" s="103"/>
      <c r="CI190" s="103"/>
      <c r="CL190" s="103"/>
      <c r="CM190" s="359"/>
      <c r="CN190" s="357"/>
      <c r="CO190" s="103"/>
      <c r="CP190" s="359"/>
      <c r="CQ190" s="357"/>
      <c r="CR190" s="103"/>
      <c r="CS190" s="359"/>
      <c r="CT190" s="357"/>
      <c r="CU190" s="103"/>
      <c r="CV190" s="357"/>
      <c r="CW190" s="357"/>
      <c r="CX190" s="360"/>
      <c r="CY190" s="103"/>
      <c r="CZ190" s="380"/>
    </row>
    <row r="191" spans="2:104" s="328" customFormat="1" x14ac:dyDescent="0.25">
      <c r="B191" s="327"/>
      <c r="C191" s="103"/>
      <c r="D191" s="103"/>
      <c r="F191" s="388"/>
      <c r="G191" s="384"/>
      <c r="H191" s="388"/>
      <c r="I191" s="322"/>
      <c r="J191" s="322"/>
      <c r="K191" s="103"/>
      <c r="L191" s="103"/>
      <c r="M191" s="103"/>
      <c r="P191" s="358"/>
      <c r="Q191" s="103"/>
      <c r="V191" s="103"/>
      <c r="AA191" s="103"/>
      <c r="AD191" s="103"/>
      <c r="AG191" s="103"/>
      <c r="AH191" s="358"/>
      <c r="AL191" s="103"/>
      <c r="AS191" s="103"/>
      <c r="BE191" s="103"/>
      <c r="BH191" s="103"/>
      <c r="BO191" s="103"/>
      <c r="BR191" s="103"/>
      <c r="CI191" s="103"/>
      <c r="CL191" s="103"/>
      <c r="CM191" s="359"/>
      <c r="CN191" s="357"/>
      <c r="CO191" s="103"/>
      <c r="CP191" s="359"/>
      <c r="CQ191" s="357"/>
      <c r="CR191" s="103"/>
      <c r="CS191" s="359"/>
      <c r="CT191" s="357"/>
      <c r="CU191" s="103"/>
      <c r="CV191" s="357"/>
      <c r="CW191" s="357"/>
      <c r="CX191" s="360"/>
      <c r="CY191" s="103"/>
      <c r="CZ191" s="380"/>
    </row>
    <row r="192" spans="2:104" s="328" customFormat="1" x14ac:dyDescent="0.25">
      <c r="B192" s="327"/>
      <c r="C192" s="103"/>
      <c r="D192" s="103"/>
      <c r="F192" s="388"/>
      <c r="G192" s="384"/>
      <c r="H192" s="388"/>
      <c r="I192" s="322"/>
      <c r="J192" s="322"/>
      <c r="K192" s="103"/>
      <c r="L192" s="103"/>
      <c r="M192" s="103"/>
      <c r="P192" s="358"/>
      <c r="Q192" s="103"/>
      <c r="V192" s="103"/>
      <c r="AA192" s="103"/>
      <c r="AD192" s="103"/>
      <c r="AG192" s="103"/>
      <c r="AH192" s="358"/>
      <c r="AL192" s="103"/>
      <c r="AS192" s="103"/>
      <c r="BE192" s="103"/>
      <c r="BH192" s="103"/>
      <c r="BO192" s="103"/>
      <c r="BR192" s="103"/>
      <c r="CI192" s="103"/>
      <c r="CL192" s="103"/>
      <c r="CM192" s="359"/>
      <c r="CN192" s="357"/>
      <c r="CO192" s="103"/>
      <c r="CP192" s="359"/>
      <c r="CQ192" s="357"/>
      <c r="CR192" s="103"/>
      <c r="CS192" s="359"/>
      <c r="CT192" s="357"/>
      <c r="CU192" s="103"/>
      <c r="CV192" s="357"/>
      <c r="CW192" s="357"/>
      <c r="CX192" s="360"/>
      <c r="CY192" s="103"/>
      <c r="CZ192" s="380"/>
    </row>
    <row r="193" spans="2:104" s="328" customFormat="1" x14ac:dyDescent="0.25">
      <c r="B193" s="327"/>
      <c r="C193" s="103"/>
      <c r="D193" s="103"/>
      <c r="F193" s="388"/>
      <c r="G193" s="384"/>
      <c r="H193" s="388"/>
      <c r="I193" s="322"/>
      <c r="J193" s="322"/>
      <c r="K193" s="103"/>
      <c r="L193" s="103"/>
      <c r="M193" s="103"/>
      <c r="P193" s="358"/>
      <c r="Q193" s="103"/>
      <c r="V193" s="103"/>
      <c r="AA193" s="103"/>
      <c r="AD193" s="103"/>
      <c r="AG193" s="103"/>
      <c r="AH193" s="358"/>
      <c r="AL193" s="103"/>
      <c r="AS193" s="103"/>
      <c r="BE193" s="103"/>
      <c r="BH193" s="103"/>
      <c r="BO193" s="103"/>
      <c r="BR193" s="103"/>
      <c r="CI193" s="103"/>
      <c r="CL193" s="103"/>
      <c r="CM193" s="359"/>
      <c r="CN193" s="357"/>
      <c r="CO193" s="103"/>
      <c r="CP193" s="359"/>
      <c r="CQ193" s="357"/>
      <c r="CR193" s="103"/>
      <c r="CS193" s="359"/>
      <c r="CT193" s="357"/>
      <c r="CU193" s="103"/>
      <c r="CV193" s="357"/>
      <c r="CW193" s="357"/>
      <c r="CX193" s="360"/>
      <c r="CY193" s="103"/>
      <c r="CZ193" s="380"/>
    </row>
    <row r="194" spans="2:104" s="328" customFormat="1" x14ac:dyDescent="0.25">
      <c r="B194" s="327"/>
      <c r="C194" s="103"/>
      <c r="D194" s="103"/>
      <c r="F194" s="388"/>
      <c r="G194" s="384"/>
      <c r="H194" s="388"/>
      <c r="I194" s="322"/>
      <c r="J194" s="322"/>
      <c r="K194" s="103"/>
      <c r="L194" s="103"/>
      <c r="M194" s="103"/>
      <c r="P194" s="358"/>
      <c r="Q194" s="103"/>
      <c r="V194" s="103"/>
      <c r="AA194" s="103"/>
      <c r="AD194" s="103"/>
      <c r="AG194" s="103"/>
      <c r="AH194" s="358"/>
      <c r="AL194" s="103"/>
      <c r="AS194" s="103"/>
      <c r="BE194" s="103"/>
      <c r="BH194" s="103"/>
      <c r="BO194" s="103"/>
      <c r="BR194" s="103"/>
      <c r="CI194" s="103"/>
      <c r="CL194" s="103"/>
      <c r="CM194" s="359"/>
      <c r="CN194" s="357"/>
      <c r="CO194" s="103"/>
      <c r="CP194" s="359"/>
      <c r="CQ194" s="357"/>
      <c r="CR194" s="103"/>
      <c r="CS194" s="359"/>
      <c r="CT194" s="357"/>
      <c r="CU194" s="103"/>
      <c r="CV194" s="357"/>
      <c r="CW194" s="357"/>
      <c r="CX194" s="360"/>
      <c r="CY194" s="103"/>
      <c r="CZ194" s="380"/>
    </row>
    <row r="195" spans="2:104" s="328" customFormat="1" x14ac:dyDescent="0.25">
      <c r="B195" s="327"/>
      <c r="C195" s="103"/>
      <c r="D195" s="103"/>
      <c r="F195" s="388"/>
      <c r="G195" s="384"/>
      <c r="H195" s="388"/>
      <c r="I195" s="322"/>
      <c r="J195" s="322"/>
      <c r="K195" s="103"/>
      <c r="L195" s="103"/>
      <c r="M195" s="103"/>
      <c r="P195" s="358"/>
      <c r="Q195" s="103"/>
      <c r="V195" s="103"/>
      <c r="AA195" s="103"/>
      <c r="AD195" s="103"/>
      <c r="AG195" s="103"/>
      <c r="AH195" s="358"/>
      <c r="AL195" s="103"/>
      <c r="AS195" s="103"/>
      <c r="BE195" s="103"/>
      <c r="BH195" s="103"/>
      <c r="BO195" s="103"/>
      <c r="BR195" s="103"/>
      <c r="CI195" s="103"/>
      <c r="CL195" s="103"/>
      <c r="CM195" s="359"/>
      <c r="CN195" s="357"/>
      <c r="CO195" s="103"/>
      <c r="CP195" s="359"/>
      <c r="CQ195" s="357"/>
      <c r="CR195" s="103"/>
      <c r="CS195" s="359"/>
      <c r="CT195" s="357"/>
      <c r="CU195" s="103"/>
      <c r="CV195" s="357"/>
      <c r="CW195" s="357"/>
      <c r="CX195" s="360"/>
      <c r="CY195" s="103"/>
      <c r="CZ195" s="380"/>
    </row>
    <row r="196" spans="2:104" s="328" customFormat="1" x14ac:dyDescent="0.25">
      <c r="B196" s="327"/>
      <c r="C196" s="103"/>
      <c r="D196" s="103"/>
      <c r="F196" s="388"/>
      <c r="G196" s="384"/>
      <c r="H196" s="388"/>
      <c r="I196" s="322"/>
      <c r="J196" s="322"/>
      <c r="K196" s="103"/>
      <c r="L196" s="103"/>
      <c r="M196" s="103"/>
      <c r="P196" s="358"/>
      <c r="Q196" s="103"/>
      <c r="V196" s="103"/>
      <c r="AA196" s="103"/>
      <c r="AD196" s="103"/>
      <c r="AG196" s="103"/>
      <c r="AH196" s="358"/>
      <c r="AL196" s="103"/>
      <c r="AS196" s="103"/>
      <c r="BE196" s="103"/>
      <c r="BH196" s="103"/>
      <c r="BO196" s="103"/>
      <c r="BR196" s="103"/>
      <c r="CI196" s="103"/>
      <c r="CL196" s="103"/>
      <c r="CM196" s="359"/>
      <c r="CN196" s="357"/>
      <c r="CO196" s="103"/>
      <c r="CP196" s="359"/>
      <c r="CQ196" s="357"/>
      <c r="CR196" s="103"/>
      <c r="CS196" s="359"/>
      <c r="CT196" s="357"/>
      <c r="CU196" s="103"/>
      <c r="CV196" s="357"/>
      <c r="CW196" s="357"/>
      <c r="CX196" s="360"/>
      <c r="CY196" s="103"/>
      <c r="CZ196" s="380"/>
    </row>
    <row r="197" spans="2:104" s="328" customFormat="1" x14ac:dyDescent="0.25">
      <c r="B197" s="327"/>
      <c r="C197" s="103"/>
      <c r="D197" s="103"/>
      <c r="F197" s="388"/>
      <c r="G197" s="384"/>
      <c r="H197" s="388"/>
      <c r="I197" s="322"/>
      <c r="J197" s="322"/>
      <c r="K197" s="103"/>
      <c r="L197" s="103"/>
      <c r="M197" s="103"/>
      <c r="P197" s="358"/>
      <c r="Q197" s="103"/>
      <c r="V197" s="103"/>
      <c r="AA197" s="103"/>
      <c r="AD197" s="103"/>
      <c r="AG197" s="103"/>
      <c r="AH197" s="358"/>
      <c r="AL197" s="103"/>
      <c r="AS197" s="103"/>
      <c r="BE197" s="103"/>
      <c r="BH197" s="103"/>
      <c r="BO197" s="103"/>
      <c r="BR197" s="103"/>
      <c r="CI197" s="103"/>
      <c r="CL197" s="103"/>
      <c r="CM197" s="359"/>
      <c r="CN197" s="357"/>
      <c r="CO197" s="103"/>
      <c r="CP197" s="359"/>
      <c r="CQ197" s="357"/>
      <c r="CR197" s="103"/>
      <c r="CS197" s="359"/>
      <c r="CT197" s="357"/>
      <c r="CU197" s="103"/>
      <c r="CV197" s="357"/>
      <c r="CW197" s="357"/>
      <c r="CX197" s="360"/>
      <c r="CY197" s="103"/>
      <c r="CZ197" s="380"/>
    </row>
    <row r="198" spans="2:104" s="328" customFormat="1" x14ac:dyDescent="0.25">
      <c r="B198" s="327"/>
      <c r="C198" s="103"/>
      <c r="D198" s="103"/>
      <c r="F198" s="388"/>
      <c r="G198" s="384"/>
      <c r="H198" s="388"/>
      <c r="I198" s="322"/>
      <c r="J198" s="322"/>
      <c r="K198" s="103"/>
      <c r="L198" s="103"/>
      <c r="M198" s="103"/>
      <c r="P198" s="358"/>
      <c r="Q198" s="103"/>
      <c r="V198" s="103"/>
      <c r="AA198" s="103"/>
      <c r="AD198" s="103"/>
      <c r="AG198" s="103"/>
      <c r="AH198" s="358"/>
      <c r="AL198" s="103"/>
      <c r="AS198" s="103"/>
      <c r="BE198" s="103"/>
      <c r="BH198" s="103"/>
      <c r="BO198" s="103"/>
      <c r="BR198" s="103"/>
      <c r="CI198" s="103"/>
      <c r="CL198" s="103"/>
      <c r="CM198" s="359"/>
      <c r="CN198" s="357"/>
      <c r="CO198" s="103"/>
      <c r="CP198" s="359"/>
      <c r="CQ198" s="357"/>
      <c r="CR198" s="103"/>
      <c r="CS198" s="359"/>
      <c r="CT198" s="357"/>
      <c r="CU198" s="103"/>
      <c r="CV198" s="357"/>
      <c r="CW198" s="357"/>
      <c r="CX198" s="360"/>
      <c r="CY198" s="103"/>
      <c r="CZ198" s="380"/>
    </row>
    <row r="199" spans="2:104" s="328" customFormat="1" x14ac:dyDescent="0.25">
      <c r="B199" s="327"/>
      <c r="C199" s="103"/>
      <c r="D199" s="103"/>
      <c r="F199" s="388"/>
      <c r="G199" s="384"/>
      <c r="H199" s="388"/>
      <c r="I199" s="322"/>
      <c r="J199" s="322"/>
      <c r="K199" s="103"/>
      <c r="L199" s="103"/>
      <c r="M199" s="103"/>
      <c r="P199" s="358"/>
      <c r="Q199" s="103"/>
      <c r="V199" s="103"/>
      <c r="AA199" s="103"/>
      <c r="AD199" s="103"/>
      <c r="AG199" s="103"/>
      <c r="AH199" s="358"/>
      <c r="AL199" s="103"/>
      <c r="AS199" s="103"/>
      <c r="BE199" s="103"/>
      <c r="BH199" s="103"/>
      <c r="BO199" s="103"/>
      <c r="BR199" s="103"/>
      <c r="CI199" s="103"/>
      <c r="CL199" s="103"/>
      <c r="CM199" s="359"/>
      <c r="CN199" s="357"/>
      <c r="CO199" s="103"/>
      <c r="CP199" s="359"/>
      <c r="CQ199" s="357"/>
      <c r="CR199" s="103"/>
      <c r="CS199" s="359"/>
      <c r="CT199" s="357"/>
      <c r="CU199" s="103"/>
      <c r="CV199" s="357"/>
      <c r="CW199" s="357"/>
      <c r="CX199" s="360"/>
      <c r="CY199" s="103"/>
      <c r="CZ199" s="380"/>
    </row>
    <row r="200" spans="2:104" s="328" customFormat="1" x14ac:dyDescent="0.25">
      <c r="B200" s="327"/>
      <c r="C200" s="103"/>
      <c r="D200" s="103"/>
      <c r="F200" s="388"/>
      <c r="G200" s="384"/>
      <c r="H200" s="388"/>
      <c r="I200" s="322"/>
      <c r="J200" s="322"/>
      <c r="K200" s="103"/>
      <c r="L200" s="103"/>
      <c r="M200" s="103"/>
      <c r="P200" s="358"/>
      <c r="Q200" s="103"/>
      <c r="V200" s="103"/>
      <c r="AA200" s="103"/>
      <c r="AD200" s="103"/>
      <c r="AG200" s="103"/>
      <c r="AH200" s="358"/>
      <c r="AL200" s="103"/>
      <c r="AS200" s="103"/>
      <c r="BE200" s="103"/>
      <c r="BH200" s="103"/>
      <c r="BO200" s="103"/>
      <c r="BR200" s="103"/>
      <c r="CI200" s="103"/>
      <c r="CL200" s="103"/>
      <c r="CM200" s="359"/>
      <c r="CN200" s="357"/>
      <c r="CO200" s="103"/>
      <c r="CP200" s="359"/>
      <c r="CQ200" s="357"/>
      <c r="CR200" s="103"/>
      <c r="CS200" s="359"/>
      <c r="CT200" s="357"/>
      <c r="CU200" s="103"/>
      <c r="CV200" s="357"/>
      <c r="CW200" s="357"/>
      <c r="CX200" s="360"/>
      <c r="CY200" s="103"/>
      <c r="CZ200" s="380"/>
    </row>
    <row r="201" spans="2:104" s="328" customFormat="1" x14ac:dyDescent="0.25">
      <c r="B201" s="327"/>
      <c r="C201" s="103"/>
      <c r="D201" s="103"/>
      <c r="F201" s="388"/>
      <c r="G201" s="384"/>
      <c r="H201" s="388"/>
      <c r="I201" s="322"/>
      <c r="J201" s="322"/>
      <c r="K201" s="103"/>
      <c r="L201" s="103"/>
      <c r="M201" s="103"/>
      <c r="P201" s="358"/>
      <c r="Q201" s="103"/>
      <c r="V201" s="103"/>
      <c r="AA201" s="103"/>
      <c r="AD201" s="103"/>
      <c r="AG201" s="103"/>
      <c r="AH201" s="358"/>
      <c r="AL201" s="103"/>
      <c r="AS201" s="103"/>
      <c r="BE201" s="103"/>
      <c r="BH201" s="103"/>
      <c r="BO201" s="103"/>
      <c r="BR201" s="103"/>
      <c r="CI201" s="103"/>
      <c r="CL201" s="103"/>
      <c r="CM201" s="359"/>
      <c r="CN201" s="357"/>
      <c r="CO201" s="103"/>
      <c r="CP201" s="359"/>
      <c r="CQ201" s="357"/>
      <c r="CR201" s="103"/>
      <c r="CS201" s="359"/>
      <c r="CT201" s="357"/>
      <c r="CU201" s="103"/>
      <c r="CV201" s="357"/>
      <c r="CW201" s="357"/>
      <c r="CX201" s="360"/>
      <c r="CY201" s="103"/>
      <c r="CZ201" s="380"/>
    </row>
    <row r="202" spans="2:104" s="328" customFormat="1" x14ac:dyDescent="0.25">
      <c r="B202" s="327"/>
      <c r="C202" s="103"/>
      <c r="D202" s="103"/>
      <c r="F202" s="388"/>
      <c r="G202" s="384"/>
      <c r="H202" s="388"/>
      <c r="I202" s="322"/>
      <c r="J202" s="322"/>
      <c r="K202" s="103"/>
      <c r="L202" s="103"/>
      <c r="M202" s="103"/>
      <c r="P202" s="358"/>
      <c r="Q202" s="103"/>
      <c r="V202" s="103"/>
      <c r="AA202" s="103"/>
      <c r="AD202" s="103"/>
      <c r="AG202" s="103"/>
      <c r="AH202" s="358"/>
      <c r="AL202" s="103"/>
      <c r="AS202" s="103"/>
      <c r="BE202" s="103"/>
      <c r="BH202" s="103"/>
      <c r="BO202" s="103"/>
      <c r="BR202" s="103"/>
      <c r="CI202" s="103"/>
      <c r="CL202" s="103"/>
      <c r="CM202" s="359"/>
      <c r="CN202" s="357"/>
      <c r="CO202" s="103"/>
      <c r="CP202" s="359"/>
      <c r="CQ202" s="357"/>
      <c r="CR202" s="103"/>
      <c r="CS202" s="359"/>
      <c r="CT202" s="357"/>
      <c r="CU202" s="103"/>
      <c r="CV202" s="357"/>
      <c r="CW202" s="357"/>
      <c r="CX202" s="360"/>
      <c r="CY202" s="103"/>
      <c r="CZ202" s="380"/>
    </row>
    <row r="203" spans="2:104" s="328" customFormat="1" x14ac:dyDescent="0.25">
      <c r="B203" s="327"/>
      <c r="C203" s="103"/>
      <c r="D203" s="103"/>
      <c r="F203" s="388"/>
      <c r="G203" s="384"/>
      <c r="H203" s="388"/>
      <c r="I203" s="322"/>
      <c r="J203" s="322"/>
      <c r="K203" s="103"/>
      <c r="L203" s="103"/>
      <c r="M203" s="103"/>
      <c r="P203" s="358"/>
      <c r="Q203" s="103"/>
      <c r="V203" s="103"/>
      <c r="AA203" s="103"/>
      <c r="AD203" s="103"/>
      <c r="AG203" s="103"/>
      <c r="AH203" s="358"/>
      <c r="AL203" s="103"/>
      <c r="AS203" s="103"/>
      <c r="BE203" s="103"/>
      <c r="BH203" s="103"/>
      <c r="BO203" s="103"/>
      <c r="BR203" s="103"/>
      <c r="CI203" s="103"/>
      <c r="CL203" s="103"/>
      <c r="CM203" s="359"/>
      <c r="CN203" s="357"/>
      <c r="CO203" s="103"/>
      <c r="CP203" s="359"/>
      <c r="CQ203" s="357"/>
      <c r="CR203" s="103"/>
      <c r="CS203" s="359"/>
      <c r="CT203" s="357"/>
      <c r="CU203" s="103"/>
      <c r="CV203" s="357"/>
      <c r="CW203" s="357"/>
      <c r="CX203" s="360"/>
      <c r="CY203" s="103"/>
      <c r="CZ203" s="380"/>
    </row>
    <row r="204" spans="2:104" s="328" customFormat="1" x14ac:dyDescent="0.25">
      <c r="B204" s="327"/>
      <c r="C204" s="103"/>
      <c r="D204" s="103"/>
      <c r="F204" s="388"/>
      <c r="G204" s="384"/>
      <c r="H204" s="388"/>
      <c r="I204" s="322"/>
      <c r="J204" s="322"/>
      <c r="K204" s="103"/>
      <c r="L204" s="103"/>
      <c r="M204" s="103"/>
      <c r="P204" s="358"/>
      <c r="Q204" s="103"/>
      <c r="V204" s="103"/>
      <c r="AA204" s="103"/>
      <c r="AD204" s="103"/>
      <c r="AG204" s="103"/>
      <c r="AH204" s="358"/>
      <c r="AL204" s="103"/>
      <c r="AS204" s="103"/>
      <c r="BE204" s="103"/>
      <c r="BH204" s="103"/>
      <c r="BO204" s="103"/>
      <c r="BR204" s="103"/>
      <c r="CI204" s="103"/>
      <c r="CL204" s="103"/>
      <c r="CM204" s="359"/>
      <c r="CN204" s="357"/>
      <c r="CO204" s="103"/>
      <c r="CP204" s="359"/>
      <c r="CQ204" s="357"/>
      <c r="CR204" s="103"/>
      <c r="CS204" s="359"/>
      <c r="CT204" s="357"/>
      <c r="CU204" s="103"/>
      <c r="CV204" s="357"/>
      <c r="CW204" s="357"/>
      <c r="CX204" s="360"/>
      <c r="CY204" s="103"/>
      <c r="CZ204" s="380"/>
    </row>
    <row r="205" spans="2:104" s="328" customFormat="1" x14ac:dyDescent="0.25">
      <c r="B205" s="327"/>
      <c r="C205" s="103"/>
      <c r="D205" s="103"/>
      <c r="F205" s="388"/>
      <c r="G205" s="384"/>
      <c r="H205" s="388"/>
      <c r="I205" s="322"/>
      <c r="J205" s="322"/>
      <c r="K205" s="103"/>
      <c r="L205" s="103"/>
      <c r="M205" s="103"/>
      <c r="P205" s="358"/>
      <c r="Q205" s="103"/>
      <c r="V205" s="103"/>
      <c r="AA205" s="103"/>
      <c r="AD205" s="103"/>
      <c r="AG205" s="103"/>
      <c r="AH205" s="358"/>
      <c r="AL205" s="103"/>
      <c r="AS205" s="103"/>
      <c r="BE205" s="103"/>
      <c r="BH205" s="103"/>
      <c r="BO205" s="103"/>
      <c r="BR205" s="103"/>
      <c r="CI205" s="103"/>
      <c r="CL205" s="103"/>
      <c r="CM205" s="359"/>
      <c r="CN205" s="357"/>
      <c r="CO205" s="103"/>
      <c r="CP205" s="359"/>
      <c r="CQ205" s="357"/>
      <c r="CR205" s="103"/>
      <c r="CS205" s="359"/>
      <c r="CT205" s="357"/>
      <c r="CU205" s="103"/>
      <c r="CV205" s="357"/>
      <c r="CW205" s="357"/>
      <c r="CX205" s="360"/>
      <c r="CY205" s="103"/>
      <c r="CZ205" s="380"/>
    </row>
    <row r="206" spans="2:104" s="328" customFormat="1" x14ac:dyDescent="0.25">
      <c r="B206" s="327"/>
      <c r="C206" s="103"/>
      <c r="D206" s="103"/>
      <c r="F206" s="388"/>
      <c r="G206" s="384"/>
      <c r="H206" s="388"/>
      <c r="I206" s="322"/>
      <c r="J206" s="322"/>
      <c r="K206" s="103"/>
      <c r="L206" s="103"/>
      <c r="M206" s="103"/>
      <c r="P206" s="358"/>
      <c r="Q206" s="103"/>
      <c r="V206" s="103"/>
      <c r="AA206" s="103"/>
      <c r="AD206" s="103"/>
      <c r="AG206" s="103"/>
      <c r="AH206" s="358"/>
      <c r="AL206" s="103"/>
      <c r="AS206" s="103"/>
      <c r="BE206" s="103"/>
      <c r="BH206" s="103"/>
      <c r="BO206" s="103"/>
      <c r="BR206" s="103"/>
      <c r="CI206" s="103"/>
      <c r="CL206" s="103"/>
      <c r="CM206" s="359"/>
      <c r="CN206" s="357"/>
      <c r="CO206" s="103"/>
      <c r="CP206" s="359"/>
      <c r="CQ206" s="357"/>
      <c r="CR206" s="103"/>
      <c r="CS206" s="359"/>
      <c r="CT206" s="357"/>
      <c r="CU206" s="103"/>
      <c r="CV206" s="357"/>
      <c r="CW206" s="357"/>
      <c r="CX206" s="360"/>
      <c r="CY206" s="103"/>
      <c r="CZ206" s="380"/>
    </row>
    <row r="207" spans="2:104" s="328" customFormat="1" x14ac:dyDescent="0.25">
      <c r="B207" s="327"/>
      <c r="C207" s="103"/>
      <c r="D207" s="103"/>
      <c r="F207" s="388"/>
      <c r="G207" s="384"/>
      <c r="H207" s="388"/>
      <c r="I207" s="322"/>
      <c r="J207" s="322"/>
      <c r="K207" s="103"/>
      <c r="L207" s="103"/>
      <c r="M207" s="103"/>
      <c r="P207" s="358"/>
      <c r="Q207" s="103"/>
      <c r="V207" s="103"/>
      <c r="AA207" s="103"/>
      <c r="AD207" s="103"/>
      <c r="AG207" s="103"/>
      <c r="AH207" s="358"/>
      <c r="AL207" s="103"/>
      <c r="AS207" s="103"/>
      <c r="BE207" s="103"/>
      <c r="BH207" s="103"/>
      <c r="BO207" s="103"/>
      <c r="BR207" s="103"/>
      <c r="CI207" s="103"/>
      <c r="CL207" s="103"/>
      <c r="CM207" s="359"/>
      <c r="CN207" s="357"/>
      <c r="CO207" s="103"/>
      <c r="CP207" s="359"/>
      <c r="CQ207" s="357"/>
      <c r="CR207" s="103"/>
      <c r="CS207" s="359"/>
      <c r="CT207" s="357"/>
      <c r="CU207" s="103"/>
      <c r="CV207" s="357"/>
      <c r="CW207" s="357"/>
      <c r="CX207" s="360"/>
      <c r="CY207" s="103"/>
      <c r="CZ207" s="380"/>
    </row>
    <row r="208" spans="2:104" s="328" customFormat="1" x14ac:dyDescent="0.25">
      <c r="B208" s="327"/>
      <c r="C208" s="103"/>
      <c r="D208" s="103"/>
      <c r="F208" s="388"/>
      <c r="G208" s="384"/>
      <c r="H208" s="388"/>
      <c r="I208" s="322"/>
      <c r="J208" s="322"/>
      <c r="K208" s="103"/>
      <c r="L208" s="103"/>
      <c r="M208" s="103"/>
      <c r="P208" s="358"/>
      <c r="Q208" s="103"/>
      <c r="V208" s="103"/>
      <c r="AA208" s="103"/>
      <c r="AD208" s="103"/>
      <c r="AG208" s="103"/>
      <c r="AH208" s="358"/>
      <c r="AL208" s="103"/>
      <c r="AS208" s="103"/>
      <c r="BE208" s="103"/>
      <c r="BH208" s="103"/>
      <c r="BO208" s="103"/>
      <c r="BR208" s="103"/>
      <c r="CI208" s="103"/>
      <c r="CL208" s="103"/>
      <c r="CM208" s="359"/>
      <c r="CN208" s="357"/>
      <c r="CO208" s="103"/>
      <c r="CP208" s="359"/>
      <c r="CQ208" s="357"/>
      <c r="CR208" s="103"/>
      <c r="CS208" s="359"/>
      <c r="CT208" s="357"/>
      <c r="CU208" s="103"/>
      <c r="CV208" s="357"/>
      <c r="CW208" s="357"/>
      <c r="CX208" s="360"/>
      <c r="CY208" s="103"/>
      <c r="CZ208" s="380"/>
    </row>
    <row r="209" spans="2:104" s="328" customFormat="1" x14ac:dyDescent="0.25">
      <c r="B209" s="327"/>
      <c r="C209" s="103"/>
      <c r="D209" s="103"/>
      <c r="F209" s="388"/>
      <c r="G209" s="384"/>
      <c r="H209" s="388"/>
      <c r="I209" s="322"/>
      <c r="J209" s="322"/>
      <c r="K209" s="103"/>
      <c r="L209" s="103"/>
      <c r="M209" s="103"/>
      <c r="P209" s="358"/>
      <c r="Q209" s="103"/>
      <c r="V209" s="103"/>
      <c r="AA209" s="103"/>
      <c r="AD209" s="103"/>
      <c r="AG209" s="103"/>
      <c r="AH209" s="358"/>
      <c r="AL209" s="103"/>
      <c r="AS209" s="103"/>
      <c r="BE209" s="103"/>
      <c r="BH209" s="103"/>
      <c r="BO209" s="103"/>
      <c r="BR209" s="103"/>
      <c r="CI209" s="103"/>
      <c r="CL209" s="103"/>
      <c r="CM209" s="359"/>
      <c r="CN209" s="357"/>
      <c r="CO209" s="103"/>
      <c r="CP209" s="359"/>
      <c r="CQ209" s="357"/>
      <c r="CR209" s="103"/>
      <c r="CS209" s="359"/>
      <c r="CT209" s="357"/>
      <c r="CU209" s="103"/>
      <c r="CV209" s="357"/>
      <c r="CW209" s="357"/>
      <c r="CX209" s="360"/>
      <c r="CY209" s="103"/>
      <c r="CZ209" s="380"/>
    </row>
    <row r="210" spans="2:104" s="328" customFormat="1" x14ac:dyDescent="0.25">
      <c r="B210" s="327"/>
      <c r="C210" s="103"/>
      <c r="D210" s="103"/>
      <c r="F210" s="388"/>
      <c r="G210" s="384"/>
      <c r="H210" s="388"/>
      <c r="I210" s="322"/>
      <c r="J210" s="322"/>
      <c r="K210" s="103"/>
      <c r="L210" s="103"/>
      <c r="M210" s="103"/>
      <c r="P210" s="358"/>
      <c r="Q210" s="103"/>
      <c r="V210" s="103"/>
      <c r="AA210" s="103"/>
      <c r="AD210" s="103"/>
      <c r="AG210" s="103"/>
      <c r="AH210" s="358"/>
      <c r="AL210" s="103"/>
      <c r="AS210" s="103"/>
      <c r="BE210" s="103"/>
      <c r="BH210" s="103"/>
      <c r="BO210" s="103"/>
      <c r="BR210" s="103"/>
      <c r="CI210" s="103"/>
      <c r="CL210" s="103"/>
      <c r="CM210" s="359"/>
      <c r="CN210" s="357"/>
      <c r="CO210" s="103"/>
      <c r="CP210" s="359"/>
      <c r="CQ210" s="357"/>
      <c r="CR210" s="103"/>
      <c r="CS210" s="359"/>
      <c r="CT210" s="357"/>
      <c r="CU210" s="103"/>
      <c r="CV210" s="357"/>
      <c r="CW210" s="357"/>
      <c r="CX210" s="360"/>
      <c r="CY210" s="103"/>
      <c r="CZ210" s="380"/>
    </row>
    <row r="211" spans="2:104" s="328" customFormat="1" x14ac:dyDescent="0.25">
      <c r="B211" s="327"/>
      <c r="C211" s="103"/>
      <c r="D211" s="103"/>
      <c r="F211" s="388"/>
      <c r="G211" s="384"/>
      <c r="H211" s="388"/>
      <c r="I211" s="322"/>
      <c r="J211" s="322"/>
      <c r="K211" s="103"/>
      <c r="L211" s="103"/>
      <c r="M211" s="103"/>
      <c r="P211" s="358"/>
      <c r="Q211" s="103"/>
      <c r="V211" s="103"/>
      <c r="AA211" s="103"/>
      <c r="AD211" s="103"/>
      <c r="AG211" s="103"/>
      <c r="AH211" s="358"/>
      <c r="AL211" s="103"/>
      <c r="AS211" s="103"/>
      <c r="BE211" s="103"/>
      <c r="BH211" s="103"/>
      <c r="BO211" s="103"/>
      <c r="BR211" s="103"/>
      <c r="CI211" s="103"/>
      <c r="CL211" s="103"/>
      <c r="CM211" s="359"/>
      <c r="CN211" s="357"/>
      <c r="CO211" s="103"/>
      <c r="CP211" s="359"/>
      <c r="CQ211" s="357"/>
      <c r="CR211" s="103"/>
      <c r="CS211" s="359"/>
      <c r="CT211" s="357"/>
      <c r="CU211" s="103"/>
      <c r="CV211" s="357"/>
      <c r="CW211" s="357"/>
      <c r="CX211" s="360"/>
      <c r="CY211" s="103"/>
      <c r="CZ211" s="380"/>
    </row>
    <row r="212" spans="2:104" s="328" customFormat="1" x14ac:dyDescent="0.25">
      <c r="B212" s="327"/>
      <c r="C212" s="103"/>
      <c r="D212" s="103"/>
      <c r="F212" s="388"/>
      <c r="G212" s="384"/>
      <c r="H212" s="388"/>
      <c r="I212" s="322"/>
      <c r="J212" s="322"/>
      <c r="K212" s="103"/>
      <c r="L212" s="103"/>
      <c r="M212" s="103"/>
      <c r="P212" s="358"/>
      <c r="Q212" s="103"/>
      <c r="V212" s="103"/>
      <c r="AA212" s="103"/>
      <c r="AD212" s="103"/>
      <c r="AG212" s="103"/>
      <c r="AH212" s="358"/>
      <c r="AL212" s="103"/>
      <c r="AS212" s="103"/>
      <c r="BE212" s="103"/>
      <c r="BH212" s="103"/>
      <c r="BO212" s="103"/>
      <c r="BR212" s="103"/>
      <c r="CI212" s="103"/>
      <c r="CL212" s="103"/>
      <c r="CM212" s="359"/>
      <c r="CN212" s="357"/>
      <c r="CO212" s="103"/>
      <c r="CP212" s="359"/>
      <c r="CQ212" s="357"/>
      <c r="CR212" s="103"/>
      <c r="CS212" s="359"/>
      <c r="CT212" s="357"/>
      <c r="CU212" s="103"/>
      <c r="CV212" s="357"/>
      <c r="CW212" s="357"/>
      <c r="CX212" s="360"/>
      <c r="CY212" s="103"/>
      <c r="CZ212" s="380"/>
    </row>
    <row r="213" spans="2:104" s="328" customFormat="1" x14ac:dyDescent="0.25">
      <c r="B213" s="327"/>
      <c r="C213" s="103"/>
      <c r="D213" s="103"/>
      <c r="F213" s="388"/>
      <c r="G213" s="384"/>
      <c r="H213" s="388"/>
      <c r="I213" s="322"/>
      <c r="J213" s="322"/>
      <c r="K213" s="103"/>
      <c r="L213" s="103"/>
      <c r="M213" s="103"/>
      <c r="P213" s="358"/>
      <c r="Q213" s="103"/>
      <c r="V213" s="103"/>
      <c r="AA213" s="103"/>
      <c r="AD213" s="103"/>
      <c r="AG213" s="103"/>
      <c r="AH213" s="358"/>
      <c r="AL213" s="103"/>
      <c r="AS213" s="103"/>
      <c r="BE213" s="103"/>
      <c r="BH213" s="103"/>
      <c r="BO213" s="103"/>
      <c r="BR213" s="103"/>
      <c r="CI213" s="103"/>
      <c r="CL213" s="103"/>
      <c r="CM213" s="359"/>
      <c r="CN213" s="357"/>
      <c r="CO213" s="103"/>
      <c r="CP213" s="359"/>
      <c r="CQ213" s="357"/>
      <c r="CR213" s="103"/>
      <c r="CS213" s="359"/>
      <c r="CT213" s="357"/>
      <c r="CU213" s="103"/>
      <c r="CV213" s="357"/>
      <c r="CW213" s="357"/>
      <c r="CX213" s="360"/>
      <c r="CY213" s="103"/>
      <c r="CZ213" s="380"/>
    </row>
    <row r="214" spans="2:104" s="328" customFormat="1" x14ac:dyDescent="0.25">
      <c r="B214" s="327"/>
      <c r="C214" s="103"/>
      <c r="D214" s="103"/>
      <c r="F214" s="388"/>
      <c r="G214" s="384"/>
      <c r="H214" s="388"/>
      <c r="I214" s="322"/>
      <c r="J214" s="322"/>
      <c r="K214" s="103"/>
      <c r="L214" s="103"/>
      <c r="M214" s="103"/>
      <c r="P214" s="358"/>
      <c r="Q214" s="103"/>
      <c r="V214" s="103"/>
      <c r="AA214" s="103"/>
      <c r="AD214" s="103"/>
      <c r="AG214" s="103"/>
      <c r="AH214" s="358"/>
      <c r="AL214" s="103"/>
      <c r="AS214" s="103"/>
      <c r="BE214" s="103"/>
      <c r="BH214" s="103"/>
      <c r="BO214" s="103"/>
      <c r="BR214" s="103"/>
      <c r="CI214" s="103"/>
      <c r="CL214" s="103"/>
      <c r="CM214" s="359"/>
      <c r="CN214" s="357"/>
      <c r="CO214" s="103"/>
      <c r="CP214" s="359"/>
      <c r="CQ214" s="357"/>
      <c r="CR214" s="103"/>
      <c r="CS214" s="359"/>
      <c r="CT214" s="357"/>
      <c r="CU214" s="103"/>
      <c r="CV214" s="357"/>
      <c r="CW214" s="357"/>
      <c r="CX214" s="360"/>
      <c r="CY214" s="103"/>
      <c r="CZ214" s="380"/>
    </row>
    <row r="215" spans="2:104" s="328" customFormat="1" x14ac:dyDescent="0.25">
      <c r="B215" s="327"/>
      <c r="C215" s="103"/>
      <c r="D215" s="103"/>
      <c r="F215" s="388"/>
      <c r="G215" s="384"/>
      <c r="H215" s="388"/>
      <c r="I215" s="322"/>
      <c r="J215" s="322"/>
      <c r="K215" s="103"/>
      <c r="L215" s="103"/>
      <c r="M215" s="103"/>
      <c r="P215" s="358"/>
      <c r="Q215" s="103"/>
      <c r="V215" s="103"/>
      <c r="AA215" s="103"/>
      <c r="AD215" s="103"/>
      <c r="AG215" s="103"/>
      <c r="AH215" s="358"/>
      <c r="AL215" s="103"/>
      <c r="AS215" s="103"/>
      <c r="BE215" s="103"/>
      <c r="BH215" s="103"/>
      <c r="BO215" s="103"/>
      <c r="BR215" s="103"/>
      <c r="CI215" s="103"/>
      <c r="CL215" s="103"/>
      <c r="CM215" s="359"/>
      <c r="CN215" s="357"/>
      <c r="CO215" s="103"/>
      <c r="CP215" s="359"/>
      <c r="CQ215" s="357"/>
      <c r="CR215" s="103"/>
      <c r="CS215" s="359"/>
      <c r="CT215" s="357"/>
      <c r="CU215" s="103"/>
      <c r="CV215" s="357"/>
      <c r="CW215" s="357"/>
      <c r="CX215" s="360"/>
      <c r="CY215" s="103"/>
      <c r="CZ215" s="380"/>
    </row>
    <row r="216" spans="2:104" s="328" customFormat="1" x14ac:dyDescent="0.25">
      <c r="B216" s="327"/>
      <c r="C216" s="103"/>
      <c r="D216" s="103"/>
      <c r="F216" s="388"/>
      <c r="G216" s="384"/>
      <c r="H216" s="388"/>
      <c r="I216" s="322"/>
      <c r="J216" s="322"/>
      <c r="K216" s="103"/>
      <c r="L216" s="103"/>
      <c r="M216" s="103"/>
      <c r="P216" s="358"/>
      <c r="Q216" s="103"/>
      <c r="V216" s="103"/>
      <c r="AA216" s="103"/>
      <c r="AD216" s="103"/>
      <c r="AG216" s="103"/>
      <c r="AH216" s="358"/>
      <c r="AL216" s="103"/>
      <c r="AS216" s="103"/>
      <c r="BE216" s="103"/>
      <c r="BH216" s="103"/>
      <c r="BO216" s="103"/>
      <c r="BR216" s="103"/>
      <c r="CI216" s="103"/>
      <c r="CL216" s="103"/>
      <c r="CM216" s="359"/>
      <c r="CN216" s="357"/>
      <c r="CO216" s="103"/>
      <c r="CP216" s="359"/>
      <c r="CQ216" s="357"/>
      <c r="CR216" s="103"/>
      <c r="CS216" s="359"/>
      <c r="CT216" s="357"/>
      <c r="CU216" s="103"/>
      <c r="CV216" s="357"/>
      <c r="CW216" s="357"/>
      <c r="CX216" s="360"/>
      <c r="CY216" s="103"/>
      <c r="CZ216" s="380"/>
    </row>
    <row r="217" spans="2:104" s="328" customFormat="1" x14ac:dyDescent="0.25">
      <c r="B217" s="327"/>
      <c r="C217" s="103"/>
      <c r="D217" s="103"/>
      <c r="F217" s="388"/>
      <c r="G217" s="384"/>
      <c r="H217" s="388"/>
      <c r="I217" s="322"/>
      <c r="J217" s="322"/>
      <c r="K217" s="103"/>
      <c r="L217" s="103"/>
      <c r="M217" s="103"/>
      <c r="P217" s="358"/>
      <c r="Q217" s="103"/>
      <c r="V217" s="103"/>
      <c r="AA217" s="103"/>
      <c r="AD217" s="103"/>
      <c r="AG217" s="103"/>
      <c r="AH217" s="358"/>
      <c r="AL217" s="103"/>
      <c r="AS217" s="103"/>
      <c r="BE217" s="103"/>
      <c r="BH217" s="103"/>
      <c r="BO217" s="103"/>
      <c r="BR217" s="103"/>
      <c r="CI217" s="103"/>
      <c r="CL217" s="103"/>
      <c r="CM217" s="359"/>
      <c r="CN217" s="357"/>
      <c r="CO217" s="103"/>
      <c r="CP217" s="359"/>
      <c r="CQ217" s="357"/>
      <c r="CR217" s="103"/>
      <c r="CS217" s="359"/>
      <c r="CT217" s="357"/>
      <c r="CU217" s="103"/>
      <c r="CV217" s="357"/>
      <c r="CW217" s="357"/>
      <c r="CX217" s="360"/>
      <c r="CY217" s="103"/>
      <c r="CZ217" s="380"/>
    </row>
    <row r="218" spans="2:104" s="328" customFormat="1" x14ac:dyDescent="0.25">
      <c r="B218" s="327"/>
      <c r="C218" s="103"/>
      <c r="D218" s="103"/>
      <c r="F218" s="388"/>
      <c r="G218" s="384"/>
      <c r="H218" s="388"/>
      <c r="I218" s="322"/>
      <c r="J218" s="322"/>
      <c r="K218" s="103"/>
      <c r="L218" s="103"/>
      <c r="M218" s="103"/>
      <c r="P218" s="358"/>
      <c r="Q218" s="103"/>
      <c r="V218" s="103"/>
      <c r="AA218" s="103"/>
      <c r="AD218" s="103"/>
      <c r="AG218" s="103"/>
      <c r="AH218" s="358"/>
      <c r="AL218" s="103"/>
      <c r="AS218" s="103"/>
      <c r="BE218" s="103"/>
      <c r="BH218" s="103"/>
      <c r="BO218" s="103"/>
      <c r="BR218" s="103"/>
      <c r="CI218" s="103"/>
      <c r="CL218" s="103"/>
      <c r="CM218" s="359"/>
      <c r="CN218" s="357"/>
      <c r="CO218" s="103"/>
      <c r="CP218" s="359"/>
      <c r="CQ218" s="357"/>
      <c r="CR218" s="103"/>
      <c r="CS218" s="359"/>
      <c r="CT218" s="357"/>
      <c r="CU218" s="103"/>
      <c r="CV218" s="357"/>
      <c r="CW218" s="357"/>
      <c r="CX218" s="360"/>
      <c r="CY218" s="103"/>
      <c r="CZ218" s="380"/>
    </row>
    <row r="219" spans="2:104" s="328" customFormat="1" x14ac:dyDescent="0.25">
      <c r="B219" s="327"/>
      <c r="C219" s="103"/>
      <c r="D219" s="103"/>
      <c r="F219" s="388"/>
      <c r="G219" s="384"/>
      <c r="H219" s="388"/>
      <c r="I219" s="322"/>
      <c r="J219" s="322"/>
      <c r="K219" s="103"/>
      <c r="L219" s="103"/>
      <c r="M219" s="103"/>
      <c r="P219" s="358"/>
      <c r="Q219" s="103"/>
      <c r="V219" s="103"/>
      <c r="AA219" s="103"/>
      <c r="AD219" s="103"/>
      <c r="AG219" s="103"/>
      <c r="AH219" s="358"/>
      <c r="AL219" s="103"/>
      <c r="AS219" s="103"/>
      <c r="BE219" s="103"/>
      <c r="BH219" s="103"/>
      <c r="BO219" s="103"/>
      <c r="BR219" s="103"/>
      <c r="CI219" s="103"/>
      <c r="CL219" s="103"/>
      <c r="CM219" s="359"/>
      <c r="CN219" s="357"/>
      <c r="CO219" s="103"/>
      <c r="CP219" s="359"/>
      <c r="CQ219" s="357"/>
      <c r="CR219" s="103"/>
      <c r="CS219" s="359"/>
      <c r="CT219" s="357"/>
      <c r="CU219" s="103"/>
      <c r="CV219" s="357"/>
      <c r="CW219" s="357"/>
      <c r="CX219" s="360"/>
      <c r="CY219" s="103"/>
      <c r="CZ219" s="380"/>
    </row>
    <row r="220" spans="2:104" s="328" customFormat="1" x14ac:dyDescent="0.25">
      <c r="B220" s="327"/>
      <c r="C220" s="103"/>
      <c r="D220" s="103"/>
      <c r="F220" s="388"/>
      <c r="G220" s="384"/>
      <c r="H220" s="388"/>
      <c r="I220" s="322"/>
      <c r="J220" s="322"/>
      <c r="K220" s="103"/>
      <c r="L220" s="103"/>
      <c r="M220" s="103"/>
      <c r="P220" s="358"/>
      <c r="Q220" s="103"/>
      <c r="V220" s="103"/>
      <c r="AA220" s="103"/>
      <c r="AD220" s="103"/>
      <c r="AG220" s="103"/>
      <c r="AH220" s="358"/>
      <c r="AL220" s="103"/>
      <c r="AS220" s="103"/>
      <c r="BE220" s="103"/>
      <c r="BH220" s="103"/>
      <c r="BO220" s="103"/>
      <c r="BR220" s="103"/>
      <c r="CI220" s="103"/>
      <c r="CL220" s="103"/>
      <c r="CM220" s="359"/>
      <c r="CN220" s="357"/>
      <c r="CO220" s="103"/>
      <c r="CP220" s="359"/>
      <c r="CQ220" s="357"/>
      <c r="CR220" s="103"/>
      <c r="CS220" s="359"/>
      <c r="CT220" s="357"/>
      <c r="CU220" s="103"/>
      <c r="CV220" s="357"/>
      <c r="CW220" s="357"/>
      <c r="CX220" s="360"/>
      <c r="CY220" s="103"/>
      <c r="CZ220" s="380"/>
    </row>
    <row r="221" spans="2:104" s="328" customFormat="1" x14ac:dyDescent="0.25">
      <c r="B221" s="327"/>
      <c r="C221" s="103"/>
      <c r="D221" s="103"/>
      <c r="F221" s="388"/>
      <c r="G221" s="384"/>
      <c r="H221" s="388"/>
      <c r="I221" s="322"/>
      <c r="J221" s="322"/>
      <c r="K221" s="103"/>
      <c r="L221" s="103"/>
      <c r="M221" s="103"/>
      <c r="P221" s="358"/>
      <c r="Q221" s="103"/>
      <c r="V221" s="103"/>
      <c r="AA221" s="103"/>
      <c r="AD221" s="103"/>
      <c r="AG221" s="103"/>
      <c r="AH221" s="358"/>
      <c r="AL221" s="103"/>
      <c r="AS221" s="103"/>
      <c r="BE221" s="103"/>
      <c r="BH221" s="103"/>
      <c r="BO221" s="103"/>
      <c r="BR221" s="103"/>
      <c r="CI221" s="103"/>
      <c r="CL221" s="103"/>
      <c r="CM221" s="359"/>
      <c r="CN221" s="357"/>
      <c r="CO221" s="103"/>
      <c r="CP221" s="359"/>
      <c r="CQ221" s="357"/>
      <c r="CR221" s="103"/>
      <c r="CS221" s="359"/>
      <c r="CT221" s="357"/>
      <c r="CU221" s="103"/>
      <c r="CV221" s="357"/>
      <c r="CW221" s="357"/>
      <c r="CX221" s="360"/>
      <c r="CY221" s="103"/>
      <c r="CZ221" s="380"/>
    </row>
    <row r="222" spans="2:104" s="328" customFormat="1" x14ac:dyDescent="0.25">
      <c r="B222" s="327"/>
      <c r="C222" s="103"/>
      <c r="D222" s="103"/>
      <c r="F222" s="388"/>
      <c r="G222" s="384"/>
      <c r="H222" s="388"/>
      <c r="I222" s="322"/>
      <c r="J222" s="322"/>
      <c r="K222" s="103"/>
      <c r="L222" s="103"/>
      <c r="M222" s="103"/>
      <c r="P222" s="358"/>
      <c r="Q222" s="103"/>
      <c r="V222" s="103"/>
      <c r="AA222" s="103"/>
      <c r="AD222" s="103"/>
      <c r="AG222" s="103"/>
      <c r="AH222" s="358"/>
      <c r="AL222" s="103"/>
      <c r="AS222" s="103"/>
      <c r="BE222" s="103"/>
      <c r="BH222" s="103"/>
      <c r="BO222" s="103"/>
      <c r="BR222" s="103"/>
      <c r="CI222" s="103"/>
      <c r="CL222" s="103"/>
      <c r="CM222" s="359"/>
      <c r="CN222" s="357"/>
      <c r="CO222" s="103"/>
      <c r="CP222" s="359"/>
      <c r="CQ222" s="357"/>
      <c r="CR222" s="103"/>
      <c r="CS222" s="359"/>
      <c r="CT222" s="357"/>
      <c r="CU222" s="103"/>
      <c r="CV222" s="357"/>
      <c r="CW222" s="357"/>
      <c r="CX222" s="360"/>
      <c r="CY222" s="103"/>
      <c r="CZ222" s="380"/>
    </row>
    <row r="223" spans="2:104" s="328" customFormat="1" x14ac:dyDescent="0.25">
      <c r="B223" s="327"/>
      <c r="C223" s="103"/>
      <c r="D223" s="103"/>
      <c r="F223" s="388"/>
      <c r="G223" s="384"/>
      <c r="H223" s="388"/>
      <c r="I223" s="322"/>
      <c r="J223" s="322"/>
      <c r="K223" s="103"/>
      <c r="L223" s="103"/>
      <c r="M223" s="103"/>
      <c r="P223" s="358"/>
      <c r="Q223" s="103"/>
      <c r="V223" s="103"/>
      <c r="AA223" s="103"/>
      <c r="AD223" s="103"/>
      <c r="AG223" s="103"/>
      <c r="AH223" s="358"/>
      <c r="AL223" s="103"/>
      <c r="AS223" s="103"/>
      <c r="BE223" s="103"/>
      <c r="BH223" s="103"/>
      <c r="BO223" s="103"/>
      <c r="BR223" s="103"/>
      <c r="CI223" s="103"/>
      <c r="CL223" s="103"/>
      <c r="CM223" s="359"/>
      <c r="CN223" s="357"/>
      <c r="CO223" s="103"/>
      <c r="CP223" s="359"/>
      <c r="CQ223" s="357"/>
      <c r="CR223" s="103"/>
      <c r="CS223" s="359"/>
      <c r="CT223" s="357"/>
      <c r="CU223" s="103"/>
      <c r="CV223" s="357"/>
      <c r="CW223" s="357"/>
      <c r="CX223" s="360"/>
      <c r="CY223" s="103"/>
      <c r="CZ223" s="380"/>
    </row>
    <row r="224" spans="2:104" s="328" customFormat="1" x14ac:dyDescent="0.25">
      <c r="B224" s="327"/>
      <c r="C224" s="103"/>
      <c r="D224" s="103"/>
      <c r="F224" s="388"/>
      <c r="G224" s="384"/>
      <c r="H224" s="388"/>
      <c r="I224" s="322"/>
      <c r="J224" s="322"/>
      <c r="K224" s="103"/>
      <c r="L224" s="103"/>
      <c r="M224" s="103"/>
      <c r="P224" s="358"/>
      <c r="Q224" s="103"/>
      <c r="V224" s="103"/>
      <c r="AA224" s="103"/>
      <c r="AD224" s="103"/>
      <c r="AG224" s="103"/>
      <c r="AH224" s="358"/>
      <c r="AL224" s="103"/>
      <c r="AS224" s="103"/>
      <c r="BE224" s="103"/>
      <c r="BH224" s="103"/>
      <c r="BO224" s="103"/>
      <c r="BR224" s="103"/>
      <c r="CI224" s="103"/>
      <c r="CL224" s="103"/>
      <c r="CM224" s="359"/>
      <c r="CN224" s="357"/>
      <c r="CO224" s="103"/>
      <c r="CP224" s="359"/>
      <c r="CQ224" s="357"/>
      <c r="CR224" s="103"/>
      <c r="CS224" s="359"/>
      <c r="CT224" s="357"/>
      <c r="CU224" s="103"/>
      <c r="CV224" s="357"/>
      <c r="CW224" s="357"/>
      <c r="CX224" s="360"/>
      <c r="CY224" s="103"/>
      <c r="CZ224" s="380"/>
    </row>
    <row r="225" spans="2:104" s="328" customFormat="1" x14ac:dyDescent="0.25">
      <c r="B225" s="327"/>
      <c r="C225" s="103"/>
      <c r="D225" s="103"/>
      <c r="F225" s="388"/>
      <c r="G225" s="384"/>
      <c r="H225" s="388"/>
      <c r="I225" s="322"/>
      <c r="J225" s="322"/>
      <c r="K225" s="103"/>
      <c r="L225" s="103"/>
      <c r="M225" s="103"/>
      <c r="P225" s="358"/>
      <c r="Q225" s="103"/>
      <c r="V225" s="103"/>
      <c r="AA225" s="103"/>
      <c r="AD225" s="103"/>
      <c r="AG225" s="103"/>
      <c r="AH225" s="358"/>
      <c r="AL225" s="103"/>
      <c r="AS225" s="103"/>
      <c r="BE225" s="103"/>
      <c r="BH225" s="103"/>
      <c r="BO225" s="103"/>
      <c r="BR225" s="103"/>
      <c r="CI225" s="103"/>
      <c r="CL225" s="103"/>
      <c r="CM225" s="359"/>
      <c r="CN225" s="357"/>
      <c r="CO225" s="103"/>
      <c r="CP225" s="359"/>
      <c r="CQ225" s="357"/>
      <c r="CR225" s="103"/>
      <c r="CS225" s="359"/>
      <c r="CT225" s="357"/>
      <c r="CU225" s="103"/>
      <c r="CV225" s="357"/>
      <c r="CW225" s="357"/>
      <c r="CX225" s="360"/>
      <c r="CY225" s="103"/>
      <c r="CZ225" s="380"/>
    </row>
    <row r="226" spans="2:104" s="328" customFormat="1" x14ac:dyDescent="0.25">
      <c r="B226" s="327"/>
      <c r="C226" s="103"/>
      <c r="D226" s="103"/>
      <c r="F226" s="388"/>
      <c r="G226" s="384"/>
      <c r="H226" s="388"/>
      <c r="I226" s="322"/>
      <c r="J226" s="322"/>
      <c r="K226" s="103"/>
      <c r="L226" s="103"/>
      <c r="M226" s="103"/>
      <c r="P226" s="358"/>
      <c r="Q226" s="103"/>
      <c r="V226" s="103"/>
      <c r="AA226" s="103"/>
      <c r="AD226" s="103"/>
      <c r="AG226" s="103"/>
      <c r="AH226" s="358"/>
      <c r="AL226" s="103"/>
      <c r="AS226" s="103"/>
      <c r="BE226" s="103"/>
      <c r="BH226" s="103"/>
      <c r="BO226" s="103"/>
      <c r="BR226" s="103"/>
      <c r="CI226" s="103"/>
      <c r="CL226" s="103"/>
      <c r="CM226" s="359"/>
      <c r="CN226" s="357"/>
      <c r="CO226" s="103"/>
      <c r="CP226" s="359"/>
      <c r="CQ226" s="357"/>
      <c r="CR226" s="103"/>
      <c r="CS226" s="359"/>
      <c r="CT226" s="357"/>
      <c r="CU226" s="103"/>
      <c r="CV226" s="357"/>
      <c r="CW226" s="357"/>
      <c r="CX226" s="360"/>
      <c r="CY226" s="103"/>
      <c r="CZ226" s="380"/>
    </row>
    <row r="227" spans="2:104" s="328" customFormat="1" x14ac:dyDescent="0.25">
      <c r="B227" s="327"/>
      <c r="C227" s="103"/>
      <c r="D227" s="103"/>
      <c r="F227" s="388"/>
      <c r="G227" s="384"/>
      <c r="H227" s="388"/>
      <c r="I227" s="322"/>
      <c r="J227" s="322"/>
      <c r="K227" s="103"/>
      <c r="L227" s="103"/>
      <c r="M227" s="103"/>
      <c r="P227" s="358"/>
      <c r="Q227" s="103"/>
      <c r="V227" s="103"/>
      <c r="AA227" s="103"/>
      <c r="AD227" s="103"/>
      <c r="AG227" s="103"/>
      <c r="AH227" s="358"/>
      <c r="AL227" s="103"/>
      <c r="AS227" s="103"/>
      <c r="BE227" s="103"/>
      <c r="BH227" s="103"/>
      <c r="BO227" s="103"/>
      <c r="BR227" s="103"/>
      <c r="CI227" s="103"/>
      <c r="CL227" s="103"/>
      <c r="CM227" s="359"/>
      <c r="CN227" s="357"/>
      <c r="CO227" s="103"/>
      <c r="CP227" s="359"/>
      <c r="CQ227" s="357"/>
      <c r="CR227" s="103"/>
      <c r="CS227" s="359"/>
      <c r="CT227" s="357"/>
      <c r="CU227" s="103"/>
      <c r="CV227" s="357"/>
      <c r="CW227" s="357"/>
      <c r="CX227" s="360"/>
      <c r="CY227" s="103"/>
      <c r="CZ227" s="380"/>
    </row>
    <row r="228" spans="2:104" s="328" customFormat="1" x14ac:dyDescent="0.25">
      <c r="B228" s="327"/>
      <c r="C228" s="103"/>
      <c r="D228" s="103"/>
      <c r="F228" s="388"/>
      <c r="G228" s="384"/>
      <c r="H228" s="388"/>
      <c r="I228" s="322"/>
      <c r="J228" s="322"/>
      <c r="K228" s="103"/>
      <c r="L228" s="103"/>
      <c r="M228" s="103"/>
      <c r="P228" s="358"/>
      <c r="Q228" s="103"/>
      <c r="V228" s="103"/>
      <c r="AA228" s="103"/>
      <c r="AD228" s="103"/>
      <c r="AG228" s="103"/>
      <c r="AH228" s="358"/>
      <c r="AL228" s="103"/>
      <c r="AS228" s="103"/>
      <c r="BE228" s="103"/>
      <c r="BH228" s="103"/>
      <c r="BO228" s="103"/>
      <c r="BR228" s="103"/>
      <c r="CI228" s="103"/>
      <c r="CL228" s="103"/>
      <c r="CM228" s="359"/>
      <c r="CN228" s="357"/>
      <c r="CO228" s="103"/>
      <c r="CP228" s="359"/>
      <c r="CQ228" s="357"/>
      <c r="CR228" s="103"/>
      <c r="CS228" s="359"/>
      <c r="CT228" s="357"/>
      <c r="CU228" s="103"/>
      <c r="CV228" s="357"/>
      <c r="CW228" s="357"/>
      <c r="CX228" s="360"/>
      <c r="CY228" s="103"/>
      <c r="CZ228" s="380"/>
    </row>
    <row r="229" spans="2:104" s="328" customFormat="1" x14ac:dyDescent="0.25">
      <c r="B229" s="327"/>
      <c r="C229" s="103"/>
      <c r="D229" s="103"/>
      <c r="F229" s="388"/>
      <c r="G229" s="384"/>
      <c r="H229" s="388"/>
      <c r="I229" s="322"/>
      <c r="J229" s="322"/>
      <c r="K229" s="103"/>
      <c r="L229" s="103"/>
      <c r="M229" s="103"/>
      <c r="P229" s="358"/>
      <c r="Q229" s="103"/>
      <c r="V229" s="103"/>
      <c r="AA229" s="103"/>
      <c r="AD229" s="103"/>
      <c r="AG229" s="103"/>
      <c r="AH229" s="358"/>
      <c r="AL229" s="103"/>
      <c r="AS229" s="103"/>
      <c r="BE229" s="103"/>
      <c r="BH229" s="103"/>
      <c r="BO229" s="103"/>
      <c r="BR229" s="103"/>
      <c r="CI229" s="103"/>
      <c r="CL229" s="103"/>
      <c r="CM229" s="359"/>
      <c r="CN229" s="357"/>
      <c r="CO229" s="103"/>
      <c r="CP229" s="359"/>
      <c r="CQ229" s="357"/>
      <c r="CR229" s="103"/>
      <c r="CS229" s="359"/>
      <c r="CT229" s="357"/>
      <c r="CU229" s="103"/>
      <c r="CV229" s="357"/>
      <c r="CW229" s="357"/>
      <c r="CX229" s="360"/>
      <c r="CY229" s="103"/>
      <c r="CZ229" s="380"/>
    </row>
    <row r="230" spans="2:104" s="328" customFormat="1" x14ac:dyDescent="0.25">
      <c r="B230" s="327"/>
      <c r="C230" s="103"/>
      <c r="D230" s="103"/>
      <c r="F230" s="388"/>
      <c r="G230" s="384"/>
      <c r="H230" s="388"/>
      <c r="I230" s="322"/>
      <c r="J230" s="322"/>
      <c r="K230" s="103"/>
      <c r="L230" s="103"/>
      <c r="M230" s="103"/>
      <c r="P230" s="358"/>
      <c r="Q230" s="103"/>
      <c r="V230" s="103"/>
      <c r="AA230" s="103"/>
      <c r="AD230" s="103"/>
      <c r="AG230" s="103"/>
      <c r="AH230" s="358"/>
      <c r="AL230" s="103"/>
      <c r="AS230" s="103"/>
      <c r="BE230" s="103"/>
      <c r="BH230" s="103"/>
      <c r="BO230" s="103"/>
      <c r="BR230" s="103"/>
      <c r="CI230" s="103"/>
      <c r="CL230" s="103"/>
      <c r="CM230" s="359"/>
      <c r="CN230" s="357"/>
      <c r="CO230" s="103"/>
      <c r="CP230" s="359"/>
      <c r="CQ230" s="357"/>
      <c r="CR230" s="103"/>
      <c r="CS230" s="359"/>
      <c r="CT230" s="357"/>
      <c r="CU230" s="103"/>
      <c r="CV230" s="357"/>
      <c r="CW230" s="357"/>
      <c r="CX230" s="360"/>
      <c r="CY230" s="103"/>
      <c r="CZ230" s="380"/>
    </row>
    <row r="231" spans="2:104" s="328" customFormat="1" x14ac:dyDescent="0.25">
      <c r="B231" s="327"/>
      <c r="C231" s="103"/>
      <c r="D231" s="103"/>
      <c r="F231" s="388"/>
      <c r="G231" s="384"/>
      <c r="H231" s="388"/>
      <c r="I231" s="322"/>
      <c r="J231" s="322"/>
      <c r="K231" s="103"/>
      <c r="L231" s="103"/>
      <c r="M231" s="103"/>
      <c r="P231" s="358"/>
      <c r="Q231" s="103"/>
      <c r="V231" s="103"/>
      <c r="AA231" s="103"/>
      <c r="AD231" s="103"/>
      <c r="AG231" s="103"/>
      <c r="AH231" s="358"/>
      <c r="AL231" s="103"/>
      <c r="AS231" s="103"/>
      <c r="BE231" s="103"/>
      <c r="BH231" s="103"/>
      <c r="BO231" s="103"/>
      <c r="BR231" s="103"/>
      <c r="CI231" s="103"/>
      <c r="CL231" s="103"/>
      <c r="CM231" s="359"/>
      <c r="CN231" s="357"/>
      <c r="CO231" s="103"/>
      <c r="CP231" s="359"/>
      <c r="CQ231" s="357"/>
      <c r="CR231" s="103"/>
      <c r="CS231" s="359"/>
      <c r="CT231" s="357"/>
      <c r="CU231" s="103"/>
      <c r="CV231" s="357"/>
      <c r="CW231" s="357"/>
      <c r="CX231" s="360"/>
      <c r="CY231" s="103"/>
      <c r="CZ231" s="380"/>
    </row>
    <row r="232" spans="2:104" s="328" customFormat="1" x14ac:dyDescent="0.25">
      <c r="B232" s="327"/>
      <c r="C232" s="103"/>
      <c r="D232" s="103"/>
      <c r="F232" s="388"/>
      <c r="G232" s="384"/>
      <c r="H232" s="388"/>
      <c r="I232" s="322"/>
      <c r="J232" s="322"/>
      <c r="K232" s="103"/>
      <c r="L232" s="103"/>
      <c r="M232" s="103"/>
      <c r="P232" s="358"/>
      <c r="Q232" s="103"/>
      <c r="V232" s="103"/>
      <c r="AA232" s="103"/>
      <c r="AD232" s="103"/>
      <c r="AG232" s="103"/>
      <c r="AH232" s="358"/>
      <c r="AL232" s="103"/>
      <c r="AS232" s="103"/>
      <c r="BE232" s="103"/>
      <c r="BH232" s="103"/>
      <c r="BO232" s="103"/>
      <c r="BR232" s="103"/>
      <c r="CI232" s="103"/>
      <c r="CL232" s="103"/>
      <c r="CM232" s="359"/>
      <c r="CN232" s="357"/>
      <c r="CO232" s="103"/>
      <c r="CP232" s="359"/>
      <c r="CQ232" s="357"/>
      <c r="CR232" s="103"/>
      <c r="CS232" s="359"/>
      <c r="CT232" s="357"/>
      <c r="CU232" s="103"/>
      <c r="CV232" s="357"/>
      <c r="CW232" s="357"/>
      <c r="CX232" s="360"/>
      <c r="CY232" s="103"/>
      <c r="CZ232" s="380"/>
    </row>
    <row r="233" spans="2:104" s="328" customFormat="1" x14ac:dyDescent="0.25">
      <c r="B233" s="327"/>
      <c r="C233" s="103"/>
      <c r="D233" s="103"/>
      <c r="F233" s="388"/>
      <c r="G233" s="384"/>
      <c r="H233" s="388"/>
      <c r="I233" s="322"/>
      <c r="J233" s="322"/>
      <c r="K233" s="103"/>
      <c r="L233" s="103"/>
      <c r="M233" s="103"/>
      <c r="P233" s="358"/>
      <c r="Q233" s="103"/>
      <c r="V233" s="103"/>
      <c r="AA233" s="103"/>
      <c r="AD233" s="103"/>
      <c r="AG233" s="103"/>
      <c r="AH233" s="358"/>
      <c r="AL233" s="103"/>
      <c r="AS233" s="103"/>
      <c r="BE233" s="103"/>
      <c r="BH233" s="103"/>
      <c r="BO233" s="103"/>
      <c r="BR233" s="103"/>
      <c r="CI233" s="103"/>
      <c r="CL233" s="103"/>
      <c r="CM233" s="359"/>
      <c r="CN233" s="357"/>
      <c r="CO233" s="103"/>
      <c r="CP233" s="359"/>
      <c r="CQ233" s="357"/>
      <c r="CR233" s="103"/>
      <c r="CS233" s="359"/>
      <c r="CT233" s="357"/>
      <c r="CU233" s="103"/>
      <c r="CV233" s="357"/>
      <c r="CW233" s="357"/>
      <c r="CX233" s="360"/>
      <c r="CY233" s="103"/>
      <c r="CZ233" s="380"/>
    </row>
    <row r="234" spans="2:104" s="328" customFormat="1" x14ac:dyDescent="0.25">
      <c r="B234" s="327"/>
      <c r="C234" s="103"/>
      <c r="D234" s="103"/>
      <c r="F234" s="388"/>
      <c r="G234" s="384"/>
      <c r="H234" s="388"/>
      <c r="I234" s="322"/>
      <c r="J234" s="322"/>
      <c r="K234" s="103"/>
      <c r="L234" s="103"/>
      <c r="M234" s="103"/>
      <c r="P234" s="358"/>
      <c r="Q234" s="103"/>
      <c r="V234" s="103"/>
      <c r="AA234" s="103"/>
      <c r="AD234" s="103"/>
      <c r="AG234" s="103"/>
      <c r="AH234" s="358"/>
      <c r="AL234" s="103"/>
      <c r="AS234" s="103"/>
      <c r="BE234" s="103"/>
      <c r="BH234" s="103"/>
      <c r="BO234" s="103"/>
      <c r="BR234" s="103"/>
      <c r="CI234" s="103"/>
      <c r="CL234" s="103"/>
      <c r="CM234" s="359"/>
      <c r="CN234" s="357"/>
      <c r="CO234" s="103"/>
      <c r="CP234" s="359"/>
      <c r="CQ234" s="357"/>
      <c r="CR234" s="103"/>
      <c r="CS234" s="359"/>
      <c r="CT234" s="357"/>
      <c r="CU234" s="103"/>
      <c r="CV234" s="357"/>
      <c r="CW234" s="357"/>
      <c r="CX234" s="360"/>
      <c r="CY234" s="103"/>
      <c r="CZ234" s="380"/>
    </row>
    <row r="235" spans="2:104" s="328" customFormat="1" x14ac:dyDescent="0.25">
      <c r="B235" s="327"/>
      <c r="C235" s="103"/>
      <c r="D235" s="103"/>
      <c r="F235" s="388"/>
      <c r="G235" s="384"/>
      <c r="H235" s="388"/>
      <c r="I235" s="322"/>
      <c r="J235" s="322"/>
      <c r="K235" s="103"/>
      <c r="L235" s="103"/>
      <c r="M235" s="103"/>
      <c r="P235" s="358"/>
      <c r="Q235" s="103"/>
      <c r="V235" s="103"/>
      <c r="AA235" s="103"/>
      <c r="AD235" s="103"/>
      <c r="AG235" s="103"/>
      <c r="AH235" s="358"/>
      <c r="AL235" s="103"/>
      <c r="AS235" s="103"/>
      <c r="BE235" s="103"/>
      <c r="BH235" s="103"/>
      <c r="BO235" s="103"/>
      <c r="BR235" s="103"/>
      <c r="CI235" s="103"/>
      <c r="CL235" s="103"/>
      <c r="CM235" s="359"/>
      <c r="CN235" s="357"/>
      <c r="CO235" s="103"/>
      <c r="CP235" s="359"/>
      <c r="CQ235" s="357"/>
      <c r="CR235" s="103"/>
      <c r="CS235" s="359"/>
      <c r="CT235" s="357"/>
      <c r="CU235" s="103"/>
      <c r="CV235" s="357"/>
      <c r="CW235" s="357"/>
      <c r="CX235" s="360"/>
      <c r="CY235" s="103"/>
      <c r="CZ235" s="380"/>
    </row>
    <row r="236" spans="2:104" s="328" customFormat="1" x14ac:dyDescent="0.25">
      <c r="B236" s="327"/>
      <c r="C236" s="103"/>
      <c r="D236" s="103"/>
      <c r="F236" s="388"/>
      <c r="G236" s="384"/>
      <c r="H236" s="388"/>
      <c r="I236" s="322"/>
      <c r="J236" s="322"/>
      <c r="K236" s="103"/>
      <c r="L236" s="103"/>
      <c r="M236" s="103"/>
      <c r="P236" s="358"/>
      <c r="Q236" s="103"/>
      <c r="V236" s="103"/>
      <c r="AA236" s="103"/>
      <c r="AD236" s="103"/>
      <c r="AG236" s="103"/>
      <c r="AH236" s="358"/>
      <c r="AL236" s="103"/>
      <c r="AS236" s="103"/>
      <c r="BE236" s="103"/>
      <c r="BH236" s="103"/>
      <c r="BO236" s="103"/>
      <c r="BR236" s="103"/>
      <c r="CI236" s="103"/>
      <c r="CL236" s="103"/>
      <c r="CM236" s="359"/>
      <c r="CN236" s="357"/>
      <c r="CO236" s="103"/>
      <c r="CP236" s="359"/>
      <c r="CQ236" s="357"/>
      <c r="CR236" s="103"/>
      <c r="CS236" s="359"/>
      <c r="CT236" s="357"/>
      <c r="CU236" s="103"/>
      <c r="CV236" s="357"/>
      <c r="CW236" s="357"/>
      <c r="CX236" s="360"/>
      <c r="CY236" s="103"/>
      <c r="CZ236" s="380"/>
    </row>
    <row r="237" spans="2:104" s="328" customFormat="1" x14ac:dyDescent="0.25">
      <c r="B237" s="327"/>
      <c r="C237" s="103"/>
      <c r="D237" s="103"/>
      <c r="F237" s="388"/>
      <c r="G237" s="384"/>
      <c r="H237" s="388"/>
      <c r="I237" s="322"/>
      <c r="J237" s="322"/>
      <c r="K237" s="103"/>
      <c r="L237" s="103"/>
      <c r="M237" s="103"/>
      <c r="P237" s="358"/>
      <c r="Q237" s="103"/>
      <c r="V237" s="103"/>
      <c r="AA237" s="103"/>
      <c r="AD237" s="103"/>
      <c r="AG237" s="103"/>
      <c r="AH237" s="358"/>
      <c r="AL237" s="103"/>
      <c r="AS237" s="103"/>
      <c r="BE237" s="103"/>
      <c r="BH237" s="103"/>
      <c r="BO237" s="103"/>
      <c r="BR237" s="103"/>
      <c r="CI237" s="103"/>
      <c r="CL237" s="103"/>
      <c r="CM237" s="359"/>
      <c r="CN237" s="357"/>
      <c r="CO237" s="103"/>
      <c r="CP237" s="359"/>
      <c r="CQ237" s="357"/>
      <c r="CR237" s="103"/>
      <c r="CS237" s="359"/>
      <c r="CT237" s="357"/>
      <c r="CU237" s="103"/>
      <c r="CV237" s="357"/>
      <c r="CW237" s="357"/>
      <c r="CX237" s="360"/>
      <c r="CY237" s="103"/>
      <c r="CZ237" s="380"/>
    </row>
    <row r="238" spans="2:104" s="328" customFormat="1" x14ac:dyDescent="0.25">
      <c r="B238" s="327"/>
      <c r="C238" s="103"/>
      <c r="D238" s="103"/>
      <c r="F238" s="388"/>
      <c r="G238" s="384"/>
      <c r="H238" s="388"/>
      <c r="I238" s="322"/>
      <c r="J238" s="322"/>
      <c r="K238" s="103"/>
      <c r="L238" s="103"/>
      <c r="M238" s="103"/>
      <c r="P238" s="358"/>
      <c r="Q238" s="103"/>
      <c r="V238" s="103"/>
      <c r="AA238" s="103"/>
      <c r="AD238" s="103"/>
      <c r="AG238" s="103"/>
      <c r="AH238" s="358"/>
      <c r="AL238" s="103"/>
      <c r="AS238" s="103"/>
      <c r="BE238" s="103"/>
      <c r="BH238" s="103"/>
      <c r="BO238" s="103"/>
      <c r="BR238" s="103"/>
      <c r="CI238" s="103"/>
      <c r="CL238" s="103"/>
      <c r="CM238" s="359"/>
      <c r="CN238" s="357"/>
      <c r="CO238" s="103"/>
      <c r="CP238" s="359"/>
      <c r="CQ238" s="357"/>
      <c r="CR238" s="103"/>
      <c r="CS238" s="359"/>
      <c r="CT238" s="357"/>
      <c r="CU238" s="103"/>
      <c r="CV238" s="357"/>
      <c r="CW238" s="357"/>
      <c r="CX238" s="360"/>
      <c r="CY238" s="103"/>
      <c r="CZ238" s="380"/>
    </row>
    <row r="239" spans="2:104" s="328" customFormat="1" x14ac:dyDescent="0.25">
      <c r="B239" s="327"/>
      <c r="C239" s="103"/>
      <c r="D239" s="103"/>
      <c r="F239" s="388"/>
      <c r="G239" s="384"/>
      <c r="H239" s="388"/>
      <c r="I239" s="322"/>
      <c r="J239" s="322"/>
      <c r="K239" s="103"/>
      <c r="L239" s="103"/>
      <c r="M239" s="103"/>
      <c r="P239" s="358"/>
      <c r="Q239" s="103"/>
      <c r="V239" s="103"/>
      <c r="AA239" s="103"/>
      <c r="AD239" s="103"/>
      <c r="AG239" s="103"/>
      <c r="AH239" s="358"/>
      <c r="AL239" s="103"/>
      <c r="AS239" s="103"/>
      <c r="BE239" s="103"/>
      <c r="BH239" s="103"/>
      <c r="BO239" s="103"/>
      <c r="BR239" s="103"/>
      <c r="CI239" s="103"/>
      <c r="CL239" s="103"/>
      <c r="CM239" s="359"/>
      <c r="CN239" s="357"/>
      <c r="CO239" s="103"/>
      <c r="CP239" s="359"/>
      <c r="CQ239" s="357"/>
      <c r="CR239" s="103"/>
      <c r="CS239" s="359"/>
      <c r="CT239" s="357"/>
      <c r="CU239" s="103"/>
      <c r="CV239" s="357"/>
      <c r="CW239" s="357"/>
      <c r="CX239" s="360"/>
      <c r="CY239" s="103"/>
      <c r="CZ239" s="380"/>
    </row>
    <row r="240" spans="2:104" s="328" customFormat="1" x14ac:dyDescent="0.25">
      <c r="B240" s="327"/>
      <c r="C240" s="103"/>
      <c r="D240" s="103"/>
      <c r="F240" s="388"/>
      <c r="G240" s="384"/>
      <c r="H240" s="388"/>
      <c r="I240" s="322"/>
      <c r="J240" s="322"/>
      <c r="K240" s="103"/>
      <c r="L240" s="103"/>
      <c r="M240" s="103"/>
      <c r="P240" s="358"/>
      <c r="Q240" s="103"/>
      <c r="V240" s="103"/>
      <c r="AA240" s="103"/>
      <c r="AD240" s="103"/>
      <c r="AG240" s="103"/>
      <c r="AH240" s="358"/>
      <c r="AL240" s="103"/>
      <c r="AS240" s="103"/>
      <c r="BE240" s="103"/>
      <c r="BH240" s="103"/>
      <c r="BO240" s="103"/>
      <c r="BR240" s="103"/>
      <c r="CI240" s="103"/>
      <c r="CL240" s="103"/>
      <c r="CM240" s="359"/>
      <c r="CN240" s="357"/>
      <c r="CO240" s="103"/>
      <c r="CP240" s="359"/>
      <c r="CQ240" s="357"/>
      <c r="CR240" s="103"/>
      <c r="CS240" s="359"/>
      <c r="CT240" s="357"/>
      <c r="CU240" s="103"/>
      <c r="CV240" s="357"/>
      <c r="CW240" s="357"/>
      <c r="CX240" s="360"/>
      <c r="CY240" s="103"/>
      <c r="CZ240" s="380"/>
    </row>
    <row r="241" spans="2:104" s="328" customFormat="1" x14ac:dyDescent="0.25">
      <c r="B241" s="327"/>
      <c r="C241" s="103"/>
      <c r="D241" s="103"/>
      <c r="F241" s="388"/>
      <c r="G241" s="384"/>
      <c r="H241" s="388"/>
      <c r="I241" s="322"/>
      <c r="J241" s="322"/>
      <c r="K241" s="103"/>
      <c r="L241" s="103"/>
      <c r="M241" s="103"/>
      <c r="P241" s="358"/>
      <c r="Q241" s="103"/>
      <c r="V241" s="103"/>
      <c r="AA241" s="103"/>
      <c r="AD241" s="103"/>
      <c r="AG241" s="103"/>
      <c r="AH241" s="358"/>
      <c r="AL241" s="103"/>
      <c r="AS241" s="103"/>
      <c r="BE241" s="103"/>
      <c r="BH241" s="103"/>
      <c r="BO241" s="103"/>
      <c r="BR241" s="103"/>
      <c r="CI241" s="103"/>
      <c r="CL241" s="103"/>
      <c r="CM241" s="359"/>
      <c r="CN241" s="357"/>
      <c r="CO241" s="103"/>
      <c r="CP241" s="359"/>
      <c r="CQ241" s="357"/>
      <c r="CR241" s="103"/>
      <c r="CS241" s="359"/>
      <c r="CT241" s="357"/>
      <c r="CU241" s="103"/>
      <c r="CV241" s="357"/>
      <c r="CW241" s="357"/>
      <c r="CX241" s="360"/>
      <c r="CY241" s="103"/>
      <c r="CZ241" s="380"/>
    </row>
    <row r="242" spans="2:104" s="328" customFormat="1" x14ac:dyDescent="0.25">
      <c r="B242" s="327"/>
      <c r="C242" s="103"/>
      <c r="D242" s="103"/>
      <c r="F242" s="388"/>
      <c r="G242" s="384"/>
      <c r="H242" s="388"/>
      <c r="I242" s="322"/>
      <c r="J242" s="322"/>
      <c r="K242" s="103"/>
      <c r="L242" s="103"/>
      <c r="M242" s="103"/>
      <c r="P242" s="358"/>
      <c r="Q242" s="103"/>
      <c r="V242" s="103"/>
      <c r="AA242" s="103"/>
      <c r="AD242" s="103"/>
      <c r="AG242" s="103"/>
      <c r="AH242" s="358"/>
      <c r="AL242" s="103"/>
      <c r="AS242" s="103"/>
      <c r="BE242" s="103"/>
      <c r="BH242" s="103"/>
      <c r="BO242" s="103"/>
      <c r="BR242" s="103"/>
      <c r="CI242" s="103"/>
      <c r="CL242" s="103"/>
      <c r="CM242" s="359"/>
      <c r="CN242" s="357"/>
      <c r="CO242" s="103"/>
      <c r="CP242" s="359"/>
      <c r="CQ242" s="357"/>
      <c r="CR242" s="103"/>
      <c r="CS242" s="359"/>
      <c r="CT242" s="357"/>
      <c r="CU242" s="103"/>
      <c r="CV242" s="357"/>
      <c r="CW242" s="357"/>
      <c r="CX242" s="360"/>
      <c r="CY242" s="103"/>
      <c r="CZ242" s="380"/>
    </row>
    <row r="243" spans="2:104" s="328" customFormat="1" x14ac:dyDescent="0.25">
      <c r="B243" s="327"/>
      <c r="C243" s="103"/>
      <c r="D243" s="103"/>
      <c r="F243" s="388"/>
      <c r="G243" s="384"/>
      <c r="H243" s="388"/>
      <c r="I243" s="322"/>
      <c r="J243" s="322"/>
      <c r="K243" s="103"/>
      <c r="L243" s="103"/>
      <c r="M243" s="103"/>
      <c r="P243" s="358"/>
      <c r="Q243" s="103"/>
      <c r="V243" s="103"/>
      <c r="AA243" s="103"/>
      <c r="AD243" s="103"/>
      <c r="AG243" s="103"/>
      <c r="AH243" s="358"/>
      <c r="AL243" s="103"/>
      <c r="AS243" s="103"/>
      <c r="BE243" s="103"/>
      <c r="BH243" s="103"/>
      <c r="BO243" s="103"/>
      <c r="BR243" s="103"/>
      <c r="CI243" s="103"/>
      <c r="CL243" s="103"/>
      <c r="CM243" s="359"/>
      <c r="CN243" s="357"/>
      <c r="CO243" s="103"/>
      <c r="CP243" s="359"/>
      <c r="CQ243" s="357"/>
      <c r="CR243" s="103"/>
      <c r="CS243" s="359"/>
      <c r="CT243" s="357"/>
      <c r="CU243" s="103"/>
      <c r="CV243" s="357"/>
      <c r="CW243" s="357"/>
      <c r="CX243" s="360"/>
      <c r="CY243" s="103"/>
      <c r="CZ243" s="380"/>
    </row>
    <row r="244" spans="2:104" s="328" customFormat="1" x14ac:dyDescent="0.25">
      <c r="B244" s="327"/>
      <c r="C244" s="103"/>
      <c r="D244" s="103"/>
      <c r="F244" s="388"/>
      <c r="G244" s="384"/>
      <c r="H244" s="388"/>
      <c r="I244" s="322"/>
      <c r="J244" s="322"/>
      <c r="K244" s="103"/>
      <c r="L244" s="103"/>
      <c r="M244" s="103"/>
      <c r="P244" s="358"/>
      <c r="Q244" s="103"/>
      <c r="V244" s="103"/>
      <c r="AA244" s="103"/>
      <c r="AD244" s="103"/>
      <c r="AG244" s="103"/>
      <c r="AH244" s="358"/>
      <c r="AL244" s="103"/>
      <c r="AS244" s="103"/>
      <c r="BE244" s="103"/>
      <c r="BH244" s="103"/>
      <c r="BO244" s="103"/>
      <c r="BR244" s="103"/>
      <c r="CI244" s="103"/>
      <c r="CL244" s="103"/>
      <c r="CM244" s="359"/>
      <c r="CN244" s="357"/>
      <c r="CO244" s="103"/>
      <c r="CP244" s="359"/>
      <c r="CQ244" s="357"/>
      <c r="CR244" s="103"/>
      <c r="CS244" s="359"/>
      <c r="CT244" s="357"/>
      <c r="CU244" s="103"/>
      <c r="CV244" s="357"/>
      <c r="CW244" s="357"/>
      <c r="CX244" s="360"/>
      <c r="CY244" s="103"/>
      <c r="CZ244" s="380"/>
    </row>
    <row r="245" spans="2:104" s="328" customFormat="1" x14ac:dyDescent="0.25">
      <c r="B245" s="327"/>
      <c r="C245" s="103"/>
      <c r="D245" s="103"/>
      <c r="F245" s="388"/>
      <c r="G245" s="384"/>
      <c r="H245" s="388"/>
      <c r="I245" s="322"/>
      <c r="J245" s="322"/>
      <c r="K245" s="103"/>
      <c r="L245" s="103"/>
      <c r="M245" s="103"/>
      <c r="P245" s="358"/>
      <c r="Q245" s="103"/>
      <c r="V245" s="103"/>
      <c r="AA245" s="103"/>
      <c r="AD245" s="103"/>
      <c r="AG245" s="103"/>
      <c r="AH245" s="358"/>
      <c r="AL245" s="103"/>
      <c r="AS245" s="103"/>
      <c r="BE245" s="103"/>
      <c r="BH245" s="103"/>
      <c r="BO245" s="103"/>
      <c r="BR245" s="103"/>
      <c r="CI245" s="103"/>
      <c r="CL245" s="103"/>
      <c r="CM245" s="359"/>
      <c r="CN245" s="357"/>
      <c r="CO245" s="103"/>
      <c r="CP245" s="359"/>
      <c r="CQ245" s="357"/>
      <c r="CR245" s="103"/>
      <c r="CS245" s="359"/>
      <c r="CT245" s="357"/>
      <c r="CU245" s="103"/>
      <c r="CV245" s="357"/>
      <c r="CW245" s="357"/>
      <c r="CX245" s="360"/>
      <c r="CY245" s="103"/>
      <c r="CZ245" s="380"/>
    </row>
    <row r="246" spans="2:104" s="328" customFormat="1" x14ac:dyDescent="0.25">
      <c r="B246" s="327"/>
      <c r="C246" s="103"/>
      <c r="D246" s="103"/>
      <c r="F246" s="388"/>
      <c r="G246" s="384"/>
      <c r="H246" s="388"/>
      <c r="I246" s="322"/>
      <c r="J246" s="322"/>
      <c r="K246" s="103"/>
      <c r="L246" s="103"/>
      <c r="M246" s="103"/>
      <c r="P246" s="358"/>
      <c r="Q246" s="103"/>
      <c r="V246" s="103"/>
      <c r="AA246" s="103"/>
      <c r="AD246" s="103"/>
      <c r="AG246" s="103"/>
      <c r="AH246" s="358"/>
      <c r="AL246" s="103"/>
      <c r="AS246" s="103"/>
      <c r="BE246" s="103"/>
      <c r="BH246" s="103"/>
      <c r="BO246" s="103"/>
      <c r="BR246" s="103"/>
      <c r="CI246" s="103"/>
      <c r="CL246" s="103"/>
      <c r="CM246" s="359"/>
      <c r="CN246" s="357"/>
      <c r="CO246" s="103"/>
      <c r="CP246" s="359"/>
      <c r="CQ246" s="357"/>
      <c r="CR246" s="103"/>
      <c r="CS246" s="359"/>
      <c r="CT246" s="357"/>
      <c r="CU246" s="103"/>
      <c r="CV246" s="357"/>
      <c r="CW246" s="357"/>
      <c r="CX246" s="360"/>
      <c r="CY246" s="103"/>
      <c r="CZ246" s="380"/>
    </row>
    <row r="247" spans="2:104" s="328" customFormat="1" x14ac:dyDescent="0.25">
      <c r="B247" s="327"/>
      <c r="C247" s="103"/>
      <c r="D247" s="103"/>
      <c r="F247" s="388"/>
      <c r="G247" s="384"/>
      <c r="H247" s="388"/>
      <c r="I247" s="322"/>
      <c r="J247" s="322"/>
      <c r="K247" s="103"/>
      <c r="L247" s="103"/>
      <c r="M247" s="103"/>
      <c r="P247" s="358"/>
      <c r="Q247" s="103"/>
      <c r="V247" s="103"/>
      <c r="AA247" s="103"/>
      <c r="AD247" s="103"/>
      <c r="AG247" s="103"/>
      <c r="AH247" s="358"/>
      <c r="AL247" s="103"/>
      <c r="AS247" s="103"/>
      <c r="BE247" s="103"/>
      <c r="BH247" s="103"/>
      <c r="BO247" s="103"/>
      <c r="BR247" s="103"/>
      <c r="CI247" s="103"/>
      <c r="CL247" s="103"/>
      <c r="CM247" s="359"/>
      <c r="CN247" s="357"/>
      <c r="CO247" s="103"/>
      <c r="CP247" s="359"/>
      <c r="CQ247" s="357"/>
      <c r="CR247" s="103"/>
      <c r="CS247" s="359"/>
      <c r="CT247" s="357"/>
      <c r="CU247" s="103"/>
      <c r="CV247" s="357"/>
      <c r="CW247" s="357"/>
      <c r="CX247" s="360"/>
      <c r="CY247" s="103"/>
      <c r="CZ247" s="380"/>
    </row>
    <row r="248" spans="2:104" s="328" customFormat="1" x14ac:dyDescent="0.25">
      <c r="B248" s="327"/>
      <c r="C248" s="103"/>
      <c r="D248" s="103"/>
      <c r="F248" s="388"/>
      <c r="G248" s="384"/>
      <c r="H248" s="388"/>
      <c r="I248" s="322"/>
      <c r="J248" s="322"/>
      <c r="K248" s="103"/>
      <c r="L248" s="103"/>
      <c r="M248" s="103"/>
      <c r="P248" s="358"/>
      <c r="Q248" s="103"/>
      <c r="V248" s="103"/>
      <c r="AA248" s="103"/>
      <c r="AD248" s="103"/>
      <c r="AG248" s="103"/>
      <c r="AH248" s="358"/>
      <c r="AL248" s="103"/>
      <c r="AS248" s="103"/>
      <c r="BE248" s="103"/>
      <c r="BH248" s="103"/>
      <c r="BO248" s="103"/>
      <c r="BR248" s="103"/>
      <c r="CI248" s="103"/>
      <c r="CL248" s="103"/>
      <c r="CM248" s="359"/>
      <c r="CN248" s="357"/>
      <c r="CO248" s="103"/>
      <c r="CP248" s="359"/>
      <c r="CQ248" s="357"/>
      <c r="CR248" s="103"/>
      <c r="CS248" s="359"/>
      <c r="CT248" s="357"/>
      <c r="CU248" s="103"/>
      <c r="CV248" s="357"/>
      <c r="CW248" s="357"/>
      <c r="CX248" s="360"/>
      <c r="CY248" s="103"/>
      <c r="CZ248" s="380"/>
    </row>
    <row r="249" spans="2:104" s="328" customFormat="1" x14ac:dyDescent="0.25">
      <c r="B249" s="327"/>
      <c r="C249" s="103"/>
      <c r="D249" s="103"/>
      <c r="F249" s="388"/>
      <c r="G249" s="384"/>
      <c r="H249" s="388"/>
      <c r="I249" s="322"/>
      <c r="J249" s="322"/>
      <c r="K249" s="103"/>
      <c r="L249" s="103"/>
      <c r="M249" s="103"/>
      <c r="P249" s="358"/>
      <c r="Q249" s="103"/>
      <c r="V249" s="103"/>
      <c r="AA249" s="103"/>
      <c r="AD249" s="103"/>
      <c r="AG249" s="103"/>
      <c r="AH249" s="358"/>
      <c r="AL249" s="103"/>
      <c r="AS249" s="103"/>
      <c r="BE249" s="103"/>
      <c r="BH249" s="103"/>
      <c r="BO249" s="103"/>
      <c r="BR249" s="103"/>
      <c r="CI249" s="103"/>
      <c r="CL249" s="103"/>
      <c r="CM249" s="359"/>
      <c r="CN249" s="357"/>
      <c r="CO249" s="103"/>
      <c r="CP249" s="359"/>
      <c r="CQ249" s="357"/>
      <c r="CR249" s="103"/>
      <c r="CS249" s="359"/>
      <c r="CT249" s="357"/>
      <c r="CU249" s="103"/>
      <c r="CV249" s="357"/>
      <c r="CW249" s="357"/>
      <c r="CX249" s="360"/>
      <c r="CY249" s="103"/>
      <c r="CZ249" s="380"/>
    </row>
    <row r="250" spans="2:104" s="328" customFormat="1" x14ac:dyDescent="0.25">
      <c r="B250" s="327"/>
      <c r="C250" s="103"/>
      <c r="D250" s="103"/>
      <c r="F250" s="388"/>
      <c r="G250" s="384"/>
      <c r="H250" s="388"/>
      <c r="I250" s="322"/>
      <c r="J250" s="322"/>
      <c r="K250" s="103"/>
      <c r="L250" s="103"/>
      <c r="M250" s="103"/>
      <c r="P250" s="358"/>
      <c r="Q250" s="103"/>
      <c r="V250" s="103"/>
      <c r="AA250" s="103"/>
      <c r="AD250" s="103"/>
      <c r="AG250" s="103"/>
      <c r="AH250" s="358"/>
      <c r="AL250" s="103"/>
      <c r="AS250" s="103"/>
      <c r="BE250" s="103"/>
      <c r="BH250" s="103"/>
      <c r="BO250" s="103"/>
      <c r="BR250" s="103"/>
      <c r="CI250" s="103"/>
      <c r="CL250" s="103"/>
      <c r="CM250" s="359"/>
      <c r="CN250" s="357"/>
      <c r="CO250" s="103"/>
      <c r="CP250" s="359"/>
      <c r="CQ250" s="357"/>
      <c r="CR250" s="103"/>
      <c r="CS250" s="359"/>
      <c r="CT250" s="357"/>
      <c r="CU250" s="103"/>
      <c r="CV250" s="357"/>
      <c r="CW250" s="357"/>
      <c r="CX250" s="360"/>
      <c r="CY250" s="103"/>
      <c r="CZ250" s="380"/>
    </row>
    <row r="251" spans="2:104" s="328" customFormat="1" x14ac:dyDescent="0.25">
      <c r="B251" s="327"/>
      <c r="C251" s="103"/>
      <c r="D251" s="103"/>
      <c r="F251" s="388"/>
      <c r="G251" s="384"/>
      <c r="H251" s="388"/>
      <c r="I251" s="322"/>
      <c r="J251" s="322"/>
      <c r="K251" s="103"/>
      <c r="L251" s="103"/>
      <c r="M251" s="103"/>
      <c r="P251" s="358"/>
      <c r="Q251" s="103"/>
      <c r="V251" s="103"/>
      <c r="AA251" s="103"/>
      <c r="AD251" s="103"/>
      <c r="AG251" s="103"/>
      <c r="AH251" s="358"/>
      <c r="AL251" s="103"/>
      <c r="AS251" s="103"/>
      <c r="BE251" s="103"/>
      <c r="BH251" s="103"/>
      <c r="BO251" s="103"/>
      <c r="BR251" s="103"/>
      <c r="CI251" s="103"/>
      <c r="CL251" s="103"/>
      <c r="CM251" s="359"/>
      <c r="CN251" s="357"/>
      <c r="CO251" s="103"/>
      <c r="CP251" s="359"/>
      <c r="CQ251" s="357"/>
      <c r="CR251" s="103"/>
      <c r="CS251" s="359"/>
      <c r="CT251" s="357"/>
      <c r="CU251" s="103"/>
      <c r="CV251" s="357"/>
      <c r="CW251" s="357"/>
      <c r="CX251" s="360"/>
      <c r="CY251" s="103"/>
      <c r="CZ251" s="380"/>
    </row>
    <row r="252" spans="2:104" s="328" customFormat="1" x14ac:dyDescent="0.25">
      <c r="B252" s="327"/>
      <c r="C252" s="103"/>
      <c r="D252" s="103"/>
      <c r="F252" s="388"/>
      <c r="G252" s="384"/>
      <c r="H252" s="388"/>
      <c r="I252" s="322"/>
      <c r="J252" s="322"/>
      <c r="K252" s="103"/>
      <c r="L252" s="103"/>
      <c r="M252" s="103"/>
      <c r="P252" s="358"/>
      <c r="Q252" s="103"/>
      <c r="V252" s="103"/>
      <c r="AA252" s="103"/>
      <c r="AD252" s="103"/>
      <c r="AG252" s="103"/>
      <c r="AH252" s="358"/>
      <c r="AL252" s="103"/>
      <c r="AS252" s="103"/>
      <c r="BE252" s="103"/>
      <c r="BH252" s="103"/>
      <c r="BO252" s="103"/>
      <c r="BR252" s="103"/>
      <c r="CI252" s="103"/>
      <c r="CL252" s="103"/>
      <c r="CM252" s="359"/>
      <c r="CN252" s="357"/>
      <c r="CO252" s="103"/>
      <c r="CP252" s="359"/>
      <c r="CQ252" s="357"/>
      <c r="CR252" s="103"/>
      <c r="CS252" s="359"/>
      <c r="CT252" s="357"/>
      <c r="CU252" s="103"/>
      <c r="CV252" s="357"/>
      <c r="CW252" s="357"/>
      <c r="CX252" s="360"/>
      <c r="CY252" s="103"/>
      <c r="CZ252" s="380"/>
    </row>
    <row r="253" spans="2:104" s="328" customFormat="1" x14ac:dyDescent="0.25">
      <c r="B253" s="327"/>
      <c r="C253" s="103"/>
      <c r="D253" s="103"/>
      <c r="F253" s="388"/>
      <c r="G253" s="384"/>
      <c r="H253" s="388"/>
      <c r="I253" s="322"/>
      <c r="J253" s="322"/>
      <c r="K253" s="103"/>
      <c r="L253" s="103"/>
      <c r="M253" s="103"/>
      <c r="P253" s="358"/>
      <c r="Q253" s="103"/>
      <c r="V253" s="103"/>
      <c r="AA253" s="103"/>
      <c r="AD253" s="103"/>
      <c r="AG253" s="103"/>
      <c r="AH253" s="358"/>
      <c r="AL253" s="103"/>
      <c r="AS253" s="103"/>
      <c r="BE253" s="103"/>
      <c r="BH253" s="103"/>
      <c r="BO253" s="103"/>
      <c r="BR253" s="103"/>
      <c r="CI253" s="103"/>
      <c r="CL253" s="103"/>
      <c r="CM253" s="359"/>
      <c r="CN253" s="357"/>
      <c r="CO253" s="103"/>
      <c r="CP253" s="359"/>
      <c r="CQ253" s="357"/>
      <c r="CR253" s="103"/>
      <c r="CS253" s="359"/>
      <c r="CT253" s="357"/>
      <c r="CU253" s="103"/>
      <c r="CV253" s="357"/>
      <c r="CW253" s="357"/>
      <c r="CX253" s="360"/>
      <c r="CY253" s="103"/>
      <c r="CZ253" s="380"/>
    </row>
    <row r="254" spans="2:104" s="328" customFormat="1" x14ac:dyDescent="0.25">
      <c r="B254" s="327"/>
      <c r="C254" s="103"/>
      <c r="D254" s="103"/>
      <c r="F254" s="388"/>
      <c r="G254" s="384"/>
      <c r="H254" s="388"/>
      <c r="I254" s="322"/>
      <c r="J254" s="322"/>
      <c r="K254" s="103"/>
      <c r="L254" s="103"/>
      <c r="M254" s="103"/>
      <c r="P254" s="358"/>
      <c r="Q254" s="103"/>
      <c r="V254" s="103"/>
      <c r="AA254" s="103"/>
      <c r="AD254" s="103"/>
      <c r="AG254" s="103"/>
      <c r="AH254" s="358"/>
      <c r="AL254" s="103"/>
      <c r="AS254" s="103"/>
      <c r="BE254" s="103"/>
      <c r="BH254" s="103"/>
      <c r="BO254" s="103"/>
      <c r="BR254" s="103"/>
      <c r="CI254" s="103"/>
      <c r="CL254" s="103"/>
      <c r="CM254" s="359"/>
      <c r="CN254" s="357"/>
      <c r="CO254" s="103"/>
      <c r="CP254" s="359"/>
      <c r="CQ254" s="357"/>
      <c r="CR254" s="103"/>
      <c r="CS254" s="359"/>
      <c r="CT254" s="357"/>
      <c r="CU254" s="103"/>
      <c r="CV254" s="357"/>
      <c r="CW254" s="357"/>
      <c r="CX254" s="360"/>
      <c r="CY254" s="103"/>
      <c r="CZ254" s="380"/>
    </row>
    <row r="255" spans="2:104" s="328" customFormat="1" x14ac:dyDescent="0.25">
      <c r="B255" s="327"/>
      <c r="C255" s="103"/>
      <c r="D255" s="103"/>
      <c r="F255" s="388"/>
      <c r="G255" s="384"/>
      <c r="H255" s="388"/>
      <c r="I255" s="322"/>
      <c r="J255" s="322"/>
      <c r="K255" s="103"/>
      <c r="L255" s="103"/>
      <c r="M255" s="103"/>
      <c r="P255" s="358"/>
      <c r="Q255" s="103"/>
      <c r="V255" s="103"/>
      <c r="AA255" s="103"/>
      <c r="AD255" s="103"/>
      <c r="AG255" s="103"/>
      <c r="AH255" s="358"/>
      <c r="AL255" s="103"/>
      <c r="AS255" s="103"/>
      <c r="BE255" s="103"/>
      <c r="BH255" s="103"/>
      <c r="BO255" s="103"/>
      <c r="BR255" s="103"/>
      <c r="CI255" s="103"/>
      <c r="CL255" s="103"/>
      <c r="CM255" s="361"/>
      <c r="CO255" s="103"/>
      <c r="CP255" s="361"/>
      <c r="CR255" s="103"/>
      <c r="CS255" s="361"/>
      <c r="CU255" s="103"/>
      <c r="CX255" s="362"/>
      <c r="CY255" s="103"/>
      <c r="CZ255" s="380"/>
    </row>
    <row r="256" spans="2:104" s="328" customFormat="1" x14ac:dyDescent="0.25">
      <c r="B256" s="327"/>
      <c r="C256" s="103"/>
      <c r="D256" s="103"/>
      <c r="F256" s="388"/>
      <c r="G256" s="384"/>
      <c r="H256" s="388"/>
      <c r="I256" s="322"/>
      <c r="J256" s="322"/>
      <c r="K256" s="103"/>
      <c r="L256" s="103"/>
      <c r="M256" s="103"/>
      <c r="P256" s="358"/>
      <c r="Q256" s="103"/>
      <c r="V256" s="103"/>
      <c r="AA256" s="103"/>
      <c r="AD256" s="103"/>
      <c r="AG256" s="103"/>
      <c r="AH256" s="358"/>
      <c r="AL256" s="103"/>
      <c r="AS256" s="103"/>
      <c r="BE256" s="103"/>
      <c r="BH256" s="103"/>
      <c r="BO256" s="103"/>
      <c r="BR256" s="103"/>
      <c r="CI256" s="103"/>
      <c r="CL256" s="103"/>
      <c r="CM256" s="361"/>
      <c r="CO256" s="103"/>
      <c r="CP256" s="361"/>
      <c r="CR256" s="103"/>
      <c r="CS256" s="361"/>
      <c r="CU256" s="103"/>
      <c r="CX256" s="362"/>
      <c r="CY256" s="103"/>
      <c r="CZ256" s="380"/>
    </row>
    <row r="257" spans="2:104" s="328" customFormat="1" x14ac:dyDescent="0.25">
      <c r="B257" s="327"/>
      <c r="C257" s="103"/>
      <c r="D257" s="103"/>
      <c r="F257" s="388"/>
      <c r="G257" s="384"/>
      <c r="H257" s="388"/>
      <c r="I257" s="322"/>
      <c r="J257" s="322"/>
      <c r="K257" s="103"/>
      <c r="L257" s="103"/>
      <c r="M257" s="103"/>
      <c r="P257" s="358"/>
      <c r="Q257" s="103"/>
      <c r="V257" s="103"/>
      <c r="AA257" s="103"/>
      <c r="AD257" s="103"/>
      <c r="AG257" s="103"/>
      <c r="AH257" s="358"/>
      <c r="AL257" s="103"/>
      <c r="AS257" s="103"/>
      <c r="BE257" s="103"/>
      <c r="BH257" s="103"/>
      <c r="BO257" s="103"/>
      <c r="BR257" s="103"/>
      <c r="CI257" s="103"/>
      <c r="CL257" s="103"/>
      <c r="CM257" s="361"/>
      <c r="CO257" s="103"/>
      <c r="CP257" s="361"/>
      <c r="CR257" s="103"/>
      <c r="CS257" s="361"/>
      <c r="CU257" s="103"/>
      <c r="CX257" s="362"/>
      <c r="CY257" s="103"/>
      <c r="CZ257" s="380"/>
    </row>
    <row r="258" spans="2:104" s="328" customFormat="1" x14ac:dyDescent="0.25">
      <c r="B258" s="327"/>
      <c r="C258" s="103"/>
      <c r="D258" s="103"/>
      <c r="F258" s="388"/>
      <c r="G258" s="384"/>
      <c r="H258" s="388"/>
      <c r="I258" s="322"/>
      <c r="J258" s="322"/>
      <c r="K258" s="103"/>
      <c r="L258" s="103"/>
      <c r="M258" s="103"/>
      <c r="P258" s="358"/>
      <c r="Q258" s="103"/>
      <c r="V258" s="103"/>
      <c r="AA258" s="103"/>
      <c r="AD258" s="103"/>
      <c r="AG258" s="103"/>
      <c r="AH258" s="358"/>
      <c r="AL258" s="103"/>
      <c r="AS258" s="103"/>
      <c r="BE258" s="103"/>
      <c r="BH258" s="103"/>
      <c r="BO258" s="103"/>
      <c r="BR258" s="103"/>
      <c r="CI258" s="103"/>
      <c r="CL258" s="103"/>
      <c r="CM258" s="361"/>
      <c r="CO258" s="103"/>
      <c r="CP258" s="361"/>
      <c r="CR258" s="103"/>
      <c r="CS258" s="361"/>
      <c r="CU258" s="103"/>
      <c r="CX258" s="362"/>
      <c r="CY258" s="103"/>
      <c r="CZ258" s="380"/>
    </row>
    <row r="259" spans="2:104" s="328" customFormat="1" x14ac:dyDescent="0.25">
      <c r="B259" s="327"/>
      <c r="C259" s="103"/>
      <c r="D259" s="103"/>
      <c r="F259" s="388"/>
      <c r="G259" s="384"/>
      <c r="H259" s="388"/>
      <c r="I259" s="322"/>
      <c r="J259" s="322"/>
      <c r="K259" s="103"/>
      <c r="L259" s="103"/>
      <c r="M259" s="103"/>
      <c r="P259" s="358"/>
      <c r="Q259" s="103"/>
      <c r="V259" s="103"/>
      <c r="AA259" s="103"/>
      <c r="AD259" s="103"/>
      <c r="AG259" s="103"/>
      <c r="AH259" s="358"/>
      <c r="AL259" s="103"/>
      <c r="AS259" s="103"/>
      <c r="BE259" s="103"/>
      <c r="BH259" s="103"/>
      <c r="BO259" s="103"/>
      <c r="BR259" s="103"/>
      <c r="CI259" s="103"/>
      <c r="CL259" s="103"/>
      <c r="CM259" s="361"/>
      <c r="CO259" s="103"/>
      <c r="CP259" s="361"/>
      <c r="CR259" s="103"/>
      <c r="CS259" s="361"/>
      <c r="CU259" s="103"/>
      <c r="CX259" s="362"/>
      <c r="CY259" s="103"/>
      <c r="CZ259" s="380"/>
    </row>
    <row r="260" spans="2:104" s="328" customFormat="1" x14ac:dyDescent="0.25">
      <c r="B260" s="327"/>
      <c r="C260" s="103"/>
      <c r="D260" s="103"/>
      <c r="F260" s="388"/>
      <c r="G260" s="384"/>
      <c r="H260" s="388"/>
      <c r="I260" s="322"/>
      <c r="J260" s="322"/>
      <c r="K260" s="103"/>
      <c r="L260" s="103"/>
      <c r="M260" s="103"/>
      <c r="P260" s="358"/>
      <c r="Q260" s="103"/>
      <c r="V260" s="103"/>
      <c r="AA260" s="103"/>
      <c r="AD260" s="103"/>
      <c r="AG260" s="103"/>
      <c r="AH260" s="358"/>
      <c r="AL260" s="103"/>
      <c r="AS260" s="103"/>
      <c r="BE260" s="103"/>
      <c r="BH260" s="103"/>
      <c r="BO260" s="103"/>
      <c r="BR260" s="103"/>
      <c r="CI260" s="103"/>
      <c r="CL260" s="103"/>
      <c r="CM260" s="361"/>
      <c r="CO260" s="103"/>
      <c r="CP260" s="361"/>
      <c r="CR260" s="103"/>
      <c r="CS260" s="361"/>
      <c r="CU260" s="103"/>
      <c r="CX260" s="362"/>
      <c r="CY260" s="103"/>
      <c r="CZ260" s="380"/>
    </row>
    <row r="261" spans="2:104" s="328" customFormat="1" x14ac:dyDescent="0.25">
      <c r="B261" s="327"/>
      <c r="C261" s="103"/>
      <c r="D261" s="103"/>
      <c r="F261" s="388"/>
      <c r="G261" s="384"/>
      <c r="H261" s="388"/>
      <c r="I261" s="322"/>
      <c r="J261" s="322"/>
      <c r="K261" s="103"/>
      <c r="L261" s="103"/>
      <c r="M261" s="103"/>
      <c r="P261" s="358"/>
      <c r="Q261" s="103"/>
      <c r="V261" s="103"/>
      <c r="AA261" s="103"/>
      <c r="AD261" s="103"/>
      <c r="AG261" s="103"/>
      <c r="AH261" s="358"/>
      <c r="AL261" s="103"/>
      <c r="AS261" s="103"/>
      <c r="BE261" s="103"/>
      <c r="BH261" s="103"/>
      <c r="BO261" s="103"/>
      <c r="BR261" s="103"/>
      <c r="CI261" s="103"/>
      <c r="CL261" s="103"/>
      <c r="CM261" s="361"/>
      <c r="CO261" s="103"/>
      <c r="CP261" s="361"/>
      <c r="CR261" s="103"/>
      <c r="CS261" s="361"/>
      <c r="CU261" s="103"/>
      <c r="CX261" s="362"/>
      <c r="CY261" s="103"/>
      <c r="CZ261" s="380"/>
    </row>
    <row r="262" spans="2:104" s="328" customFormat="1" x14ac:dyDescent="0.25">
      <c r="B262" s="327"/>
      <c r="C262" s="103"/>
      <c r="D262" s="103"/>
      <c r="F262" s="388"/>
      <c r="G262" s="384"/>
      <c r="H262" s="388"/>
      <c r="I262" s="322"/>
      <c r="J262" s="322"/>
      <c r="K262" s="103"/>
      <c r="L262" s="103"/>
      <c r="M262" s="103"/>
      <c r="P262" s="358"/>
      <c r="Q262" s="103"/>
      <c r="V262" s="103"/>
      <c r="AA262" s="103"/>
      <c r="AD262" s="103"/>
      <c r="AG262" s="103"/>
      <c r="AH262" s="358"/>
      <c r="AL262" s="103"/>
      <c r="AS262" s="103"/>
      <c r="BE262" s="103"/>
      <c r="BH262" s="103"/>
      <c r="BO262" s="103"/>
      <c r="BR262" s="103"/>
      <c r="CI262" s="103"/>
      <c r="CL262" s="103"/>
      <c r="CM262" s="361"/>
      <c r="CO262" s="103"/>
      <c r="CP262" s="361"/>
      <c r="CR262" s="103"/>
      <c r="CS262" s="361"/>
      <c r="CU262" s="103"/>
      <c r="CX262" s="362"/>
      <c r="CY262" s="103"/>
      <c r="CZ262" s="380"/>
    </row>
  </sheetData>
  <sortState ref="A2:CZ262">
    <sortCondition ref="D2:D262"/>
    <sortCondition ref="CX2:CX262"/>
  </sortState>
  <conditionalFormatting sqref="BC73:BC75 AH73:AH75 X73:X75 P73:P75 BC77:BC87 AH77:AH87 X77:X87 P77:P87 P2:P71 X2:X71 AH2:AH71 BC2:BC71 P89:P1048576 X89:X1048576 AH89:AH1048576 BC89:BC1048576">
    <cfRule type="cellIs" dxfId="4178" priority="753" operator="between">
      <formula>1</formula>
      <formula>2</formula>
    </cfRule>
    <cfRule type="cellIs" dxfId="4177" priority="758" operator="equal">
      <formula>3</formula>
    </cfRule>
    <cfRule type="cellIs" dxfId="4176" priority="759" operator="between">
      <formula>5</formula>
      <formula>4</formula>
    </cfRule>
  </conditionalFormatting>
  <conditionalFormatting sqref="BI73:BI75 BI77:BI87 BI2:BI71 BI89:BI1048576">
    <cfRule type="cellIs" dxfId="4175" priority="726" operator="between">
      <formula>1</formula>
      <formula>2</formula>
    </cfRule>
    <cfRule type="cellIs" dxfId="4174" priority="741" operator="equal">
      <formula>5</formula>
    </cfRule>
    <cfRule type="cellIs" dxfId="4173" priority="742" operator="between">
      <formula>3</formula>
      <formula>4</formula>
    </cfRule>
  </conditionalFormatting>
  <conditionalFormatting sqref="AI73:AI75 W73:W75 AI77:AI87 W77:W87 W2:W71 AI2:AI71 W89:W1048576 AI89:AI1048576">
    <cfRule type="cellIs" dxfId="4172" priority="716" operator="equal">
      <formula>1</formula>
    </cfRule>
    <cfRule type="cellIs" dxfId="4171" priority="717" operator="equal">
      <formula>3</formula>
    </cfRule>
    <cfRule type="cellIs" dxfId="4170" priority="718" operator="between">
      <formula>4</formula>
      <formula>5</formula>
    </cfRule>
  </conditionalFormatting>
  <conditionalFormatting sqref="CK73:CK75 BJ73:BK75 AW73:AW75 AM73:AM75 CK77:CK87 BJ77:BK87 AW77:AW87 AM77:AM87 AM131:AM1048576 AM2:AM71 AW2:AW71 BJ2:BK71 CK2:CK71 AW89:AW1048576 BJ89:BK1048576 CK89:CK1048576 AM89:AM128">
    <cfRule type="cellIs" dxfId="4169" priority="707" operator="equal">
      <formula>5</formula>
    </cfRule>
    <cfRule type="cellIs" dxfId="4168" priority="708" operator="equal">
      <formula>3</formula>
    </cfRule>
    <cfRule type="cellIs" dxfId="4167" priority="709" operator="equal">
      <formula>1</formula>
    </cfRule>
  </conditionalFormatting>
  <conditionalFormatting sqref="BN73:BN75 BL73:BL75 BD73:BD75 AZ73:AZ75 AV73:AV75 BN77:BN87 BL77:BL87 BD77:BD87 AZ77:AZ87 AV77:AV87 AV2:AV71 AZ2:AZ71 BD2:BD71 BL2:BL71 BN2:BN71 AV89:AV1048576 AZ89:AZ1048576 BD89:BD1048576 BL89:BL1048576 BN89:BN1048576">
    <cfRule type="cellIs" dxfId="4166" priority="691" operator="equal">
      <formula>1</formula>
    </cfRule>
    <cfRule type="cellIs" dxfId="4165" priority="692" operator="between">
      <formula>2</formula>
      <formula>3</formula>
    </cfRule>
    <cfRule type="cellIs" dxfId="4164" priority="693" operator="between">
      <formula>5</formula>
      <formula>4</formula>
    </cfRule>
  </conditionalFormatting>
  <conditionalFormatting sqref="AB73:AB75 AB77:AB87 AB2:AB71 AB89:AB1048576">
    <cfRule type="cellIs" dxfId="4163" priority="754" operator="equal">
      <formula>1</formula>
    </cfRule>
    <cfRule type="cellIs" dxfId="4162" priority="755" operator="equal">
      <formula>2</formula>
    </cfRule>
    <cfRule type="cellIs" dxfId="4161" priority="756" operator="equal">
      <formula>3</formula>
    </cfRule>
    <cfRule type="cellIs" dxfId="4160" priority="757" operator="between">
      <formula>4</formula>
      <formula>5</formula>
    </cfRule>
  </conditionalFormatting>
  <conditionalFormatting sqref="AC34 AC46 AC119 AC16:AC18 AC37:AC38 AC84:AC86 S73:S75 BQ73:BQ75 S77:S87 BQ77:BQ87 AC138:AC1048576 AC5:AC11 BQ2:BQ71 S3:S71 BQ89:BQ1048576 S89:S1048576">
    <cfRule type="cellIs" dxfId="4159" priority="719" operator="between">
      <formula>1</formula>
      <formula>2</formula>
    </cfRule>
    <cfRule type="cellIs" dxfId="4158" priority="720" operator="equal">
      <formula>3</formula>
    </cfRule>
    <cfRule type="cellIs" dxfId="4157" priority="721" operator="equal">
      <formula>5</formula>
    </cfRule>
  </conditionalFormatting>
  <conditionalFormatting sqref="AO73:AO75 AO77:AO87 AO2:AO71 AO89:AO1048576">
    <cfRule type="cellIs" dxfId="4156" priority="732" operator="equal">
      <formula>1</formula>
    </cfRule>
    <cfRule type="cellIs" dxfId="4155" priority="733" operator="between">
      <formula>2</formula>
      <formula>3</formula>
    </cfRule>
    <cfRule type="cellIs" dxfId="4154" priority="734" operator="between">
      <formula>5</formula>
      <formula>4</formula>
    </cfRule>
  </conditionalFormatting>
  <conditionalFormatting sqref="AN73:AN75 AN77:AN87 AN131:AN1048576 AN2:AN71 AN89:AN128">
    <cfRule type="cellIs" dxfId="4153" priority="735" operator="between">
      <formula>1</formula>
      <formula>2</formula>
    </cfRule>
    <cfRule type="cellIs" dxfId="4152" priority="736" operator="between">
      <formula>3</formula>
      <formula>4</formula>
    </cfRule>
    <cfRule type="cellIs" dxfId="4151" priority="737" operator="equal">
      <formula>5</formula>
    </cfRule>
  </conditionalFormatting>
  <conditionalFormatting sqref="AP73:AP75 AP77:AP87 AP2:AP71 AP89:AP1048576">
    <cfRule type="cellIs" dxfId="4150" priority="710" operator="between">
      <formula>5</formula>
      <formula>4</formula>
    </cfRule>
    <cfRule type="cellIs" dxfId="4149" priority="711" operator="between">
      <formula>3</formula>
      <formula>2</formula>
    </cfRule>
    <cfRule type="cellIs" dxfId="4148" priority="712" operator="equal">
      <formula>1</formula>
    </cfRule>
  </conditionalFormatting>
  <conditionalFormatting sqref="BP73:BP75 BF73:BF75 O73:O75 BA73:BA75 AQ73:AQ75 BP77:BP87 BF77:BF87 O77:O87 BA77:BA87 AQ77:AQ87 O2:O71 AQ2:AQ71 BA2:BA71 BF2:BF71 BP2:BP71 AQ89:AQ1048576 BA89:BA1048576 O89:O1048576 BF89:BF1048576 BP89:BP1048576">
    <cfRule type="cellIs" dxfId="4147" priority="729" operator="equal">
      <formula>1</formula>
    </cfRule>
    <cfRule type="cellIs" dxfId="4146" priority="730" operator="between">
      <formula>2</formula>
      <formula>4</formula>
    </cfRule>
    <cfRule type="cellIs" dxfId="4145" priority="731" operator="equal">
      <formula>5</formula>
    </cfRule>
  </conditionalFormatting>
  <conditionalFormatting sqref="AR73:AR75 AR77:AR87 AR2:AR71 AR89:AR1048576">
    <cfRule type="cellIs" dxfId="4144" priority="671" operator="between">
      <formula>5</formula>
      <formula>4</formula>
    </cfRule>
    <cfRule type="cellIs" dxfId="4143" priority="672" operator="equal">
      <formula>3</formula>
    </cfRule>
    <cfRule type="cellIs" dxfId="4142" priority="673" operator="equal">
      <formula>2</formula>
    </cfRule>
    <cfRule type="cellIs" dxfId="4141" priority="674" operator="equal">
      <formula>1</formula>
    </cfRule>
  </conditionalFormatting>
  <conditionalFormatting sqref="AT73:AT75 AT77:AT87 AT2:AT71 AT89:AT1048576">
    <cfRule type="cellIs" dxfId="4140" priority="667" operator="equal">
      <formula>5</formula>
    </cfRule>
    <cfRule type="cellIs" dxfId="4139" priority="668" operator="between">
      <formula>3</formula>
      <formula>4</formula>
    </cfRule>
    <cfRule type="cellIs" dxfId="4138" priority="669" operator="equal">
      <formula>2</formula>
    </cfRule>
    <cfRule type="cellIs" dxfId="4137" priority="670" operator="equal">
      <formula>1</formula>
    </cfRule>
  </conditionalFormatting>
  <conditionalFormatting sqref="AU73:AU75 AU77:AU87 AU2:AU71 AU89:AU1048576">
    <cfRule type="cellIs" dxfId="4136" priority="705" operator="equal">
      <formula>1</formula>
    </cfRule>
    <cfRule type="cellIs" dxfId="4135" priority="706" operator="between">
      <formula>2</formula>
      <formula>3</formula>
    </cfRule>
    <cfRule type="cellIs" dxfId="4134" priority="725" operator="equal">
      <formula>5</formula>
    </cfRule>
  </conditionalFormatting>
  <conditionalFormatting sqref="AX73:AX75 AX77:AX87 AX2:AX71 AX89:AX1048576">
    <cfRule type="cellIs" dxfId="4133" priority="702" operator="equal">
      <formula>1</formula>
    </cfRule>
    <cfRule type="cellIs" dxfId="4132" priority="703" operator="between">
      <formula>3</formula>
      <formula>2</formula>
    </cfRule>
    <cfRule type="cellIs" dxfId="4131" priority="704" operator="equal">
      <formula>5</formula>
    </cfRule>
  </conditionalFormatting>
  <conditionalFormatting sqref="AY73:AY75 AY77:AY87 AY2:AY71 AY89:AY1048576">
    <cfRule type="cellIs" dxfId="4130" priority="727" operator="equal">
      <formula>1</formula>
    </cfRule>
    <cfRule type="cellIs" dxfId="4129" priority="728" operator="equal">
      <formula>5</formula>
    </cfRule>
  </conditionalFormatting>
  <conditionalFormatting sqref="M149:M1048576">
    <cfRule type="cellIs" dxfId="4128" priority="748" operator="equal">
      <formula>1</formula>
    </cfRule>
    <cfRule type="cellIs" dxfId="4127" priority="749" operator="equal">
      <formula>5</formula>
    </cfRule>
  </conditionalFormatting>
  <conditionalFormatting sqref="U73:U75 U77:U87 U3:U71 U89:U1048576">
    <cfRule type="cellIs" dxfId="4126" priority="666" operator="equal">
      <formula>1</formula>
    </cfRule>
  </conditionalFormatting>
  <conditionalFormatting sqref="U73:U75 U77:U87 U3:U71 U89:U1048576">
    <cfRule type="cellIs" dxfId="4125" priority="664" operator="between">
      <formula>4</formula>
      <formula>5</formula>
    </cfRule>
    <cfRule type="cellIs" dxfId="4124" priority="665" operator="between">
      <formula>2</formula>
      <formula>3</formula>
    </cfRule>
  </conditionalFormatting>
  <conditionalFormatting sqref="Z73:Z75 Z77:Z87 Z2:Z71 Z89:Z1048576">
    <cfRule type="cellIs" dxfId="4123" priority="738" operator="equal">
      <formula>2</formula>
    </cfRule>
    <cfRule type="cellIs" dxfId="4122" priority="739" operator="equal">
      <formula>3</formula>
    </cfRule>
    <cfRule type="cellIs" dxfId="4121" priority="740" operator="equal">
      <formula>4</formula>
    </cfRule>
  </conditionalFormatting>
  <conditionalFormatting sqref="AK73:AK75 AK77:AK87 AK2:AK71 AK89:AK1048576">
    <cfRule type="cellIs" dxfId="4120" priority="662" operator="equal">
      <formula>4</formula>
    </cfRule>
    <cfRule type="cellIs" dxfId="4119" priority="663" operator="equal">
      <formula>2</formula>
    </cfRule>
  </conditionalFormatting>
  <conditionalFormatting sqref="BG73:BG75 BG77:BG87 BG2:BG71 BG89:BG1048576">
    <cfRule type="cellIs" dxfId="4118" priority="661" operator="equal">
      <formula>5</formula>
    </cfRule>
    <cfRule type="cellIs" dxfId="4117" priority="743" operator="equal">
      <formula>1</formula>
    </cfRule>
    <cfRule type="cellIs" dxfId="4116" priority="744" operator="equal">
      <formula>2</formula>
    </cfRule>
    <cfRule type="cellIs" dxfId="4115" priority="745" operator="equal">
      <formula>4</formula>
    </cfRule>
  </conditionalFormatting>
  <conditionalFormatting sqref="BM73:BM75 BM77:BM87 BM2:BM71 BM89:BM1048576">
    <cfRule type="cellIs" dxfId="4114" priority="660" operator="between">
      <formula>4</formula>
      <formula>5</formula>
    </cfRule>
    <cfRule type="cellIs" dxfId="4113" priority="697" operator="equal">
      <formula>2</formula>
    </cfRule>
    <cfRule type="cellIs" dxfId="4112" priority="698" operator="equal">
      <formula>1</formula>
    </cfRule>
  </conditionalFormatting>
  <conditionalFormatting sqref="BS73:BS75 BS77:BS87 BS2:BS21 BS59:BS61 BS66:BS71 BS132:BS1048576 BS24:BS51 BS89:BS128">
    <cfRule type="cellIs" dxfId="4111" priority="657" operator="equal">
      <formula>5</formula>
    </cfRule>
    <cfRule type="cellIs" dxfId="4110" priority="658" operator="between">
      <formula>2</formula>
      <formula>4</formula>
    </cfRule>
    <cfRule type="cellIs" dxfId="4109" priority="659" operator="equal">
      <formula>1</formula>
    </cfRule>
  </conditionalFormatting>
  <conditionalFormatting sqref="CE73:CE75 BV73:BW75 BY73:CB75 CG73:CG75 BT73:BT75 CE77:CE87 BV77:BW87 BY77:CB87 CG77:CG87 BT77:BT87 CE2:CE21 BV2:BW21 BY2:CB21 CG2:CG21 BT2:BT21 CE59:CE61 BV59:BW61 BY59:CB61 CG59:CG61 BT59:BT61 BT66:BT71 CG66:CG71 BY66:CB71 BV66:BW71 CE66:CE71 CE126:CE128 BV126:BW128 BY126:CB128 CG126:CG128 CE132:CE1048576 BV132:BW1048576 BY132:CB1048576 CG132:CG1048576 BT132:BT1048576 CE24:CE51 BV24:BW51 BY24:CB51 CG24:CG51 BT24:BT51 BT89:BT128 CG89:CG124 BY89:CB124 BV89:BW124 CE89:CE124">
    <cfRule type="cellIs" dxfId="4108" priority="654" operator="between">
      <formula>4</formula>
      <formula>5</formula>
    </cfRule>
    <cfRule type="cellIs" dxfId="4107" priority="655" operator="between">
      <formula>2</formula>
      <formula>3</formula>
    </cfRule>
    <cfRule type="cellIs" dxfId="4106" priority="656" operator="equal">
      <formula>1</formula>
    </cfRule>
  </conditionalFormatting>
  <conditionalFormatting sqref="BU73:BU75 BU77:BU87 BU2:BU21 BU59:BU61 BU66:BU71 BU132:BU1048576 BU24:BU51 BU89:BU128">
    <cfRule type="cellIs" dxfId="4105" priority="651" operator="between">
      <formula>4</formula>
      <formula>5</formula>
    </cfRule>
    <cfRule type="cellIs" dxfId="4104" priority="652" operator="equal">
      <formula>3</formula>
    </cfRule>
    <cfRule type="cellIs" dxfId="4103" priority="653" operator="between">
      <formula>1</formula>
      <formula>2</formula>
    </cfRule>
  </conditionalFormatting>
  <conditionalFormatting sqref="BC72 AH72 X72 P72">
    <cfRule type="cellIs" dxfId="4102" priority="644" operator="between">
      <formula>1</formula>
      <formula>2</formula>
    </cfRule>
    <cfRule type="cellIs" dxfId="4101" priority="649" operator="equal">
      <formula>3</formula>
    </cfRule>
    <cfRule type="cellIs" dxfId="4100" priority="650" operator="between">
      <formula>5</formula>
      <formula>4</formula>
    </cfRule>
  </conditionalFormatting>
  <conditionalFormatting sqref="AI72 W72">
    <cfRule type="cellIs" dxfId="4099" priority="615" operator="equal">
      <formula>1</formula>
    </cfRule>
    <cfRule type="cellIs" dxfId="4098" priority="616" operator="equal">
      <formula>3</formula>
    </cfRule>
    <cfRule type="cellIs" dxfId="4097" priority="617" operator="between">
      <formula>4</formula>
      <formula>5</formula>
    </cfRule>
  </conditionalFormatting>
  <conditionalFormatting sqref="CK72 BJ72:BK72 AW72 AM72">
    <cfRule type="cellIs" dxfId="4096" priority="609" operator="equal">
      <formula>5</formula>
    </cfRule>
    <cfRule type="cellIs" dxfId="4095" priority="610" operator="equal">
      <formula>3</formula>
    </cfRule>
    <cfRule type="cellIs" dxfId="4094" priority="611" operator="equal">
      <formula>1</formula>
    </cfRule>
  </conditionalFormatting>
  <conditionalFormatting sqref="BN72 BL72 BD72 AZ72 AV72">
    <cfRule type="cellIs" dxfId="4093" priority="599" operator="equal">
      <formula>1</formula>
    </cfRule>
    <cfRule type="cellIs" dxfId="4092" priority="600" operator="between">
      <formula>2</formula>
      <formula>3</formula>
    </cfRule>
    <cfRule type="cellIs" dxfId="4091" priority="601" operator="between">
      <formula>5</formula>
      <formula>4</formula>
    </cfRule>
  </conditionalFormatting>
  <conditionalFormatting sqref="AB72">
    <cfRule type="cellIs" dxfId="4090" priority="645" operator="equal">
      <formula>1</formula>
    </cfRule>
    <cfRule type="cellIs" dxfId="4089" priority="646" operator="equal">
      <formula>2</formula>
    </cfRule>
    <cfRule type="cellIs" dxfId="4088" priority="647" operator="equal">
      <formula>3</formula>
    </cfRule>
    <cfRule type="cellIs" dxfId="4087" priority="648" operator="between">
      <formula>4</formula>
      <formula>5</formula>
    </cfRule>
  </conditionalFormatting>
  <conditionalFormatting sqref="S72 BQ72">
    <cfRule type="cellIs" dxfId="4086" priority="618" operator="between">
      <formula>1</formula>
      <formula>2</formula>
    </cfRule>
    <cfRule type="cellIs" dxfId="4085" priority="619" operator="equal">
      <formula>3</formula>
    </cfRule>
    <cfRule type="cellIs" dxfId="4084" priority="620" operator="equal">
      <formula>5</formula>
    </cfRule>
  </conditionalFormatting>
  <conditionalFormatting sqref="AO72">
    <cfRule type="cellIs" dxfId="4083" priority="627" operator="equal">
      <formula>1</formula>
    </cfRule>
    <cfRule type="cellIs" dxfId="4082" priority="628" operator="between">
      <formula>2</formula>
      <formula>3</formula>
    </cfRule>
    <cfRule type="cellIs" dxfId="4081" priority="629" operator="between">
      <formula>5</formula>
      <formula>4</formula>
    </cfRule>
  </conditionalFormatting>
  <conditionalFormatting sqref="AN72">
    <cfRule type="cellIs" dxfId="4080" priority="630" operator="between">
      <formula>1</formula>
      <formula>2</formula>
    </cfRule>
    <cfRule type="cellIs" dxfId="4079" priority="631" operator="between">
      <formula>3</formula>
      <formula>4</formula>
    </cfRule>
    <cfRule type="cellIs" dxfId="4078" priority="632" operator="equal">
      <formula>5</formula>
    </cfRule>
  </conditionalFormatting>
  <conditionalFormatting sqref="AP72">
    <cfRule type="cellIs" dxfId="4077" priority="612" operator="between">
      <formula>5</formula>
      <formula>4</formula>
    </cfRule>
    <cfRule type="cellIs" dxfId="4076" priority="613" operator="between">
      <formula>3</formula>
      <formula>2</formula>
    </cfRule>
    <cfRule type="cellIs" dxfId="4075" priority="614" operator="equal">
      <formula>1</formula>
    </cfRule>
  </conditionalFormatting>
  <conditionalFormatting sqref="BP72 BF72 O72 BA72 AQ72">
    <cfRule type="cellIs" dxfId="4074" priority="624" operator="equal">
      <formula>1</formula>
    </cfRule>
    <cfRule type="cellIs" dxfId="4073" priority="625" operator="between">
      <formula>2</formula>
      <formula>4</formula>
    </cfRule>
    <cfRule type="cellIs" dxfId="4072" priority="626" operator="equal">
      <formula>5</formula>
    </cfRule>
  </conditionalFormatting>
  <conditionalFormatting sqref="AR72">
    <cfRule type="cellIs" dxfId="4071" priority="595" operator="between">
      <formula>5</formula>
      <formula>4</formula>
    </cfRule>
    <cfRule type="cellIs" dxfId="4070" priority="596" operator="equal">
      <formula>3</formula>
    </cfRule>
    <cfRule type="cellIs" dxfId="4069" priority="597" operator="equal">
      <formula>2</formula>
    </cfRule>
    <cfRule type="cellIs" dxfId="4068" priority="598" operator="equal">
      <formula>1</formula>
    </cfRule>
  </conditionalFormatting>
  <conditionalFormatting sqref="AT72">
    <cfRule type="cellIs" dxfId="4067" priority="591" operator="equal">
      <formula>5</formula>
    </cfRule>
    <cfRule type="cellIs" dxfId="4066" priority="592" operator="between">
      <formula>3</formula>
      <formula>4</formula>
    </cfRule>
    <cfRule type="cellIs" dxfId="4065" priority="593" operator="equal">
      <formula>2</formula>
    </cfRule>
    <cfRule type="cellIs" dxfId="4064" priority="594" operator="equal">
      <formula>1</formula>
    </cfRule>
  </conditionalFormatting>
  <conditionalFormatting sqref="AU72">
    <cfRule type="cellIs" dxfId="4063" priority="607" operator="equal">
      <formula>1</formula>
    </cfRule>
    <cfRule type="cellIs" dxfId="4062" priority="608" operator="between">
      <formula>2</formula>
      <formula>3</formula>
    </cfRule>
    <cfRule type="cellIs" dxfId="4061" priority="621" operator="equal">
      <formula>5</formula>
    </cfRule>
  </conditionalFormatting>
  <conditionalFormatting sqref="AX72">
    <cfRule type="cellIs" dxfId="4060" priority="604" operator="equal">
      <formula>1</formula>
    </cfRule>
    <cfRule type="cellIs" dxfId="4059" priority="605" operator="between">
      <formula>3</formula>
      <formula>2</formula>
    </cfRule>
    <cfRule type="cellIs" dxfId="4058" priority="606" operator="equal">
      <formula>5</formula>
    </cfRule>
  </conditionalFormatting>
  <conditionalFormatting sqref="AY72">
    <cfRule type="cellIs" dxfId="4057" priority="622" operator="equal">
      <formula>1</formula>
    </cfRule>
    <cfRule type="cellIs" dxfId="4056" priority="623" operator="equal">
      <formula>5</formula>
    </cfRule>
  </conditionalFormatting>
  <conditionalFormatting sqref="U72">
    <cfRule type="cellIs" dxfId="4055" priority="590" operator="equal">
      <formula>1</formula>
    </cfRule>
  </conditionalFormatting>
  <conditionalFormatting sqref="U72">
    <cfRule type="cellIs" dxfId="4054" priority="588" operator="between">
      <formula>4</formula>
      <formula>5</formula>
    </cfRule>
    <cfRule type="cellIs" dxfId="4053" priority="589" operator="between">
      <formula>2</formula>
      <formula>3</formula>
    </cfRule>
  </conditionalFormatting>
  <conditionalFormatting sqref="Z72">
    <cfRule type="cellIs" dxfId="4052" priority="633" operator="equal">
      <formula>2</formula>
    </cfRule>
    <cfRule type="cellIs" dxfId="4051" priority="634" operator="equal">
      <formula>3</formula>
    </cfRule>
    <cfRule type="cellIs" dxfId="4050" priority="635" operator="equal">
      <formula>4</formula>
    </cfRule>
  </conditionalFormatting>
  <conditionalFormatting sqref="AK72">
    <cfRule type="cellIs" dxfId="4049" priority="586" operator="equal">
      <formula>4</formula>
    </cfRule>
    <cfRule type="cellIs" dxfId="4048" priority="587" operator="equal">
      <formula>2</formula>
    </cfRule>
  </conditionalFormatting>
  <conditionalFormatting sqref="BG72">
    <cfRule type="cellIs" dxfId="4047" priority="585" operator="equal">
      <formula>5</formula>
    </cfRule>
    <cfRule type="cellIs" dxfId="4046" priority="636" operator="equal">
      <formula>1</formula>
    </cfRule>
    <cfRule type="cellIs" dxfId="4045" priority="637" operator="equal">
      <formula>2</formula>
    </cfRule>
    <cfRule type="cellIs" dxfId="4044" priority="638" operator="equal">
      <formula>4</formula>
    </cfRule>
  </conditionalFormatting>
  <conditionalFormatting sqref="BM72">
    <cfRule type="cellIs" dxfId="4043" priority="584" operator="between">
      <formula>4</formula>
      <formula>5</formula>
    </cfRule>
    <cfRule type="cellIs" dxfId="4042" priority="602" operator="equal">
      <formula>2</formula>
    </cfRule>
    <cfRule type="cellIs" dxfId="4041" priority="603" operator="equal">
      <formula>1</formula>
    </cfRule>
  </conditionalFormatting>
  <conditionalFormatting sqref="BS72">
    <cfRule type="cellIs" dxfId="4040" priority="581" operator="equal">
      <formula>5</formula>
    </cfRule>
    <cfRule type="cellIs" dxfId="4039" priority="582" operator="between">
      <formula>2</formula>
      <formula>4</formula>
    </cfRule>
    <cfRule type="cellIs" dxfId="4038" priority="583" operator="equal">
      <formula>1</formula>
    </cfRule>
  </conditionalFormatting>
  <conditionalFormatting sqref="CE72 BV72:BW72 BY72:CB72 CG72 BT72">
    <cfRule type="cellIs" dxfId="4037" priority="578" operator="between">
      <formula>4</formula>
      <formula>5</formula>
    </cfRule>
    <cfRule type="cellIs" dxfId="4036" priority="579" operator="between">
      <formula>2</formula>
      <formula>3</formula>
    </cfRule>
    <cfRule type="cellIs" dxfId="4035" priority="580" operator="equal">
      <formula>1</formula>
    </cfRule>
  </conditionalFormatting>
  <conditionalFormatting sqref="BU72">
    <cfRule type="cellIs" dxfId="4034" priority="575" operator="between">
      <formula>4</formula>
      <formula>5</formula>
    </cfRule>
    <cfRule type="cellIs" dxfId="4033" priority="576" operator="equal">
      <formula>3</formula>
    </cfRule>
    <cfRule type="cellIs" dxfId="4032" priority="577" operator="between">
      <formula>1</formula>
      <formula>2</formula>
    </cfRule>
  </conditionalFormatting>
  <conditionalFormatting sqref="M77:M87 M2:M75 M89:M148">
    <cfRule type="cellIs" dxfId="4031" priority="567" operator="equal">
      <formula>1</formula>
    </cfRule>
    <cfRule type="cellIs" dxfId="4030" priority="568" operator="equal">
      <formula>5</formula>
    </cfRule>
  </conditionalFormatting>
  <conditionalFormatting sqref="P76">
    <cfRule type="cellIs" dxfId="4029" priority="560" operator="between">
      <formula>1</formula>
      <formula>2</formula>
    </cfRule>
    <cfRule type="cellIs" dxfId="4028" priority="565" operator="equal">
      <formula>3</formula>
    </cfRule>
    <cfRule type="cellIs" dxfId="4027" priority="566" operator="between">
      <formula>5</formula>
      <formula>4</formula>
    </cfRule>
  </conditionalFormatting>
  <conditionalFormatting sqref="AB76">
    <cfRule type="cellIs" dxfId="4026" priority="561" operator="equal">
      <formula>1</formula>
    </cfRule>
    <cfRule type="cellIs" dxfId="4025" priority="562" operator="equal">
      <formula>2</formula>
    </cfRule>
    <cfRule type="cellIs" dxfId="4024" priority="563" operator="equal">
      <formula>3</formula>
    </cfRule>
    <cfRule type="cellIs" dxfId="4023" priority="564" operator="between">
      <formula>4</formula>
      <formula>5</formula>
    </cfRule>
  </conditionalFormatting>
  <conditionalFormatting sqref="AO76">
    <cfRule type="cellIs" dxfId="4022" priority="525" operator="equal">
      <formula>1</formula>
    </cfRule>
    <cfRule type="cellIs" dxfId="4021" priority="526" operator="between">
      <formula>2</formula>
      <formula>3</formula>
    </cfRule>
    <cfRule type="cellIs" dxfId="4020" priority="527" operator="between">
      <formula>5</formula>
      <formula>4</formula>
    </cfRule>
  </conditionalFormatting>
  <conditionalFormatting sqref="AM76">
    <cfRule type="cellIs" dxfId="4019" priority="491" operator="equal">
      <formula>5</formula>
    </cfRule>
    <cfRule type="cellIs" dxfId="4018" priority="492" operator="equal">
      <formula>3</formula>
    </cfRule>
    <cfRule type="cellIs" dxfId="4017" priority="493" operator="equal">
      <formula>1</formula>
    </cfRule>
  </conditionalFormatting>
  <conditionalFormatting sqref="AN76">
    <cfRule type="cellIs" dxfId="4016" priority="528" operator="between">
      <formula>1</formula>
      <formula>2</formula>
    </cfRule>
    <cfRule type="cellIs" dxfId="4015" priority="529" operator="between">
      <formula>3</formula>
      <formula>4</formula>
    </cfRule>
    <cfRule type="cellIs" dxfId="4014" priority="530" operator="equal">
      <formula>5</formula>
    </cfRule>
  </conditionalFormatting>
  <conditionalFormatting sqref="AP76">
    <cfRule type="cellIs" dxfId="4013" priority="488" operator="between">
      <formula>5</formula>
      <formula>4</formula>
    </cfRule>
    <cfRule type="cellIs" dxfId="4012" priority="489" operator="between">
      <formula>3</formula>
      <formula>2</formula>
    </cfRule>
    <cfRule type="cellIs" dxfId="4011" priority="490" operator="equal">
      <formula>1</formula>
    </cfRule>
  </conditionalFormatting>
  <conditionalFormatting sqref="AQ76">
    <cfRule type="cellIs" dxfId="4010" priority="522" operator="equal">
      <formula>1</formula>
    </cfRule>
    <cfRule type="cellIs" dxfId="4009" priority="523" operator="between">
      <formula>2</formula>
      <formula>4</formula>
    </cfRule>
    <cfRule type="cellIs" dxfId="4008" priority="524" operator="equal">
      <formula>5</formula>
    </cfRule>
  </conditionalFormatting>
  <conditionalFormatting sqref="AR76">
    <cfRule type="cellIs" dxfId="4007" priority="453" operator="between">
      <formula>5</formula>
      <formula>4</formula>
    </cfRule>
    <cfRule type="cellIs" dxfId="4006" priority="454" operator="equal">
      <formula>3</formula>
    </cfRule>
    <cfRule type="cellIs" dxfId="4005" priority="455" operator="equal">
      <formula>2</formula>
    </cfRule>
    <cfRule type="cellIs" dxfId="4004" priority="456" operator="equal">
      <formula>1</formula>
    </cfRule>
  </conditionalFormatting>
  <conditionalFormatting sqref="AT76">
    <cfRule type="cellIs" dxfId="4003" priority="449" operator="equal">
      <formula>5</formula>
    </cfRule>
    <cfRule type="cellIs" dxfId="4002" priority="450" operator="between">
      <formula>3</formula>
      <formula>4</formula>
    </cfRule>
    <cfRule type="cellIs" dxfId="4001" priority="451" operator="equal">
      <formula>2</formula>
    </cfRule>
    <cfRule type="cellIs" dxfId="4000" priority="452" operator="equal">
      <formula>1</formula>
    </cfRule>
  </conditionalFormatting>
  <conditionalFormatting sqref="AU76">
    <cfRule type="cellIs" dxfId="3999" priority="486" operator="equal">
      <formula>1</formula>
    </cfRule>
    <cfRule type="cellIs" dxfId="3998" priority="487" operator="between">
      <formula>2</formula>
      <formula>3</formula>
    </cfRule>
    <cfRule type="cellIs" dxfId="3997" priority="506" operator="equal">
      <formula>5</formula>
    </cfRule>
  </conditionalFormatting>
  <conditionalFormatting sqref="AV76">
    <cfRule type="cellIs" dxfId="3996" priority="519" operator="equal">
      <formula>1</formula>
    </cfRule>
    <cfRule type="cellIs" dxfId="3995" priority="520" operator="between">
      <formula>2</formula>
      <formula>3</formula>
    </cfRule>
    <cfRule type="cellIs" dxfId="3994" priority="521" operator="between">
      <formula>5</formula>
      <formula>4</formula>
    </cfRule>
  </conditionalFormatting>
  <conditionalFormatting sqref="AW76">
    <cfRule type="cellIs" dxfId="3993" priority="483" operator="equal">
      <formula>5</formula>
    </cfRule>
    <cfRule type="cellIs" dxfId="3992" priority="484" operator="equal">
      <formula>3</formula>
    </cfRule>
    <cfRule type="cellIs" dxfId="3991" priority="485" operator="equal">
      <formula>1</formula>
    </cfRule>
  </conditionalFormatting>
  <conditionalFormatting sqref="AX76">
    <cfRule type="cellIs" dxfId="3990" priority="480" operator="equal">
      <formula>1</formula>
    </cfRule>
    <cfRule type="cellIs" dxfId="3989" priority="481" operator="between">
      <formula>3</formula>
      <formula>2</formula>
    </cfRule>
    <cfRule type="cellIs" dxfId="3988" priority="482" operator="equal">
      <formula>5</formula>
    </cfRule>
  </conditionalFormatting>
  <conditionalFormatting sqref="AY76">
    <cfRule type="cellIs" dxfId="3987" priority="517" operator="equal">
      <formula>1</formula>
    </cfRule>
    <cfRule type="cellIs" dxfId="3986" priority="518" operator="equal">
      <formula>5</formula>
    </cfRule>
  </conditionalFormatting>
  <conditionalFormatting sqref="AZ76">
    <cfRule type="cellIs" dxfId="3985" priority="477" operator="equal">
      <formula>1</formula>
    </cfRule>
    <cfRule type="cellIs" dxfId="3984" priority="478" operator="between">
      <formula>2</formula>
      <formula>3</formula>
    </cfRule>
    <cfRule type="cellIs" dxfId="3983" priority="479" operator="between">
      <formula>5</formula>
      <formula>4</formula>
    </cfRule>
  </conditionalFormatting>
  <conditionalFormatting sqref="BA76">
    <cfRule type="cellIs" dxfId="3982" priority="474" operator="equal">
      <formula>1</formula>
    </cfRule>
    <cfRule type="cellIs" dxfId="3981" priority="475" operator="between">
      <formula>2</formula>
      <formula>4</formula>
    </cfRule>
    <cfRule type="cellIs" dxfId="3980" priority="476" operator="equal">
      <formula>5</formula>
    </cfRule>
  </conditionalFormatting>
  <conditionalFormatting sqref="O76">
    <cfRule type="cellIs" dxfId="3979" priority="557" operator="equal">
      <formula>1</formula>
    </cfRule>
    <cfRule type="cellIs" dxfId="3978" priority="558" operator="between">
      <formula>2</formula>
      <formula>4</formula>
    </cfRule>
    <cfRule type="cellIs" dxfId="3977" priority="559" operator="equal">
      <formula>5</formula>
    </cfRule>
  </conditionalFormatting>
  <conditionalFormatting sqref="U76">
    <cfRule type="cellIs" dxfId="3976" priority="448" operator="equal">
      <formula>1</formula>
    </cfRule>
  </conditionalFormatting>
  <conditionalFormatting sqref="U76">
    <cfRule type="cellIs" dxfId="3975" priority="446" operator="between">
      <formula>4</formula>
      <formula>5</formula>
    </cfRule>
    <cfRule type="cellIs" dxfId="3974" priority="447" operator="between">
      <formula>2</formula>
      <formula>3</formula>
    </cfRule>
  </conditionalFormatting>
  <conditionalFormatting sqref="W76">
    <cfRule type="cellIs" dxfId="3973" priority="540" operator="equal">
      <formula>1</formula>
    </cfRule>
    <cfRule type="cellIs" dxfId="3972" priority="541" operator="equal">
      <formula>3</formula>
    </cfRule>
    <cfRule type="cellIs" dxfId="3971" priority="542" operator="between">
      <formula>4</formula>
      <formula>5</formula>
    </cfRule>
  </conditionalFormatting>
  <conditionalFormatting sqref="X76">
    <cfRule type="cellIs" dxfId="3970" priority="537" operator="between">
      <formula>1</formula>
      <formula>2</formula>
    </cfRule>
    <cfRule type="cellIs" dxfId="3969" priority="538" operator="equal">
      <formula>3</formula>
    </cfRule>
    <cfRule type="cellIs" dxfId="3968" priority="539" operator="between">
      <formula>5</formula>
      <formula>4</formula>
    </cfRule>
  </conditionalFormatting>
  <conditionalFormatting sqref="Z76">
    <cfRule type="cellIs" dxfId="3967" priority="531" operator="equal">
      <formula>2</formula>
    </cfRule>
    <cfRule type="cellIs" dxfId="3966" priority="532" operator="equal">
      <formula>3</formula>
    </cfRule>
    <cfRule type="cellIs" dxfId="3965" priority="533" operator="equal">
      <formula>4</formula>
    </cfRule>
  </conditionalFormatting>
  <conditionalFormatting sqref="AH76">
    <cfRule type="cellIs" dxfId="3964" priority="500" operator="between">
      <formula>1</formula>
      <formula>2</formula>
    </cfRule>
    <cfRule type="cellIs" dxfId="3963" priority="501" operator="equal">
      <formula>3</formula>
    </cfRule>
    <cfRule type="cellIs" dxfId="3962" priority="502" operator="between">
      <formula>5</formula>
      <formula>4</formula>
    </cfRule>
  </conditionalFormatting>
  <conditionalFormatting sqref="AI76">
    <cfRule type="cellIs" dxfId="3961" priority="497" operator="equal">
      <formula>1</formula>
    </cfRule>
    <cfRule type="cellIs" dxfId="3960" priority="498" operator="equal">
      <formula>3</formula>
    </cfRule>
    <cfRule type="cellIs" dxfId="3959" priority="499" operator="between">
      <formula>4</formula>
      <formula>5</formula>
    </cfRule>
  </conditionalFormatting>
  <conditionalFormatting sqref="AK76">
    <cfRule type="cellIs" dxfId="3958" priority="441" operator="equal">
      <formula>4</formula>
    </cfRule>
    <cfRule type="cellIs" dxfId="3957" priority="442" operator="equal">
      <formula>2</formula>
    </cfRule>
  </conditionalFormatting>
  <conditionalFormatting sqref="BC76">
    <cfRule type="cellIs" dxfId="3956" priority="514" operator="between">
      <formula>1</formula>
      <formula>2</formula>
    </cfRule>
    <cfRule type="cellIs" dxfId="3955" priority="515" operator="equal">
      <formula>3</formula>
    </cfRule>
    <cfRule type="cellIs" dxfId="3954" priority="516" operator="between">
      <formula>5</formula>
      <formula>4</formula>
    </cfRule>
  </conditionalFormatting>
  <conditionalFormatting sqref="BD76">
    <cfRule type="cellIs" dxfId="3953" priority="511" operator="equal">
      <formula>1</formula>
    </cfRule>
    <cfRule type="cellIs" dxfId="3952" priority="512" operator="between">
      <formula>2</formula>
      <formula>3</formula>
    </cfRule>
    <cfRule type="cellIs" dxfId="3951" priority="513" operator="between">
      <formula>5</formula>
      <formula>4</formula>
    </cfRule>
  </conditionalFormatting>
  <conditionalFormatting sqref="BF76">
    <cfRule type="cellIs" dxfId="3950" priority="471" operator="equal">
      <formula>1</formula>
    </cfRule>
    <cfRule type="cellIs" dxfId="3949" priority="472" operator="between">
      <formula>2</formula>
      <formula>4</formula>
    </cfRule>
    <cfRule type="cellIs" dxfId="3948" priority="473" operator="equal">
      <formula>5</formula>
    </cfRule>
  </conditionalFormatting>
  <conditionalFormatting sqref="BG76">
    <cfRule type="cellIs" dxfId="3947" priority="440" operator="equal">
      <formula>5</formula>
    </cfRule>
    <cfRule type="cellIs" dxfId="3946" priority="554" operator="equal">
      <formula>1</formula>
    </cfRule>
    <cfRule type="cellIs" dxfId="3945" priority="555" operator="equal">
      <formula>2</formula>
    </cfRule>
    <cfRule type="cellIs" dxfId="3944" priority="556" operator="equal">
      <formula>4</formula>
    </cfRule>
  </conditionalFormatting>
  <conditionalFormatting sqref="BJ76">
    <cfRule type="cellIs" dxfId="3943" priority="468" operator="equal">
      <formula>5</formula>
    </cfRule>
    <cfRule type="cellIs" dxfId="3942" priority="469" operator="equal">
      <formula>3</formula>
    </cfRule>
    <cfRule type="cellIs" dxfId="3941" priority="470" operator="equal">
      <formula>1</formula>
    </cfRule>
  </conditionalFormatting>
  <conditionalFormatting sqref="BK76">
    <cfRule type="cellIs" dxfId="3940" priority="437" operator="equal">
      <formula>5</formula>
    </cfRule>
    <cfRule type="cellIs" dxfId="3939" priority="438" operator="equal">
      <formula>3</formula>
    </cfRule>
    <cfRule type="cellIs" dxfId="3938" priority="439" operator="equal">
      <formula>1</formula>
    </cfRule>
  </conditionalFormatting>
  <conditionalFormatting sqref="BL76">
    <cfRule type="cellIs" dxfId="3937" priority="507" operator="equal">
      <formula>1</formula>
    </cfRule>
    <cfRule type="cellIs" dxfId="3936" priority="508" operator="between">
      <formula>2</formula>
      <formula>3</formula>
    </cfRule>
    <cfRule type="cellIs" dxfId="3935" priority="509" operator="between">
      <formula>5</formula>
      <formula>4</formula>
    </cfRule>
  </conditionalFormatting>
  <conditionalFormatting sqref="BM76">
    <cfRule type="cellIs" dxfId="3934" priority="436" operator="between">
      <formula>4</formula>
      <formula>5</formula>
    </cfRule>
    <cfRule type="cellIs" dxfId="3933" priority="466" operator="equal">
      <formula>2</formula>
    </cfRule>
    <cfRule type="cellIs" dxfId="3932" priority="467" operator="equal">
      <formula>1</formula>
    </cfRule>
  </conditionalFormatting>
  <conditionalFormatting sqref="BN76">
    <cfRule type="cellIs" dxfId="3931" priority="463" operator="equal">
      <formula>1</formula>
    </cfRule>
    <cfRule type="cellIs" dxfId="3930" priority="464" operator="between">
      <formula>2</formula>
      <formula>3</formula>
    </cfRule>
    <cfRule type="cellIs" dxfId="3929" priority="465" operator="between">
      <formula>5</formula>
      <formula>4</formula>
    </cfRule>
  </conditionalFormatting>
  <conditionalFormatting sqref="BP76">
    <cfRule type="cellIs" dxfId="3928" priority="460" operator="equal">
      <formula>1</formula>
    </cfRule>
    <cfRule type="cellIs" dxfId="3927" priority="461" operator="between">
      <formula>2</formula>
      <formula>4</formula>
    </cfRule>
    <cfRule type="cellIs" dxfId="3926" priority="462" operator="equal">
      <formula>5</formula>
    </cfRule>
  </conditionalFormatting>
  <conditionalFormatting sqref="BQ76">
    <cfRule type="cellIs" dxfId="3925" priority="457" operator="between">
      <formula>1</formula>
      <formula>2</formula>
    </cfRule>
    <cfRule type="cellIs" dxfId="3924" priority="458" operator="equal">
      <formula>3</formula>
    </cfRule>
    <cfRule type="cellIs" dxfId="3923" priority="459" operator="equal">
      <formula>5</formula>
    </cfRule>
  </conditionalFormatting>
  <conditionalFormatting sqref="BS76">
    <cfRule type="cellIs" dxfId="3922" priority="433" operator="equal">
      <formula>5</formula>
    </cfRule>
    <cfRule type="cellIs" dxfId="3921" priority="434" operator="between">
      <formula>2</formula>
      <formula>4</formula>
    </cfRule>
    <cfRule type="cellIs" dxfId="3920" priority="435" operator="equal">
      <formula>1</formula>
    </cfRule>
  </conditionalFormatting>
  <conditionalFormatting sqref="BT76">
    <cfRule type="cellIs" dxfId="3919" priority="430" operator="between">
      <formula>4</formula>
      <formula>5</formula>
    </cfRule>
    <cfRule type="cellIs" dxfId="3918" priority="431" operator="between">
      <formula>2</formula>
      <formula>3</formula>
    </cfRule>
    <cfRule type="cellIs" dxfId="3917" priority="432" operator="equal">
      <formula>1</formula>
    </cfRule>
  </conditionalFormatting>
  <conditionalFormatting sqref="BU76">
    <cfRule type="cellIs" dxfId="3916" priority="427" operator="between">
      <formula>4</formula>
      <formula>5</formula>
    </cfRule>
    <cfRule type="cellIs" dxfId="3915" priority="428" operator="equal">
      <formula>3</formula>
    </cfRule>
    <cfRule type="cellIs" dxfId="3914" priority="429" operator="between">
      <formula>1</formula>
      <formula>2</formula>
    </cfRule>
  </conditionalFormatting>
  <conditionalFormatting sqref="CG76 BY76:CB76 BV76:BW76 CE76">
    <cfRule type="cellIs" dxfId="3913" priority="424" operator="between">
      <formula>4</formula>
      <formula>5</formula>
    </cfRule>
    <cfRule type="cellIs" dxfId="3912" priority="425" operator="between">
      <formula>2</formula>
      <formula>3</formula>
    </cfRule>
    <cfRule type="cellIs" dxfId="3911" priority="426" operator="equal">
      <formula>1</formula>
    </cfRule>
  </conditionalFormatting>
  <conditionalFormatting sqref="CK76">
    <cfRule type="cellIs" dxfId="3910" priority="421" operator="equal">
      <formula>5</formula>
    </cfRule>
    <cfRule type="cellIs" dxfId="3909" priority="422" operator="equal">
      <formula>3</formula>
    </cfRule>
    <cfRule type="cellIs" dxfId="3908" priority="423" operator="equal">
      <formula>1</formula>
    </cfRule>
  </conditionalFormatting>
  <conditionalFormatting sqref="S76">
    <cfRule type="cellIs" dxfId="3907" priority="543" operator="between">
      <formula>1</formula>
      <formula>2</formula>
    </cfRule>
    <cfRule type="cellIs" dxfId="3906" priority="544" operator="equal">
      <formula>3</formula>
    </cfRule>
    <cfRule type="cellIs" dxfId="3905" priority="545" operator="equal">
      <formula>5</formula>
    </cfRule>
  </conditionalFormatting>
  <conditionalFormatting sqref="M76">
    <cfRule type="cellIs" dxfId="3904" priority="419" operator="equal">
      <formula>1</formula>
    </cfRule>
    <cfRule type="cellIs" dxfId="3903" priority="420" operator="equal">
      <formula>5</formula>
    </cfRule>
  </conditionalFormatting>
  <conditionalFormatting sqref="P88">
    <cfRule type="cellIs" dxfId="3902" priority="410" operator="between">
      <formula>1</formula>
      <formula>2</formula>
    </cfRule>
    <cfRule type="cellIs" dxfId="3901" priority="415" operator="equal">
      <formula>3</formula>
    </cfRule>
    <cfRule type="cellIs" dxfId="3900" priority="416" operator="between">
      <formula>5</formula>
      <formula>4</formula>
    </cfRule>
  </conditionalFormatting>
  <conditionalFormatting sqref="AB88">
    <cfRule type="cellIs" dxfId="3899" priority="411" operator="equal">
      <formula>1</formula>
    </cfRule>
    <cfRule type="cellIs" dxfId="3898" priority="412" operator="equal">
      <formula>2</formula>
    </cfRule>
    <cfRule type="cellIs" dxfId="3897" priority="413" operator="equal">
      <formula>3</formula>
    </cfRule>
    <cfRule type="cellIs" dxfId="3896" priority="414" operator="between">
      <formula>4</formula>
      <formula>5</formula>
    </cfRule>
  </conditionalFormatting>
  <conditionalFormatting sqref="AO88">
    <cfRule type="cellIs" dxfId="3895" priority="375" operator="equal">
      <formula>1</formula>
    </cfRule>
    <cfRule type="cellIs" dxfId="3894" priority="376" operator="between">
      <formula>2</formula>
      <formula>3</formula>
    </cfRule>
    <cfRule type="cellIs" dxfId="3893" priority="377" operator="between">
      <formula>5</formula>
      <formula>4</formula>
    </cfRule>
  </conditionalFormatting>
  <conditionalFormatting sqref="AM88">
    <cfRule type="cellIs" dxfId="3892" priority="341" operator="equal">
      <formula>5</formula>
    </cfRule>
    <cfRule type="cellIs" dxfId="3891" priority="342" operator="equal">
      <formula>3</formula>
    </cfRule>
    <cfRule type="cellIs" dxfId="3890" priority="343" operator="equal">
      <formula>1</formula>
    </cfRule>
  </conditionalFormatting>
  <conditionalFormatting sqref="AN88">
    <cfRule type="cellIs" dxfId="3889" priority="378" operator="between">
      <formula>1</formula>
      <formula>2</formula>
    </cfRule>
    <cfRule type="cellIs" dxfId="3888" priority="379" operator="between">
      <formula>3</formula>
      <formula>4</formula>
    </cfRule>
    <cfRule type="cellIs" dxfId="3887" priority="380" operator="equal">
      <formula>5</formula>
    </cfRule>
  </conditionalFormatting>
  <conditionalFormatting sqref="AP88">
    <cfRule type="cellIs" dxfId="3886" priority="338" operator="between">
      <formula>5</formula>
      <formula>4</formula>
    </cfRule>
    <cfRule type="cellIs" dxfId="3885" priority="339" operator="between">
      <formula>3</formula>
      <formula>2</formula>
    </cfRule>
    <cfRule type="cellIs" dxfId="3884" priority="340" operator="equal">
      <formula>1</formula>
    </cfRule>
  </conditionalFormatting>
  <conditionalFormatting sqref="AQ88">
    <cfRule type="cellIs" dxfId="3883" priority="372" operator="equal">
      <formula>1</formula>
    </cfRule>
    <cfRule type="cellIs" dxfId="3882" priority="373" operator="between">
      <formula>2</formula>
      <formula>4</formula>
    </cfRule>
    <cfRule type="cellIs" dxfId="3881" priority="374" operator="equal">
      <formula>5</formula>
    </cfRule>
  </conditionalFormatting>
  <conditionalFormatting sqref="AR88">
    <cfRule type="cellIs" dxfId="3880" priority="303" operator="between">
      <formula>5</formula>
      <formula>4</formula>
    </cfRule>
    <cfRule type="cellIs" dxfId="3879" priority="304" operator="equal">
      <formula>3</formula>
    </cfRule>
    <cfRule type="cellIs" dxfId="3878" priority="305" operator="equal">
      <formula>2</formula>
    </cfRule>
    <cfRule type="cellIs" dxfId="3877" priority="306" operator="equal">
      <formula>1</formula>
    </cfRule>
  </conditionalFormatting>
  <conditionalFormatting sqref="AT88">
    <cfRule type="cellIs" dxfId="3876" priority="299" operator="equal">
      <formula>5</formula>
    </cfRule>
    <cfRule type="cellIs" dxfId="3875" priority="300" operator="between">
      <formula>3</formula>
      <formula>4</formula>
    </cfRule>
    <cfRule type="cellIs" dxfId="3874" priority="301" operator="equal">
      <formula>2</formula>
    </cfRule>
    <cfRule type="cellIs" dxfId="3873" priority="302" operator="equal">
      <formula>1</formula>
    </cfRule>
  </conditionalFormatting>
  <conditionalFormatting sqref="AU88">
    <cfRule type="cellIs" dxfId="3872" priority="336" operator="equal">
      <formula>1</formula>
    </cfRule>
    <cfRule type="cellIs" dxfId="3871" priority="337" operator="between">
      <formula>2</formula>
      <formula>3</formula>
    </cfRule>
    <cfRule type="cellIs" dxfId="3870" priority="356" operator="equal">
      <formula>5</formula>
    </cfRule>
  </conditionalFormatting>
  <conditionalFormatting sqref="AV88">
    <cfRule type="cellIs" dxfId="3869" priority="369" operator="equal">
      <formula>1</formula>
    </cfRule>
    <cfRule type="cellIs" dxfId="3868" priority="370" operator="between">
      <formula>2</formula>
      <formula>3</formula>
    </cfRule>
    <cfRule type="cellIs" dxfId="3867" priority="371" operator="between">
      <formula>5</formula>
      <formula>4</formula>
    </cfRule>
  </conditionalFormatting>
  <conditionalFormatting sqref="AW88">
    <cfRule type="cellIs" dxfId="3866" priority="333" operator="equal">
      <formula>5</formula>
    </cfRule>
    <cfRule type="cellIs" dxfId="3865" priority="334" operator="equal">
      <formula>3</formula>
    </cfRule>
    <cfRule type="cellIs" dxfId="3864" priority="335" operator="equal">
      <formula>1</formula>
    </cfRule>
  </conditionalFormatting>
  <conditionalFormatting sqref="AX88">
    <cfRule type="cellIs" dxfId="3863" priority="330" operator="equal">
      <formula>1</formula>
    </cfRule>
    <cfRule type="cellIs" dxfId="3862" priority="331" operator="between">
      <formula>3</formula>
      <formula>2</formula>
    </cfRule>
    <cfRule type="cellIs" dxfId="3861" priority="332" operator="equal">
      <formula>5</formula>
    </cfRule>
  </conditionalFormatting>
  <conditionalFormatting sqref="AY88">
    <cfRule type="cellIs" dxfId="3860" priority="367" operator="equal">
      <formula>1</formula>
    </cfRule>
    <cfRule type="cellIs" dxfId="3859" priority="368" operator="equal">
      <formula>5</formula>
    </cfRule>
  </conditionalFormatting>
  <conditionalFormatting sqref="AZ88">
    <cfRule type="cellIs" dxfId="3858" priority="327" operator="equal">
      <formula>1</formula>
    </cfRule>
    <cfRule type="cellIs" dxfId="3857" priority="328" operator="between">
      <formula>2</formula>
      <formula>3</formula>
    </cfRule>
    <cfRule type="cellIs" dxfId="3856" priority="329" operator="between">
      <formula>5</formula>
      <formula>4</formula>
    </cfRule>
  </conditionalFormatting>
  <conditionalFormatting sqref="BA88">
    <cfRule type="cellIs" dxfId="3855" priority="324" operator="equal">
      <formula>1</formula>
    </cfRule>
    <cfRule type="cellIs" dxfId="3854" priority="325" operator="between">
      <formula>2</formula>
      <formula>4</formula>
    </cfRule>
    <cfRule type="cellIs" dxfId="3853" priority="326" operator="equal">
      <formula>5</formula>
    </cfRule>
  </conditionalFormatting>
  <conditionalFormatting sqref="O88">
    <cfRule type="cellIs" dxfId="3852" priority="407" operator="equal">
      <formula>1</formula>
    </cfRule>
    <cfRule type="cellIs" dxfId="3851" priority="408" operator="between">
      <formula>2</formula>
      <formula>4</formula>
    </cfRule>
    <cfRule type="cellIs" dxfId="3850" priority="409" operator="equal">
      <formula>5</formula>
    </cfRule>
  </conditionalFormatting>
  <conditionalFormatting sqref="U88">
    <cfRule type="cellIs" dxfId="3849" priority="298" operator="equal">
      <formula>1</formula>
    </cfRule>
  </conditionalFormatting>
  <conditionalFormatting sqref="U88">
    <cfRule type="cellIs" dxfId="3848" priority="296" operator="between">
      <formula>4</formula>
      <formula>5</formula>
    </cfRule>
    <cfRule type="cellIs" dxfId="3847" priority="297" operator="between">
      <formula>2</formula>
      <formula>3</formula>
    </cfRule>
  </conditionalFormatting>
  <conditionalFormatting sqref="W88">
    <cfRule type="cellIs" dxfId="3846" priority="390" operator="equal">
      <formula>1</formula>
    </cfRule>
    <cfRule type="cellIs" dxfId="3845" priority="391" operator="equal">
      <formula>3</formula>
    </cfRule>
    <cfRule type="cellIs" dxfId="3844" priority="392" operator="between">
      <formula>4</formula>
      <formula>5</formula>
    </cfRule>
  </conditionalFormatting>
  <conditionalFormatting sqref="X88">
    <cfRule type="cellIs" dxfId="3843" priority="387" operator="between">
      <formula>1</formula>
      <formula>2</formula>
    </cfRule>
    <cfRule type="cellIs" dxfId="3842" priority="388" operator="equal">
      <formula>3</formula>
    </cfRule>
    <cfRule type="cellIs" dxfId="3841" priority="389" operator="between">
      <formula>5</formula>
      <formula>4</formula>
    </cfRule>
  </conditionalFormatting>
  <conditionalFormatting sqref="Z88">
    <cfRule type="cellIs" dxfId="3840" priority="381" operator="equal">
      <formula>2</formula>
    </cfRule>
    <cfRule type="cellIs" dxfId="3839" priority="382" operator="equal">
      <formula>3</formula>
    </cfRule>
    <cfRule type="cellIs" dxfId="3838" priority="383" operator="equal">
      <formula>4</formula>
    </cfRule>
  </conditionalFormatting>
  <conditionalFormatting sqref="AH88">
    <cfRule type="cellIs" dxfId="3837" priority="350" operator="between">
      <formula>1</formula>
      <formula>2</formula>
    </cfRule>
    <cfRule type="cellIs" dxfId="3836" priority="351" operator="equal">
      <formula>3</formula>
    </cfRule>
    <cfRule type="cellIs" dxfId="3835" priority="352" operator="between">
      <formula>5</formula>
      <formula>4</formula>
    </cfRule>
  </conditionalFormatting>
  <conditionalFormatting sqref="AI88">
    <cfRule type="cellIs" dxfId="3834" priority="347" operator="equal">
      <formula>1</formula>
    </cfRule>
    <cfRule type="cellIs" dxfId="3833" priority="348" operator="equal">
      <formula>3</formula>
    </cfRule>
    <cfRule type="cellIs" dxfId="3832" priority="349" operator="between">
      <formula>4</formula>
      <formula>5</formula>
    </cfRule>
  </conditionalFormatting>
  <conditionalFormatting sqref="AK88">
    <cfRule type="cellIs" dxfId="3831" priority="291" operator="equal">
      <formula>4</formula>
    </cfRule>
    <cfRule type="cellIs" dxfId="3830" priority="292" operator="equal">
      <formula>2</formula>
    </cfRule>
  </conditionalFormatting>
  <conditionalFormatting sqref="BC88">
    <cfRule type="cellIs" dxfId="3829" priority="364" operator="between">
      <formula>1</formula>
      <formula>2</formula>
    </cfRule>
    <cfRule type="cellIs" dxfId="3828" priority="365" operator="equal">
      <formula>3</formula>
    </cfRule>
    <cfRule type="cellIs" dxfId="3827" priority="366" operator="between">
      <formula>5</formula>
      <formula>4</formula>
    </cfRule>
  </conditionalFormatting>
  <conditionalFormatting sqref="BD88">
    <cfRule type="cellIs" dxfId="3826" priority="361" operator="equal">
      <formula>1</formula>
    </cfRule>
    <cfRule type="cellIs" dxfId="3825" priority="362" operator="between">
      <formula>2</formula>
      <formula>3</formula>
    </cfRule>
    <cfRule type="cellIs" dxfId="3824" priority="363" operator="between">
      <formula>5</formula>
      <formula>4</formula>
    </cfRule>
  </conditionalFormatting>
  <conditionalFormatting sqref="BF88">
    <cfRule type="cellIs" dxfId="3823" priority="321" operator="equal">
      <formula>1</formula>
    </cfRule>
    <cfRule type="cellIs" dxfId="3822" priority="322" operator="between">
      <formula>2</formula>
      <formula>4</formula>
    </cfRule>
    <cfRule type="cellIs" dxfId="3821" priority="323" operator="equal">
      <formula>5</formula>
    </cfRule>
  </conditionalFormatting>
  <conditionalFormatting sqref="BG88">
    <cfRule type="cellIs" dxfId="3820" priority="290" operator="equal">
      <formula>5</formula>
    </cfRule>
    <cfRule type="cellIs" dxfId="3819" priority="404" operator="equal">
      <formula>1</formula>
    </cfRule>
    <cfRule type="cellIs" dxfId="3818" priority="405" operator="equal">
      <formula>2</formula>
    </cfRule>
    <cfRule type="cellIs" dxfId="3817" priority="406" operator="equal">
      <formula>4</formula>
    </cfRule>
  </conditionalFormatting>
  <conditionalFormatting sqref="BJ88">
    <cfRule type="cellIs" dxfId="3816" priority="318" operator="equal">
      <formula>5</formula>
    </cfRule>
    <cfRule type="cellIs" dxfId="3815" priority="319" operator="equal">
      <formula>3</formula>
    </cfRule>
    <cfRule type="cellIs" dxfId="3814" priority="320" operator="equal">
      <formula>1</formula>
    </cfRule>
  </conditionalFormatting>
  <conditionalFormatting sqref="BK88">
    <cfRule type="cellIs" dxfId="3813" priority="287" operator="equal">
      <formula>5</formula>
    </cfRule>
    <cfRule type="cellIs" dxfId="3812" priority="288" operator="equal">
      <formula>3</formula>
    </cfRule>
    <cfRule type="cellIs" dxfId="3811" priority="289" operator="equal">
      <formula>1</formula>
    </cfRule>
  </conditionalFormatting>
  <conditionalFormatting sqref="BL88">
    <cfRule type="cellIs" dxfId="3810" priority="357" operator="equal">
      <formula>1</formula>
    </cfRule>
    <cfRule type="cellIs" dxfId="3809" priority="358" operator="between">
      <formula>2</formula>
      <formula>3</formula>
    </cfRule>
    <cfRule type="cellIs" dxfId="3808" priority="359" operator="between">
      <formula>5</formula>
      <formula>4</formula>
    </cfRule>
  </conditionalFormatting>
  <conditionalFormatting sqref="BM88">
    <cfRule type="cellIs" dxfId="3807" priority="286" operator="between">
      <formula>4</formula>
      <formula>5</formula>
    </cfRule>
    <cfRule type="cellIs" dxfId="3806" priority="316" operator="equal">
      <formula>2</formula>
    </cfRule>
    <cfRule type="cellIs" dxfId="3805" priority="317" operator="equal">
      <formula>1</formula>
    </cfRule>
  </conditionalFormatting>
  <conditionalFormatting sqref="BN88">
    <cfRule type="cellIs" dxfId="3804" priority="313" operator="equal">
      <formula>1</formula>
    </cfRule>
    <cfRule type="cellIs" dxfId="3803" priority="314" operator="between">
      <formula>2</formula>
      <formula>3</formula>
    </cfRule>
    <cfRule type="cellIs" dxfId="3802" priority="315" operator="between">
      <formula>5</formula>
      <formula>4</formula>
    </cfRule>
  </conditionalFormatting>
  <conditionalFormatting sqref="BP88">
    <cfRule type="cellIs" dxfId="3801" priority="310" operator="equal">
      <formula>1</formula>
    </cfRule>
    <cfRule type="cellIs" dxfId="3800" priority="311" operator="between">
      <formula>2</formula>
      <formula>4</formula>
    </cfRule>
    <cfRule type="cellIs" dxfId="3799" priority="312" operator="equal">
      <formula>5</formula>
    </cfRule>
  </conditionalFormatting>
  <conditionalFormatting sqref="BQ88">
    <cfRule type="cellIs" dxfId="3798" priority="307" operator="between">
      <formula>1</formula>
      <formula>2</formula>
    </cfRule>
    <cfRule type="cellIs" dxfId="3797" priority="308" operator="equal">
      <formula>3</formula>
    </cfRule>
    <cfRule type="cellIs" dxfId="3796" priority="309" operator="equal">
      <formula>5</formula>
    </cfRule>
  </conditionalFormatting>
  <conditionalFormatting sqref="BS88">
    <cfRule type="cellIs" dxfId="3795" priority="283" operator="equal">
      <formula>5</formula>
    </cfRule>
    <cfRule type="cellIs" dxfId="3794" priority="284" operator="between">
      <formula>2</formula>
      <formula>4</formula>
    </cfRule>
    <cfRule type="cellIs" dxfId="3793" priority="285" operator="equal">
      <formula>1</formula>
    </cfRule>
  </conditionalFormatting>
  <conditionalFormatting sqref="BT88">
    <cfRule type="cellIs" dxfId="3792" priority="280" operator="between">
      <formula>4</formula>
      <formula>5</formula>
    </cfRule>
    <cfRule type="cellIs" dxfId="3791" priority="281" operator="between">
      <formula>2</formula>
      <formula>3</formula>
    </cfRule>
    <cfRule type="cellIs" dxfId="3790" priority="282" operator="equal">
      <formula>1</formula>
    </cfRule>
  </conditionalFormatting>
  <conditionalFormatting sqref="BU88">
    <cfRule type="cellIs" dxfId="3789" priority="277" operator="between">
      <formula>4</formula>
      <formula>5</formula>
    </cfRule>
    <cfRule type="cellIs" dxfId="3788" priority="278" operator="equal">
      <formula>3</formula>
    </cfRule>
    <cfRule type="cellIs" dxfId="3787" priority="279" operator="between">
      <formula>1</formula>
      <formula>2</formula>
    </cfRule>
  </conditionalFormatting>
  <conditionalFormatting sqref="CG88 BY88:CB88 BV88:BW88 CE88">
    <cfRule type="cellIs" dxfId="3786" priority="274" operator="between">
      <formula>4</formula>
      <formula>5</formula>
    </cfRule>
    <cfRule type="cellIs" dxfId="3785" priority="275" operator="between">
      <formula>2</formula>
      <formula>3</formula>
    </cfRule>
    <cfRule type="cellIs" dxfId="3784" priority="276" operator="equal">
      <formula>1</formula>
    </cfRule>
  </conditionalFormatting>
  <conditionalFormatting sqref="CK88">
    <cfRule type="cellIs" dxfId="3783" priority="271" operator="equal">
      <formula>5</formula>
    </cfRule>
    <cfRule type="cellIs" dxfId="3782" priority="272" operator="equal">
      <formula>3</formula>
    </cfRule>
    <cfRule type="cellIs" dxfId="3781" priority="273" operator="equal">
      <formula>1</formula>
    </cfRule>
  </conditionalFormatting>
  <conditionalFormatting sqref="S88">
    <cfRule type="cellIs" dxfId="3780" priority="393" operator="between">
      <formula>1</formula>
      <formula>2</formula>
    </cfRule>
    <cfRule type="cellIs" dxfId="3779" priority="394" operator="equal">
      <formula>3</formula>
    </cfRule>
    <cfRule type="cellIs" dxfId="3778" priority="395" operator="equal">
      <formula>5</formula>
    </cfRule>
  </conditionalFormatting>
  <conditionalFormatting sqref="M88">
    <cfRule type="cellIs" dxfId="3777" priority="269" operator="equal">
      <formula>1</formula>
    </cfRule>
    <cfRule type="cellIs" dxfId="3776" priority="270" operator="equal">
      <formula>5</formula>
    </cfRule>
  </conditionalFormatting>
  <conditionalFormatting sqref="CE22:CE23 BV22:BW23 BY22:CB23 CG22:CG23">
    <cfRule type="cellIs" dxfId="3775" priority="255" operator="between">
      <formula>4</formula>
      <formula>5</formula>
    </cfRule>
    <cfRule type="cellIs" dxfId="3774" priority="256" operator="between">
      <formula>2</formula>
      <formula>3</formula>
    </cfRule>
    <cfRule type="cellIs" dxfId="3773" priority="257" operator="equal">
      <formula>1</formula>
    </cfRule>
  </conditionalFormatting>
  <conditionalFormatting sqref="BS22:BS23">
    <cfRule type="cellIs" dxfId="3772" priority="264" operator="equal">
      <formula>5</formula>
    </cfRule>
    <cfRule type="cellIs" dxfId="3771" priority="265" operator="between">
      <formula>2</formula>
      <formula>4</formula>
    </cfRule>
    <cfRule type="cellIs" dxfId="3770" priority="266" operator="equal">
      <formula>1</formula>
    </cfRule>
  </conditionalFormatting>
  <conditionalFormatting sqref="BT22:BT23">
    <cfRule type="cellIs" dxfId="3769" priority="261" operator="between">
      <formula>4</formula>
      <formula>5</formula>
    </cfRule>
    <cfRule type="cellIs" dxfId="3768" priority="262" operator="between">
      <formula>2</formula>
      <formula>3</formula>
    </cfRule>
    <cfRule type="cellIs" dxfId="3767" priority="263" operator="equal">
      <formula>1</formula>
    </cfRule>
  </conditionalFormatting>
  <conditionalFormatting sqref="BU22:BU23">
    <cfRule type="cellIs" dxfId="3766" priority="258" operator="between">
      <formula>4</formula>
      <formula>5</formula>
    </cfRule>
    <cfRule type="cellIs" dxfId="3765" priority="259" operator="equal">
      <formula>3</formula>
    </cfRule>
    <cfRule type="cellIs" dxfId="3764" priority="260" operator="between">
      <formula>1</formula>
      <formula>2</formula>
    </cfRule>
  </conditionalFormatting>
  <conditionalFormatting sqref="CG129:CG131 BY129:CB131 BV129:BW131 CE129:CE131">
    <cfRule type="cellIs" dxfId="3763" priority="195" operator="between">
      <formula>4</formula>
      <formula>5</formula>
    </cfRule>
    <cfRule type="cellIs" dxfId="3762" priority="196" operator="between">
      <formula>2</formula>
      <formula>3</formula>
    </cfRule>
    <cfRule type="cellIs" dxfId="3761" priority="197" operator="equal">
      <formula>1</formula>
    </cfRule>
  </conditionalFormatting>
  <conditionalFormatting sqref="BS52">
    <cfRule type="cellIs" dxfId="3760" priority="252" operator="equal">
      <formula>5</formula>
    </cfRule>
    <cfRule type="cellIs" dxfId="3759" priority="253" operator="between">
      <formula>2</formula>
      <formula>4</formula>
    </cfRule>
    <cfRule type="cellIs" dxfId="3758" priority="254" operator="equal">
      <formula>1</formula>
    </cfRule>
  </conditionalFormatting>
  <conditionalFormatting sqref="BT52">
    <cfRule type="cellIs" dxfId="3757" priority="249" operator="between">
      <formula>4</formula>
      <formula>5</formula>
    </cfRule>
    <cfRule type="cellIs" dxfId="3756" priority="250" operator="between">
      <formula>2</formula>
      <formula>3</formula>
    </cfRule>
    <cfRule type="cellIs" dxfId="3755" priority="251" operator="equal">
      <formula>1</formula>
    </cfRule>
  </conditionalFormatting>
  <conditionalFormatting sqref="BU52">
    <cfRule type="cellIs" dxfId="3754" priority="246" operator="between">
      <formula>4</formula>
      <formula>5</formula>
    </cfRule>
    <cfRule type="cellIs" dxfId="3753" priority="247" operator="equal">
      <formula>3</formula>
    </cfRule>
    <cfRule type="cellIs" dxfId="3752" priority="248" operator="between">
      <formula>1</formula>
      <formula>2</formula>
    </cfRule>
  </conditionalFormatting>
  <conditionalFormatting sqref="CG52 BY52:CB52 BV52:BW52 CE52">
    <cfRule type="cellIs" dxfId="3751" priority="243" operator="between">
      <formula>4</formula>
      <formula>5</formula>
    </cfRule>
    <cfRule type="cellIs" dxfId="3750" priority="244" operator="between">
      <formula>2</formula>
      <formula>3</formula>
    </cfRule>
    <cfRule type="cellIs" dxfId="3749" priority="245" operator="equal">
      <formula>1</formula>
    </cfRule>
  </conditionalFormatting>
  <conditionalFormatting sqref="BS53:BS54">
    <cfRule type="cellIs" dxfId="3748" priority="240" operator="equal">
      <formula>5</formula>
    </cfRule>
    <cfRule type="cellIs" dxfId="3747" priority="241" operator="between">
      <formula>2</formula>
      <formula>4</formula>
    </cfRule>
    <cfRule type="cellIs" dxfId="3746" priority="242" operator="equal">
      <formula>1</formula>
    </cfRule>
  </conditionalFormatting>
  <conditionalFormatting sqref="BT53:BT54">
    <cfRule type="cellIs" dxfId="3745" priority="237" operator="between">
      <formula>4</formula>
      <formula>5</formula>
    </cfRule>
    <cfRule type="cellIs" dxfId="3744" priority="238" operator="between">
      <formula>2</formula>
      <formula>3</formula>
    </cfRule>
    <cfRule type="cellIs" dxfId="3743" priority="239" operator="equal">
      <formula>1</formula>
    </cfRule>
  </conditionalFormatting>
  <conditionalFormatting sqref="BU53:BU54">
    <cfRule type="cellIs" dxfId="3742" priority="234" operator="between">
      <formula>4</formula>
      <formula>5</formula>
    </cfRule>
    <cfRule type="cellIs" dxfId="3741" priority="235" operator="equal">
      <formula>3</formula>
    </cfRule>
    <cfRule type="cellIs" dxfId="3740" priority="236" operator="between">
      <formula>1</formula>
      <formula>2</formula>
    </cfRule>
  </conditionalFormatting>
  <conditionalFormatting sqref="CG53:CG54 BY53:CB54 BV53:BW54 CE53:CE54">
    <cfRule type="cellIs" dxfId="3739" priority="231" operator="between">
      <formula>4</formula>
      <formula>5</formula>
    </cfRule>
    <cfRule type="cellIs" dxfId="3738" priority="232" operator="between">
      <formula>2</formula>
      <formula>3</formula>
    </cfRule>
    <cfRule type="cellIs" dxfId="3737" priority="233" operator="equal">
      <formula>1</formula>
    </cfRule>
  </conditionalFormatting>
  <conditionalFormatting sqref="BS55:BS58">
    <cfRule type="cellIs" dxfId="3736" priority="228" operator="equal">
      <formula>5</formula>
    </cfRule>
    <cfRule type="cellIs" dxfId="3735" priority="229" operator="between">
      <formula>2</formula>
      <formula>4</formula>
    </cfRule>
    <cfRule type="cellIs" dxfId="3734" priority="230" operator="equal">
      <formula>1</formula>
    </cfRule>
  </conditionalFormatting>
  <conditionalFormatting sqref="BT55:BT58">
    <cfRule type="cellIs" dxfId="3733" priority="225" operator="between">
      <formula>4</formula>
      <formula>5</formula>
    </cfRule>
    <cfRule type="cellIs" dxfId="3732" priority="226" operator="between">
      <formula>2</formula>
      <formula>3</formula>
    </cfRule>
    <cfRule type="cellIs" dxfId="3731" priority="227" operator="equal">
      <formula>1</formula>
    </cfRule>
  </conditionalFormatting>
  <conditionalFormatting sqref="BU55:BU58">
    <cfRule type="cellIs" dxfId="3730" priority="222" operator="between">
      <formula>4</formula>
      <formula>5</formula>
    </cfRule>
    <cfRule type="cellIs" dxfId="3729" priority="223" operator="equal">
      <formula>3</formula>
    </cfRule>
    <cfRule type="cellIs" dxfId="3728" priority="224" operator="between">
      <formula>1</formula>
      <formula>2</formula>
    </cfRule>
  </conditionalFormatting>
  <conditionalFormatting sqref="CG55:CG58 BY55:CB58 BV55:BW58 CE55:CE58">
    <cfRule type="cellIs" dxfId="3727" priority="219" operator="between">
      <formula>4</formula>
      <formula>5</formula>
    </cfRule>
    <cfRule type="cellIs" dxfId="3726" priority="220" operator="between">
      <formula>2</formula>
      <formula>3</formula>
    </cfRule>
    <cfRule type="cellIs" dxfId="3725" priority="221" operator="equal">
      <formula>1</formula>
    </cfRule>
  </conditionalFormatting>
  <conditionalFormatting sqref="BS62:BS65">
    <cfRule type="cellIs" dxfId="3724" priority="216" operator="equal">
      <formula>5</formula>
    </cfRule>
    <cfRule type="cellIs" dxfId="3723" priority="217" operator="between">
      <formula>2</formula>
      <formula>4</formula>
    </cfRule>
    <cfRule type="cellIs" dxfId="3722" priority="218" operator="equal">
      <formula>1</formula>
    </cfRule>
  </conditionalFormatting>
  <conditionalFormatting sqref="BT62:BT65">
    <cfRule type="cellIs" dxfId="3721" priority="213" operator="between">
      <formula>4</formula>
      <formula>5</formula>
    </cfRule>
    <cfRule type="cellIs" dxfId="3720" priority="214" operator="between">
      <formula>2</formula>
      <formula>3</formula>
    </cfRule>
    <cfRule type="cellIs" dxfId="3719" priority="215" operator="equal">
      <formula>1</formula>
    </cfRule>
  </conditionalFormatting>
  <conditionalFormatting sqref="BU62:BU65">
    <cfRule type="cellIs" dxfId="3718" priority="210" operator="between">
      <formula>4</formula>
      <formula>5</formula>
    </cfRule>
    <cfRule type="cellIs" dxfId="3717" priority="211" operator="equal">
      <formula>3</formula>
    </cfRule>
    <cfRule type="cellIs" dxfId="3716" priority="212" operator="between">
      <formula>1</formula>
      <formula>2</formula>
    </cfRule>
  </conditionalFormatting>
  <conditionalFormatting sqref="CG62:CG65 BY62:CB65 BV62:BW65 CE62:CE65">
    <cfRule type="cellIs" dxfId="3715" priority="207" operator="between">
      <formula>4</formula>
      <formula>5</formula>
    </cfRule>
    <cfRule type="cellIs" dxfId="3714" priority="208" operator="between">
      <formula>2</formula>
      <formula>3</formula>
    </cfRule>
    <cfRule type="cellIs" dxfId="3713" priority="209" operator="equal">
      <formula>1</formula>
    </cfRule>
  </conditionalFormatting>
  <conditionalFormatting sqref="BS129:BS131">
    <cfRule type="cellIs" dxfId="3712" priority="204" operator="equal">
      <formula>5</formula>
    </cfRule>
    <cfRule type="cellIs" dxfId="3711" priority="205" operator="between">
      <formula>2</formula>
      <formula>4</formula>
    </cfRule>
    <cfRule type="cellIs" dxfId="3710" priority="206" operator="equal">
      <formula>1</formula>
    </cfRule>
  </conditionalFormatting>
  <conditionalFormatting sqref="BT129:BT131">
    <cfRule type="cellIs" dxfId="3709" priority="201" operator="between">
      <formula>4</formula>
      <formula>5</formula>
    </cfRule>
    <cfRule type="cellIs" dxfId="3708" priority="202" operator="between">
      <formula>2</formula>
      <formula>3</formula>
    </cfRule>
    <cfRule type="cellIs" dxfId="3707" priority="203" operator="equal">
      <formula>1</formula>
    </cfRule>
  </conditionalFormatting>
  <conditionalFormatting sqref="BU129:BU131">
    <cfRule type="cellIs" dxfId="3706" priority="198" operator="between">
      <formula>4</formula>
      <formula>5</formula>
    </cfRule>
    <cfRule type="cellIs" dxfId="3705" priority="199" operator="equal">
      <formula>3</formula>
    </cfRule>
    <cfRule type="cellIs" dxfId="3704" priority="200" operator="between">
      <formula>1</formula>
      <formula>2</formula>
    </cfRule>
  </conditionalFormatting>
  <conditionalFormatting sqref="AM129:AM130">
    <cfRule type="cellIs" dxfId="3703" priority="189" operator="equal">
      <formula>5</formula>
    </cfRule>
    <cfRule type="cellIs" dxfId="3702" priority="190" operator="equal">
      <formula>3</formula>
    </cfRule>
    <cfRule type="cellIs" dxfId="3701" priority="191" operator="equal">
      <formula>1</formula>
    </cfRule>
  </conditionalFormatting>
  <conditionalFormatting sqref="AN129:AN130">
    <cfRule type="cellIs" dxfId="3700" priority="192" operator="between">
      <formula>1</formula>
      <formula>2</formula>
    </cfRule>
    <cfRule type="cellIs" dxfId="3699" priority="193" operator="between">
      <formula>3</formula>
      <formula>4</formula>
    </cfRule>
    <cfRule type="cellIs" dxfId="3698" priority="194" operator="equal">
      <formula>5</formula>
    </cfRule>
  </conditionalFormatting>
  <conditionalFormatting sqref="CG125 BY125:CB125 BV125:BW125 CE125">
    <cfRule type="cellIs" dxfId="3697" priority="186" operator="between">
      <formula>4</formula>
      <formula>5</formula>
    </cfRule>
    <cfRule type="cellIs" dxfId="3696" priority="187" operator="between">
      <formula>2</formula>
      <formula>3</formula>
    </cfRule>
    <cfRule type="cellIs" dxfId="3695" priority="188" operator="equal">
      <formula>1</formula>
    </cfRule>
  </conditionalFormatting>
  <conditionalFormatting sqref="U2">
    <cfRule type="cellIs" dxfId="3694" priority="185" operator="equal">
      <formula>1</formula>
    </cfRule>
  </conditionalFormatting>
  <conditionalFormatting sqref="U2">
    <cfRule type="cellIs" dxfId="3693" priority="183" operator="between">
      <formula>4</formula>
      <formula>5</formula>
    </cfRule>
    <cfRule type="cellIs" dxfId="3692" priority="184" operator="between">
      <formula>2</formula>
      <formula>3</formula>
    </cfRule>
  </conditionalFormatting>
  <conditionalFormatting sqref="AC2">
    <cfRule type="cellIs" dxfId="3691" priority="177" operator="between">
      <formula>1</formula>
      <formula>2</formula>
    </cfRule>
    <cfRule type="cellIs" dxfId="3690" priority="178" operator="equal">
      <formula>3</formula>
    </cfRule>
    <cfRule type="cellIs" dxfId="3689" priority="179" operator="equal">
      <formula>5</formula>
    </cfRule>
  </conditionalFormatting>
  <conditionalFormatting sqref="AC4">
    <cfRule type="cellIs" dxfId="3688" priority="174" operator="between">
      <formula>1</formula>
      <formula>2</formula>
    </cfRule>
    <cfRule type="cellIs" dxfId="3687" priority="175" operator="equal">
      <formula>3</formula>
    </cfRule>
    <cfRule type="cellIs" dxfId="3686" priority="176" operator="equal">
      <formula>5</formula>
    </cfRule>
  </conditionalFormatting>
  <conditionalFormatting sqref="AC35">
    <cfRule type="cellIs" dxfId="3685" priority="171" operator="between">
      <formula>1</formula>
      <formula>2</formula>
    </cfRule>
    <cfRule type="cellIs" dxfId="3684" priority="172" operator="equal">
      <formula>3</formula>
    </cfRule>
    <cfRule type="cellIs" dxfId="3683" priority="173" operator="equal">
      <formula>5</formula>
    </cfRule>
  </conditionalFormatting>
  <conditionalFormatting sqref="AC36">
    <cfRule type="cellIs" dxfId="3682" priority="168" operator="between">
      <formula>1</formula>
      <formula>2</formula>
    </cfRule>
    <cfRule type="cellIs" dxfId="3681" priority="169" operator="equal">
      <formula>3</formula>
    </cfRule>
    <cfRule type="cellIs" dxfId="3680" priority="170" operator="equal">
      <formula>5</formula>
    </cfRule>
  </conditionalFormatting>
  <conditionalFormatting sqref="AC41">
    <cfRule type="cellIs" dxfId="3679" priority="165" operator="between">
      <formula>1</formula>
      <formula>2</formula>
    </cfRule>
    <cfRule type="cellIs" dxfId="3678" priority="166" operator="equal">
      <formula>3</formula>
    </cfRule>
    <cfRule type="cellIs" dxfId="3677" priority="167" operator="equal">
      <formula>5</formula>
    </cfRule>
  </conditionalFormatting>
  <conditionalFormatting sqref="AC42">
    <cfRule type="cellIs" dxfId="3676" priority="162" operator="between">
      <formula>1</formula>
      <formula>2</formula>
    </cfRule>
    <cfRule type="cellIs" dxfId="3675" priority="163" operator="equal">
      <formula>3</formula>
    </cfRule>
    <cfRule type="cellIs" dxfId="3674" priority="164" operator="equal">
      <formula>5</formula>
    </cfRule>
  </conditionalFormatting>
  <conditionalFormatting sqref="AC57">
    <cfRule type="cellIs" dxfId="3673" priority="159" operator="between">
      <formula>1</formula>
      <formula>2</formula>
    </cfRule>
    <cfRule type="cellIs" dxfId="3672" priority="160" operator="equal">
      <formula>3</formula>
    </cfRule>
    <cfRule type="cellIs" dxfId="3671" priority="161" operator="equal">
      <formula>5</formula>
    </cfRule>
  </conditionalFormatting>
  <conditionalFormatting sqref="AC58">
    <cfRule type="cellIs" dxfId="3670" priority="156" operator="between">
      <formula>1</formula>
      <formula>2</formula>
    </cfRule>
    <cfRule type="cellIs" dxfId="3669" priority="157" operator="equal">
      <formula>3</formula>
    </cfRule>
    <cfRule type="cellIs" dxfId="3668" priority="158" operator="equal">
      <formula>5</formula>
    </cfRule>
  </conditionalFormatting>
  <conditionalFormatting sqref="AC60">
    <cfRule type="cellIs" dxfId="3667" priority="153" operator="between">
      <formula>1</formula>
      <formula>2</formula>
    </cfRule>
    <cfRule type="cellIs" dxfId="3666" priority="154" operator="equal">
      <formula>3</formula>
    </cfRule>
    <cfRule type="cellIs" dxfId="3665" priority="155" operator="equal">
      <formula>5</formula>
    </cfRule>
  </conditionalFormatting>
  <conditionalFormatting sqref="AC61">
    <cfRule type="cellIs" dxfId="3664" priority="150" operator="between">
      <formula>1</formula>
      <formula>2</formula>
    </cfRule>
    <cfRule type="cellIs" dxfId="3663" priority="151" operator="equal">
      <formula>3</formula>
    </cfRule>
    <cfRule type="cellIs" dxfId="3662" priority="152" operator="equal">
      <formula>5</formula>
    </cfRule>
  </conditionalFormatting>
  <conditionalFormatting sqref="AC63">
    <cfRule type="cellIs" dxfId="3661" priority="147" operator="between">
      <formula>1</formula>
      <formula>2</formula>
    </cfRule>
    <cfRule type="cellIs" dxfId="3660" priority="148" operator="equal">
      <formula>3</formula>
    </cfRule>
    <cfRule type="cellIs" dxfId="3659" priority="149" operator="equal">
      <formula>5</formula>
    </cfRule>
  </conditionalFormatting>
  <conditionalFormatting sqref="AC65">
    <cfRule type="cellIs" dxfId="3658" priority="144" operator="between">
      <formula>1</formula>
      <formula>2</formula>
    </cfRule>
    <cfRule type="cellIs" dxfId="3657" priority="145" operator="equal">
      <formula>3</formula>
    </cfRule>
    <cfRule type="cellIs" dxfId="3656" priority="146" operator="equal">
      <formula>5</formula>
    </cfRule>
  </conditionalFormatting>
  <conditionalFormatting sqref="AC81">
    <cfRule type="cellIs" dxfId="3655" priority="141" operator="between">
      <formula>1</formula>
      <formula>2</formula>
    </cfRule>
    <cfRule type="cellIs" dxfId="3654" priority="142" operator="equal">
      <formula>3</formula>
    </cfRule>
    <cfRule type="cellIs" dxfId="3653" priority="143" operator="equal">
      <formula>5</formula>
    </cfRule>
  </conditionalFormatting>
  <conditionalFormatting sqref="AC90">
    <cfRule type="cellIs" dxfId="3652" priority="138" operator="between">
      <formula>1</formula>
      <formula>2</formula>
    </cfRule>
    <cfRule type="cellIs" dxfId="3651" priority="139" operator="equal">
      <formula>3</formula>
    </cfRule>
    <cfRule type="cellIs" dxfId="3650" priority="140" operator="equal">
      <formula>5</formula>
    </cfRule>
  </conditionalFormatting>
  <conditionalFormatting sqref="AC98">
    <cfRule type="cellIs" dxfId="3649" priority="132" operator="between">
      <formula>1</formula>
      <formula>2</formula>
    </cfRule>
    <cfRule type="cellIs" dxfId="3648" priority="133" operator="equal">
      <formula>3</formula>
    </cfRule>
    <cfRule type="cellIs" dxfId="3647" priority="134" operator="equal">
      <formula>5</formula>
    </cfRule>
  </conditionalFormatting>
  <conditionalFormatting sqref="AC114">
    <cfRule type="cellIs" dxfId="3646" priority="129" operator="between">
      <formula>1</formula>
      <formula>2</formula>
    </cfRule>
    <cfRule type="cellIs" dxfId="3645" priority="130" operator="equal">
      <formula>3</formula>
    </cfRule>
    <cfRule type="cellIs" dxfId="3644" priority="131" operator="equal">
      <formula>5</formula>
    </cfRule>
  </conditionalFormatting>
  <conditionalFormatting sqref="AC116">
    <cfRule type="cellIs" dxfId="3643" priority="126" operator="between">
      <formula>1</formula>
      <formula>2</formula>
    </cfRule>
    <cfRule type="cellIs" dxfId="3642" priority="127" operator="equal">
      <formula>3</formula>
    </cfRule>
    <cfRule type="cellIs" dxfId="3641" priority="128" operator="equal">
      <formula>5</formula>
    </cfRule>
  </conditionalFormatting>
  <conditionalFormatting sqref="AC118">
    <cfRule type="cellIs" dxfId="3640" priority="123" operator="between">
      <formula>1</formula>
      <formula>2</formula>
    </cfRule>
    <cfRule type="cellIs" dxfId="3639" priority="124" operator="equal">
      <formula>3</formula>
    </cfRule>
    <cfRule type="cellIs" dxfId="3638" priority="125" operator="equal">
      <formula>5</formula>
    </cfRule>
  </conditionalFormatting>
  <conditionalFormatting sqref="AC121">
    <cfRule type="cellIs" dxfId="3637" priority="120" operator="between">
      <formula>1</formula>
      <formula>2</formula>
    </cfRule>
    <cfRule type="cellIs" dxfId="3636" priority="121" operator="equal">
      <formula>3</formula>
    </cfRule>
    <cfRule type="cellIs" dxfId="3635" priority="122" operator="equal">
      <formula>5</formula>
    </cfRule>
  </conditionalFormatting>
  <conditionalFormatting sqref="AC122">
    <cfRule type="cellIs" dxfId="3634" priority="117" operator="between">
      <formula>1</formula>
      <formula>2</formula>
    </cfRule>
    <cfRule type="cellIs" dxfId="3633" priority="118" operator="equal">
      <formula>3</formula>
    </cfRule>
    <cfRule type="cellIs" dxfId="3632" priority="119" operator="equal">
      <formula>5</formula>
    </cfRule>
  </conditionalFormatting>
  <conditionalFormatting sqref="AC125">
    <cfRule type="cellIs" dxfId="3631" priority="114" operator="between">
      <formula>1</formula>
      <formula>2</formula>
    </cfRule>
    <cfRule type="cellIs" dxfId="3630" priority="115" operator="equal">
      <formula>3</formula>
    </cfRule>
    <cfRule type="cellIs" dxfId="3629" priority="116" operator="equal">
      <formula>5</formula>
    </cfRule>
  </conditionalFormatting>
  <conditionalFormatting sqref="AC126">
    <cfRule type="cellIs" dxfId="3628" priority="111" operator="between">
      <formula>1</formula>
      <formula>2</formula>
    </cfRule>
    <cfRule type="cellIs" dxfId="3627" priority="112" operator="equal">
      <formula>3</formula>
    </cfRule>
    <cfRule type="cellIs" dxfId="3626" priority="113" operator="equal">
      <formula>5</formula>
    </cfRule>
  </conditionalFormatting>
  <conditionalFormatting sqref="AC127">
    <cfRule type="cellIs" dxfId="3625" priority="108" operator="between">
      <formula>1</formula>
      <formula>2</formula>
    </cfRule>
    <cfRule type="cellIs" dxfId="3624" priority="109" operator="equal">
      <formula>3</formula>
    </cfRule>
    <cfRule type="cellIs" dxfId="3623" priority="110" operator="equal">
      <formula>5</formula>
    </cfRule>
  </conditionalFormatting>
  <conditionalFormatting sqref="AC129">
    <cfRule type="cellIs" dxfId="3622" priority="105" operator="between">
      <formula>1</formula>
      <formula>2</formula>
    </cfRule>
    <cfRule type="cellIs" dxfId="3621" priority="106" operator="equal">
      <formula>3</formula>
    </cfRule>
    <cfRule type="cellIs" dxfId="3620" priority="107" operator="equal">
      <formula>5</formula>
    </cfRule>
  </conditionalFormatting>
  <conditionalFormatting sqref="AC130">
    <cfRule type="cellIs" dxfId="3619" priority="102" operator="between">
      <formula>1</formula>
      <formula>2</formula>
    </cfRule>
    <cfRule type="cellIs" dxfId="3618" priority="103" operator="equal">
      <formula>3</formula>
    </cfRule>
    <cfRule type="cellIs" dxfId="3617" priority="104" operator="equal">
      <formula>5</formula>
    </cfRule>
  </conditionalFormatting>
  <conditionalFormatting sqref="AC137">
    <cfRule type="cellIs" dxfId="3616" priority="99" operator="between">
      <formula>1</formula>
      <formula>2</formula>
    </cfRule>
    <cfRule type="cellIs" dxfId="3615" priority="100" operator="equal">
      <formula>3</formula>
    </cfRule>
    <cfRule type="cellIs" dxfId="3614" priority="101" operator="equal">
      <formula>5</formula>
    </cfRule>
  </conditionalFormatting>
  <conditionalFormatting sqref="AC3">
    <cfRule type="cellIs" dxfId="3613" priority="96" operator="between">
      <formula>1</formula>
      <formula>2</formula>
    </cfRule>
    <cfRule type="cellIs" dxfId="3612" priority="97" operator="equal">
      <formula>3</formula>
    </cfRule>
    <cfRule type="cellIs" dxfId="3611" priority="98" operator="equal">
      <formula>5</formula>
    </cfRule>
  </conditionalFormatting>
  <conditionalFormatting sqref="AC12:AC15">
    <cfRule type="cellIs" dxfId="3610" priority="93" operator="between">
      <formula>1</formula>
      <formula>2</formula>
    </cfRule>
    <cfRule type="cellIs" dxfId="3609" priority="94" operator="equal">
      <formula>3</formula>
    </cfRule>
    <cfRule type="cellIs" dxfId="3608" priority="95" operator="equal">
      <formula>5</formula>
    </cfRule>
  </conditionalFormatting>
  <conditionalFormatting sqref="AC19:AC33">
    <cfRule type="cellIs" dxfId="3607" priority="90" operator="between">
      <formula>1</formula>
      <formula>2</formula>
    </cfRule>
    <cfRule type="cellIs" dxfId="3606" priority="91" operator="equal">
      <formula>3</formula>
    </cfRule>
    <cfRule type="cellIs" dxfId="3605" priority="92" operator="equal">
      <formula>5</formula>
    </cfRule>
  </conditionalFormatting>
  <conditionalFormatting sqref="AC39:AC40">
    <cfRule type="cellIs" dxfId="3604" priority="87" operator="between">
      <formula>1</formula>
      <formula>2</formula>
    </cfRule>
    <cfRule type="cellIs" dxfId="3603" priority="88" operator="equal">
      <formula>3</formula>
    </cfRule>
    <cfRule type="cellIs" dxfId="3602" priority="89" operator="equal">
      <formula>5</formula>
    </cfRule>
  </conditionalFormatting>
  <conditionalFormatting sqref="AC43:AC45">
    <cfRule type="cellIs" dxfId="3601" priority="84" operator="between">
      <formula>1</formula>
      <formula>2</formula>
    </cfRule>
    <cfRule type="cellIs" dxfId="3600" priority="85" operator="equal">
      <formula>3</formula>
    </cfRule>
    <cfRule type="cellIs" dxfId="3599" priority="86" operator="equal">
      <formula>5</formula>
    </cfRule>
  </conditionalFormatting>
  <conditionalFormatting sqref="AC47:AC52">
    <cfRule type="cellIs" dxfId="3598" priority="81" operator="between">
      <formula>1</formula>
      <formula>2</formula>
    </cfRule>
    <cfRule type="cellIs" dxfId="3597" priority="82" operator="equal">
      <formula>3</formula>
    </cfRule>
    <cfRule type="cellIs" dxfId="3596" priority="83" operator="equal">
      <formula>5</formula>
    </cfRule>
  </conditionalFormatting>
  <conditionalFormatting sqref="AC53:AC55">
    <cfRule type="cellIs" dxfId="3595" priority="78" operator="between">
      <formula>1</formula>
      <formula>2</formula>
    </cfRule>
    <cfRule type="cellIs" dxfId="3594" priority="79" operator="equal">
      <formula>3</formula>
    </cfRule>
    <cfRule type="cellIs" dxfId="3593" priority="80" operator="equal">
      <formula>5</formula>
    </cfRule>
  </conditionalFormatting>
  <conditionalFormatting sqref="AC56">
    <cfRule type="cellIs" dxfId="3592" priority="75" operator="between">
      <formula>1</formula>
      <formula>2</formula>
    </cfRule>
    <cfRule type="cellIs" dxfId="3591" priority="76" operator="equal">
      <formula>3</formula>
    </cfRule>
    <cfRule type="cellIs" dxfId="3590" priority="77" operator="equal">
      <formula>5</formula>
    </cfRule>
  </conditionalFormatting>
  <conditionalFormatting sqref="AC59">
    <cfRule type="cellIs" dxfId="3589" priority="72" operator="between">
      <formula>1</formula>
      <formula>2</formula>
    </cfRule>
    <cfRule type="cellIs" dxfId="3588" priority="73" operator="equal">
      <formula>3</formula>
    </cfRule>
    <cfRule type="cellIs" dxfId="3587" priority="74" operator="equal">
      <formula>5</formula>
    </cfRule>
  </conditionalFormatting>
  <conditionalFormatting sqref="AC62">
    <cfRule type="cellIs" dxfId="3586" priority="69" operator="between">
      <formula>1</formula>
      <formula>2</formula>
    </cfRule>
    <cfRule type="cellIs" dxfId="3585" priority="70" operator="equal">
      <formula>3</formula>
    </cfRule>
    <cfRule type="cellIs" dxfId="3584" priority="71" operator="equal">
      <formula>5</formula>
    </cfRule>
  </conditionalFormatting>
  <conditionalFormatting sqref="AC64">
    <cfRule type="cellIs" dxfId="3583" priority="66" operator="between">
      <formula>1</formula>
      <formula>2</formula>
    </cfRule>
    <cfRule type="cellIs" dxfId="3582" priority="67" operator="equal">
      <formula>3</formula>
    </cfRule>
    <cfRule type="cellIs" dxfId="3581" priority="68" operator="equal">
      <formula>5</formula>
    </cfRule>
  </conditionalFormatting>
  <conditionalFormatting sqref="AC66:AC80">
    <cfRule type="cellIs" dxfId="3580" priority="63" operator="between">
      <formula>1</formula>
      <formula>2</formula>
    </cfRule>
    <cfRule type="cellIs" dxfId="3579" priority="64" operator="equal">
      <formula>3</formula>
    </cfRule>
    <cfRule type="cellIs" dxfId="3578" priority="65" operator="equal">
      <formula>5</formula>
    </cfRule>
  </conditionalFormatting>
  <conditionalFormatting sqref="AC82:AC83">
    <cfRule type="cellIs" dxfId="3577" priority="60" operator="between">
      <formula>1</formula>
      <formula>2</formula>
    </cfRule>
    <cfRule type="cellIs" dxfId="3576" priority="61" operator="equal">
      <formula>3</formula>
    </cfRule>
    <cfRule type="cellIs" dxfId="3575" priority="62" operator="equal">
      <formula>5</formula>
    </cfRule>
  </conditionalFormatting>
  <conditionalFormatting sqref="AC87:AC89">
    <cfRule type="cellIs" dxfId="3574" priority="57" operator="between">
      <formula>1</formula>
      <formula>2</formula>
    </cfRule>
    <cfRule type="cellIs" dxfId="3573" priority="58" operator="equal">
      <formula>3</formula>
    </cfRule>
    <cfRule type="cellIs" dxfId="3572" priority="59" operator="equal">
      <formula>5</formula>
    </cfRule>
  </conditionalFormatting>
  <conditionalFormatting sqref="AC91:AC97">
    <cfRule type="cellIs" dxfId="3571" priority="54" operator="between">
      <formula>1</formula>
      <formula>2</formula>
    </cfRule>
    <cfRule type="cellIs" dxfId="3570" priority="55" operator="equal">
      <formula>3</formula>
    </cfRule>
    <cfRule type="cellIs" dxfId="3569" priority="56" operator="equal">
      <formula>5</formula>
    </cfRule>
  </conditionalFormatting>
  <conditionalFormatting sqref="AC99:AC113">
    <cfRule type="cellIs" dxfId="3568" priority="51" operator="between">
      <formula>1</formula>
      <formula>2</formula>
    </cfRule>
    <cfRule type="cellIs" dxfId="3567" priority="52" operator="equal">
      <formula>3</formula>
    </cfRule>
    <cfRule type="cellIs" dxfId="3566" priority="53" operator="equal">
      <formula>5</formula>
    </cfRule>
  </conditionalFormatting>
  <conditionalFormatting sqref="AC115">
    <cfRule type="cellIs" dxfId="3565" priority="48" operator="between">
      <formula>1</formula>
      <formula>2</formula>
    </cfRule>
    <cfRule type="cellIs" dxfId="3564" priority="49" operator="equal">
      <formula>3</formula>
    </cfRule>
    <cfRule type="cellIs" dxfId="3563" priority="50" operator="equal">
      <formula>5</formula>
    </cfRule>
  </conditionalFormatting>
  <conditionalFormatting sqref="AC117">
    <cfRule type="cellIs" dxfId="3562" priority="45" operator="between">
      <formula>1</formula>
      <formula>2</formula>
    </cfRule>
    <cfRule type="cellIs" dxfId="3561" priority="46" operator="equal">
      <formula>3</formula>
    </cfRule>
    <cfRule type="cellIs" dxfId="3560" priority="47" operator="equal">
      <formula>5</formula>
    </cfRule>
  </conditionalFormatting>
  <conditionalFormatting sqref="AC120">
    <cfRule type="cellIs" dxfId="3559" priority="42" operator="between">
      <formula>1</formula>
      <formula>2</formula>
    </cfRule>
    <cfRule type="cellIs" dxfId="3558" priority="43" operator="equal">
      <formula>3</formula>
    </cfRule>
    <cfRule type="cellIs" dxfId="3557" priority="44" operator="equal">
      <formula>5</formula>
    </cfRule>
  </conditionalFormatting>
  <conditionalFormatting sqref="AC123">
    <cfRule type="cellIs" dxfId="3556" priority="39" operator="between">
      <formula>1</formula>
      <formula>2</formula>
    </cfRule>
    <cfRule type="cellIs" dxfId="3555" priority="40" operator="equal">
      <formula>3</formula>
    </cfRule>
    <cfRule type="cellIs" dxfId="3554" priority="41" operator="equal">
      <formula>5</formula>
    </cfRule>
  </conditionalFormatting>
  <conditionalFormatting sqref="AC124">
    <cfRule type="cellIs" dxfId="3553" priority="36" operator="between">
      <formula>1</formula>
      <formula>2</formula>
    </cfRule>
    <cfRule type="cellIs" dxfId="3552" priority="37" operator="equal">
      <formula>3</formula>
    </cfRule>
    <cfRule type="cellIs" dxfId="3551" priority="38" operator="equal">
      <formula>5</formula>
    </cfRule>
  </conditionalFormatting>
  <conditionalFormatting sqref="AC128">
    <cfRule type="cellIs" dxfId="3550" priority="33" operator="between">
      <formula>1</formula>
      <formula>2</formula>
    </cfRule>
    <cfRule type="cellIs" dxfId="3549" priority="34" operator="equal">
      <formula>3</formula>
    </cfRule>
    <cfRule type="cellIs" dxfId="3548" priority="35" operator="equal">
      <formula>5</formula>
    </cfRule>
  </conditionalFormatting>
  <conditionalFormatting sqref="AC131:AC136">
    <cfRule type="cellIs" dxfId="3547" priority="30" operator="between">
      <formula>1</formula>
      <formula>2</formula>
    </cfRule>
    <cfRule type="cellIs" dxfId="3546" priority="31" operator="equal">
      <formula>3</formula>
    </cfRule>
    <cfRule type="cellIs" dxfId="3545" priority="32" operator="equal">
      <formula>5</formula>
    </cfRule>
  </conditionalFormatting>
  <conditionalFormatting sqref="S2">
    <cfRule type="cellIs" dxfId="3544" priority="27" operator="between">
      <formula>1</formula>
      <formula>2</formula>
    </cfRule>
    <cfRule type="cellIs" dxfId="3543" priority="28" operator="equal">
      <formula>3</formula>
    </cfRule>
    <cfRule type="cellIs" dxfId="3542" priority="29" operator="equal">
      <formula>5</formula>
    </cfRule>
  </conditionalFormatting>
  <conditionalFormatting sqref="AF1:AF1048576">
    <cfRule type="cellIs" dxfId="3541" priority="293" operator="equal">
      <formula>1</formula>
    </cfRule>
    <cfRule type="cellIs" dxfId="3540" priority="294" operator="equal">
      <formula>3</formula>
    </cfRule>
    <cfRule type="cellIs" dxfId="3539" priority="295" operator="equal">
      <formula>5</formula>
    </cfRule>
  </conditionalFormatting>
  <conditionalFormatting sqref="AE1:AE1048576">
    <cfRule type="cellIs" dxfId="3538" priority="24" operator="equal">
      <formula>1</formula>
    </cfRule>
    <cfRule type="cellIs" dxfId="3537" priority="25" operator="equal">
      <formula>3</formula>
    </cfRule>
    <cfRule type="cellIs" dxfId="3536" priority="26" operator="equal">
      <formula>5</formula>
    </cfRule>
  </conditionalFormatting>
  <conditionalFormatting sqref="Y1:Y1048576">
    <cfRule type="cellIs" dxfId="3535" priority="21" operator="equal">
      <formula>1</formula>
    </cfRule>
    <cfRule type="cellIs" dxfId="3534" priority="22" operator="equal">
      <formula>3</formula>
    </cfRule>
    <cfRule type="cellIs" dxfId="3533" priority="23" operator="equal">
      <formula>5</formula>
    </cfRule>
  </conditionalFormatting>
  <conditionalFormatting sqref="T1:T1048576">
    <cfRule type="cellIs" dxfId="3532" priority="18" operator="equal">
      <formula>1</formula>
    </cfRule>
    <cfRule type="cellIs" dxfId="3531" priority="19" operator="equal">
      <formula>3</formula>
    </cfRule>
    <cfRule type="cellIs" dxfId="3530" priority="20" operator="equal">
      <formula>5</formula>
    </cfRule>
  </conditionalFormatting>
  <conditionalFormatting sqref="R1:R1048576">
    <cfRule type="cellIs" dxfId="3529" priority="15" operator="equal">
      <formula>1</formula>
    </cfRule>
    <cfRule type="cellIs" dxfId="3528" priority="16" operator="equal">
      <formula>3</formula>
    </cfRule>
    <cfRule type="cellIs" dxfId="3527" priority="574" operator="equal">
      <formula>5</formula>
    </cfRule>
  </conditionalFormatting>
  <conditionalFormatting sqref="AJ1:AJ1048576">
    <cfRule type="cellIs" dxfId="3526" priority="344" operator="equal">
      <formula>1</formula>
    </cfRule>
    <cfRule type="cellIs" dxfId="3525" priority="345" operator="equal">
      <formula>3</formula>
    </cfRule>
    <cfRule type="cellIs" dxfId="3524" priority="346" operator="equal">
      <formula>5</formula>
    </cfRule>
  </conditionalFormatting>
  <conditionalFormatting sqref="CM1:CM1048576">
    <cfRule type="colorScale" priority="14">
      <colorScale>
        <cfvo type="min"/>
        <cfvo type="percentile" val="50"/>
        <cfvo type="max"/>
        <color rgb="FFF8696B"/>
        <color rgb="FFFFEB84"/>
        <color rgb="FF63BE7B"/>
      </colorScale>
    </cfRule>
  </conditionalFormatting>
  <conditionalFormatting sqref="CP1:CP1048576">
    <cfRule type="colorScale" priority="13">
      <colorScale>
        <cfvo type="min"/>
        <cfvo type="percentile" val="50"/>
        <cfvo type="max"/>
        <color rgb="FFF8696B"/>
        <color rgb="FFFFEB84"/>
        <color rgb="FF63BE7B"/>
      </colorScale>
    </cfRule>
  </conditionalFormatting>
  <conditionalFormatting sqref="CS1:CS1048576">
    <cfRule type="colorScale" priority="12">
      <colorScale>
        <cfvo type="min"/>
        <cfvo type="percentile" val="50"/>
        <cfvo type="max"/>
        <color rgb="FFF8696B"/>
        <color rgb="FFFFEB84"/>
        <color rgb="FF63BE7B"/>
      </colorScale>
    </cfRule>
  </conditionalFormatting>
  <conditionalFormatting sqref="CW1:CW1048576">
    <cfRule type="colorScale" priority="10">
      <colorScale>
        <cfvo type="min"/>
        <cfvo type="percentile" val="50"/>
        <cfvo type="max"/>
        <color rgb="FFF8696B"/>
        <color rgb="FFFFEB84"/>
        <color rgb="FF63BE7B"/>
      </colorScale>
    </cfRule>
  </conditionalFormatting>
  <conditionalFormatting sqref="BI72">
    <cfRule type="cellIs" dxfId="3523" priority="7" operator="between">
      <formula>1</formula>
      <formula>2</formula>
    </cfRule>
    <cfRule type="cellIs" dxfId="3522" priority="8" operator="equal">
      <formula>5</formula>
    </cfRule>
    <cfRule type="cellIs" dxfId="3521" priority="9" operator="between">
      <formula>3</formula>
      <formula>4</formula>
    </cfRule>
  </conditionalFormatting>
  <conditionalFormatting sqref="BI76">
    <cfRule type="cellIs" dxfId="3520" priority="4" operator="between">
      <formula>1</formula>
      <formula>2</formula>
    </cfRule>
    <cfRule type="cellIs" dxfId="3519" priority="5" operator="equal">
      <formula>5</formula>
    </cfRule>
    <cfRule type="cellIs" dxfId="3518" priority="6" operator="between">
      <formula>3</formula>
      <formula>4</formula>
    </cfRule>
  </conditionalFormatting>
  <conditionalFormatting sqref="BI88">
    <cfRule type="cellIs" dxfId="3517" priority="1" operator="between">
      <formula>1</formula>
      <formula>2</formula>
    </cfRule>
    <cfRule type="cellIs" dxfId="3516" priority="2" operator="equal">
      <formula>5</formula>
    </cfRule>
    <cfRule type="cellIs" dxfId="3515" priority="3" operator="between">
      <formula>3</formula>
      <formula>4</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67"/>
  <sheetViews>
    <sheetView zoomScaleNormal="100" workbookViewId="0">
      <pane xSplit="4" ySplit="7" topLeftCell="E8" activePane="bottomRight" state="frozen"/>
      <selection pane="topRight" activeCell="E1" sqref="E1"/>
      <selection pane="bottomLeft" activeCell="A8" sqref="A8"/>
      <selection pane="bottomRight" activeCell="I10" sqref="I10"/>
    </sheetView>
  </sheetViews>
  <sheetFormatPr defaultColWidth="9.1796875" defaultRowHeight="14.5" x14ac:dyDescent="0.25"/>
  <cols>
    <col min="1" max="1" width="6.453125" style="328" bestFit="1" customWidth="1"/>
    <col min="2" max="2" width="64" style="327" bestFit="1" customWidth="1"/>
    <col min="3" max="3" width="27.81640625" style="103" hidden="1" customWidth="1"/>
    <col min="4" max="4" width="20.7265625" style="103" bestFit="1" customWidth="1"/>
    <col min="5" max="5" width="1.453125" style="103" customWidth="1"/>
    <col min="6" max="6" width="7" style="388" hidden="1" customWidth="1"/>
    <col min="7" max="7" width="7" style="384" hidden="1" customWidth="1"/>
    <col min="8" max="8" width="8.1796875" style="388" hidden="1" customWidth="1"/>
    <col min="9" max="9" width="7" style="322" hidden="1" customWidth="1"/>
    <col min="10" max="10" width="27.453125" style="322" hidden="1" customWidth="1"/>
    <col min="11" max="11" width="15.81640625" style="103" hidden="1" customWidth="1"/>
    <col min="12" max="12" width="1.453125" style="103" hidden="1" customWidth="1"/>
    <col min="13" max="13" width="5.7265625" style="103" customWidth="1"/>
    <col min="14" max="15" width="5.7265625" style="328" customWidth="1"/>
    <col min="16" max="16" width="5.7265625" style="358" customWidth="1"/>
    <col min="17" max="17" width="1.453125" style="103" customWidth="1"/>
    <col min="18" max="21" width="5.81640625" style="328" customWidth="1"/>
    <col min="22" max="22" width="1.453125" style="328" customWidth="1"/>
    <col min="23" max="26" width="5.81640625" style="328" customWidth="1"/>
    <col min="27" max="27" width="1.453125" style="328" customWidth="1"/>
    <col min="28" max="29" width="5.81640625" style="328" customWidth="1"/>
    <col min="30" max="30" width="1.453125" style="328" customWidth="1"/>
    <col min="31" max="32" width="5.81640625" style="328" customWidth="1"/>
    <col min="33" max="33" width="1.453125" style="328" customWidth="1"/>
    <col min="34" max="37" width="5.81640625" style="328" customWidth="1"/>
    <col min="38" max="38" width="1.453125" style="328" customWidth="1"/>
    <col min="39" max="44" width="5.81640625" style="328" customWidth="1"/>
    <col min="45" max="45" width="1.453125" style="328" customWidth="1"/>
    <col min="46" max="56" width="5.81640625" style="328" customWidth="1"/>
    <col min="57" max="57" width="1.453125" style="328" customWidth="1"/>
    <col min="58" max="59" width="5.81640625" style="328" customWidth="1"/>
    <col min="60" max="60" width="1.453125" style="328" customWidth="1"/>
    <col min="61" max="66" width="5.81640625" style="328" customWidth="1"/>
    <col min="67" max="67" width="1.453125" style="328" customWidth="1"/>
    <col min="68" max="69" width="5.81640625" style="328" customWidth="1"/>
    <col min="70" max="70" width="1.453125" style="328" customWidth="1"/>
    <col min="71" max="86" width="5.81640625" style="328" customWidth="1"/>
    <col min="87" max="87" width="1.453125" style="328" customWidth="1"/>
    <col min="88" max="89" width="5.81640625" style="328" customWidth="1"/>
    <col min="90" max="90" width="1.453125" style="328" hidden="1" customWidth="1"/>
    <col min="91" max="91" width="11.7265625" style="361" hidden="1" customWidth="1"/>
    <col min="92" max="92" width="7.7265625" style="328" hidden="1" customWidth="1"/>
    <col min="93" max="93" width="1.453125" style="328" hidden="1" customWidth="1"/>
    <col min="94" max="94" width="11.54296875" style="361" hidden="1" customWidth="1"/>
    <col min="95" max="95" width="6.81640625" style="328" hidden="1" customWidth="1"/>
    <col min="96" max="96" width="1.453125" style="328" hidden="1" customWidth="1"/>
    <col min="97" max="97" width="9.54296875" style="361" hidden="1" customWidth="1"/>
    <col min="98" max="98" width="6.81640625" style="328" hidden="1" customWidth="1"/>
    <col min="99" max="99" width="1.453125" style="328" hidden="1" customWidth="1"/>
    <col min="100" max="100" width="9" style="328" hidden="1" customWidth="1"/>
    <col min="101" max="101" width="10.26953125" style="328" hidden="1" customWidth="1"/>
    <col min="102" max="102" width="9.7265625" style="362" hidden="1" customWidth="1"/>
    <col min="103" max="103" width="1.453125" style="328" hidden="1" customWidth="1"/>
    <col min="104" max="104" width="60.81640625" style="380" hidden="1" customWidth="1"/>
    <col min="105" max="16384" width="9.1796875" style="103"/>
  </cols>
  <sheetData>
    <row r="1" spans="1:104" s="307" customFormat="1" ht="26" x14ac:dyDescent="0.25">
      <c r="A1" s="121" t="s">
        <v>2</v>
      </c>
      <c r="B1" s="329"/>
      <c r="C1" s="330"/>
      <c r="D1" s="330"/>
      <c r="E1" s="330"/>
      <c r="F1" s="385"/>
      <c r="G1" s="381"/>
      <c r="H1" s="385"/>
      <c r="I1" s="331"/>
      <c r="J1" s="331"/>
      <c r="K1" s="330"/>
      <c r="L1" s="330"/>
      <c r="M1" s="332"/>
      <c r="N1" s="316"/>
      <c r="O1" s="316"/>
      <c r="P1" s="333"/>
      <c r="Q1" s="330"/>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34"/>
      <c r="CN1" s="316"/>
      <c r="CO1" s="316"/>
      <c r="CP1" s="334"/>
      <c r="CQ1" s="316"/>
      <c r="CR1" s="316"/>
      <c r="CS1" s="334"/>
      <c r="CT1" s="316"/>
      <c r="CU1" s="316"/>
      <c r="CV1" s="316"/>
      <c r="CW1" s="316"/>
      <c r="CX1" s="335"/>
      <c r="CY1" s="316"/>
      <c r="CZ1" s="377"/>
    </row>
    <row r="2" spans="1:104" ht="45" customHeight="1" x14ac:dyDescent="0.25">
      <c r="A2" s="124" t="s">
        <v>1509</v>
      </c>
      <c r="B2" s="336"/>
      <c r="C2" s="337"/>
      <c r="D2" s="337"/>
      <c r="E2" s="337"/>
      <c r="F2" s="386"/>
      <c r="G2" s="382"/>
      <c r="H2" s="386"/>
      <c r="I2" s="338"/>
      <c r="J2" s="338"/>
      <c r="K2" s="337"/>
      <c r="L2" s="337"/>
      <c r="M2" s="339"/>
      <c r="N2" s="317"/>
      <c r="O2" s="317"/>
      <c r="P2" s="340"/>
      <c r="Q2" s="33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41"/>
      <c r="CL2" s="317"/>
      <c r="CM2" s="342"/>
      <c r="CN2" s="317"/>
      <c r="CO2" s="317"/>
      <c r="CP2" s="342"/>
      <c r="CQ2" s="317"/>
      <c r="CR2" s="317"/>
      <c r="CS2" s="342"/>
      <c r="CT2" s="317"/>
      <c r="CU2" s="343"/>
      <c r="CV2" s="344"/>
      <c r="CW2" s="317"/>
      <c r="CX2" s="345"/>
      <c r="CY2" s="317"/>
      <c r="CZ2" s="378"/>
    </row>
    <row r="3" spans="1:104" s="370" customFormat="1" ht="18.5" x14ac:dyDescent="0.25">
      <c r="A3" s="556" t="s">
        <v>405</v>
      </c>
      <c r="B3" s="441"/>
      <c r="C3" s="449"/>
      <c r="D3" s="449"/>
      <c r="E3" s="365"/>
      <c r="F3" s="441" t="s">
        <v>1523</v>
      </c>
      <c r="G3" s="446"/>
      <c r="H3" s="447"/>
      <c r="I3" s="448"/>
      <c r="J3" s="368"/>
      <c r="K3" s="369"/>
      <c r="L3" s="365"/>
      <c r="M3" s="442" t="s">
        <v>406</v>
      </c>
      <c r="N3" s="522"/>
      <c r="O3" s="523"/>
      <c r="P3" s="523"/>
      <c r="Q3" s="365"/>
      <c r="R3" s="441" t="s">
        <v>407</v>
      </c>
      <c r="S3" s="441"/>
      <c r="T3" s="441"/>
      <c r="U3" s="441"/>
      <c r="V3" s="441"/>
      <c r="W3" s="438"/>
      <c r="X3" s="438"/>
      <c r="Y3" s="438"/>
      <c r="Z3" s="441"/>
      <c r="AA3" s="441"/>
      <c r="AB3" s="441"/>
      <c r="AC3" s="441"/>
      <c r="AD3" s="365"/>
      <c r="AE3" s="441" t="s">
        <v>110</v>
      </c>
      <c r="AF3" s="441"/>
      <c r="AG3" s="441"/>
      <c r="AH3" s="441"/>
      <c r="AI3" s="441"/>
      <c r="AJ3" s="441"/>
      <c r="AK3" s="441"/>
      <c r="AL3" s="365"/>
      <c r="AM3" s="441" t="s">
        <v>145</v>
      </c>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367"/>
      <c r="CM3" s="366" t="s">
        <v>525</v>
      </c>
      <c r="CN3" s="366"/>
      <c r="CO3" s="366"/>
      <c r="CP3" s="366"/>
      <c r="CQ3" s="366"/>
      <c r="CR3" s="366"/>
      <c r="CS3" s="366"/>
      <c r="CT3" s="366"/>
      <c r="CU3" s="366"/>
      <c r="CV3" s="366"/>
      <c r="CW3" s="366"/>
      <c r="CX3" s="366"/>
      <c r="CY3" s="367"/>
      <c r="CZ3" s="438" t="s">
        <v>531</v>
      </c>
    </row>
    <row r="4" spans="1:104" ht="7.5" customHeight="1" x14ac:dyDescent="0.25">
      <c r="A4" s="302"/>
      <c r="B4" s="440"/>
      <c r="C4" s="440"/>
      <c r="D4" s="440"/>
      <c r="E4" s="330"/>
      <c r="F4" s="443"/>
      <c r="G4" s="444"/>
      <c r="H4" s="443"/>
      <c r="I4" s="445"/>
      <c r="J4" s="331"/>
      <c r="K4" s="330"/>
      <c r="L4" s="330"/>
      <c r="M4" s="439"/>
      <c r="N4" s="439"/>
      <c r="O4" s="439"/>
      <c r="P4" s="439"/>
      <c r="Q4" s="330"/>
      <c r="R4" s="439"/>
      <c r="S4" s="439"/>
      <c r="T4" s="439"/>
      <c r="U4" s="439"/>
      <c r="V4" s="440"/>
      <c r="W4" s="439"/>
      <c r="X4" s="439"/>
      <c r="Y4" s="439"/>
      <c r="Z4" s="439"/>
      <c r="AA4" s="440"/>
      <c r="AB4" s="439"/>
      <c r="AC4" s="439"/>
      <c r="AD4" s="330"/>
      <c r="AE4" s="439"/>
      <c r="AF4" s="439"/>
      <c r="AG4" s="440"/>
      <c r="AH4" s="439"/>
      <c r="AI4" s="439"/>
      <c r="AJ4" s="439"/>
      <c r="AK4" s="439"/>
      <c r="AL4" s="330"/>
      <c r="AM4" s="439"/>
      <c r="AN4" s="439"/>
      <c r="AO4" s="439"/>
      <c r="AP4" s="439"/>
      <c r="AQ4" s="439"/>
      <c r="AR4" s="439"/>
      <c r="AS4" s="440"/>
      <c r="AT4" s="439"/>
      <c r="AU4" s="439"/>
      <c r="AV4" s="439"/>
      <c r="AW4" s="439"/>
      <c r="AX4" s="439"/>
      <c r="AY4" s="439"/>
      <c r="AZ4" s="439"/>
      <c r="BA4" s="439"/>
      <c r="BB4" s="439"/>
      <c r="BC4" s="439"/>
      <c r="BD4" s="439"/>
      <c r="BE4" s="440"/>
      <c r="BF4" s="439"/>
      <c r="BG4" s="439"/>
      <c r="BH4" s="440"/>
      <c r="BI4" s="439"/>
      <c r="BJ4" s="439"/>
      <c r="BK4" s="439"/>
      <c r="BL4" s="439"/>
      <c r="BM4" s="439"/>
      <c r="BN4" s="439"/>
      <c r="BO4" s="440"/>
      <c r="BP4" s="439"/>
      <c r="BQ4" s="439"/>
      <c r="BR4" s="325"/>
      <c r="BS4" s="439"/>
      <c r="BT4" s="439"/>
      <c r="BU4" s="439"/>
      <c r="BV4" s="439"/>
      <c r="BW4" s="439"/>
      <c r="BX4" s="439"/>
      <c r="BY4" s="439"/>
      <c r="BZ4" s="439"/>
      <c r="CA4" s="439"/>
      <c r="CB4" s="439"/>
      <c r="CC4" s="439"/>
      <c r="CD4" s="439"/>
      <c r="CE4" s="439"/>
      <c r="CF4" s="439"/>
      <c r="CG4" s="439"/>
      <c r="CH4" s="439"/>
      <c r="CI4" s="440"/>
      <c r="CJ4" s="439"/>
      <c r="CK4" s="439"/>
      <c r="CL4" s="330"/>
      <c r="CM4" s="423"/>
      <c r="CN4" s="423"/>
      <c r="CO4" s="330"/>
      <c r="CP4" s="423"/>
      <c r="CQ4" s="423"/>
      <c r="CR4" s="330"/>
      <c r="CS4" s="423"/>
      <c r="CT4" s="423"/>
      <c r="CU4" s="330"/>
      <c r="CV4" s="423"/>
      <c r="CW4" s="423"/>
      <c r="CX4" s="423"/>
      <c r="CY4" s="330"/>
      <c r="CZ4" s="437"/>
    </row>
    <row r="5" spans="1:104" s="375" customFormat="1" ht="15" customHeight="1" x14ac:dyDescent="0.25">
      <c r="A5" s="450" t="s">
        <v>1339</v>
      </c>
      <c r="B5" s="450" t="s">
        <v>526</v>
      </c>
      <c r="C5" s="450" t="s">
        <v>527</v>
      </c>
      <c r="D5" s="450" t="s">
        <v>528</v>
      </c>
      <c r="E5" s="365"/>
      <c r="F5" s="542" t="s">
        <v>1515</v>
      </c>
      <c r="G5" s="451"/>
      <c r="H5" s="543" t="s">
        <v>1516</v>
      </c>
      <c r="I5" s="451"/>
      <c r="J5" s="541" t="s">
        <v>1522</v>
      </c>
      <c r="K5" s="393" t="s">
        <v>529</v>
      </c>
      <c r="L5" s="365"/>
      <c r="M5" s="426" t="s">
        <v>17</v>
      </c>
      <c r="N5" s="426"/>
      <c r="O5" s="426"/>
      <c r="P5" s="426"/>
      <c r="Q5" s="365"/>
      <c r="R5" s="426" t="s">
        <v>408</v>
      </c>
      <c r="S5" s="426"/>
      <c r="T5" s="426"/>
      <c r="U5" s="426"/>
      <c r="V5" s="371"/>
      <c r="W5" s="427" t="s">
        <v>46</v>
      </c>
      <c r="X5" s="427"/>
      <c r="Y5" s="427"/>
      <c r="Z5" s="427"/>
      <c r="AA5" s="371"/>
      <c r="AB5" s="427" t="s">
        <v>95</v>
      </c>
      <c r="AC5" s="427"/>
      <c r="AD5" s="372"/>
      <c r="AE5" s="427" t="s">
        <v>111</v>
      </c>
      <c r="AF5" s="427"/>
      <c r="AG5" s="372"/>
      <c r="AH5" s="427" t="s">
        <v>409</v>
      </c>
      <c r="AI5" s="427"/>
      <c r="AJ5" s="427"/>
      <c r="AK5" s="427"/>
      <c r="AL5" s="372"/>
      <c r="AM5" s="427" t="s">
        <v>146</v>
      </c>
      <c r="AN5" s="427"/>
      <c r="AO5" s="427"/>
      <c r="AP5" s="427"/>
      <c r="AQ5" s="427"/>
      <c r="AR5" s="427"/>
      <c r="AS5" s="372"/>
      <c r="AT5" s="427" t="s">
        <v>184</v>
      </c>
      <c r="AU5" s="427"/>
      <c r="AV5" s="427"/>
      <c r="AW5" s="427"/>
      <c r="AX5" s="427"/>
      <c r="AY5" s="427"/>
      <c r="AZ5" s="427"/>
      <c r="BA5" s="427"/>
      <c r="BB5" s="427"/>
      <c r="BC5" s="427"/>
      <c r="BD5" s="427"/>
      <c r="BE5" s="373"/>
      <c r="BF5" s="427" t="s">
        <v>410</v>
      </c>
      <c r="BG5" s="427"/>
      <c r="BH5" s="367"/>
      <c r="BI5" s="431" t="s">
        <v>267</v>
      </c>
      <c r="BJ5" s="431"/>
      <c r="BK5" s="431"/>
      <c r="BL5" s="431"/>
      <c r="BM5" s="431"/>
      <c r="BN5" s="431"/>
      <c r="BO5" s="374"/>
      <c r="BP5" s="433" t="s">
        <v>411</v>
      </c>
      <c r="BQ5" s="433"/>
      <c r="BR5" s="434"/>
      <c r="BS5" s="431" t="s">
        <v>317</v>
      </c>
      <c r="BT5" s="431"/>
      <c r="BU5" s="431"/>
      <c r="BV5" s="431"/>
      <c r="BW5" s="431"/>
      <c r="BX5" s="431"/>
      <c r="BY5" s="431"/>
      <c r="BZ5" s="431"/>
      <c r="CA5" s="431"/>
      <c r="CB5" s="431"/>
      <c r="CC5" s="431"/>
      <c r="CD5" s="431"/>
      <c r="CE5" s="431"/>
      <c r="CF5" s="431"/>
      <c r="CG5" s="431"/>
      <c r="CH5" s="431"/>
      <c r="CI5" s="373"/>
      <c r="CJ5" s="427" t="s">
        <v>412</v>
      </c>
      <c r="CK5" s="427"/>
      <c r="CM5" s="427" t="s">
        <v>407</v>
      </c>
      <c r="CN5" s="427"/>
      <c r="CO5" s="436"/>
      <c r="CP5" s="427" t="s">
        <v>110</v>
      </c>
      <c r="CQ5" s="427"/>
      <c r="CR5" s="436"/>
      <c r="CS5" s="427" t="s">
        <v>145</v>
      </c>
      <c r="CT5" s="427"/>
      <c r="CU5" s="436"/>
      <c r="CV5" s="427" t="s">
        <v>530</v>
      </c>
      <c r="CW5" s="427"/>
      <c r="CX5" s="427"/>
      <c r="CY5" s="435"/>
      <c r="CZ5" s="376"/>
    </row>
    <row r="6" spans="1:104" s="310" customFormat="1" ht="30" customHeight="1" x14ac:dyDescent="0.25">
      <c r="A6" s="394"/>
      <c r="B6" s="394"/>
      <c r="C6" s="394"/>
      <c r="D6" s="394"/>
      <c r="E6" s="309"/>
      <c r="F6" s="390"/>
      <c r="G6" s="391"/>
      <c r="H6" s="392"/>
      <c r="I6" s="391"/>
      <c r="J6" s="392"/>
      <c r="K6" s="394"/>
      <c r="L6" s="309"/>
      <c r="M6" s="928" t="s">
        <v>1412</v>
      </c>
      <c r="N6" s="424">
        <v>0.2</v>
      </c>
      <c r="O6" s="424">
        <v>0.3</v>
      </c>
      <c r="P6" s="424" t="s">
        <v>413</v>
      </c>
      <c r="Q6" s="309"/>
      <c r="R6" s="425">
        <v>1.1000000000000001</v>
      </c>
      <c r="S6" s="425">
        <v>1.2</v>
      </c>
      <c r="T6" s="425">
        <v>1.3</v>
      </c>
      <c r="U6" s="456" t="s">
        <v>1414</v>
      </c>
      <c r="V6" s="309"/>
      <c r="W6" s="425">
        <v>1.5</v>
      </c>
      <c r="X6" s="425">
        <v>1.6</v>
      </c>
      <c r="Y6" s="425">
        <v>1.7</v>
      </c>
      <c r="Z6" s="425">
        <v>1.8</v>
      </c>
      <c r="AA6" s="309"/>
      <c r="AB6" s="457" t="s">
        <v>1413</v>
      </c>
      <c r="AC6" s="428">
        <v>1.1000000000000001</v>
      </c>
      <c r="AD6" s="309"/>
      <c r="AE6" s="425">
        <v>2.1</v>
      </c>
      <c r="AF6" s="425">
        <v>2.2000000000000002</v>
      </c>
      <c r="AG6" s="309"/>
      <c r="AH6" s="429">
        <v>2.2999999999999998</v>
      </c>
      <c r="AI6" s="429">
        <v>2.4</v>
      </c>
      <c r="AJ6" s="429">
        <v>2.5</v>
      </c>
      <c r="AK6" s="429">
        <v>2.6</v>
      </c>
      <c r="AL6" s="305"/>
      <c r="AM6" s="429">
        <v>3.1</v>
      </c>
      <c r="AN6" s="429">
        <v>3.2</v>
      </c>
      <c r="AO6" s="457" t="s">
        <v>1415</v>
      </c>
      <c r="AP6" s="429">
        <v>3.4</v>
      </c>
      <c r="AQ6" s="429">
        <v>3.5</v>
      </c>
      <c r="AR6" s="457" t="s">
        <v>1421</v>
      </c>
      <c r="AS6" s="309"/>
      <c r="AT6" s="457" t="s">
        <v>1416</v>
      </c>
      <c r="AU6" s="430">
        <v>3.8</v>
      </c>
      <c r="AV6" s="429">
        <v>3.9</v>
      </c>
      <c r="AW6" s="428">
        <v>3.1</v>
      </c>
      <c r="AX6" s="428">
        <v>3.11</v>
      </c>
      <c r="AY6" s="453" t="s">
        <v>1420</v>
      </c>
      <c r="AZ6" s="428">
        <v>3.13</v>
      </c>
      <c r="BA6" s="428">
        <v>3.14</v>
      </c>
      <c r="BB6" s="428">
        <v>3.15</v>
      </c>
      <c r="BC6" s="428">
        <v>3.16</v>
      </c>
      <c r="BD6" s="428">
        <v>3.17</v>
      </c>
      <c r="BE6" s="309"/>
      <c r="BF6" s="429">
        <v>3.18</v>
      </c>
      <c r="BG6" s="429">
        <v>3.19</v>
      </c>
      <c r="BH6" s="309"/>
      <c r="BI6" s="428">
        <v>3.2</v>
      </c>
      <c r="BJ6" s="428">
        <v>3.21</v>
      </c>
      <c r="BK6" s="428">
        <v>3.22</v>
      </c>
      <c r="BL6" s="454" t="s">
        <v>1419</v>
      </c>
      <c r="BM6" s="454" t="s">
        <v>1418</v>
      </c>
      <c r="BN6" s="428">
        <v>3.25</v>
      </c>
      <c r="BO6" s="309"/>
      <c r="BP6" s="428">
        <v>3.26</v>
      </c>
      <c r="BQ6" s="428">
        <v>3.27</v>
      </c>
      <c r="BR6" s="317"/>
      <c r="BS6" s="432" t="s">
        <v>1338</v>
      </c>
      <c r="BT6" s="428">
        <v>3.29</v>
      </c>
      <c r="BU6" s="428">
        <v>3.3</v>
      </c>
      <c r="BV6" s="428">
        <v>3.31</v>
      </c>
      <c r="BW6" s="428">
        <v>3.32</v>
      </c>
      <c r="BX6" s="428">
        <v>3.33</v>
      </c>
      <c r="BY6" s="428">
        <v>3.34</v>
      </c>
      <c r="BZ6" s="428">
        <v>3.35</v>
      </c>
      <c r="CA6" s="428">
        <v>3.36</v>
      </c>
      <c r="CB6" s="428">
        <v>3.37</v>
      </c>
      <c r="CC6" s="428">
        <v>3.38</v>
      </c>
      <c r="CD6" s="428">
        <v>3.39</v>
      </c>
      <c r="CE6" s="428">
        <v>3.4</v>
      </c>
      <c r="CF6" s="428">
        <v>3.41</v>
      </c>
      <c r="CG6" s="428">
        <v>3.42</v>
      </c>
      <c r="CH6" s="428">
        <v>3.43</v>
      </c>
      <c r="CI6" s="309"/>
      <c r="CJ6" s="429">
        <v>3.44</v>
      </c>
      <c r="CK6" s="429">
        <v>3.45</v>
      </c>
      <c r="CL6" s="306"/>
      <c r="CM6" s="429" t="s">
        <v>1334</v>
      </c>
      <c r="CN6" s="429" t="s">
        <v>1335</v>
      </c>
      <c r="CO6" s="330"/>
      <c r="CP6" s="429" t="s">
        <v>1334</v>
      </c>
      <c r="CQ6" s="429" t="s">
        <v>1335</v>
      </c>
      <c r="CR6" s="330"/>
      <c r="CS6" s="429" t="s">
        <v>1334</v>
      </c>
      <c r="CT6" s="429" t="s">
        <v>1335</v>
      </c>
      <c r="CU6" s="330"/>
      <c r="CV6" s="429" t="s">
        <v>1334</v>
      </c>
      <c r="CW6" s="429" t="s">
        <v>1336</v>
      </c>
      <c r="CX6" s="429" t="s">
        <v>1335</v>
      </c>
      <c r="CY6" s="330"/>
      <c r="CZ6" s="376"/>
    </row>
    <row r="7" spans="1:104" ht="7.5" customHeight="1" x14ac:dyDescent="0.25">
      <c r="A7" s="325"/>
      <c r="B7" s="347"/>
      <c r="C7" s="346"/>
      <c r="D7" s="346"/>
      <c r="E7" s="323"/>
      <c r="F7" s="387"/>
      <c r="G7" s="383"/>
      <c r="H7" s="387"/>
      <c r="I7" s="348"/>
      <c r="J7" s="348"/>
      <c r="K7" s="346"/>
      <c r="L7" s="323"/>
      <c r="M7" s="349"/>
      <c r="N7" s="326"/>
      <c r="O7" s="326"/>
      <c r="P7" s="350"/>
      <c r="Q7" s="323"/>
      <c r="R7" s="326"/>
      <c r="S7" s="326"/>
      <c r="T7" s="326"/>
      <c r="U7" s="326"/>
      <c r="V7" s="303"/>
      <c r="W7" s="326"/>
      <c r="X7" s="326"/>
      <c r="Y7" s="326"/>
      <c r="Z7" s="326"/>
      <c r="AA7" s="303"/>
      <c r="AB7" s="326"/>
      <c r="AC7" s="326"/>
      <c r="AD7" s="324"/>
      <c r="AE7" s="326"/>
      <c r="AF7" s="326"/>
      <c r="AG7" s="351"/>
      <c r="AH7" s="326"/>
      <c r="AI7" s="326"/>
      <c r="AJ7" s="326"/>
      <c r="AK7" s="326"/>
      <c r="AL7" s="300"/>
      <c r="AM7" s="326"/>
      <c r="AN7" s="326"/>
      <c r="AO7" s="326"/>
      <c r="AP7" s="326"/>
      <c r="AQ7" s="326"/>
      <c r="AR7" s="326"/>
      <c r="AS7" s="300"/>
      <c r="AT7" s="326"/>
      <c r="AU7" s="326"/>
      <c r="AV7" s="326"/>
      <c r="AW7" s="326"/>
      <c r="AX7" s="326"/>
      <c r="AY7" s="326"/>
      <c r="AZ7" s="326"/>
      <c r="BA7" s="326"/>
      <c r="BB7" s="326"/>
      <c r="BC7" s="326"/>
      <c r="BD7" s="326"/>
      <c r="BE7" s="300"/>
      <c r="BF7" s="326"/>
      <c r="BG7" s="326"/>
      <c r="BH7" s="300"/>
      <c r="BI7" s="326"/>
      <c r="BJ7" s="326"/>
      <c r="BK7" s="326"/>
      <c r="BL7" s="326"/>
      <c r="BM7" s="326"/>
      <c r="BN7" s="326"/>
      <c r="BO7" s="301"/>
      <c r="BP7" s="326"/>
      <c r="BQ7" s="326"/>
      <c r="BR7" s="317"/>
      <c r="BS7" s="326"/>
      <c r="BT7" s="326"/>
      <c r="BU7" s="326"/>
      <c r="BV7" s="326"/>
      <c r="BW7" s="326"/>
      <c r="BX7" s="326"/>
      <c r="BY7" s="326"/>
      <c r="BZ7" s="326"/>
      <c r="CA7" s="326"/>
      <c r="CB7" s="326"/>
      <c r="CC7" s="326"/>
      <c r="CD7" s="326"/>
      <c r="CE7" s="326"/>
      <c r="CF7" s="326"/>
      <c r="CG7" s="326"/>
      <c r="CH7" s="326"/>
      <c r="CI7" s="300"/>
      <c r="CJ7" s="326"/>
      <c r="CK7" s="326"/>
      <c r="CL7" s="261"/>
      <c r="CM7" s="330"/>
      <c r="CN7" s="330"/>
      <c r="CO7" s="330"/>
      <c r="CP7" s="330"/>
      <c r="CQ7" s="330"/>
      <c r="CR7" s="330"/>
      <c r="CS7" s="330"/>
      <c r="CT7" s="330"/>
      <c r="CU7" s="330"/>
      <c r="CV7" s="330"/>
      <c r="CW7" s="330"/>
      <c r="CX7" s="330"/>
      <c r="CY7" s="330"/>
      <c r="CZ7" s="379"/>
    </row>
    <row r="8" spans="1:104" ht="30.75" customHeight="1" thickBot="1" x14ac:dyDescent="0.3">
      <c r="A8" s="594" t="s">
        <v>572</v>
      </c>
      <c r="B8" s="319" t="s">
        <v>573</v>
      </c>
      <c r="C8" s="320" t="s">
        <v>574</v>
      </c>
      <c r="D8" s="320" t="s">
        <v>521</v>
      </c>
      <c r="E8" s="323"/>
      <c r="F8" s="396"/>
      <c r="G8" s="397">
        <f>'Stage 2 - Site Information'!N20</f>
        <v>0</v>
      </c>
      <c r="H8" s="396" t="s">
        <v>63</v>
      </c>
      <c r="I8" s="398">
        <f>'Stage 2 - Site Information'!M20</f>
        <v>10.87</v>
      </c>
      <c r="J8" s="399"/>
      <c r="K8" s="405"/>
      <c r="L8" s="408"/>
      <c r="M8" s="401">
        <f t="shared" ref="M8:M45" si="0">IF(I8&gt;0.249,5,1)</f>
        <v>5</v>
      </c>
      <c r="N8" s="409"/>
      <c r="O8" s="400">
        <v>4</v>
      </c>
      <c r="P8" s="400">
        <v>1</v>
      </c>
      <c r="Q8" s="408"/>
      <c r="R8" s="400">
        <v>5</v>
      </c>
      <c r="S8" s="400">
        <v>1</v>
      </c>
      <c r="T8" s="400">
        <v>1</v>
      </c>
      <c r="U8" s="400">
        <v>2</v>
      </c>
      <c r="V8" s="407"/>
      <c r="W8" s="401">
        <v>4</v>
      </c>
      <c r="X8" s="401">
        <v>3</v>
      </c>
      <c r="Y8" s="400">
        <v>5</v>
      </c>
      <c r="Z8" s="401">
        <v>4</v>
      </c>
      <c r="AA8" s="407"/>
      <c r="AB8" s="400">
        <v>5</v>
      </c>
      <c r="AC8" s="409"/>
      <c r="AD8" s="407"/>
      <c r="AE8" s="400">
        <v>1</v>
      </c>
      <c r="AF8" s="400">
        <v>3</v>
      </c>
      <c r="AG8" s="406"/>
      <c r="AH8" s="400">
        <v>4</v>
      </c>
      <c r="AI8" s="400">
        <v>5</v>
      </c>
      <c r="AJ8" s="400">
        <v>5</v>
      </c>
      <c r="AK8" s="400">
        <v>2</v>
      </c>
      <c r="AL8" s="395"/>
      <c r="AM8" s="400">
        <v>5</v>
      </c>
      <c r="AN8" s="400">
        <v>3</v>
      </c>
      <c r="AO8" s="400">
        <v>5</v>
      </c>
      <c r="AP8" s="400">
        <v>3</v>
      </c>
      <c r="AQ8" s="400">
        <v>5</v>
      </c>
      <c r="AR8" s="400">
        <v>4</v>
      </c>
      <c r="AS8" s="395"/>
      <c r="AT8" s="400">
        <v>5</v>
      </c>
      <c r="AU8" s="400">
        <v>5</v>
      </c>
      <c r="AV8" s="400">
        <v>5</v>
      </c>
      <c r="AW8" s="400">
        <v>5</v>
      </c>
      <c r="AX8" s="400">
        <v>1</v>
      </c>
      <c r="AY8" s="400">
        <v>5</v>
      </c>
      <c r="AZ8" s="400">
        <v>5</v>
      </c>
      <c r="BA8" s="400">
        <v>5</v>
      </c>
      <c r="BB8" s="409"/>
      <c r="BC8" s="400">
        <v>3</v>
      </c>
      <c r="BD8" s="400">
        <v>3</v>
      </c>
      <c r="BE8" s="395"/>
      <c r="BF8" s="400">
        <v>5</v>
      </c>
      <c r="BG8" s="400">
        <v>5</v>
      </c>
      <c r="BH8" s="395"/>
      <c r="BI8" s="400">
        <v>5</v>
      </c>
      <c r="BJ8" s="400">
        <v>5</v>
      </c>
      <c r="BK8" s="400">
        <v>5</v>
      </c>
      <c r="BL8" s="400">
        <v>4</v>
      </c>
      <c r="BM8" s="400">
        <v>1</v>
      </c>
      <c r="BN8" s="400">
        <v>5</v>
      </c>
      <c r="BO8" s="395"/>
      <c r="BP8" s="400">
        <v>3</v>
      </c>
      <c r="BQ8" s="400">
        <v>3</v>
      </c>
      <c r="BR8" s="406"/>
      <c r="BS8" s="400">
        <v>1</v>
      </c>
      <c r="BT8" s="400">
        <v>4</v>
      </c>
      <c r="BU8" s="400">
        <v>1</v>
      </c>
      <c r="BV8" s="409"/>
      <c r="BW8" s="409"/>
      <c r="BX8" s="409"/>
      <c r="BY8" s="409"/>
      <c r="BZ8" s="409"/>
      <c r="CA8" s="409"/>
      <c r="CB8" s="409"/>
      <c r="CC8" s="409"/>
      <c r="CD8" s="409"/>
      <c r="CE8" s="409"/>
      <c r="CF8" s="409"/>
      <c r="CG8" s="409"/>
      <c r="CH8" s="409"/>
      <c r="CI8" s="395"/>
      <c r="CJ8" s="409"/>
      <c r="CK8" s="400"/>
      <c r="CL8" s="395"/>
      <c r="CM8" s="404">
        <f t="shared" ref="CM8:CM45" si="1">SUM(R8:AC8)/COUNTA(R8:AC8)</f>
        <v>3.3333333333333335</v>
      </c>
      <c r="CN8" s="401">
        <f>RANK(CM8,CM$8:CM$35)</f>
        <v>19</v>
      </c>
      <c r="CO8" s="410"/>
      <c r="CP8" s="404">
        <f t="shared" ref="CP8:CP45" si="2">SUM(AE8:AK8)/COUNTA(AE8:AK8)</f>
        <v>3.3333333333333335</v>
      </c>
      <c r="CQ8" s="401">
        <f>RANK(CP8,CP$8:CP$35)</f>
        <v>1</v>
      </c>
      <c r="CR8" s="410"/>
      <c r="CS8" s="404">
        <f t="shared" ref="CS8:CS45" si="3">SUM(AM8:CK8)/COUNTA(AM8:CK8)</f>
        <v>3.9310344827586206</v>
      </c>
      <c r="CT8" s="401">
        <f>RANK(CS8,CS$8:CS$35)</f>
        <v>20</v>
      </c>
      <c r="CU8" s="421"/>
      <c r="CV8" s="401">
        <f t="shared" ref="CV8:CV45" si="4">SUM(R8:CK8)</f>
        <v>164</v>
      </c>
      <c r="CW8" s="404">
        <f t="shared" ref="CW8:CW45" si="5">CV8/COUNTA(R8:CK8)</f>
        <v>3.7272727272727271</v>
      </c>
      <c r="CX8" s="401">
        <f>RANK(CW8,CW$8:CW$35)</f>
        <v>18</v>
      </c>
      <c r="CY8" s="410"/>
      <c r="CZ8" s="764"/>
    </row>
    <row r="9" spans="1:104" ht="30.75" customHeight="1" thickBot="1" x14ac:dyDescent="0.3">
      <c r="A9" s="594" t="s">
        <v>575</v>
      </c>
      <c r="B9" s="319" t="s">
        <v>576</v>
      </c>
      <c r="C9" s="320" t="s">
        <v>577</v>
      </c>
      <c r="D9" s="320" t="s">
        <v>518</v>
      </c>
      <c r="E9" s="323"/>
      <c r="F9" s="396" t="s">
        <v>63</v>
      </c>
      <c r="G9" s="397">
        <f>'Stage 2 - Site Information'!N21</f>
        <v>48</v>
      </c>
      <c r="H9" s="396" t="s">
        <v>63</v>
      </c>
      <c r="I9" s="398">
        <f>'Stage 2 - Site Information'!M21</f>
        <v>2.15</v>
      </c>
      <c r="J9" s="399" t="s">
        <v>539</v>
      </c>
      <c r="K9" s="405"/>
      <c r="L9" s="408"/>
      <c r="M9" s="401">
        <f t="shared" si="0"/>
        <v>5</v>
      </c>
      <c r="N9" s="409"/>
      <c r="O9" s="400">
        <v>5</v>
      </c>
      <c r="P9" s="400">
        <v>1</v>
      </c>
      <c r="Q9" s="408"/>
      <c r="R9" s="400">
        <v>5</v>
      </c>
      <c r="S9" s="400">
        <v>5</v>
      </c>
      <c r="T9" s="400">
        <v>5</v>
      </c>
      <c r="U9" s="400">
        <v>4</v>
      </c>
      <c r="V9" s="407"/>
      <c r="W9" s="401">
        <v>4</v>
      </c>
      <c r="X9" s="401">
        <v>5</v>
      </c>
      <c r="Y9" s="401">
        <v>5</v>
      </c>
      <c r="Z9" s="401">
        <v>4</v>
      </c>
      <c r="AA9" s="407"/>
      <c r="AB9" s="400">
        <v>5</v>
      </c>
      <c r="AC9" s="409"/>
      <c r="AD9" s="407"/>
      <c r="AE9" s="400">
        <v>1</v>
      </c>
      <c r="AF9" s="400">
        <v>1</v>
      </c>
      <c r="AG9" s="406"/>
      <c r="AH9" s="400">
        <v>3</v>
      </c>
      <c r="AI9" s="400">
        <v>3</v>
      </c>
      <c r="AJ9" s="400">
        <v>3</v>
      </c>
      <c r="AK9" s="400">
        <v>2</v>
      </c>
      <c r="AL9" s="395"/>
      <c r="AM9" s="400">
        <v>5</v>
      </c>
      <c r="AN9" s="400">
        <v>4</v>
      </c>
      <c r="AO9" s="400">
        <v>5</v>
      </c>
      <c r="AP9" s="400">
        <v>4</v>
      </c>
      <c r="AQ9" s="400">
        <v>5</v>
      </c>
      <c r="AR9" s="400">
        <v>5</v>
      </c>
      <c r="AS9" s="395"/>
      <c r="AT9" s="400">
        <v>3</v>
      </c>
      <c r="AU9" s="400">
        <v>3</v>
      </c>
      <c r="AV9" s="400">
        <v>4</v>
      </c>
      <c r="AW9" s="400">
        <v>3</v>
      </c>
      <c r="AX9" s="400">
        <v>1</v>
      </c>
      <c r="AY9" s="400">
        <v>5</v>
      </c>
      <c r="AZ9" s="400">
        <v>5</v>
      </c>
      <c r="BA9" s="400">
        <v>3</v>
      </c>
      <c r="BB9" s="409"/>
      <c r="BC9" s="400">
        <v>3</v>
      </c>
      <c r="BD9" s="400">
        <v>3</v>
      </c>
      <c r="BE9" s="395"/>
      <c r="BF9" s="400">
        <v>5</v>
      </c>
      <c r="BG9" s="400">
        <v>5</v>
      </c>
      <c r="BH9" s="395"/>
      <c r="BI9" s="400">
        <v>5</v>
      </c>
      <c r="BJ9" s="400">
        <v>5</v>
      </c>
      <c r="BK9" s="400">
        <v>1</v>
      </c>
      <c r="BL9" s="400">
        <v>4</v>
      </c>
      <c r="BM9" s="400">
        <v>1</v>
      </c>
      <c r="BN9" s="400">
        <v>5</v>
      </c>
      <c r="BO9" s="395"/>
      <c r="BP9" s="400">
        <v>1</v>
      </c>
      <c r="BQ9" s="400">
        <v>5</v>
      </c>
      <c r="BR9" s="406"/>
      <c r="BS9" s="400">
        <v>4</v>
      </c>
      <c r="BT9" s="400">
        <v>2</v>
      </c>
      <c r="BU9" s="400">
        <v>2</v>
      </c>
      <c r="BV9" s="409"/>
      <c r="BW9" s="409"/>
      <c r="BX9" s="409"/>
      <c r="BY9" s="409"/>
      <c r="BZ9" s="409"/>
      <c r="CA9" s="409"/>
      <c r="CB9" s="409"/>
      <c r="CC9" s="409"/>
      <c r="CD9" s="409"/>
      <c r="CE9" s="409"/>
      <c r="CF9" s="409"/>
      <c r="CG9" s="409"/>
      <c r="CH9" s="409"/>
      <c r="CI9" s="395"/>
      <c r="CJ9" s="409"/>
      <c r="CK9" s="400"/>
      <c r="CL9" s="395"/>
      <c r="CM9" s="404">
        <f t="shared" si="1"/>
        <v>4.666666666666667</v>
      </c>
      <c r="CN9" s="401">
        <f>RANK(CM9,CM$8:CM$35)</f>
        <v>1</v>
      </c>
      <c r="CO9" s="410"/>
      <c r="CP9" s="404">
        <f t="shared" si="2"/>
        <v>2.1666666666666665</v>
      </c>
      <c r="CQ9" s="401">
        <f>RANK(CP9,CP$8:CP$35)</f>
        <v>14</v>
      </c>
      <c r="CR9" s="410"/>
      <c r="CS9" s="404">
        <f t="shared" si="3"/>
        <v>3.6551724137931036</v>
      </c>
      <c r="CT9" s="401">
        <f>RANK(CS9,CS$8:CS$35)</f>
        <v>25</v>
      </c>
      <c r="CU9" s="421"/>
      <c r="CV9" s="401">
        <f t="shared" si="4"/>
        <v>161</v>
      </c>
      <c r="CW9" s="404">
        <f t="shared" si="5"/>
        <v>3.6590909090909092</v>
      </c>
      <c r="CX9" s="401">
        <f>RANK(CW9,CW$8:CW$35)</f>
        <v>20</v>
      </c>
      <c r="CY9" s="410"/>
      <c r="CZ9" s="765" t="s">
        <v>1358</v>
      </c>
    </row>
    <row r="10" spans="1:104" ht="30.75" customHeight="1" thickBot="1" x14ac:dyDescent="0.3">
      <c r="A10" s="596" t="s">
        <v>609</v>
      </c>
      <c r="B10" s="495" t="s">
        <v>610</v>
      </c>
      <c r="C10" s="869" t="s">
        <v>611</v>
      </c>
      <c r="D10" s="869" t="s">
        <v>612</v>
      </c>
      <c r="E10" s="497"/>
      <c r="F10" s="498"/>
      <c r="G10" s="499">
        <f>'Stage 2 - Site Information'!N24</f>
        <v>30</v>
      </c>
      <c r="H10" s="498" t="s">
        <v>63</v>
      </c>
      <c r="I10" s="500">
        <f>'Stage 2 - Site Information'!M24</f>
        <v>3.67</v>
      </c>
      <c r="J10" s="501"/>
      <c r="K10" s="502"/>
      <c r="L10" s="503"/>
      <c r="M10" s="507">
        <f t="shared" si="0"/>
        <v>5</v>
      </c>
      <c r="N10" s="505"/>
      <c r="O10" s="504">
        <v>4</v>
      </c>
      <c r="P10" s="504">
        <v>3</v>
      </c>
      <c r="Q10" s="503"/>
      <c r="R10" s="504">
        <v>5</v>
      </c>
      <c r="S10" s="504">
        <v>5</v>
      </c>
      <c r="T10" s="504">
        <v>5</v>
      </c>
      <c r="U10" s="504">
        <v>4</v>
      </c>
      <c r="V10" s="506"/>
      <c r="W10" s="507">
        <v>1</v>
      </c>
      <c r="X10" s="507">
        <v>1</v>
      </c>
      <c r="Y10" s="507">
        <v>1</v>
      </c>
      <c r="Z10" s="507">
        <v>4</v>
      </c>
      <c r="AA10" s="506"/>
      <c r="AB10" s="504">
        <v>4</v>
      </c>
      <c r="AC10" s="504"/>
      <c r="AD10" s="506"/>
      <c r="AE10" s="504">
        <v>1</v>
      </c>
      <c r="AF10" s="504">
        <v>1</v>
      </c>
      <c r="AG10" s="509"/>
      <c r="AH10" s="504">
        <v>4</v>
      </c>
      <c r="AI10" s="504">
        <v>4</v>
      </c>
      <c r="AJ10" s="400">
        <v>1</v>
      </c>
      <c r="AK10" s="504">
        <v>4</v>
      </c>
      <c r="AL10" s="510"/>
      <c r="AM10" s="504">
        <v>5</v>
      </c>
      <c r="AN10" s="504">
        <v>4</v>
      </c>
      <c r="AO10" s="504">
        <v>3</v>
      </c>
      <c r="AP10" s="504">
        <v>4</v>
      </c>
      <c r="AQ10" s="504">
        <v>3</v>
      </c>
      <c r="AR10" s="504">
        <v>4</v>
      </c>
      <c r="AS10" s="510"/>
      <c r="AT10" s="504">
        <v>5</v>
      </c>
      <c r="AU10" s="504">
        <v>5</v>
      </c>
      <c r="AV10" s="504">
        <v>5</v>
      </c>
      <c r="AW10" s="504">
        <v>1</v>
      </c>
      <c r="AX10" s="504">
        <v>2</v>
      </c>
      <c r="AY10" s="504">
        <v>5</v>
      </c>
      <c r="AZ10" s="504">
        <v>5</v>
      </c>
      <c r="BA10" s="504">
        <v>5</v>
      </c>
      <c r="BB10" s="505"/>
      <c r="BC10" s="504">
        <v>4</v>
      </c>
      <c r="BD10" s="504">
        <v>4</v>
      </c>
      <c r="BE10" s="510"/>
      <c r="BF10" s="504">
        <v>5</v>
      </c>
      <c r="BG10" s="504">
        <v>2</v>
      </c>
      <c r="BH10" s="510"/>
      <c r="BI10" s="504">
        <v>5</v>
      </c>
      <c r="BJ10" s="504">
        <v>3</v>
      </c>
      <c r="BK10" s="504">
        <v>1</v>
      </c>
      <c r="BL10" s="504">
        <v>4</v>
      </c>
      <c r="BM10" s="504">
        <v>1</v>
      </c>
      <c r="BN10" s="504">
        <v>3</v>
      </c>
      <c r="BO10" s="510"/>
      <c r="BP10" s="504">
        <v>3</v>
      </c>
      <c r="BQ10" s="504">
        <v>5</v>
      </c>
      <c r="BR10" s="509"/>
      <c r="BS10" s="504">
        <v>5</v>
      </c>
      <c r="BT10" s="504">
        <v>4</v>
      </c>
      <c r="BU10" s="504">
        <v>2</v>
      </c>
      <c r="BV10" s="505"/>
      <c r="BW10" s="505"/>
      <c r="BX10" s="505"/>
      <c r="BY10" s="505"/>
      <c r="BZ10" s="505"/>
      <c r="CA10" s="505"/>
      <c r="CB10" s="505"/>
      <c r="CC10" s="505"/>
      <c r="CD10" s="505"/>
      <c r="CE10" s="505"/>
      <c r="CF10" s="505"/>
      <c r="CG10" s="505"/>
      <c r="CH10" s="505"/>
      <c r="CI10" s="510"/>
      <c r="CJ10" s="505"/>
      <c r="CK10" s="504"/>
      <c r="CL10" s="510"/>
      <c r="CM10" s="511">
        <f t="shared" si="1"/>
        <v>3.3333333333333335</v>
      </c>
      <c r="CN10" s="507" t="e">
        <f>RANK(CM10,CM$44:CM$44)</f>
        <v>#N/A</v>
      </c>
      <c r="CO10" s="512"/>
      <c r="CP10" s="511">
        <f t="shared" si="2"/>
        <v>2.5</v>
      </c>
      <c r="CQ10" s="507" t="e">
        <f>RANK(CP10,CP$44:CP$44)</f>
        <v>#N/A</v>
      </c>
      <c r="CR10" s="512"/>
      <c r="CS10" s="511">
        <f t="shared" si="3"/>
        <v>3.6896551724137931</v>
      </c>
      <c r="CT10" s="507" t="e">
        <f>RANK(CS10,CS$44:CS$44)</f>
        <v>#N/A</v>
      </c>
      <c r="CU10" s="870"/>
      <c r="CV10" s="507">
        <f t="shared" si="4"/>
        <v>152</v>
      </c>
      <c r="CW10" s="511">
        <f t="shared" si="5"/>
        <v>3.4545454545454546</v>
      </c>
      <c r="CX10" s="507" t="e">
        <f>RANK(CW10,CW$44:CW$44)</f>
        <v>#N/A</v>
      </c>
      <c r="CY10" s="512"/>
      <c r="CZ10" s="768"/>
    </row>
    <row r="11" spans="1:104" ht="30.75" customHeight="1" thickBot="1" x14ac:dyDescent="0.3">
      <c r="A11" s="594" t="s">
        <v>613</v>
      </c>
      <c r="B11" s="319" t="s">
        <v>614</v>
      </c>
      <c r="C11" s="320" t="s">
        <v>615</v>
      </c>
      <c r="D11" s="320" t="s">
        <v>515</v>
      </c>
      <c r="E11" s="323"/>
      <c r="F11" s="396" t="s">
        <v>63</v>
      </c>
      <c r="G11" s="397">
        <f>'Stage 2 - Site Information'!N33</f>
        <v>100</v>
      </c>
      <c r="H11" s="396" t="s">
        <v>63</v>
      </c>
      <c r="I11" s="398">
        <f>'Stage 2 - Site Information'!M33</f>
        <v>2.56</v>
      </c>
      <c r="J11" s="399"/>
      <c r="K11" s="405"/>
      <c r="L11" s="408"/>
      <c r="M11" s="401">
        <f t="shared" si="0"/>
        <v>5</v>
      </c>
      <c r="N11" s="409"/>
      <c r="O11" s="400">
        <v>5</v>
      </c>
      <c r="P11" s="400">
        <v>5</v>
      </c>
      <c r="Q11" s="408"/>
      <c r="R11" s="400">
        <v>5</v>
      </c>
      <c r="S11" s="400">
        <v>5</v>
      </c>
      <c r="T11" s="400">
        <v>3</v>
      </c>
      <c r="U11" s="400">
        <v>4</v>
      </c>
      <c r="V11" s="407"/>
      <c r="W11" s="401">
        <v>1</v>
      </c>
      <c r="X11" s="401">
        <v>4</v>
      </c>
      <c r="Y11" s="401">
        <v>1</v>
      </c>
      <c r="Z11" s="401">
        <v>4</v>
      </c>
      <c r="AA11" s="407"/>
      <c r="AB11" s="400">
        <v>5</v>
      </c>
      <c r="AC11" s="400">
        <v>5</v>
      </c>
      <c r="AD11" s="407"/>
      <c r="AE11" s="400">
        <v>1</v>
      </c>
      <c r="AF11" s="400">
        <v>1</v>
      </c>
      <c r="AG11" s="406"/>
      <c r="AH11" s="400">
        <v>3</v>
      </c>
      <c r="AI11" s="400">
        <v>3</v>
      </c>
      <c r="AJ11" s="400">
        <v>1</v>
      </c>
      <c r="AK11" s="400">
        <v>4</v>
      </c>
      <c r="AL11" s="395"/>
      <c r="AM11" s="400">
        <v>5</v>
      </c>
      <c r="AN11" s="400">
        <v>5</v>
      </c>
      <c r="AO11" s="400">
        <v>3</v>
      </c>
      <c r="AP11" s="400">
        <v>5</v>
      </c>
      <c r="AQ11" s="400">
        <v>5</v>
      </c>
      <c r="AR11" s="400">
        <v>4</v>
      </c>
      <c r="AS11" s="395"/>
      <c r="AT11" s="400">
        <v>5</v>
      </c>
      <c r="AU11" s="400">
        <v>5</v>
      </c>
      <c r="AV11" s="400">
        <v>5</v>
      </c>
      <c r="AW11" s="400">
        <v>5</v>
      </c>
      <c r="AX11" s="400">
        <v>5</v>
      </c>
      <c r="AY11" s="400">
        <v>5</v>
      </c>
      <c r="AZ11" s="400">
        <v>5</v>
      </c>
      <c r="BA11" s="400">
        <v>5</v>
      </c>
      <c r="BB11" s="409"/>
      <c r="BC11" s="400">
        <v>5</v>
      </c>
      <c r="BD11" s="400">
        <v>5</v>
      </c>
      <c r="BE11" s="395"/>
      <c r="BF11" s="400">
        <v>5</v>
      </c>
      <c r="BG11" s="400">
        <v>5</v>
      </c>
      <c r="BH11" s="395"/>
      <c r="BI11" s="400">
        <v>2</v>
      </c>
      <c r="BJ11" s="400">
        <v>1</v>
      </c>
      <c r="BK11" s="400">
        <v>3</v>
      </c>
      <c r="BL11" s="400">
        <v>3</v>
      </c>
      <c r="BM11" s="400">
        <v>1</v>
      </c>
      <c r="BN11" s="400">
        <v>3</v>
      </c>
      <c r="BO11" s="395"/>
      <c r="BP11" s="400">
        <v>5</v>
      </c>
      <c r="BQ11" s="400">
        <v>5</v>
      </c>
      <c r="BR11" s="406"/>
      <c r="BS11" s="400">
        <v>5</v>
      </c>
      <c r="BT11" s="400">
        <v>4</v>
      </c>
      <c r="BU11" s="400">
        <v>4</v>
      </c>
      <c r="BV11" s="409"/>
      <c r="BW11" s="409"/>
      <c r="BX11" s="409"/>
      <c r="BY11" s="409"/>
      <c r="BZ11" s="409"/>
      <c r="CA11" s="409"/>
      <c r="CB11" s="409"/>
      <c r="CC11" s="409"/>
      <c r="CD11" s="409"/>
      <c r="CE11" s="409"/>
      <c r="CF11" s="409"/>
      <c r="CG11" s="409"/>
      <c r="CH11" s="409"/>
      <c r="CI11" s="395"/>
      <c r="CJ11" s="409"/>
      <c r="CK11" s="400"/>
      <c r="CL11" s="395"/>
      <c r="CM11" s="404">
        <f t="shared" si="1"/>
        <v>3.7</v>
      </c>
      <c r="CN11" s="401">
        <f t="shared" ref="CN11:CN28" si="6">RANK(CM11,CM$8:CM$35)</f>
        <v>13</v>
      </c>
      <c r="CO11" s="410"/>
      <c r="CP11" s="404">
        <f t="shared" si="2"/>
        <v>2.1666666666666665</v>
      </c>
      <c r="CQ11" s="401">
        <f t="shared" ref="CQ11:CQ28" si="7">RANK(CP11,CP$8:CP$35)</f>
        <v>14</v>
      </c>
      <c r="CR11" s="410"/>
      <c r="CS11" s="404">
        <f t="shared" si="3"/>
        <v>4.2413793103448274</v>
      </c>
      <c r="CT11" s="401">
        <f t="shared" ref="CT11:CT28" si="8">RANK(CS11,CS$8:CS$35)</f>
        <v>12</v>
      </c>
      <c r="CU11" s="421"/>
      <c r="CV11" s="401">
        <f t="shared" si="4"/>
        <v>173</v>
      </c>
      <c r="CW11" s="404">
        <f t="shared" si="5"/>
        <v>3.8444444444444446</v>
      </c>
      <c r="CX11" s="401">
        <f t="shared" ref="CX11:CX28" si="9">RANK(CW11,CW$8:CW$35)</f>
        <v>11</v>
      </c>
      <c r="CY11" s="410"/>
      <c r="CZ11" s="764" t="s">
        <v>1342</v>
      </c>
    </row>
    <row r="12" spans="1:104" ht="30.75" customHeight="1" thickBot="1" x14ac:dyDescent="0.3">
      <c r="A12" s="594" t="s">
        <v>636</v>
      </c>
      <c r="B12" s="319" t="s">
        <v>637</v>
      </c>
      <c r="C12" s="320" t="s">
        <v>638</v>
      </c>
      <c r="D12" s="320" t="s">
        <v>515</v>
      </c>
      <c r="E12" s="323"/>
      <c r="F12" s="396" t="s">
        <v>63</v>
      </c>
      <c r="G12" s="397">
        <f>'Stage 2 - Site Information'!N41</f>
        <v>0</v>
      </c>
      <c r="H12" s="396" t="s">
        <v>63</v>
      </c>
      <c r="I12" s="398">
        <f>'Stage 2 - Site Information'!M41</f>
        <v>0.27</v>
      </c>
      <c r="J12" s="399"/>
      <c r="K12" s="405"/>
      <c r="L12" s="408"/>
      <c r="M12" s="401">
        <f t="shared" si="0"/>
        <v>5</v>
      </c>
      <c r="N12" s="409"/>
      <c r="O12" s="400">
        <v>5</v>
      </c>
      <c r="P12" s="400">
        <v>5</v>
      </c>
      <c r="Q12" s="408"/>
      <c r="R12" s="400">
        <v>5</v>
      </c>
      <c r="S12" s="400">
        <v>5</v>
      </c>
      <c r="T12" s="400">
        <v>5</v>
      </c>
      <c r="U12" s="400">
        <v>5</v>
      </c>
      <c r="V12" s="407"/>
      <c r="W12" s="401">
        <v>4</v>
      </c>
      <c r="X12" s="401">
        <v>3</v>
      </c>
      <c r="Y12" s="401">
        <v>3</v>
      </c>
      <c r="Z12" s="401">
        <v>4</v>
      </c>
      <c r="AA12" s="407"/>
      <c r="AB12" s="400">
        <v>1</v>
      </c>
      <c r="AC12" s="400">
        <v>1</v>
      </c>
      <c r="AD12" s="407"/>
      <c r="AE12" s="400">
        <v>1</v>
      </c>
      <c r="AF12" s="400">
        <v>1</v>
      </c>
      <c r="AG12" s="406"/>
      <c r="AH12" s="400">
        <v>2</v>
      </c>
      <c r="AI12" s="400">
        <v>3</v>
      </c>
      <c r="AJ12" s="400">
        <v>1</v>
      </c>
      <c r="AK12" s="400">
        <v>2</v>
      </c>
      <c r="AL12" s="395"/>
      <c r="AM12" s="400">
        <v>5</v>
      </c>
      <c r="AN12" s="400">
        <v>3</v>
      </c>
      <c r="AO12" s="400">
        <v>5</v>
      </c>
      <c r="AP12" s="400">
        <v>3</v>
      </c>
      <c r="AQ12" s="400">
        <v>5</v>
      </c>
      <c r="AR12" s="400">
        <v>5</v>
      </c>
      <c r="AS12" s="395"/>
      <c r="AT12" s="400">
        <v>5</v>
      </c>
      <c r="AU12" s="400">
        <v>5</v>
      </c>
      <c r="AV12" s="400">
        <v>5</v>
      </c>
      <c r="AW12" s="400">
        <v>5</v>
      </c>
      <c r="AX12" s="400">
        <v>5</v>
      </c>
      <c r="AY12" s="400">
        <v>5</v>
      </c>
      <c r="AZ12" s="400">
        <v>5</v>
      </c>
      <c r="BA12" s="400">
        <v>5</v>
      </c>
      <c r="BB12" s="409"/>
      <c r="BC12" s="400">
        <v>5</v>
      </c>
      <c r="BD12" s="400">
        <v>4</v>
      </c>
      <c r="BE12" s="395"/>
      <c r="BF12" s="400">
        <v>5</v>
      </c>
      <c r="BG12" s="400">
        <v>5</v>
      </c>
      <c r="BH12" s="395"/>
      <c r="BI12" s="400">
        <v>5</v>
      </c>
      <c r="BJ12" s="400">
        <v>5</v>
      </c>
      <c r="BK12" s="400">
        <v>3</v>
      </c>
      <c r="BL12" s="400">
        <v>5</v>
      </c>
      <c r="BM12" s="400">
        <v>5</v>
      </c>
      <c r="BN12" s="400">
        <v>3</v>
      </c>
      <c r="BO12" s="395"/>
      <c r="BP12" s="400">
        <v>3</v>
      </c>
      <c r="BQ12" s="400">
        <v>5</v>
      </c>
      <c r="BR12" s="406"/>
      <c r="BS12" s="400">
        <v>4</v>
      </c>
      <c r="BT12" s="400">
        <v>2</v>
      </c>
      <c r="BU12" s="400">
        <v>5</v>
      </c>
      <c r="BV12" s="409"/>
      <c r="BW12" s="409"/>
      <c r="BX12" s="409"/>
      <c r="BY12" s="409"/>
      <c r="BZ12" s="409"/>
      <c r="CA12" s="409"/>
      <c r="CB12" s="409"/>
      <c r="CC12" s="409"/>
      <c r="CD12" s="409"/>
      <c r="CE12" s="409"/>
      <c r="CF12" s="409"/>
      <c r="CG12" s="409"/>
      <c r="CH12" s="409"/>
      <c r="CI12" s="395"/>
      <c r="CJ12" s="409"/>
      <c r="CK12" s="400"/>
      <c r="CL12" s="395"/>
      <c r="CM12" s="404">
        <f t="shared" si="1"/>
        <v>3.6</v>
      </c>
      <c r="CN12" s="401">
        <f t="shared" si="6"/>
        <v>16</v>
      </c>
      <c r="CO12" s="410"/>
      <c r="CP12" s="404">
        <f t="shared" si="2"/>
        <v>1.6666666666666667</v>
      </c>
      <c r="CQ12" s="401">
        <f t="shared" si="7"/>
        <v>25</v>
      </c>
      <c r="CR12" s="410"/>
      <c r="CS12" s="404">
        <f t="shared" si="3"/>
        <v>4.4827586206896548</v>
      </c>
      <c r="CT12" s="401">
        <f t="shared" si="8"/>
        <v>3</v>
      </c>
      <c r="CU12" s="421"/>
      <c r="CV12" s="401">
        <f t="shared" si="4"/>
        <v>176</v>
      </c>
      <c r="CW12" s="404">
        <f t="shared" si="5"/>
        <v>3.911111111111111</v>
      </c>
      <c r="CX12" s="401">
        <f t="shared" si="9"/>
        <v>6</v>
      </c>
      <c r="CY12" s="410"/>
      <c r="CZ12" s="764"/>
    </row>
    <row r="13" spans="1:104" ht="30.75" customHeight="1" thickBot="1" x14ac:dyDescent="0.3">
      <c r="A13" s="594" t="s">
        <v>670</v>
      </c>
      <c r="B13" s="319" t="s">
        <v>671</v>
      </c>
      <c r="C13" s="320" t="s">
        <v>672</v>
      </c>
      <c r="D13" s="320" t="s">
        <v>515</v>
      </c>
      <c r="E13" s="323"/>
      <c r="F13" s="396"/>
      <c r="G13" s="397">
        <f>'Stage 2 - Site Information'!N53</f>
        <v>0</v>
      </c>
      <c r="H13" s="396" t="s">
        <v>63</v>
      </c>
      <c r="I13" s="398">
        <f>'Stage 2 - Site Information'!M53</f>
        <v>1.05</v>
      </c>
      <c r="J13" s="399" t="s">
        <v>1354</v>
      </c>
      <c r="K13" s="405"/>
      <c r="L13" s="408"/>
      <c r="M13" s="401">
        <f t="shared" si="0"/>
        <v>5</v>
      </c>
      <c r="N13" s="409"/>
      <c r="O13" s="400">
        <v>5</v>
      </c>
      <c r="P13" s="400">
        <v>5</v>
      </c>
      <c r="Q13" s="408"/>
      <c r="R13" s="400">
        <v>5</v>
      </c>
      <c r="S13" s="400">
        <v>5</v>
      </c>
      <c r="T13" s="400">
        <v>5</v>
      </c>
      <c r="U13" s="400">
        <v>4</v>
      </c>
      <c r="V13" s="407"/>
      <c r="W13" s="401">
        <v>4</v>
      </c>
      <c r="X13" s="401">
        <v>3</v>
      </c>
      <c r="Y13" s="401">
        <v>3</v>
      </c>
      <c r="Z13" s="401">
        <v>4</v>
      </c>
      <c r="AA13" s="407"/>
      <c r="AB13" s="400">
        <v>4</v>
      </c>
      <c r="AC13" s="409">
        <v>5</v>
      </c>
      <c r="AD13" s="407"/>
      <c r="AE13" s="400">
        <v>1</v>
      </c>
      <c r="AF13" s="400">
        <v>1</v>
      </c>
      <c r="AG13" s="406"/>
      <c r="AH13" s="400">
        <v>3</v>
      </c>
      <c r="AI13" s="400">
        <v>3</v>
      </c>
      <c r="AJ13" s="400">
        <v>1</v>
      </c>
      <c r="AK13" s="400">
        <v>2</v>
      </c>
      <c r="AL13" s="395"/>
      <c r="AM13" s="400">
        <v>5</v>
      </c>
      <c r="AN13" s="400">
        <v>5</v>
      </c>
      <c r="AO13" s="400">
        <v>5</v>
      </c>
      <c r="AP13" s="400">
        <v>4</v>
      </c>
      <c r="AQ13" s="400">
        <v>5</v>
      </c>
      <c r="AR13" s="400">
        <v>5</v>
      </c>
      <c r="AS13" s="395"/>
      <c r="AT13" s="400">
        <v>5</v>
      </c>
      <c r="AU13" s="400">
        <v>5</v>
      </c>
      <c r="AV13" s="400">
        <v>5</v>
      </c>
      <c r="AW13" s="400">
        <v>5</v>
      </c>
      <c r="AX13" s="400">
        <v>5</v>
      </c>
      <c r="AY13" s="400">
        <v>5</v>
      </c>
      <c r="AZ13" s="400">
        <v>1</v>
      </c>
      <c r="BA13" s="400">
        <v>5</v>
      </c>
      <c r="BB13" s="409"/>
      <c r="BC13" s="400">
        <v>5</v>
      </c>
      <c r="BD13" s="400">
        <v>5</v>
      </c>
      <c r="BE13" s="395"/>
      <c r="BF13" s="400">
        <v>5</v>
      </c>
      <c r="BG13" s="400">
        <v>5</v>
      </c>
      <c r="BH13" s="395"/>
      <c r="BI13" s="400">
        <v>5</v>
      </c>
      <c r="BJ13" s="400">
        <v>5</v>
      </c>
      <c r="BK13" s="400">
        <v>1</v>
      </c>
      <c r="BL13" s="400">
        <v>3</v>
      </c>
      <c r="BM13" s="400">
        <v>4</v>
      </c>
      <c r="BN13" s="400">
        <v>1</v>
      </c>
      <c r="BO13" s="395"/>
      <c r="BP13" s="400">
        <v>5</v>
      </c>
      <c r="BQ13" s="400">
        <v>5</v>
      </c>
      <c r="BR13" s="406"/>
      <c r="BS13" s="400">
        <v>4</v>
      </c>
      <c r="BT13" s="400">
        <v>2</v>
      </c>
      <c r="BU13" s="400">
        <v>2</v>
      </c>
      <c r="BV13" s="409"/>
      <c r="BW13" s="409"/>
      <c r="BX13" s="409"/>
      <c r="BY13" s="409"/>
      <c r="BZ13" s="409"/>
      <c r="CA13" s="409"/>
      <c r="CB13" s="409"/>
      <c r="CC13" s="409"/>
      <c r="CD13" s="409"/>
      <c r="CE13" s="409"/>
      <c r="CF13" s="409"/>
      <c r="CG13" s="409"/>
      <c r="CH13" s="409"/>
      <c r="CI13" s="395"/>
      <c r="CJ13" s="409"/>
      <c r="CK13" s="400"/>
      <c r="CL13" s="395"/>
      <c r="CM13" s="404">
        <f t="shared" si="1"/>
        <v>4.2</v>
      </c>
      <c r="CN13" s="401">
        <f t="shared" si="6"/>
        <v>5</v>
      </c>
      <c r="CO13" s="410"/>
      <c r="CP13" s="404">
        <f t="shared" si="2"/>
        <v>1.8333333333333333</v>
      </c>
      <c r="CQ13" s="401">
        <f t="shared" si="7"/>
        <v>18</v>
      </c>
      <c r="CR13" s="410"/>
      <c r="CS13" s="404">
        <f t="shared" si="3"/>
        <v>4.2068965517241379</v>
      </c>
      <c r="CT13" s="401">
        <f t="shared" si="8"/>
        <v>13</v>
      </c>
      <c r="CU13" s="421"/>
      <c r="CV13" s="401">
        <f t="shared" si="4"/>
        <v>175</v>
      </c>
      <c r="CW13" s="404">
        <f t="shared" si="5"/>
        <v>3.8888888888888888</v>
      </c>
      <c r="CX13" s="401">
        <f t="shared" si="9"/>
        <v>7</v>
      </c>
      <c r="CY13" s="410"/>
      <c r="CZ13" s="764"/>
    </row>
    <row r="14" spans="1:104" ht="30.75" customHeight="1" thickBot="1" x14ac:dyDescent="0.3">
      <c r="A14" s="594" t="s">
        <v>673</v>
      </c>
      <c r="B14" s="319" t="s">
        <v>674</v>
      </c>
      <c r="C14" s="320" t="s">
        <v>675</v>
      </c>
      <c r="D14" s="320" t="s">
        <v>515</v>
      </c>
      <c r="E14" s="323"/>
      <c r="F14" s="396"/>
      <c r="G14" s="397">
        <f>'Stage 2 - Site Information'!N54</f>
        <v>0</v>
      </c>
      <c r="H14" s="396" t="s">
        <v>63</v>
      </c>
      <c r="I14" s="398">
        <f>'Stage 2 - Site Information'!M54</f>
        <v>2.98</v>
      </c>
      <c r="J14" s="399"/>
      <c r="K14" s="405"/>
      <c r="L14" s="408"/>
      <c r="M14" s="401">
        <f t="shared" si="0"/>
        <v>5</v>
      </c>
      <c r="N14" s="409"/>
      <c r="O14" s="400">
        <v>5</v>
      </c>
      <c r="P14" s="400">
        <v>3</v>
      </c>
      <c r="Q14" s="408"/>
      <c r="R14" s="400">
        <v>3</v>
      </c>
      <c r="S14" s="400">
        <v>5</v>
      </c>
      <c r="T14" s="400">
        <v>5</v>
      </c>
      <c r="U14" s="400">
        <v>4</v>
      </c>
      <c r="V14" s="407"/>
      <c r="W14" s="401">
        <v>4</v>
      </c>
      <c r="X14" s="401">
        <v>3</v>
      </c>
      <c r="Y14" s="401">
        <v>3</v>
      </c>
      <c r="Z14" s="401">
        <v>4</v>
      </c>
      <c r="AA14" s="407"/>
      <c r="AB14" s="400">
        <v>4</v>
      </c>
      <c r="AC14" s="400"/>
      <c r="AD14" s="407"/>
      <c r="AE14" s="400">
        <v>1</v>
      </c>
      <c r="AF14" s="400">
        <v>1</v>
      </c>
      <c r="AG14" s="406"/>
      <c r="AH14" s="400">
        <v>3</v>
      </c>
      <c r="AI14" s="400">
        <v>3</v>
      </c>
      <c r="AJ14" s="400">
        <v>1</v>
      </c>
      <c r="AK14" s="400">
        <v>2</v>
      </c>
      <c r="AL14" s="395"/>
      <c r="AM14" s="400">
        <v>5</v>
      </c>
      <c r="AN14" s="400">
        <v>5</v>
      </c>
      <c r="AO14" s="400">
        <v>5</v>
      </c>
      <c r="AP14" s="400">
        <v>4</v>
      </c>
      <c r="AQ14" s="400">
        <v>5</v>
      </c>
      <c r="AR14" s="400">
        <v>4</v>
      </c>
      <c r="AS14" s="395"/>
      <c r="AT14" s="400">
        <v>5</v>
      </c>
      <c r="AU14" s="400">
        <v>1</v>
      </c>
      <c r="AV14" s="400">
        <v>5</v>
      </c>
      <c r="AW14" s="400">
        <v>5</v>
      </c>
      <c r="AX14" s="400">
        <v>2</v>
      </c>
      <c r="AY14" s="400">
        <v>5</v>
      </c>
      <c r="AZ14" s="400">
        <v>1</v>
      </c>
      <c r="BA14" s="400">
        <v>5</v>
      </c>
      <c r="BB14" s="409"/>
      <c r="BC14" s="400">
        <v>5</v>
      </c>
      <c r="BD14" s="400">
        <v>5</v>
      </c>
      <c r="BE14" s="395"/>
      <c r="BF14" s="400">
        <v>3</v>
      </c>
      <c r="BG14" s="400">
        <v>5</v>
      </c>
      <c r="BH14" s="395"/>
      <c r="BI14" s="400">
        <v>5</v>
      </c>
      <c r="BJ14" s="400">
        <v>5</v>
      </c>
      <c r="BK14" s="400">
        <v>1</v>
      </c>
      <c r="BL14" s="400">
        <v>5</v>
      </c>
      <c r="BM14" s="400">
        <v>5</v>
      </c>
      <c r="BN14" s="400">
        <v>3</v>
      </c>
      <c r="BO14" s="395"/>
      <c r="BP14" s="400">
        <v>5</v>
      </c>
      <c r="BQ14" s="400">
        <v>5</v>
      </c>
      <c r="BR14" s="406"/>
      <c r="BS14" s="400">
        <v>4</v>
      </c>
      <c r="BT14" s="400">
        <v>2</v>
      </c>
      <c r="BU14" s="400">
        <v>2</v>
      </c>
      <c r="BV14" s="409"/>
      <c r="BW14" s="409"/>
      <c r="BX14" s="409"/>
      <c r="BY14" s="409"/>
      <c r="BZ14" s="409"/>
      <c r="CA14" s="409"/>
      <c r="CB14" s="409"/>
      <c r="CC14" s="409"/>
      <c r="CD14" s="409"/>
      <c r="CE14" s="409"/>
      <c r="CF14" s="409"/>
      <c r="CG14" s="409"/>
      <c r="CH14" s="409"/>
      <c r="CI14" s="395"/>
      <c r="CJ14" s="409"/>
      <c r="CK14" s="400"/>
      <c r="CL14" s="395"/>
      <c r="CM14" s="404">
        <f t="shared" si="1"/>
        <v>3.8888888888888888</v>
      </c>
      <c r="CN14" s="401">
        <f t="shared" si="6"/>
        <v>9</v>
      </c>
      <c r="CO14" s="410"/>
      <c r="CP14" s="404">
        <f t="shared" si="2"/>
        <v>1.8333333333333333</v>
      </c>
      <c r="CQ14" s="401">
        <f t="shared" si="7"/>
        <v>18</v>
      </c>
      <c r="CR14" s="410"/>
      <c r="CS14" s="404">
        <f t="shared" si="3"/>
        <v>4.0344827586206895</v>
      </c>
      <c r="CT14" s="401">
        <f t="shared" si="8"/>
        <v>17</v>
      </c>
      <c r="CU14" s="421"/>
      <c r="CV14" s="401">
        <f t="shared" si="4"/>
        <v>163</v>
      </c>
      <c r="CW14" s="404">
        <f t="shared" si="5"/>
        <v>3.7045454545454546</v>
      </c>
      <c r="CX14" s="401">
        <f t="shared" si="9"/>
        <v>19</v>
      </c>
      <c r="CY14" s="410"/>
      <c r="CZ14" s="764"/>
    </row>
    <row r="15" spans="1:104" ht="30.75" customHeight="1" thickBot="1" x14ac:dyDescent="0.3">
      <c r="A15" s="594" t="s">
        <v>676</v>
      </c>
      <c r="B15" s="319" t="s">
        <v>677</v>
      </c>
      <c r="C15" s="320" t="s">
        <v>678</v>
      </c>
      <c r="D15" s="320" t="s">
        <v>518</v>
      </c>
      <c r="E15" s="323"/>
      <c r="F15" s="396" t="s">
        <v>63</v>
      </c>
      <c r="G15" s="397">
        <f>'Stage 2 - Site Information'!N55</f>
        <v>43</v>
      </c>
      <c r="H15" s="396" t="s">
        <v>63</v>
      </c>
      <c r="I15" s="398">
        <f>'Stage 2 - Site Information'!M55</f>
        <v>1.42</v>
      </c>
      <c r="J15" s="399"/>
      <c r="K15" s="405"/>
      <c r="L15" s="408"/>
      <c r="M15" s="401">
        <f t="shared" si="0"/>
        <v>5</v>
      </c>
      <c r="N15" s="409"/>
      <c r="O15" s="400">
        <v>5</v>
      </c>
      <c r="P15" s="400">
        <v>5</v>
      </c>
      <c r="Q15" s="408"/>
      <c r="R15" s="400">
        <v>5</v>
      </c>
      <c r="S15" s="400">
        <v>5</v>
      </c>
      <c r="T15" s="400">
        <v>5</v>
      </c>
      <c r="U15" s="400">
        <v>4</v>
      </c>
      <c r="V15" s="407"/>
      <c r="W15" s="401">
        <v>5</v>
      </c>
      <c r="X15" s="401">
        <v>3</v>
      </c>
      <c r="Y15" s="401">
        <v>3</v>
      </c>
      <c r="Z15" s="401">
        <v>4</v>
      </c>
      <c r="AA15" s="407"/>
      <c r="AB15" s="400">
        <v>4</v>
      </c>
      <c r="AC15" s="409">
        <v>5</v>
      </c>
      <c r="AD15" s="407"/>
      <c r="AE15" s="400">
        <v>1</v>
      </c>
      <c r="AF15" s="400">
        <v>1</v>
      </c>
      <c r="AG15" s="406"/>
      <c r="AH15" s="400">
        <v>3</v>
      </c>
      <c r="AI15" s="400">
        <v>3</v>
      </c>
      <c r="AJ15" s="400">
        <v>1</v>
      </c>
      <c r="AK15" s="400">
        <v>2</v>
      </c>
      <c r="AL15" s="395"/>
      <c r="AM15" s="400">
        <v>5</v>
      </c>
      <c r="AN15" s="400">
        <v>3</v>
      </c>
      <c r="AO15" s="400">
        <v>3</v>
      </c>
      <c r="AP15" s="400">
        <v>5</v>
      </c>
      <c r="AQ15" s="400">
        <v>5</v>
      </c>
      <c r="AR15" s="400">
        <v>3</v>
      </c>
      <c r="AS15" s="395"/>
      <c r="AT15" s="400">
        <v>5</v>
      </c>
      <c r="AU15" s="400">
        <v>2</v>
      </c>
      <c r="AV15" s="400">
        <v>5</v>
      </c>
      <c r="AW15" s="400">
        <v>5</v>
      </c>
      <c r="AX15" s="400">
        <v>5</v>
      </c>
      <c r="AY15" s="400">
        <v>5</v>
      </c>
      <c r="AZ15" s="400">
        <v>5</v>
      </c>
      <c r="BA15" s="400">
        <v>5</v>
      </c>
      <c r="BB15" s="409"/>
      <c r="BC15" s="400">
        <v>5</v>
      </c>
      <c r="BD15" s="400">
        <v>5</v>
      </c>
      <c r="BE15" s="395"/>
      <c r="BF15" s="400">
        <v>3</v>
      </c>
      <c r="BG15" s="400">
        <v>5</v>
      </c>
      <c r="BH15" s="395">
        <v>5</v>
      </c>
      <c r="BI15" s="400">
        <v>4</v>
      </c>
      <c r="BJ15" s="400">
        <v>5</v>
      </c>
      <c r="BK15" s="400">
        <v>3</v>
      </c>
      <c r="BL15" s="400">
        <v>5</v>
      </c>
      <c r="BM15" s="400">
        <v>4</v>
      </c>
      <c r="BN15" s="400">
        <v>5</v>
      </c>
      <c r="BO15" s="395"/>
      <c r="BP15" s="400">
        <v>5</v>
      </c>
      <c r="BQ15" s="400">
        <v>5</v>
      </c>
      <c r="BR15" s="406"/>
      <c r="BS15" s="400">
        <v>5</v>
      </c>
      <c r="BT15" s="400">
        <v>2</v>
      </c>
      <c r="BU15" s="400">
        <v>5</v>
      </c>
      <c r="BV15" s="409"/>
      <c r="BW15" s="409"/>
      <c r="BX15" s="409"/>
      <c r="BY15" s="409"/>
      <c r="BZ15" s="409"/>
      <c r="CA15" s="409"/>
      <c r="CB15" s="409"/>
      <c r="CC15" s="409"/>
      <c r="CD15" s="409"/>
      <c r="CE15" s="409"/>
      <c r="CF15" s="409"/>
      <c r="CG15" s="409"/>
      <c r="CH15" s="409"/>
      <c r="CI15" s="395"/>
      <c r="CJ15" s="409"/>
      <c r="CK15" s="400"/>
      <c r="CL15" s="395"/>
      <c r="CM15" s="404">
        <f t="shared" si="1"/>
        <v>4.3</v>
      </c>
      <c r="CN15" s="401">
        <f t="shared" si="6"/>
        <v>4</v>
      </c>
      <c r="CO15" s="410"/>
      <c r="CP15" s="404">
        <f t="shared" si="2"/>
        <v>1.8333333333333333</v>
      </c>
      <c r="CQ15" s="401">
        <f t="shared" si="7"/>
        <v>18</v>
      </c>
      <c r="CR15" s="410"/>
      <c r="CS15" s="404">
        <f t="shared" si="3"/>
        <v>4.4000000000000004</v>
      </c>
      <c r="CT15" s="401">
        <f t="shared" si="8"/>
        <v>8</v>
      </c>
      <c r="CU15" s="421"/>
      <c r="CV15" s="401">
        <f t="shared" si="4"/>
        <v>186</v>
      </c>
      <c r="CW15" s="404">
        <f t="shared" si="5"/>
        <v>4.0434782608695654</v>
      </c>
      <c r="CX15" s="401">
        <f t="shared" si="9"/>
        <v>4</v>
      </c>
      <c r="CY15" s="410"/>
      <c r="CZ15" s="764"/>
    </row>
    <row r="16" spans="1:104" s="513" customFormat="1" ht="30.75" customHeight="1" x14ac:dyDescent="0.25">
      <c r="A16" s="594" t="s">
        <v>679</v>
      </c>
      <c r="B16" s="319" t="s">
        <v>680</v>
      </c>
      <c r="C16" s="320" t="s">
        <v>681</v>
      </c>
      <c r="D16" s="320" t="s">
        <v>535</v>
      </c>
      <c r="E16" s="323"/>
      <c r="F16" s="396" t="s">
        <v>63</v>
      </c>
      <c r="G16" s="397">
        <f>'Stage 2 - Site Information'!N56</f>
        <v>34</v>
      </c>
      <c r="H16" s="396" t="s">
        <v>63</v>
      </c>
      <c r="I16" s="398">
        <f>'Stage 2 - Site Information'!M56</f>
        <v>1.1200000000000001</v>
      </c>
      <c r="J16" s="399"/>
      <c r="K16" s="405"/>
      <c r="L16" s="408"/>
      <c r="M16" s="401">
        <f t="shared" si="0"/>
        <v>5</v>
      </c>
      <c r="N16" s="409"/>
      <c r="O16" s="400">
        <v>1</v>
      </c>
      <c r="P16" s="400">
        <v>1</v>
      </c>
      <c r="Q16" s="408"/>
      <c r="R16" s="400">
        <v>5</v>
      </c>
      <c r="S16" s="400">
        <v>5</v>
      </c>
      <c r="T16" s="400">
        <v>5</v>
      </c>
      <c r="U16" s="400">
        <v>4</v>
      </c>
      <c r="V16" s="407">
        <v>5</v>
      </c>
      <c r="W16" s="401">
        <v>5</v>
      </c>
      <c r="X16" s="401">
        <v>3</v>
      </c>
      <c r="Y16" s="401">
        <v>3</v>
      </c>
      <c r="Z16" s="401">
        <v>4</v>
      </c>
      <c r="AA16" s="407">
        <v>5</v>
      </c>
      <c r="AB16" s="400">
        <v>5</v>
      </c>
      <c r="AC16" s="409"/>
      <c r="AD16" s="400"/>
      <c r="AE16" s="400">
        <v>1</v>
      </c>
      <c r="AF16" s="400">
        <v>1</v>
      </c>
      <c r="AG16" s="891"/>
      <c r="AH16" s="891">
        <v>3</v>
      </c>
      <c r="AI16" s="400">
        <v>3</v>
      </c>
      <c r="AJ16" s="400">
        <v>5</v>
      </c>
      <c r="AK16" s="407">
        <v>2</v>
      </c>
      <c r="AL16" s="400"/>
      <c r="AM16" s="400">
        <v>5</v>
      </c>
      <c r="AN16" s="407">
        <v>3</v>
      </c>
      <c r="AO16" s="400">
        <v>3</v>
      </c>
      <c r="AP16" s="400">
        <v>3</v>
      </c>
      <c r="AQ16" s="402">
        <v>5</v>
      </c>
      <c r="AR16" s="400">
        <v>5</v>
      </c>
      <c r="AS16" s="400"/>
      <c r="AT16" s="400">
        <v>2</v>
      </c>
      <c r="AU16" s="400">
        <v>1</v>
      </c>
      <c r="AV16" s="395">
        <v>2</v>
      </c>
      <c r="AW16" s="400">
        <v>1</v>
      </c>
      <c r="AX16" s="400">
        <v>2</v>
      </c>
      <c r="AY16" s="400">
        <v>1</v>
      </c>
      <c r="AZ16" s="400">
        <v>3</v>
      </c>
      <c r="BA16" s="400">
        <v>5</v>
      </c>
      <c r="BB16" s="409"/>
      <c r="BC16" s="395">
        <v>2</v>
      </c>
      <c r="BD16" s="400">
        <v>4</v>
      </c>
      <c r="BE16" s="400"/>
      <c r="BF16" s="400">
        <v>5</v>
      </c>
      <c r="BG16" s="400">
        <v>4</v>
      </c>
      <c r="BH16" s="400"/>
      <c r="BI16" s="400">
        <v>5</v>
      </c>
      <c r="BJ16" s="400">
        <v>5</v>
      </c>
      <c r="BK16" s="400">
        <v>3</v>
      </c>
      <c r="BL16" s="400">
        <v>5</v>
      </c>
      <c r="BM16" s="400">
        <v>5</v>
      </c>
      <c r="BN16" s="400">
        <v>5</v>
      </c>
      <c r="BO16" s="395"/>
      <c r="BP16" s="400">
        <v>3</v>
      </c>
      <c r="BQ16" s="400">
        <v>5</v>
      </c>
      <c r="BR16" s="400"/>
      <c r="BS16" s="395">
        <v>5</v>
      </c>
      <c r="BT16" s="400">
        <v>2</v>
      </c>
      <c r="BU16" s="400">
        <v>3</v>
      </c>
      <c r="BV16" s="409"/>
      <c r="BW16" s="409"/>
      <c r="BX16" s="409"/>
      <c r="BY16" s="409"/>
      <c r="BZ16" s="409"/>
      <c r="CA16" s="409"/>
      <c r="CB16" s="409"/>
      <c r="CC16" s="409"/>
      <c r="CD16" s="409"/>
      <c r="CE16" s="409"/>
      <c r="CF16" s="409"/>
      <c r="CG16" s="409"/>
      <c r="CH16" s="409"/>
      <c r="CI16" s="400"/>
      <c r="CJ16" s="409"/>
      <c r="CK16" s="400"/>
      <c r="CL16" s="400"/>
      <c r="CM16" s="404">
        <f t="shared" si="1"/>
        <v>4.4545454545454541</v>
      </c>
      <c r="CN16" s="401">
        <f t="shared" si="6"/>
        <v>2</v>
      </c>
      <c r="CO16" s="892"/>
      <c r="CP16" s="404">
        <f t="shared" si="2"/>
        <v>2.5</v>
      </c>
      <c r="CQ16" s="401">
        <f t="shared" si="7"/>
        <v>6</v>
      </c>
      <c r="CR16" s="892"/>
      <c r="CS16" s="404">
        <f t="shared" si="3"/>
        <v>3.5172413793103448</v>
      </c>
      <c r="CT16" s="401">
        <f t="shared" si="8"/>
        <v>26</v>
      </c>
      <c r="CU16" s="892"/>
      <c r="CV16" s="401">
        <f t="shared" si="4"/>
        <v>166</v>
      </c>
      <c r="CW16" s="404">
        <f t="shared" si="5"/>
        <v>3.6086956521739131</v>
      </c>
      <c r="CX16" s="401">
        <f t="shared" si="9"/>
        <v>23</v>
      </c>
      <c r="CY16" s="410"/>
      <c r="CZ16" s="766" t="s">
        <v>1424</v>
      </c>
    </row>
    <row r="17" spans="1:104" ht="30.75" customHeight="1" thickBot="1" x14ac:dyDescent="0.3">
      <c r="A17" s="596" t="s">
        <v>683</v>
      </c>
      <c r="B17" s="495" t="s">
        <v>684</v>
      </c>
      <c r="C17" s="496" t="s">
        <v>681</v>
      </c>
      <c r="D17" s="496" t="s">
        <v>535</v>
      </c>
      <c r="E17" s="497"/>
      <c r="F17" s="498" t="s">
        <v>512</v>
      </c>
      <c r="G17" s="499">
        <f>'Stage 2 - Site Information'!N57</f>
        <v>28</v>
      </c>
      <c r="H17" s="498" t="s">
        <v>63</v>
      </c>
      <c r="I17" s="500">
        <f>'Stage 2 - Site Information'!M57</f>
        <v>0.94</v>
      </c>
      <c r="J17" s="501"/>
      <c r="K17" s="502"/>
      <c r="L17" s="503"/>
      <c r="M17" s="401">
        <f t="shared" si="0"/>
        <v>5</v>
      </c>
      <c r="N17" s="409"/>
      <c r="O17" s="400">
        <v>5</v>
      </c>
      <c r="P17" s="400">
        <v>1</v>
      </c>
      <c r="Q17" s="503"/>
      <c r="R17" s="504">
        <v>3</v>
      </c>
      <c r="S17" s="504">
        <v>5</v>
      </c>
      <c r="T17" s="504">
        <v>5</v>
      </c>
      <c r="U17" s="504">
        <v>4</v>
      </c>
      <c r="V17" s="506"/>
      <c r="W17" s="507">
        <v>4</v>
      </c>
      <c r="X17" s="507">
        <v>3</v>
      </c>
      <c r="Y17" s="507">
        <v>3</v>
      </c>
      <c r="Z17" s="507">
        <v>4</v>
      </c>
      <c r="AA17" s="506">
        <v>3</v>
      </c>
      <c r="AB17" s="504">
        <v>3</v>
      </c>
      <c r="AC17" s="400"/>
      <c r="AD17" s="506"/>
      <c r="AE17" s="504">
        <v>1</v>
      </c>
      <c r="AF17" s="504">
        <v>1</v>
      </c>
      <c r="AG17" s="890"/>
      <c r="AH17" s="504">
        <v>3</v>
      </c>
      <c r="AI17" s="400">
        <v>3</v>
      </c>
      <c r="AJ17" s="400">
        <v>1</v>
      </c>
      <c r="AK17" s="504">
        <v>2</v>
      </c>
      <c r="AL17" s="510"/>
      <c r="AM17" s="504">
        <v>1</v>
      </c>
      <c r="AN17" s="504">
        <v>4</v>
      </c>
      <c r="AO17" s="504">
        <v>5</v>
      </c>
      <c r="AP17" s="504">
        <v>3</v>
      </c>
      <c r="AQ17" s="504">
        <v>2</v>
      </c>
      <c r="AR17" s="504">
        <v>4</v>
      </c>
      <c r="AS17" s="510"/>
      <c r="AT17" s="504">
        <v>3</v>
      </c>
      <c r="AU17" s="504">
        <v>3</v>
      </c>
      <c r="AV17" s="504">
        <v>4</v>
      </c>
      <c r="AW17" s="504">
        <v>5</v>
      </c>
      <c r="AX17" s="504">
        <v>2</v>
      </c>
      <c r="AY17" s="504">
        <v>1</v>
      </c>
      <c r="AZ17" s="504">
        <v>5</v>
      </c>
      <c r="BA17" s="504">
        <v>5</v>
      </c>
      <c r="BB17" s="505"/>
      <c r="BC17" s="504">
        <v>2</v>
      </c>
      <c r="BD17" s="504">
        <v>4</v>
      </c>
      <c r="BE17" s="510"/>
      <c r="BF17" s="504">
        <v>3</v>
      </c>
      <c r="BG17" s="504">
        <v>4</v>
      </c>
      <c r="BH17" s="510"/>
      <c r="BI17" s="504">
        <v>5</v>
      </c>
      <c r="BJ17" s="504">
        <v>5</v>
      </c>
      <c r="BK17" s="504">
        <v>1</v>
      </c>
      <c r="BL17" s="504">
        <v>1</v>
      </c>
      <c r="BM17" s="504">
        <v>4</v>
      </c>
      <c r="BN17" s="504">
        <v>5</v>
      </c>
      <c r="BO17" s="510"/>
      <c r="BP17" s="504">
        <v>3</v>
      </c>
      <c r="BQ17" s="504">
        <v>3</v>
      </c>
      <c r="BR17" s="890"/>
      <c r="BS17" s="504">
        <v>5</v>
      </c>
      <c r="BT17" s="504">
        <v>2</v>
      </c>
      <c r="BU17" s="504">
        <v>3</v>
      </c>
      <c r="BV17" s="505"/>
      <c r="BW17" s="505"/>
      <c r="BX17" s="505"/>
      <c r="BY17" s="505"/>
      <c r="BZ17" s="505"/>
      <c r="CA17" s="505"/>
      <c r="CB17" s="505"/>
      <c r="CC17" s="505"/>
      <c r="CD17" s="505"/>
      <c r="CE17" s="505"/>
      <c r="CF17" s="505"/>
      <c r="CG17" s="505"/>
      <c r="CH17" s="505"/>
      <c r="CI17" s="510">
        <v>0</v>
      </c>
      <c r="CJ17" s="505"/>
      <c r="CK17" s="504"/>
      <c r="CL17" s="510">
        <v>0</v>
      </c>
      <c r="CM17" s="404">
        <f t="shared" si="1"/>
        <v>3.7</v>
      </c>
      <c r="CN17" s="401">
        <f t="shared" si="6"/>
        <v>13</v>
      </c>
      <c r="CO17" s="510">
        <v>0</v>
      </c>
      <c r="CP17" s="511">
        <f t="shared" si="2"/>
        <v>1.8333333333333333</v>
      </c>
      <c r="CQ17" s="401">
        <f t="shared" si="7"/>
        <v>18</v>
      </c>
      <c r="CR17" s="510">
        <v>0</v>
      </c>
      <c r="CS17" s="511">
        <f t="shared" si="3"/>
        <v>3.2333333333333334</v>
      </c>
      <c r="CT17" s="401">
        <f t="shared" si="8"/>
        <v>28</v>
      </c>
      <c r="CU17" s="893">
        <v>0</v>
      </c>
      <c r="CV17" s="507">
        <f t="shared" si="4"/>
        <v>145</v>
      </c>
      <c r="CW17" s="511">
        <f t="shared" si="5"/>
        <v>3.152173913043478</v>
      </c>
      <c r="CX17" s="401">
        <f t="shared" si="9"/>
        <v>27</v>
      </c>
      <c r="CY17" s="512"/>
      <c r="CZ17" s="767" t="s">
        <v>1425</v>
      </c>
    </row>
    <row r="18" spans="1:104" ht="30.75" customHeight="1" thickBot="1" x14ac:dyDescent="0.3">
      <c r="A18" s="594" t="s">
        <v>687</v>
      </c>
      <c r="B18" s="319" t="s">
        <v>688</v>
      </c>
      <c r="C18" s="320" t="s">
        <v>689</v>
      </c>
      <c r="D18" s="320" t="s">
        <v>518</v>
      </c>
      <c r="E18" s="323"/>
      <c r="F18" s="396" t="s">
        <v>63</v>
      </c>
      <c r="G18" s="397">
        <f>'Stage 2 - Site Information'!N59</f>
        <v>60</v>
      </c>
      <c r="H18" s="396" t="s">
        <v>63</v>
      </c>
      <c r="I18" s="398">
        <f>'Stage 2 - Site Information'!M59</f>
        <v>1.59</v>
      </c>
      <c r="J18" s="399"/>
      <c r="K18" s="405"/>
      <c r="L18" s="408"/>
      <c r="M18" s="401">
        <f t="shared" si="0"/>
        <v>5</v>
      </c>
      <c r="N18" s="409"/>
      <c r="O18" s="400">
        <v>5</v>
      </c>
      <c r="P18" s="400">
        <v>5</v>
      </c>
      <c r="Q18" s="408"/>
      <c r="R18" s="400">
        <v>5</v>
      </c>
      <c r="S18" s="400">
        <v>5</v>
      </c>
      <c r="T18" s="400">
        <v>1</v>
      </c>
      <c r="U18" s="400">
        <v>4</v>
      </c>
      <c r="V18" s="407"/>
      <c r="W18" s="401">
        <v>4</v>
      </c>
      <c r="X18" s="401">
        <v>3</v>
      </c>
      <c r="Y18" s="401">
        <v>1</v>
      </c>
      <c r="Z18" s="401">
        <v>4</v>
      </c>
      <c r="AA18" s="407"/>
      <c r="AB18" s="400">
        <v>4</v>
      </c>
      <c r="AC18" s="400">
        <v>1</v>
      </c>
      <c r="AD18" s="407"/>
      <c r="AE18" s="400">
        <v>1</v>
      </c>
      <c r="AF18" s="400">
        <v>1</v>
      </c>
      <c r="AG18" s="406"/>
      <c r="AH18" s="400">
        <v>3</v>
      </c>
      <c r="AI18" s="400">
        <v>1</v>
      </c>
      <c r="AJ18" s="400">
        <v>1</v>
      </c>
      <c r="AK18" s="400">
        <v>2</v>
      </c>
      <c r="AL18" s="395"/>
      <c r="AM18" s="400">
        <v>5</v>
      </c>
      <c r="AN18" s="400">
        <v>5</v>
      </c>
      <c r="AO18" s="400">
        <v>5</v>
      </c>
      <c r="AP18" s="400">
        <v>4</v>
      </c>
      <c r="AQ18" s="400">
        <v>5</v>
      </c>
      <c r="AR18" s="400">
        <v>5</v>
      </c>
      <c r="AS18" s="395"/>
      <c r="AT18" s="400">
        <v>5</v>
      </c>
      <c r="AU18" s="400">
        <v>5</v>
      </c>
      <c r="AV18" s="400">
        <v>5</v>
      </c>
      <c r="AW18" s="400">
        <v>1</v>
      </c>
      <c r="AX18" s="400">
        <v>5</v>
      </c>
      <c r="AY18" s="400">
        <v>5</v>
      </c>
      <c r="AZ18" s="400">
        <v>5</v>
      </c>
      <c r="BA18" s="400">
        <v>5</v>
      </c>
      <c r="BB18" s="409"/>
      <c r="BC18" s="400">
        <v>5</v>
      </c>
      <c r="BD18" s="400">
        <v>5</v>
      </c>
      <c r="BE18" s="395"/>
      <c r="BF18" s="400">
        <v>5</v>
      </c>
      <c r="BG18" s="400">
        <v>5</v>
      </c>
      <c r="BH18" s="395"/>
      <c r="BI18" s="400">
        <v>4</v>
      </c>
      <c r="BJ18" s="400">
        <v>5</v>
      </c>
      <c r="BK18" s="400">
        <v>3</v>
      </c>
      <c r="BL18" s="400">
        <v>3</v>
      </c>
      <c r="BM18" s="400">
        <v>1</v>
      </c>
      <c r="BN18" s="400">
        <v>5</v>
      </c>
      <c r="BO18" s="395"/>
      <c r="BP18" s="400">
        <v>5</v>
      </c>
      <c r="BQ18" s="400">
        <v>5</v>
      </c>
      <c r="BR18" s="406"/>
      <c r="BS18" s="400">
        <v>4</v>
      </c>
      <c r="BT18" s="400">
        <v>4</v>
      </c>
      <c r="BU18" s="400">
        <v>5</v>
      </c>
      <c r="BV18" s="409"/>
      <c r="BW18" s="409"/>
      <c r="BX18" s="409"/>
      <c r="BY18" s="409"/>
      <c r="BZ18" s="409"/>
      <c r="CA18" s="409"/>
      <c r="CB18" s="409"/>
      <c r="CC18" s="409"/>
      <c r="CD18" s="409"/>
      <c r="CE18" s="409"/>
      <c r="CF18" s="409"/>
      <c r="CG18" s="409"/>
      <c r="CH18" s="409"/>
      <c r="CI18" s="395"/>
      <c r="CJ18" s="409"/>
      <c r="CK18" s="400"/>
      <c r="CL18" s="395"/>
      <c r="CM18" s="404">
        <f t="shared" si="1"/>
        <v>3.2</v>
      </c>
      <c r="CN18" s="401">
        <f t="shared" si="6"/>
        <v>22</v>
      </c>
      <c r="CO18" s="410"/>
      <c r="CP18" s="404">
        <f t="shared" si="2"/>
        <v>1.5</v>
      </c>
      <c r="CQ18" s="401">
        <f t="shared" si="7"/>
        <v>26</v>
      </c>
      <c r="CR18" s="410"/>
      <c r="CS18" s="404">
        <f t="shared" si="3"/>
        <v>4.4482758620689653</v>
      </c>
      <c r="CT18" s="401">
        <f t="shared" si="8"/>
        <v>4</v>
      </c>
      <c r="CU18" s="421"/>
      <c r="CV18" s="401">
        <f t="shared" si="4"/>
        <v>170</v>
      </c>
      <c r="CW18" s="404">
        <f t="shared" si="5"/>
        <v>3.7777777777777777</v>
      </c>
      <c r="CX18" s="401">
        <f t="shared" si="9"/>
        <v>15</v>
      </c>
      <c r="CY18" s="410"/>
      <c r="CZ18" s="764"/>
    </row>
    <row r="19" spans="1:104" ht="30.75" customHeight="1" thickBot="1" x14ac:dyDescent="0.3">
      <c r="A19" s="594" t="s">
        <v>702</v>
      </c>
      <c r="B19" s="319" t="s">
        <v>703</v>
      </c>
      <c r="C19" s="320" t="s">
        <v>704</v>
      </c>
      <c r="D19" s="320" t="s">
        <v>565</v>
      </c>
      <c r="E19" s="323"/>
      <c r="F19" s="396" t="s">
        <v>63</v>
      </c>
      <c r="G19" s="397">
        <f>'Stage 2 - Site Information'!N64</f>
        <v>30</v>
      </c>
      <c r="H19" s="396" t="s">
        <v>63</v>
      </c>
      <c r="I19" s="398">
        <f>'Stage 2 - Site Information'!M64</f>
        <v>2.44</v>
      </c>
      <c r="J19" s="399"/>
      <c r="K19" s="405"/>
      <c r="L19" s="408"/>
      <c r="M19" s="401">
        <f t="shared" si="0"/>
        <v>5</v>
      </c>
      <c r="N19" s="409"/>
      <c r="O19" s="400">
        <v>5</v>
      </c>
      <c r="P19" s="400">
        <v>5</v>
      </c>
      <c r="Q19" s="408"/>
      <c r="R19" s="400">
        <v>5</v>
      </c>
      <c r="S19" s="400">
        <v>5</v>
      </c>
      <c r="T19" s="400">
        <v>5</v>
      </c>
      <c r="U19" s="400">
        <v>3</v>
      </c>
      <c r="V19" s="407"/>
      <c r="W19" s="401">
        <v>4</v>
      </c>
      <c r="X19" s="401">
        <v>3</v>
      </c>
      <c r="Y19" s="401">
        <v>3</v>
      </c>
      <c r="Z19" s="401">
        <v>2</v>
      </c>
      <c r="AA19" s="407"/>
      <c r="AB19" s="400">
        <v>5</v>
      </c>
      <c r="AC19" s="400">
        <v>5</v>
      </c>
      <c r="AD19" s="407"/>
      <c r="AE19" s="400">
        <v>1</v>
      </c>
      <c r="AF19" s="400">
        <v>1</v>
      </c>
      <c r="AG19" s="406"/>
      <c r="AH19" s="400">
        <v>3</v>
      </c>
      <c r="AI19" s="400">
        <v>3</v>
      </c>
      <c r="AJ19" s="400">
        <v>5</v>
      </c>
      <c r="AK19" s="400">
        <v>2</v>
      </c>
      <c r="AL19" s="395"/>
      <c r="AM19" s="400">
        <v>5</v>
      </c>
      <c r="AN19" s="400">
        <v>5</v>
      </c>
      <c r="AO19" s="400">
        <v>4</v>
      </c>
      <c r="AP19" s="400">
        <v>5</v>
      </c>
      <c r="AQ19" s="400">
        <v>5</v>
      </c>
      <c r="AR19" s="400">
        <v>5</v>
      </c>
      <c r="AS19" s="395"/>
      <c r="AT19" s="400">
        <v>5</v>
      </c>
      <c r="AU19" s="400">
        <v>5</v>
      </c>
      <c r="AV19" s="400">
        <v>5</v>
      </c>
      <c r="AW19" s="400">
        <v>5</v>
      </c>
      <c r="AX19" s="400">
        <v>2</v>
      </c>
      <c r="AY19" s="400">
        <v>5</v>
      </c>
      <c r="AZ19" s="400">
        <v>5</v>
      </c>
      <c r="BA19" s="400">
        <v>5</v>
      </c>
      <c r="BB19" s="409"/>
      <c r="BC19" s="400">
        <v>3</v>
      </c>
      <c r="BD19" s="400">
        <v>4</v>
      </c>
      <c r="BE19" s="395"/>
      <c r="BF19" s="400">
        <v>4</v>
      </c>
      <c r="BG19" s="400">
        <v>5</v>
      </c>
      <c r="BH19" s="395"/>
      <c r="BI19" s="400">
        <v>2</v>
      </c>
      <c r="BJ19" s="400">
        <v>5</v>
      </c>
      <c r="BK19" s="400">
        <v>5</v>
      </c>
      <c r="BL19" s="400">
        <v>5</v>
      </c>
      <c r="BM19" s="400">
        <v>1</v>
      </c>
      <c r="BN19" s="400">
        <v>1</v>
      </c>
      <c r="BO19" s="395"/>
      <c r="BP19" s="400">
        <v>5</v>
      </c>
      <c r="BQ19" s="400">
        <v>5</v>
      </c>
      <c r="BR19" s="406"/>
      <c r="BS19" s="400">
        <v>1</v>
      </c>
      <c r="BT19" s="400">
        <v>2</v>
      </c>
      <c r="BU19" s="400">
        <v>3</v>
      </c>
      <c r="BV19" s="409"/>
      <c r="BW19" s="409"/>
      <c r="BX19" s="409"/>
      <c r="BY19" s="409"/>
      <c r="BZ19" s="409"/>
      <c r="CA19" s="409"/>
      <c r="CB19" s="409"/>
      <c r="CC19" s="409"/>
      <c r="CD19" s="409"/>
      <c r="CE19" s="409"/>
      <c r="CF19" s="409"/>
      <c r="CG19" s="409"/>
      <c r="CH19" s="409"/>
      <c r="CI19" s="395"/>
      <c r="CJ19" s="409"/>
      <c r="CK19" s="400">
        <v>1</v>
      </c>
      <c r="CL19" s="395"/>
      <c r="CM19" s="404">
        <f t="shared" si="1"/>
        <v>4</v>
      </c>
      <c r="CN19" s="401">
        <f t="shared" si="6"/>
        <v>6</v>
      </c>
      <c r="CO19" s="410"/>
      <c r="CP19" s="404">
        <f t="shared" si="2"/>
        <v>2.5</v>
      </c>
      <c r="CQ19" s="401">
        <f t="shared" si="7"/>
        <v>6</v>
      </c>
      <c r="CR19" s="410"/>
      <c r="CS19" s="404">
        <f t="shared" si="3"/>
        <v>3.9333333333333331</v>
      </c>
      <c r="CT19" s="401">
        <f t="shared" si="8"/>
        <v>19</v>
      </c>
      <c r="CU19" s="421"/>
      <c r="CV19" s="401">
        <f t="shared" si="4"/>
        <v>173</v>
      </c>
      <c r="CW19" s="404">
        <f t="shared" si="5"/>
        <v>3.7608695652173911</v>
      </c>
      <c r="CX19" s="401">
        <f t="shared" si="9"/>
        <v>17</v>
      </c>
      <c r="CY19" s="410"/>
      <c r="CZ19" s="765" t="s">
        <v>1340</v>
      </c>
    </row>
    <row r="20" spans="1:104" ht="30.75" customHeight="1" thickBot="1" x14ac:dyDescent="0.3">
      <c r="A20" s="594" t="s">
        <v>730</v>
      </c>
      <c r="B20" s="319" t="s">
        <v>731</v>
      </c>
      <c r="C20" s="320" t="s">
        <v>732</v>
      </c>
      <c r="D20" s="320" t="s">
        <v>535</v>
      </c>
      <c r="E20" s="323"/>
      <c r="F20" s="396"/>
      <c r="G20" s="397">
        <f>'Stage 2 - Site Information'!N74</f>
        <v>0</v>
      </c>
      <c r="H20" s="396" t="s">
        <v>63</v>
      </c>
      <c r="I20" s="398">
        <f>'Stage 2 - Site Information'!M74</f>
        <v>6.37</v>
      </c>
      <c r="J20" s="399"/>
      <c r="K20" s="405"/>
      <c r="L20" s="408"/>
      <c r="M20" s="401">
        <f t="shared" si="0"/>
        <v>5</v>
      </c>
      <c r="N20" s="409"/>
      <c r="O20" s="400">
        <v>5</v>
      </c>
      <c r="P20" s="400">
        <v>3</v>
      </c>
      <c r="Q20" s="408"/>
      <c r="R20" s="400">
        <v>5</v>
      </c>
      <c r="S20" s="400">
        <v>5</v>
      </c>
      <c r="T20" s="400">
        <v>1</v>
      </c>
      <c r="U20" s="400">
        <v>4</v>
      </c>
      <c r="V20" s="407"/>
      <c r="W20" s="401">
        <v>4</v>
      </c>
      <c r="X20" s="401">
        <v>3</v>
      </c>
      <c r="Y20" s="401">
        <v>1</v>
      </c>
      <c r="Z20" s="401">
        <v>2</v>
      </c>
      <c r="AA20" s="407"/>
      <c r="AB20" s="400">
        <v>5</v>
      </c>
      <c r="AC20" s="409">
        <v>1</v>
      </c>
      <c r="AD20" s="407"/>
      <c r="AE20" s="400">
        <v>1</v>
      </c>
      <c r="AF20" s="400">
        <v>1</v>
      </c>
      <c r="AG20" s="406"/>
      <c r="AH20" s="400">
        <v>3</v>
      </c>
      <c r="AI20" s="400">
        <v>5</v>
      </c>
      <c r="AJ20" s="400">
        <v>5</v>
      </c>
      <c r="AK20" s="400">
        <v>2</v>
      </c>
      <c r="AL20" s="395"/>
      <c r="AM20" s="400">
        <v>5</v>
      </c>
      <c r="AN20" s="400">
        <v>5</v>
      </c>
      <c r="AO20" s="400">
        <v>5</v>
      </c>
      <c r="AP20" s="400">
        <v>5</v>
      </c>
      <c r="AQ20" s="400">
        <v>5</v>
      </c>
      <c r="AR20" s="400">
        <v>5</v>
      </c>
      <c r="AS20" s="395"/>
      <c r="AT20" s="400">
        <v>5</v>
      </c>
      <c r="AU20" s="400">
        <v>1</v>
      </c>
      <c r="AV20" s="400">
        <v>4</v>
      </c>
      <c r="AW20" s="400">
        <v>5</v>
      </c>
      <c r="AX20" s="400">
        <v>2</v>
      </c>
      <c r="AY20" s="400">
        <v>5</v>
      </c>
      <c r="AZ20" s="400">
        <v>5</v>
      </c>
      <c r="BA20" s="400">
        <v>5</v>
      </c>
      <c r="BB20" s="409"/>
      <c r="BC20" s="400">
        <v>3</v>
      </c>
      <c r="BD20" s="400">
        <v>3</v>
      </c>
      <c r="BE20" s="395"/>
      <c r="BF20" s="400">
        <v>5</v>
      </c>
      <c r="BG20" s="400">
        <v>2</v>
      </c>
      <c r="BH20" s="395"/>
      <c r="BI20" s="400">
        <v>5</v>
      </c>
      <c r="BJ20" s="400">
        <v>5</v>
      </c>
      <c r="BK20" s="400">
        <v>1</v>
      </c>
      <c r="BL20" s="400">
        <v>4</v>
      </c>
      <c r="BM20" s="400">
        <v>1</v>
      </c>
      <c r="BN20" s="400">
        <v>5</v>
      </c>
      <c r="BO20" s="395"/>
      <c r="BP20" s="400">
        <v>5</v>
      </c>
      <c r="BQ20" s="400">
        <v>5</v>
      </c>
      <c r="BR20" s="406"/>
      <c r="BS20" s="400">
        <v>2</v>
      </c>
      <c r="BT20" s="400">
        <v>4</v>
      </c>
      <c r="BU20" s="400">
        <v>4</v>
      </c>
      <c r="BV20" s="409"/>
      <c r="BW20" s="409"/>
      <c r="BX20" s="409"/>
      <c r="BY20" s="409"/>
      <c r="BZ20" s="409"/>
      <c r="CA20" s="409"/>
      <c r="CB20" s="409"/>
      <c r="CC20" s="409"/>
      <c r="CD20" s="409"/>
      <c r="CE20" s="409"/>
      <c r="CF20" s="409"/>
      <c r="CG20" s="409"/>
      <c r="CH20" s="409"/>
      <c r="CI20" s="395"/>
      <c r="CJ20" s="409"/>
      <c r="CK20" s="400"/>
      <c r="CL20" s="395"/>
      <c r="CM20" s="404">
        <f t="shared" si="1"/>
        <v>3.1</v>
      </c>
      <c r="CN20" s="401">
        <f t="shared" si="6"/>
        <v>25</v>
      </c>
      <c r="CO20" s="410"/>
      <c r="CP20" s="404">
        <f t="shared" si="2"/>
        <v>2.8333333333333335</v>
      </c>
      <c r="CQ20" s="401">
        <f t="shared" si="7"/>
        <v>3</v>
      </c>
      <c r="CR20" s="410"/>
      <c r="CS20" s="404">
        <f t="shared" si="3"/>
        <v>4</v>
      </c>
      <c r="CT20" s="401">
        <f t="shared" si="8"/>
        <v>18</v>
      </c>
      <c r="CU20" s="421"/>
      <c r="CV20" s="401">
        <f t="shared" si="4"/>
        <v>164</v>
      </c>
      <c r="CW20" s="404">
        <f t="shared" si="5"/>
        <v>3.6444444444444444</v>
      </c>
      <c r="CX20" s="401">
        <f t="shared" si="9"/>
        <v>21</v>
      </c>
      <c r="CY20" s="410"/>
      <c r="CZ20" s="764"/>
    </row>
    <row r="21" spans="1:104" ht="30.75" customHeight="1" thickBot="1" x14ac:dyDescent="0.3">
      <c r="A21" s="594" t="s">
        <v>733</v>
      </c>
      <c r="B21" s="319" t="s">
        <v>734</v>
      </c>
      <c r="C21" s="320" t="s">
        <v>735</v>
      </c>
      <c r="D21" s="320" t="s">
        <v>547</v>
      </c>
      <c r="E21" s="323"/>
      <c r="F21" s="396" t="s">
        <v>63</v>
      </c>
      <c r="G21" s="397">
        <f>'Stage 2 - Site Information'!N75</f>
        <v>64</v>
      </c>
      <c r="H21" s="396" t="s">
        <v>63</v>
      </c>
      <c r="I21" s="398">
        <f>'Stage 2 - Site Information'!M75</f>
        <v>2.13</v>
      </c>
      <c r="J21" s="399"/>
      <c r="K21" s="405"/>
      <c r="L21" s="408"/>
      <c r="M21" s="401">
        <f t="shared" si="0"/>
        <v>5</v>
      </c>
      <c r="N21" s="409"/>
      <c r="O21" s="400">
        <v>3</v>
      </c>
      <c r="P21" s="400">
        <v>1</v>
      </c>
      <c r="Q21" s="408"/>
      <c r="R21" s="400">
        <v>5</v>
      </c>
      <c r="S21" s="400">
        <v>5</v>
      </c>
      <c r="T21" s="400">
        <v>3</v>
      </c>
      <c r="U21" s="400">
        <v>4</v>
      </c>
      <c r="V21" s="407"/>
      <c r="W21" s="401">
        <v>4</v>
      </c>
      <c r="X21" s="401">
        <v>3</v>
      </c>
      <c r="Y21" s="401">
        <v>3</v>
      </c>
      <c r="Z21" s="401">
        <v>4</v>
      </c>
      <c r="AA21" s="407"/>
      <c r="AB21" s="400">
        <v>5</v>
      </c>
      <c r="AC21" s="409"/>
      <c r="AD21" s="407"/>
      <c r="AE21" s="400">
        <v>1</v>
      </c>
      <c r="AF21" s="400">
        <v>1</v>
      </c>
      <c r="AG21" s="406"/>
      <c r="AH21" s="400">
        <v>4</v>
      </c>
      <c r="AI21" s="400">
        <v>3</v>
      </c>
      <c r="AJ21" s="400">
        <v>5</v>
      </c>
      <c r="AK21" s="400">
        <v>2</v>
      </c>
      <c r="AL21" s="395"/>
      <c r="AM21" s="400">
        <v>5</v>
      </c>
      <c r="AN21" s="400">
        <v>4</v>
      </c>
      <c r="AO21" s="400">
        <v>4</v>
      </c>
      <c r="AP21" s="400">
        <v>3</v>
      </c>
      <c r="AQ21" s="400">
        <v>5</v>
      </c>
      <c r="AR21" s="400">
        <v>5</v>
      </c>
      <c r="AS21" s="395"/>
      <c r="AT21" s="400">
        <v>5</v>
      </c>
      <c r="AU21" s="400">
        <v>5</v>
      </c>
      <c r="AV21" s="400">
        <v>5</v>
      </c>
      <c r="AW21" s="400">
        <v>5</v>
      </c>
      <c r="AX21" s="400">
        <v>1</v>
      </c>
      <c r="AY21" s="400">
        <v>5</v>
      </c>
      <c r="AZ21" s="400">
        <v>5</v>
      </c>
      <c r="BA21" s="400">
        <v>5</v>
      </c>
      <c r="BB21" s="409"/>
      <c r="BC21" s="400">
        <v>2</v>
      </c>
      <c r="BD21" s="400">
        <v>3</v>
      </c>
      <c r="BE21" s="395"/>
      <c r="BF21" s="400">
        <v>5</v>
      </c>
      <c r="BG21" s="400">
        <v>5</v>
      </c>
      <c r="BH21" s="395"/>
      <c r="BI21" s="400">
        <v>5</v>
      </c>
      <c r="BJ21" s="400">
        <v>5</v>
      </c>
      <c r="BK21" s="400">
        <v>5</v>
      </c>
      <c r="BL21" s="400">
        <v>5</v>
      </c>
      <c r="BM21" s="400">
        <v>5</v>
      </c>
      <c r="BN21" s="400">
        <v>5</v>
      </c>
      <c r="BO21" s="395"/>
      <c r="BP21" s="400">
        <v>5</v>
      </c>
      <c r="BQ21" s="400">
        <v>5</v>
      </c>
      <c r="BR21" s="406"/>
      <c r="BS21" s="400">
        <v>1</v>
      </c>
      <c r="BT21" s="400">
        <v>4</v>
      </c>
      <c r="BU21" s="400">
        <v>5</v>
      </c>
      <c r="BV21" s="409"/>
      <c r="BW21" s="409"/>
      <c r="BX21" s="409"/>
      <c r="BY21" s="409"/>
      <c r="BZ21" s="409"/>
      <c r="CA21" s="409"/>
      <c r="CB21" s="409"/>
      <c r="CC21" s="409"/>
      <c r="CD21" s="409"/>
      <c r="CE21" s="409"/>
      <c r="CF21" s="409"/>
      <c r="CG21" s="409"/>
      <c r="CH21" s="409"/>
      <c r="CI21" s="395"/>
      <c r="CJ21" s="409"/>
      <c r="CK21" s="400"/>
      <c r="CL21" s="395"/>
      <c r="CM21" s="404">
        <f t="shared" si="1"/>
        <v>4</v>
      </c>
      <c r="CN21" s="401">
        <f t="shared" si="6"/>
        <v>6</v>
      </c>
      <c r="CO21" s="410"/>
      <c r="CP21" s="404">
        <f t="shared" si="2"/>
        <v>2.6666666666666665</v>
      </c>
      <c r="CQ21" s="401">
        <f t="shared" si="7"/>
        <v>4</v>
      </c>
      <c r="CR21" s="410"/>
      <c r="CS21" s="404">
        <f t="shared" si="3"/>
        <v>4.3793103448275863</v>
      </c>
      <c r="CT21" s="401">
        <f t="shared" si="8"/>
        <v>9</v>
      </c>
      <c r="CU21" s="421"/>
      <c r="CV21" s="401">
        <f t="shared" si="4"/>
        <v>179</v>
      </c>
      <c r="CW21" s="404">
        <f t="shared" si="5"/>
        <v>4.0681818181818183</v>
      </c>
      <c r="CX21" s="401">
        <f t="shared" si="9"/>
        <v>1</v>
      </c>
      <c r="CY21" s="410"/>
      <c r="CZ21" s="764"/>
    </row>
    <row r="22" spans="1:104" ht="30.75" customHeight="1" thickBot="1" x14ac:dyDescent="0.3">
      <c r="A22" s="594" t="s">
        <v>736</v>
      </c>
      <c r="B22" s="319" t="s">
        <v>737</v>
      </c>
      <c r="C22" s="320" t="s">
        <v>520</v>
      </c>
      <c r="D22" s="320" t="s">
        <v>547</v>
      </c>
      <c r="E22" s="323"/>
      <c r="F22" s="396"/>
      <c r="G22" s="397">
        <f>'Stage 2 - Site Information'!N76</f>
        <v>0</v>
      </c>
      <c r="H22" s="396" t="s">
        <v>63</v>
      </c>
      <c r="I22" s="398">
        <f>'Stage 2 - Site Information'!M76</f>
        <v>4.87</v>
      </c>
      <c r="J22" s="399"/>
      <c r="K22" s="405"/>
      <c r="L22" s="408"/>
      <c r="M22" s="401">
        <f t="shared" si="0"/>
        <v>5</v>
      </c>
      <c r="N22" s="409"/>
      <c r="O22" s="400">
        <v>3</v>
      </c>
      <c r="P22" s="400">
        <v>1</v>
      </c>
      <c r="Q22" s="408"/>
      <c r="R22" s="400">
        <v>5</v>
      </c>
      <c r="S22" s="400">
        <v>1</v>
      </c>
      <c r="T22" s="400">
        <v>3</v>
      </c>
      <c r="U22" s="400">
        <v>3</v>
      </c>
      <c r="V22" s="407">
        <v>4</v>
      </c>
      <c r="W22" s="401">
        <v>4</v>
      </c>
      <c r="X22" s="401">
        <v>3</v>
      </c>
      <c r="Y22" s="401">
        <v>3</v>
      </c>
      <c r="Z22" s="401">
        <v>4</v>
      </c>
      <c r="AA22" s="407">
        <v>4</v>
      </c>
      <c r="AB22" s="400">
        <v>4</v>
      </c>
      <c r="AC22" s="409"/>
      <c r="AD22" s="407"/>
      <c r="AE22" s="400">
        <v>1</v>
      </c>
      <c r="AF22" s="400">
        <v>1</v>
      </c>
      <c r="AG22" s="406"/>
      <c r="AH22" s="400">
        <v>4</v>
      </c>
      <c r="AI22" s="400">
        <v>3</v>
      </c>
      <c r="AJ22" s="400">
        <v>3</v>
      </c>
      <c r="AK22" s="400">
        <v>2</v>
      </c>
      <c r="AL22" s="395"/>
      <c r="AM22" s="400">
        <v>5</v>
      </c>
      <c r="AN22" s="400">
        <v>3</v>
      </c>
      <c r="AO22" s="400">
        <v>4</v>
      </c>
      <c r="AP22" s="400">
        <v>3</v>
      </c>
      <c r="AQ22" s="400">
        <v>5</v>
      </c>
      <c r="AR22" s="400">
        <v>5</v>
      </c>
      <c r="AS22" s="395"/>
      <c r="AT22" s="400">
        <v>2</v>
      </c>
      <c r="AU22" s="400">
        <v>5</v>
      </c>
      <c r="AV22" s="400">
        <v>5</v>
      </c>
      <c r="AW22" s="400">
        <v>3</v>
      </c>
      <c r="AX22" s="400">
        <v>1</v>
      </c>
      <c r="AY22" s="400">
        <v>5</v>
      </c>
      <c r="AZ22" s="400">
        <v>5</v>
      </c>
      <c r="BA22" s="400">
        <v>5</v>
      </c>
      <c r="BB22" s="409"/>
      <c r="BC22" s="400">
        <v>3</v>
      </c>
      <c r="BD22" s="400">
        <v>3</v>
      </c>
      <c r="BE22" s="395"/>
      <c r="BF22" s="400">
        <v>5</v>
      </c>
      <c r="BG22" s="400">
        <v>5</v>
      </c>
      <c r="BH22" s="395"/>
      <c r="BI22" s="400">
        <v>5</v>
      </c>
      <c r="BJ22" s="400">
        <v>5</v>
      </c>
      <c r="BK22" s="400">
        <v>1</v>
      </c>
      <c r="BL22" s="400">
        <v>5</v>
      </c>
      <c r="BM22" s="400">
        <v>1</v>
      </c>
      <c r="BN22" s="400">
        <v>5</v>
      </c>
      <c r="BO22" s="395"/>
      <c r="BP22" s="400">
        <v>3</v>
      </c>
      <c r="BQ22" s="400">
        <v>5</v>
      </c>
      <c r="BR22" s="406"/>
      <c r="BS22" s="400">
        <v>1</v>
      </c>
      <c r="BT22" s="400">
        <v>4</v>
      </c>
      <c r="BU22" s="400">
        <v>4</v>
      </c>
      <c r="BV22" s="409"/>
      <c r="BW22" s="409"/>
      <c r="BX22" s="409"/>
      <c r="BY22" s="409"/>
      <c r="BZ22" s="409"/>
      <c r="CA22" s="409"/>
      <c r="CB22" s="409"/>
      <c r="CC22" s="409"/>
      <c r="CD22" s="409"/>
      <c r="CE22" s="409"/>
      <c r="CF22" s="409"/>
      <c r="CG22" s="409"/>
      <c r="CH22" s="409"/>
      <c r="CI22" s="395"/>
      <c r="CJ22" s="409"/>
      <c r="CK22" s="400"/>
      <c r="CL22" s="395"/>
      <c r="CM22" s="404">
        <f t="shared" si="1"/>
        <v>3.4545454545454546</v>
      </c>
      <c r="CN22" s="401">
        <f t="shared" si="6"/>
        <v>18</v>
      </c>
      <c r="CO22" s="410"/>
      <c r="CP22" s="404">
        <f t="shared" si="2"/>
        <v>2.3333333333333335</v>
      </c>
      <c r="CQ22" s="401">
        <f t="shared" si="7"/>
        <v>10</v>
      </c>
      <c r="CR22" s="410"/>
      <c r="CS22" s="404">
        <f t="shared" si="3"/>
        <v>3.8275862068965516</v>
      </c>
      <c r="CT22" s="401">
        <f t="shared" si="8"/>
        <v>23</v>
      </c>
      <c r="CU22" s="421"/>
      <c r="CV22" s="401">
        <f t="shared" si="4"/>
        <v>163</v>
      </c>
      <c r="CW22" s="404">
        <f t="shared" si="5"/>
        <v>3.5434782608695654</v>
      </c>
      <c r="CX22" s="401">
        <f t="shared" si="9"/>
        <v>24</v>
      </c>
      <c r="CY22" s="410"/>
      <c r="CZ22" s="764"/>
    </row>
    <row r="23" spans="1:104" ht="30.75" customHeight="1" thickBot="1" x14ac:dyDescent="0.3">
      <c r="A23" s="594" t="s">
        <v>738</v>
      </c>
      <c r="B23" s="319" t="s">
        <v>739</v>
      </c>
      <c r="C23" s="320" t="s">
        <v>740</v>
      </c>
      <c r="D23" s="320" t="s">
        <v>518</v>
      </c>
      <c r="E23" s="323"/>
      <c r="F23" s="396"/>
      <c r="G23" s="397">
        <f>'Stage 2 - Site Information'!N77</f>
        <v>0</v>
      </c>
      <c r="H23" s="396" t="s">
        <v>63</v>
      </c>
      <c r="I23" s="398">
        <f>'Stage 2 - Site Information'!M77</f>
        <v>29.51</v>
      </c>
      <c r="J23" s="399"/>
      <c r="K23" s="405"/>
      <c r="L23" s="408"/>
      <c r="M23" s="401">
        <f t="shared" si="0"/>
        <v>5</v>
      </c>
      <c r="N23" s="409"/>
      <c r="O23" s="400">
        <v>1</v>
      </c>
      <c r="P23" s="400">
        <v>1</v>
      </c>
      <c r="Q23" s="408"/>
      <c r="R23" s="400">
        <v>5</v>
      </c>
      <c r="S23" s="400">
        <v>1</v>
      </c>
      <c r="T23" s="400">
        <v>3</v>
      </c>
      <c r="U23" s="400">
        <v>2</v>
      </c>
      <c r="V23" s="407"/>
      <c r="W23" s="401">
        <v>4</v>
      </c>
      <c r="X23" s="401">
        <v>3</v>
      </c>
      <c r="Y23" s="401">
        <v>3</v>
      </c>
      <c r="Z23" s="401">
        <v>4</v>
      </c>
      <c r="AA23" s="407"/>
      <c r="AB23" s="400">
        <v>1</v>
      </c>
      <c r="AC23" s="409"/>
      <c r="AD23" s="407"/>
      <c r="AE23" s="400">
        <v>1</v>
      </c>
      <c r="AF23" s="400">
        <v>1</v>
      </c>
      <c r="AG23" s="406"/>
      <c r="AH23" s="400">
        <v>2</v>
      </c>
      <c r="AI23" s="400">
        <v>3</v>
      </c>
      <c r="AJ23" s="400">
        <v>5</v>
      </c>
      <c r="AK23" s="400">
        <v>2</v>
      </c>
      <c r="AL23" s="395"/>
      <c r="AM23" s="400">
        <v>5</v>
      </c>
      <c r="AN23" s="400">
        <v>4</v>
      </c>
      <c r="AO23" s="400">
        <v>5</v>
      </c>
      <c r="AP23" s="400">
        <v>2</v>
      </c>
      <c r="AQ23" s="400">
        <v>1</v>
      </c>
      <c r="AR23" s="400">
        <v>3</v>
      </c>
      <c r="AS23" s="395"/>
      <c r="AT23" s="400">
        <v>2</v>
      </c>
      <c r="AU23" s="400">
        <v>5</v>
      </c>
      <c r="AV23" s="400">
        <v>5</v>
      </c>
      <c r="AW23" s="400">
        <v>5</v>
      </c>
      <c r="AX23" s="400">
        <v>1</v>
      </c>
      <c r="AY23" s="400">
        <v>1</v>
      </c>
      <c r="AZ23" s="400">
        <v>5</v>
      </c>
      <c r="BA23" s="400">
        <v>5</v>
      </c>
      <c r="BB23" s="409"/>
      <c r="BC23" s="400">
        <v>1</v>
      </c>
      <c r="BD23" s="400">
        <v>1</v>
      </c>
      <c r="BE23" s="395"/>
      <c r="BF23" s="400">
        <v>2</v>
      </c>
      <c r="BG23" s="400">
        <v>5</v>
      </c>
      <c r="BH23" s="395"/>
      <c r="BI23" s="400">
        <v>5</v>
      </c>
      <c r="BJ23" s="400">
        <v>3</v>
      </c>
      <c r="BK23" s="400">
        <v>1</v>
      </c>
      <c r="BL23" s="400">
        <v>4</v>
      </c>
      <c r="BM23" s="400">
        <v>5</v>
      </c>
      <c r="BN23" s="400">
        <v>3</v>
      </c>
      <c r="BO23" s="395"/>
      <c r="BP23" s="400">
        <v>5</v>
      </c>
      <c r="BQ23" s="400">
        <v>5</v>
      </c>
      <c r="BR23" s="406"/>
      <c r="BS23" s="400">
        <v>2</v>
      </c>
      <c r="BT23" s="400">
        <v>2</v>
      </c>
      <c r="BU23" s="400">
        <v>1</v>
      </c>
      <c r="BV23" s="409"/>
      <c r="BW23" s="409"/>
      <c r="BX23" s="409"/>
      <c r="BY23" s="409"/>
      <c r="BZ23" s="409"/>
      <c r="CA23" s="409"/>
      <c r="CB23" s="409"/>
      <c r="CC23" s="409"/>
      <c r="CD23" s="409"/>
      <c r="CE23" s="409"/>
      <c r="CF23" s="409"/>
      <c r="CG23" s="409"/>
      <c r="CH23" s="409"/>
      <c r="CI23" s="395"/>
      <c r="CJ23" s="409"/>
      <c r="CK23" s="400"/>
      <c r="CL23" s="395"/>
      <c r="CM23" s="404">
        <f t="shared" si="1"/>
        <v>2.8888888888888888</v>
      </c>
      <c r="CN23" s="401">
        <f t="shared" si="6"/>
        <v>26</v>
      </c>
      <c r="CO23" s="410"/>
      <c r="CP23" s="404">
        <f t="shared" si="2"/>
        <v>2.3333333333333335</v>
      </c>
      <c r="CQ23" s="401">
        <f t="shared" si="7"/>
        <v>10</v>
      </c>
      <c r="CR23" s="410"/>
      <c r="CS23" s="404">
        <f t="shared" si="3"/>
        <v>3.2413793103448274</v>
      </c>
      <c r="CT23" s="401">
        <f t="shared" si="8"/>
        <v>27</v>
      </c>
      <c r="CU23" s="421"/>
      <c r="CV23" s="401">
        <f t="shared" si="4"/>
        <v>134</v>
      </c>
      <c r="CW23" s="404">
        <f t="shared" si="5"/>
        <v>3.0454545454545454</v>
      </c>
      <c r="CX23" s="401">
        <f t="shared" si="9"/>
        <v>28</v>
      </c>
      <c r="CY23" s="410"/>
      <c r="CZ23" s="766" t="s">
        <v>1426</v>
      </c>
    </row>
    <row r="24" spans="1:104" ht="30.75" customHeight="1" thickBot="1" x14ac:dyDescent="0.3">
      <c r="A24" s="594" t="s">
        <v>750</v>
      </c>
      <c r="B24" s="319" t="s">
        <v>751</v>
      </c>
      <c r="C24" s="320" t="s">
        <v>689</v>
      </c>
      <c r="D24" s="320" t="s">
        <v>515</v>
      </c>
      <c r="E24" s="323"/>
      <c r="F24" s="396" t="s">
        <v>63</v>
      </c>
      <c r="G24" s="397">
        <f>'Stage 2 - Site Information'!N81</f>
        <v>0</v>
      </c>
      <c r="H24" s="396" t="s">
        <v>63</v>
      </c>
      <c r="I24" s="398">
        <f>'Stage 2 - Site Information'!M81</f>
        <v>3.51</v>
      </c>
      <c r="J24" s="399" t="s">
        <v>1357</v>
      </c>
      <c r="K24" s="405"/>
      <c r="L24" s="408"/>
      <c r="M24" s="401">
        <f t="shared" si="0"/>
        <v>5</v>
      </c>
      <c r="N24" s="409"/>
      <c r="O24" s="400">
        <v>5</v>
      </c>
      <c r="P24" s="400">
        <v>2</v>
      </c>
      <c r="Q24" s="408"/>
      <c r="R24" s="400">
        <v>3</v>
      </c>
      <c r="S24" s="400">
        <v>3</v>
      </c>
      <c r="T24" s="400">
        <v>1</v>
      </c>
      <c r="U24" s="400">
        <v>3</v>
      </c>
      <c r="V24" s="407"/>
      <c r="W24" s="401">
        <v>4</v>
      </c>
      <c r="X24" s="401">
        <v>3</v>
      </c>
      <c r="Y24" s="401">
        <v>1</v>
      </c>
      <c r="Z24" s="401">
        <v>4</v>
      </c>
      <c r="AA24" s="407"/>
      <c r="AB24" s="400">
        <v>4</v>
      </c>
      <c r="AC24" s="409"/>
      <c r="AD24" s="407"/>
      <c r="AE24" s="400">
        <v>1</v>
      </c>
      <c r="AF24" s="400">
        <v>1</v>
      </c>
      <c r="AG24" s="406"/>
      <c r="AH24" s="400">
        <v>2</v>
      </c>
      <c r="AI24" s="400">
        <v>3</v>
      </c>
      <c r="AJ24" s="400">
        <v>5</v>
      </c>
      <c r="AK24" s="400">
        <v>2</v>
      </c>
      <c r="AL24" s="395"/>
      <c r="AM24" s="400">
        <v>5</v>
      </c>
      <c r="AN24" s="400">
        <v>3</v>
      </c>
      <c r="AO24" s="400">
        <v>5</v>
      </c>
      <c r="AP24" s="400">
        <v>4</v>
      </c>
      <c r="AQ24" s="400">
        <v>5</v>
      </c>
      <c r="AR24" s="400">
        <v>4</v>
      </c>
      <c r="AS24" s="395"/>
      <c r="AT24" s="400">
        <v>5</v>
      </c>
      <c r="AU24" s="400">
        <v>5</v>
      </c>
      <c r="AV24" s="400">
        <v>5</v>
      </c>
      <c r="AW24" s="400">
        <v>5</v>
      </c>
      <c r="AX24" s="400">
        <v>2</v>
      </c>
      <c r="AY24" s="400">
        <v>5</v>
      </c>
      <c r="AZ24" s="400">
        <v>5</v>
      </c>
      <c r="BA24" s="400">
        <v>5</v>
      </c>
      <c r="BB24" s="409"/>
      <c r="BC24" s="400">
        <v>3</v>
      </c>
      <c r="BD24" s="400">
        <v>4</v>
      </c>
      <c r="BE24" s="395"/>
      <c r="BF24" s="400">
        <v>3</v>
      </c>
      <c r="BG24" s="400">
        <v>5</v>
      </c>
      <c r="BH24" s="395"/>
      <c r="BI24" s="400">
        <v>3</v>
      </c>
      <c r="BJ24" s="400">
        <v>5</v>
      </c>
      <c r="BK24" s="400">
        <v>1</v>
      </c>
      <c r="BL24" s="400">
        <v>4</v>
      </c>
      <c r="BM24" s="400">
        <v>4</v>
      </c>
      <c r="BN24" s="400">
        <v>5</v>
      </c>
      <c r="BO24" s="395"/>
      <c r="BP24" s="400">
        <v>5</v>
      </c>
      <c r="BQ24" s="400">
        <v>5</v>
      </c>
      <c r="BR24" s="406"/>
      <c r="BS24" s="400">
        <v>3</v>
      </c>
      <c r="BT24" s="400">
        <v>2</v>
      </c>
      <c r="BU24" s="400">
        <v>4</v>
      </c>
      <c r="BV24" s="409"/>
      <c r="BW24" s="409"/>
      <c r="BX24" s="409"/>
      <c r="BY24" s="409"/>
      <c r="BZ24" s="409"/>
      <c r="CA24" s="409"/>
      <c r="CB24" s="409"/>
      <c r="CC24" s="409"/>
      <c r="CD24" s="409"/>
      <c r="CE24" s="409"/>
      <c r="CF24" s="409"/>
      <c r="CG24" s="409"/>
      <c r="CH24" s="409"/>
      <c r="CI24" s="395"/>
      <c r="CJ24" s="409"/>
      <c r="CK24" s="400"/>
      <c r="CL24" s="395"/>
      <c r="CM24" s="404">
        <f t="shared" si="1"/>
        <v>2.8888888888888888</v>
      </c>
      <c r="CN24" s="401">
        <f t="shared" si="6"/>
        <v>26</v>
      </c>
      <c r="CO24" s="410"/>
      <c r="CP24" s="404">
        <f t="shared" si="2"/>
        <v>2.3333333333333335</v>
      </c>
      <c r="CQ24" s="401">
        <f t="shared" si="7"/>
        <v>10</v>
      </c>
      <c r="CR24" s="410"/>
      <c r="CS24" s="404">
        <f t="shared" si="3"/>
        <v>4.1034482758620694</v>
      </c>
      <c r="CT24" s="401">
        <f t="shared" si="8"/>
        <v>15</v>
      </c>
      <c r="CU24" s="421"/>
      <c r="CV24" s="401">
        <f t="shared" si="4"/>
        <v>159</v>
      </c>
      <c r="CW24" s="404">
        <f t="shared" si="5"/>
        <v>3.6136363636363638</v>
      </c>
      <c r="CX24" s="401">
        <f t="shared" si="9"/>
        <v>22</v>
      </c>
      <c r="CY24" s="410"/>
      <c r="CZ24" s="764" t="s">
        <v>1341</v>
      </c>
    </row>
    <row r="25" spans="1:104" ht="30.75" customHeight="1" thickBot="1" x14ac:dyDescent="0.3">
      <c r="A25" s="594" t="s">
        <v>924</v>
      </c>
      <c r="B25" s="319" t="s">
        <v>925</v>
      </c>
      <c r="C25" s="320" t="s">
        <v>926</v>
      </c>
      <c r="D25" s="320" t="s">
        <v>535</v>
      </c>
      <c r="E25" s="323"/>
      <c r="F25" s="396" t="s">
        <v>63</v>
      </c>
      <c r="G25" s="397">
        <f>'Stage 2 - Site Information'!N149</f>
        <v>39</v>
      </c>
      <c r="H25" s="396" t="s">
        <v>63</v>
      </c>
      <c r="I25" s="398">
        <f>'Stage 2 - Site Information'!M149</f>
        <v>1.1000000000000001</v>
      </c>
      <c r="J25" s="399"/>
      <c r="K25" s="405"/>
      <c r="L25" s="408"/>
      <c r="M25" s="401">
        <f t="shared" si="0"/>
        <v>5</v>
      </c>
      <c r="N25" s="409"/>
      <c r="O25" s="400">
        <v>5</v>
      </c>
      <c r="P25" s="400">
        <v>1</v>
      </c>
      <c r="Q25" s="408"/>
      <c r="R25" s="400">
        <v>5</v>
      </c>
      <c r="S25" s="400">
        <v>5</v>
      </c>
      <c r="T25" s="400">
        <v>3</v>
      </c>
      <c r="U25" s="400">
        <v>4</v>
      </c>
      <c r="V25" s="407"/>
      <c r="W25" s="401">
        <v>4</v>
      </c>
      <c r="X25" s="401">
        <v>3</v>
      </c>
      <c r="Y25" s="401">
        <v>1</v>
      </c>
      <c r="Z25" s="401">
        <v>3</v>
      </c>
      <c r="AA25" s="407"/>
      <c r="AB25" s="400">
        <v>4</v>
      </c>
      <c r="AC25" s="409"/>
      <c r="AD25" s="407"/>
      <c r="AE25" s="400">
        <v>1</v>
      </c>
      <c r="AF25" s="400">
        <v>1</v>
      </c>
      <c r="AG25" s="406"/>
      <c r="AH25" s="400">
        <v>3</v>
      </c>
      <c r="AI25" s="400">
        <v>1</v>
      </c>
      <c r="AJ25" s="400">
        <v>1</v>
      </c>
      <c r="AK25" s="400">
        <v>2</v>
      </c>
      <c r="AL25" s="395"/>
      <c r="AM25" s="400">
        <v>5</v>
      </c>
      <c r="AN25" s="400">
        <v>5</v>
      </c>
      <c r="AO25" s="400">
        <v>4</v>
      </c>
      <c r="AP25" s="400">
        <v>4</v>
      </c>
      <c r="AQ25" s="400">
        <v>5</v>
      </c>
      <c r="AR25" s="400">
        <v>4</v>
      </c>
      <c r="AS25" s="395"/>
      <c r="AT25" s="400">
        <v>5</v>
      </c>
      <c r="AU25" s="400">
        <v>5</v>
      </c>
      <c r="AV25" s="400">
        <v>5</v>
      </c>
      <c r="AW25" s="400">
        <v>5</v>
      </c>
      <c r="AX25" s="400">
        <v>5</v>
      </c>
      <c r="AY25" s="400">
        <v>5</v>
      </c>
      <c r="AZ25" s="400">
        <v>5</v>
      </c>
      <c r="BA25" s="400">
        <v>5</v>
      </c>
      <c r="BB25" s="409"/>
      <c r="BC25" s="400">
        <v>5</v>
      </c>
      <c r="BD25" s="400">
        <v>5</v>
      </c>
      <c r="BE25" s="395"/>
      <c r="BF25" s="400">
        <v>3</v>
      </c>
      <c r="BG25" s="400">
        <v>5</v>
      </c>
      <c r="BH25" s="395"/>
      <c r="BI25" s="400">
        <v>4</v>
      </c>
      <c r="BJ25" s="400">
        <v>5</v>
      </c>
      <c r="BK25" s="400">
        <v>1</v>
      </c>
      <c r="BL25" s="400">
        <v>4</v>
      </c>
      <c r="BM25" s="400">
        <v>4</v>
      </c>
      <c r="BN25" s="400">
        <v>5</v>
      </c>
      <c r="BO25" s="395"/>
      <c r="BP25" s="400">
        <v>5</v>
      </c>
      <c r="BQ25" s="400">
        <v>5</v>
      </c>
      <c r="BR25" s="406"/>
      <c r="BS25" s="400">
        <v>4</v>
      </c>
      <c r="BT25" s="400">
        <v>2</v>
      </c>
      <c r="BU25" s="400">
        <v>5</v>
      </c>
      <c r="BV25" s="409"/>
      <c r="BW25" s="409"/>
      <c r="BX25" s="409"/>
      <c r="BY25" s="409"/>
      <c r="BZ25" s="409"/>
      <c r="CA25" s="409"/>
      <c r="CB25" s="409"/>
      <c r="CC25" s="409"/>
      <c r="CD25" s="409"/>
      <c r="CE25" s="409"/>
      <c r="CF25" s="409"/>
      <c r="CG25" s="409"/>
      <c r="CH25" s="409"/>
      <c r="CI25" s="395"/>
      <c r="CJ25" s="409"/>
      <c r="CK25" s="400"/>
      <c r="CL25" s="395"/>
      <c r="CM25" s="404">
        <f t="shared" si="1"/>
        <v>3.5555555555555554</v>
      </c>
      <c r="CN25" s="401">
        <f t="shared" si="6"/>
        <v>17</v>
      </c>
      <c r="CO25" s="410"/>
      <c r="CP25" s="404">
        <f t="shared" si="2"/>
        <v>1.5</v>
      </c>
      <c r="CQ25" s="401">
        <f t="shared" si="7"/>
        <v>26</v>
      </c>
      <c r="CR25" s="410"/>
      <c r="CS25" s="404">
        <f t="shared" si="3"/>
        <v>4.4482758620689653</v>
      </c>
      <c r="CT25" s="401">
        <f t="shared" si="8"/>
        <v>4</v>
      </c>
      <c r="CU25" s="421"/>
      <c r="CV25" s="401">
        <f t="shared" si="4"/>
        <v>170</v>
      </c>
      <c r="CW25" s="404">
        <f t="shared" si="5"/>
        <v>3.8636363636363638</v>
      </c>
      <c r="CX25" s="401">
        <f t="shared" si="9"/>
        <v>9</v>
      </c>
      <c r="CY25" s="410"/>
      <c r="CZ25" s="764" t="s">
        <v>1348</v>
      </c>
    </row>
    <row r="26" spans="1:104" ht="30.75" customHeight="1" thickBot="1" x14ac:dyDescent="0.3">
      <c r="A26" s="594" t="s">
        <v>929</v>
      </c>
      <c r="B26" s="319" t="s">
        <v>930</v>
      </c>
      <c r="C26" s="320" t="s">
        <v>931</v>
      </c>
      <c r="D26" s="320" t="s">
        <v>518</v>
      </c>
      <c r="E26" s="323"/>
      <c r="F26" s="396" t="s">
        <v>63</v>
      </c>
      <c r="G26" s="397">
        <f>'Stage 2 - Site Information'!N151</f>
        <v>19</v>
      </c>
      <c r="H26" s="396" t="s">
        <v>63</v>
      </c>
      <c r="I26" s="398">
        <f>'Stage 2 - Site Information'!M151</f>
        <v>0.53</v>
      </c>
      <c r="J26" s="399"/>
      <c r="K26" s="405"/>
      <c r="L26" s="408"/>
      <c r="M26" s="401">
        <f t="shared" si="0"/>
        <v>5</v>
      </c>
      <c r="N26" s="409"/>
      <c r="O26" s="400">
        <v>4</v>
      </c>
      <c r="P26" s="400">
        <v>2</v>
      </c>
      <c r="Q26" s="408"/>
      <c r="R26" s="400">
        <v>5</v>
      </c>
      <c r="S26" s="400">
        <v>5</v>
      </c>
      <c r="T26" s="400">
        <v>1</v>
      </c>
      <c r="U26" s="400">
        <v>3</v>
      </c>
      <c r="V26" s="407"/>
      <c r="W26" s="401">
        <v>1</v>
      </c>
      <c r="X26" s="401">
        <v>3</v>
      </c>
      <c r="Y26" s="401">
        <v>1</v>
      </c>
      <c r="Z26" s="401">
        <v>4</v>
      </c>
      <c r="AA26" s="407"/>
      <c r="AB26" s="400">
        <v>5</v>
      </c>
      <c r="AC26" s="400"/>
      <c r="AD26" s="407"/>
      <c r="AE26" s="400">
        <v>1</v>
      </c>
      <c r="AF26" s="400">
        <v>1</v>
      </c>
      <c r="AG26" s="406"/>
      <c r="AH26" s="400">
        <v>3</v>
      </c>
      <c r="AI26" s="400">
        <v>3</v>
      </c>
      <c r="AJ26" s="400">
        <v>1</v>
      </c>
      <c r="AK26" s="400">
        <v>4</v>
      </c>
      <c r="AL26" s="395"/>
      <c r="AM26" s="400">
        <v>5</v>
      </c>
      <c r="AN26" s="400">
        <v>3</v>
      </c>
      <c r="AO26" s="400">
        <v>3</v>
      </c>
      <c r="AP26" s="400">
        <v>3</v>
      </c>
      <c r="AQ26" s="400">
        <v>5</v>
      </c>
      <c r="AR26" s="400">
        <v>5</v>
      </c>
      <c r="AS26" s="395"/>
      <c r="AT26" s="400">
        <v>2</v>
      </c>
      <c r="AU26" s="400">
        <v>5</v>
      </c>
      <c r="AV26" s="400">
        <v>4</v>
      </c>
      <c r="AW26" s="400">
        <v>5</v>
      </c>
      <c r="AX26" s="400">
        <v>5</v>
      </c>
      <c r="AY26" s="400">
        <v>5</v>
      </c>
      <c r="AZ26" s="400">
        <v>5</v>
      </c>
      <c r="BA26" s="400">
        <v>5</v>
      </c>
      <c r="BB26" s="409"/>
      <c r="BC26" s="400">
        <v>5</v>
      </c>
      <c r="BD26" s="400">
        <v>5</v>
      </c>
      <c r="BE26" s="395"/>
      <c r="BF26" s="400">
        <v>5</v>
      </c>
      <c r="BG26" s="400">
        <v>5</v>
      </c>
      <c r="BH26" s="395"/>
      <c r="BI26" s="400">
        <v>5</v>
      </c>
      <c r="BJ26" s="400">
        <v>5</v>
      </c>
      <c r="BK26" s="400">
        <v>3</v>
      </c>
      <c r="BL26" s="400">
        <v>5</v>
      </c>
      <c r="BM26" s="400">
        <v>5</v>
      </c>
      <c r="BN26" s="400">
        <v>3</v>
      </c>
      <c r="BO26" s="395"/>
      <c r="BP26" s="400">
        <v>3</v>
      </c>
      <c r="BQ26" s="400">
        <v>5</v>
      </c>
      <c r="BR26" s="406"/>
      <c r="BS26" s="400">
        <v>5</v>
      </c>
      <c r="BT26" s="400">
        <v>5</v>
      </c>
      <c r="BU26" s="400">
        <v>5</v>
      </c>
      <c r="BV26" s="409"/>
      <c r="BW26" s="409"/>
      <c r="BX26" s="409"/>
      <c r="BY26" s="409"/>
      <c r="BZ26" s="409"/>
      <c r="CA26" s="409"/>
      <c r="CB26" s="409"/>
      <c r="CC26" s="409"/>
      <c r="CD26" s="409"/>
      <c r="CE26" s="409"/>
      <c r="CF26" s="409"/>
      <c r="CG26" s="409"/>
      <c r="CH26" s="409"/>
      <c r="CI26" s="395"/>
      <c r="CJ26" s="409"/>
      <c r="CK26" s="400"/>
      <c r="CL26" s="395"/>
      <c r="CM26" s="404">
        <f t="shared" si="1"/>
        <v>3.1111111111111112</v>
      </c>
      <c r="CN26" s="401">
        <f t="shared" si="6"/>
        <v>24</v>
      </c>
      <c r="CO26" s="410"/>
      <c r="CP26" s="404">
        <f t="shared" si="2"/>
        <v>2.1666666666666665</v>
      </c>
      <c r="CQ26" s="401">
        <f t="shared" si="7"/>
        <v>14</v>
      </c>
      <c r="CR26" s="410"/>
      <c r="CS26" s="404">
        <f t="shared" si="3"/>
        <v>4.4482758620689653</v>
      </c>
      <c r="CT26" s="401">
        <f t="shared" si="8"/>
        <v>4</v>
      </c>
      <c r="CU26" s="421"/>
      <c r="CV26" s="401">
        <f t="shared" si="4"/>
        <v>170</v>
      </c>
      <c r="CW26" s="404">
        <f t="shared" si="5"/>
        <v>3.8636363636363638</v>
      </c>
      <c r="CX26" s="401">
        <f t="shared" si="9"/>
        <v>9</v>
      </c>
      <c r="CY26" s="410"/>
      <c r="CZ26" s="764" t="s">
        <v>1348</v>
      </c>
    </row>
    <row r="27" spans="1:104" ht="30.75" customHeight="1" thickBot="1" x14ac:dyDescent="0.3">
      <c r="A27" s="594" t="s">
        <v>932</v>
      </c>
      <c r="B27" s="319" t="s">
        <v>933</v>
      </c>
      <c r="C27" s="320" t="s">
        <v>934</v>
      </c>
      <c r="D27" s="320" t="s">
        <v>535</v>
      </c>
      <c r="E27" s="323"/>
      <c r="F27" s="396"/>
      <c r="G27" s="397">
        <f>'Stage 2 - Site Information'!N152</f>
        <v>0</v>
      </c>
      <c r="H27" s="396" t="s">
        <v>63</v>
      </c>
      <c r="I27" s="398">
        <f>'Stage 2 - Site Information'!M152</f>
        <v>0.37</v>
      </c>
      <c r="J27" s="399"/>
      <c r="K27" s="405"/>
      <c r="L27" s="408"/>
      <c r="M27" s="401">
        <f t="shared" si="0"/>
        <v>5</v>
      </c>
      <c r="N27" s="409"/>
      <c r="O27" s="400">
        <v>5</v>
      </c>
      <c r="P27" s="400">
        <v>5</v>
      </c>
      <c r="Q27" s="408"/>
      <c r="R27" s="400">
        <v>3</v>
      </c>
      <c r="S27" s="400">
        <v>5</v>
      </c>
      <c r="T27" s="400">
        <v>1</v>
      </c>
      <c r="U27" s="400">
        <v>3</v>
      </c>
      <c r="V27" s="407"/>
      <c r="W27" s="401">
        <v>4</v>
      </c>
      <c r="X27" s="401">
        <v>3</v>
      </c>
      <c r="Y27" s="401">
        <v>1</v>
      </c>
      <c r="Z27" s="401">
        <v>2</v>
      </c>
      <c r="AA27" s="407"/>
      <c r="AB27" s="400">
        <v>4</v>
      </c>
      <c r="AC27" s="409">
        <v>1</v>
      </c>
      <c r="AD27" s="407"/>
      <c r="AE27" s="400">
        <v>1</v>
      </c>
      <c r="AF27" s="400">
        <v>1</v>
      </c>
      <c r="AG27" s="406"/>
      <c r="AH27" s="400">
        <v>2</v>
      </c>
      <c r="AI27" s="400">
        <v>1</v>
      </c>
      <c r="AJ27" s="400">
        <v>1</v>
      </c>
      <c r="AK27" s="400">
        <v>2</v>
      </c>
      <c r="AL27" s="395"/>
      <c r="AM27" s="400">
        <v>5</v>
      </c>
      <c r="AN27" s="400">
        <v>5</v>
      </c>
      <c r="AO27" s="400">
        <v>2</v>
      </c>
      <c r="AP27" s="400">
        <v>5</v>
      </c>
      <c r="AQ27" s="400">
        <v>5</v>
      </c>
      <c r="AR27" s="400">
        <v>5</v>
      </c>
      <c r="AS27" s="395"/>
      <c r="AT27" s="400">
        <v>5</v>
      </c>
      <c r="AU27" s="400">
        <v>5</v>
      </c>
      <c r="AV27" s="400">
        <v>5</v>
      </c>
      <c r="AW27" s="400">
        <v>5</v>
      </c>
      <c r="AX27" s="400">
        <v>5</v>
      </c>
      <c r="AY27" s="400">
        <v>5</v>
      </c>
      <c r="AZ27" s="400">
        <v>5</v>
      </c>
      <c r="BA27" s="400">
        <v>5</v>
      </c>
      <c r="BB27" s="409"/>
      <c r="BC27" s="400">
        <v>5</v>
      </c>
      <c r="BD27" s="400">
        <v>5</v>
      </c>
      <c r="BE27" s="395"/>
      <c r="BF27" s="400">
        <v>5</v>
      </c>
      <c r="BG27" s="400">
        <v>5</v>
      </c>
      <c r="BH27" s="395"/>
      <c r="BI27" s="400">
        <v>5</v>
      </c>
      <c r="BJ27" s="400">
        <v>5</v>
      </c>
      <c r="BK27" s="400">
        <v>3</v>
      </c>
      <c r="BL27" s="400">
        <v>5</v>
      </c>
      <c r="BM27" s="400">
        <v>5</v>
      </c>
      <c r="BN27" s="400">
        <v>5</v>
      </c>
      <c r="BO27" s="395"/>
      <c r="BP27" s="400">
        <v>5</v>
      </c>
      <c r="BQ27" s="400">
        <v>5</v>
      </c>
      <c r="BR27" s="406"/>
      <c r="BS27" s="400">
        <v>4</v>
      </c>
      <c r="BT27" s="400">
        <v>2</v>
      </c>
      <c r="BU27" s="400">
        <v>5</v>
      </c>
      <c r="BV27" s="409"/>
      <c r="BW27" s="409"/>
      <c r="BX27" s="409"/>
      <c r="BY27" s="409"/>
      <c r="BZ27" s="409"/>
      <c r="CA27" s="409"/>
      <c r="CB27" s="409"/>
      <c r="CC27" s="409"/>
      <c r="CD27" s="409"/>
      <c r="CE27" s="409"/>
      <c r="CF27" s="409"/>
      <c r="CG27" s="409"/>
      <c r="CH27" s="409"/>
      <c r="CI27" s="395"/>
      <c r="CJ27" s="409"/>
      <c r="CK27" s="400"/>
      <c r="CL27" s="395"/>
      <c r="CM27" s="404">
        <f t="shared" si="1"/>
        <v>2.7</v>
      </c>
      <c r="CN27" s="401">
        <f t="shared" si="6"/>
        <v>28</v>
      </c>
      <c r="CO27" s="410"/>
      <c r="CP27" s="404">
        <f t="shared" si="2"/>
        <v>1.3333333333333333</v>
      </c>
      <c r="CQ27" s="401">
        <f t="shared" si="7"/>
        <v>28</v>
      </c>
      <c r="CR27" s="410"/>
      <c r="CS27" s="404">
        <f t="shared" si="3"/>
        <v>4.6896551724137927</v>
      </c>
      <c r="CT27" s="401">
        <f t="shared" si="8"/>
        <v>1</v>
      </c>
      <c r="CU27" s="421"/>
      <c r="CV27" s="401">
        <f t="shared" si="4"/>
        <v>171</v>
      </c>
      <c r="CW27" s="404">
        <f t="shared" si="5"/>
        <v>3.8</v>
      </c>
      <c r="CX27" s="401">
        <f t="shared" si="9"/>
        <v>13</v>
      </c>
      <c r="CY27" s="410"/>
      <c r="CZ27" s="764" t="s">
        <v>1348</v>
      </c>
    </row>
    <row r="28" spans="1:104" ht="30.75" customHeight="1" thickBot="1" x14ac:dyDescent="0.3">
      <c r="A28" s="594" t="s">
        <v>935</v>
      </c>
      <c r="B28" s="319" t="s">
        <v>936</v>
      </c>
      <c r="C28" s="320" t="s">
        <v>937</v>
      </c>
      <c r="D28" s="320" t="s">
        <v>515</v>
      </c>
      <c r="E28" s="323"/>
      <c r="F28" s="396" t="s">
        <v>63</v>
      </c>
      <c r="G28" s="397">
        <f>'Stage 2 - Site Information'!N153</f>
        <v>50</v>
      </c>
      <c r="H28" s="396" t="s">
        <v>63</v>
      </c>
      <c r="I28" s="398">
        <f>'Stage 2 - Site Information'!M153</f>
        <v>0.7</v>
      </c>
      <c r="J28" s="399"/>
      <c r="K28" s="405"/>
      <c r="L28" s="408"/>
      <c r="M28" s="401">
        <f t="shared" si="0"/>
        <v>5</v>
      </c>
      <c r="N28" s="409"/>
      <c r="O28" s="400">
        <v>5</v>
      </c>
      <c r="P28" s="400">
        <v>1</v>
      </c>
      <c r="Q28" s="408"/>
      <c r="R28" s="400">
        <v>5</v>
      </c>
      <c r="S28" s="400">
        <v>5</v>
      </c>
      <c r="T28" s="400">
        <v>1</v>
      </c>
      <c r="U28" s="400">
        <v>3</v>
      </c>
      <c r="V28" s="407"/>
      <c r="W28" s="401">
        <v>4</v>
      </c>
      <c r="X28" s="401">
        <v>3</v>
      </c>
      <c r="Y28" s="401">
        <v>1</v>
      </c>
      <c r="Z28" s="401">
        <v>3</v>
      </c>
      <c r="AA28" s="407"/>
      <c r="AB28" s="400">
        <v>4</v>
      </c>
      <c r="AC28" s="409"/>
      <c r="AD28" s="407"/>
      <c r="AE28" s="400">
        <v>1</v>
      </c>
      <c r="AF28" s="400">
        <v>1</v>
      </c>
      <c r="AG28" s="406"/>
      <c r="AH28" s="400">
        <v>3</v>
      </c>
      <c r="AI28" s="400">
        <v>3</v>
      </c>
      <c r="AJ28" s="400">
        <v>1</v>
      </c>
      <c r="AK28" s="400">
        <v>2</v>
      </c>
      <c r="AL28" s="395"/>
      <c r="AM28" s="400">
        <v>1</v>
      </c>
      <c r="AN28" s="400">
        <v>4</v>
      </c>
      <c r="AO28" s="400">
        <v>3</v>
      </c>
      <c r="AP28" s="400">
        <v>3</v>
      </c>
      <c r="AQ28" s="400">
        <v>5</v>
      </c>
      <c r="AR28" s="400">
        <v>3</v>
      </c>
      <c r="AS28" s="395"/>
      <c r="AT28" s="400">
        <v>2</v>
      </c>
      <c r="AU28" s="400">
        <v>5</v>
      </c>
      <c r="AV28" s="400">
        <v>4</v>
      </c>
      <c r="AW28" s="400">
        <v>5</v>
      </c>
      <c r="AX28" s="400">
        <v>5</v>
      </c>
      <c r="AY28" s="400">
        <v>5</v>
      </c>
      <c r="AZ28" s="400">
        <v>5</v>
      </c>
      <c r="BA28" s="400">
        <v>5</v>
      </c>
      <c r="BB28" s="409"/>
      <c r="BC28" s="400">
        <v>5</v>
      </c>
      <c r="BD28" s="400">
        <v>5</v>
      </c>
      <c r="BE28" s="395"/>
      <c r="BF28" s="400">
        <v>5</v>
      </c>
      <c r="BG28" s="400">
        <v>5</v>
      </c>
      <c r="BH28" s="395"/>
      <c r="BI28" s="400">
        <v>5</v>
      </c>
      <c r="BJ28" s="400">
        <v>3</v>
      </c>
      <c r="BK28" s="400">
        <v>1</v>
      </c>
      <c r="BL28" s="400">
        <v>5</v>
      </c>
      <c r="BM28" s="400">
        <v>2</v>
      </c>
      <c r="BN28" s="400">
        <v>3</v>
      </c>
      <c r="BO28" s="395"/>
      <c r="BP28" s="400">
        <v>3</v>
      </c>
      <c r="BQ28" s="400">
        <v>5</v>
      </c>
      <c r="BR28" s="406"/>
      <c r="BS28" s="400">
        <v>5</v>
      </c>
      <c r="BT28" s="400">
        <v>2</v>
      </c>
      <c r="BU28" s="400">
        <v>5</v>
      </c>
      <c r="BV28" s="409"/>
      <c r="BW28" s="409"/>
      <c r="BX28" s="409"/>
      <c r="BY28" s="409"/>
      <c r="BZ28" s="409"/>
      <c r="CA28" s="409"/>
      <c r="CB28" s="409"/>
      <c r="CC28" s="409"/>
      <c r="CD28" s="409"/>
      <c r="CE28" s="409"/>
      <c r="CF28" s="409"/>
      <c r="CG28" s="409"/>
      <c r="CH28" s="409"/>
      <c r="CI28" s="395"/>
      <c r="CJ28" s="409"/>
      <c r="CK28" s="400"/>
      <c r="CL28" s="395"/>
      <c r="CM28" s="404">
        <f t="shared" si="1"/>
        <v>3.2222222222222223</v>
      </c>
      <c r="CN28" s="401">
        <f t="shared" si="6"/>
        <v>21</v>
      </c>
      <c r="CO28" s="410"/>
      <c r="CP28" s="404">
        <f t="shared" si="2"/>
        <v>1.8333333333333333</v>
      </c>
      <c r="CQ28" s="401">
        <f t="shared" si="7"/>
        <v>18</v>
      </c>
      <c r="CR28" s="410"/>
      <c r="CS28" s="404">
        <f t="shared" si="3"/>
        <v>3.9310344827586206</v>
      </c>
      <c r="CT28" s="401">
        <f t="shared" si="8"/>
        <v>20</v>
      </c>
      <c r="CU28" s="421"/>
      <c r="CV28" s="401">
        <f t="shared" si="4"/>
        <v>154</v>
      </c>
      <c r="CW28" s="404">
        <f t="shared" si="5"/>
        <v>3.5</v>
      </c>
      <c r="CX28" s="401">
        <f t="shared" si="9"/>
        <v>25</v>
      </c>
      <c r="CY28" s="410"/>
      <c r="CZ28" s="764" t="s">
        <v>1348</v>
      </c>
    </row>
    <row r="29" spans="1:104" ht="30.75" customHeight="1" thickBot="1" x14ac:dyDescent="0.3">
      <c r="A29" s="596" t="s">
        <v>949</v>
      </c>
      <c r="B29" s="495" t="s">
        <v>950</v>
      </c>
      <c r="C29" s="869" t="s">
        <v>951</v>
      </c>
      <c r="D29" s="869" t="s">
        <v>515</v>
      </c>
      <c r="E29" s="497"/>
      <c r="F29" s="498" t="s">
        <v>63</v>
      </c>
      <c r="G29" s="499">
        <f>'Stage 2 - Site Information'!N150</f>
        <v>0</v>
      </c>
      <c r="H29" s="498" t="s">
        <v>63</v>
      </c>
      <c r="I29" s="500">
        <f>'Stage 2 - Site Information'!M158</f>
        <v>4.05</v>
      </c>
      <c r="J29" s="501" t="s">
        <v>1365</v>
      </c>
      <c r="K29" s="502"/>
      <c r="L29" s="503"/>
      <c r="M29" s="401">
        <f t="shared" si="0"/>
        <v>5</v>
      </c>
      <c r="N29" s="505"/>
      <c r="O29" s="504">
        <v>5</v>
      </c>
      <c r="P29" s="504">
        <v>5</v>
      </c>
      <c r="Q29" s="503"/>
      <c r="R29" s="504">
        <v>5</v>
      </c>
      <c r="S29" s="504">
        <v>1</v>
      </c>
      <c r="T29" s="504">
        <v>1</v>
      </c>
      <c r="U29" s="504">
        <v>3</v>
      </c>
      <c r="V29" s="506"/>
      <c r="W29" s="507">
        <v>5</v>
      </c>
      <c r="X29" s="507">
        <v>5</v>
      </c>
      <c r="Y29" s="507">
        <v>3</v>
      </c>
      <c r="Z29" s="507">
        <v>3</v>
      </c>
      <c r="AA29" s="506"/>
      <c r="AB29" s="504">
        <v>5</v>
      </c>
      <c r="AC29" s="504">
        <v>1</v>
      </c>
      <c r="AD29" s="506"/>
      <c r="AE29" s="504">
        <v>1</v>
      </c>
      <c r="AF29" s="504">
        <v>1</v>
      </c>
      <c r="AG29" s="509"/>
      <c r="AH29" s="504">
        <v>3</v>
      </c>
      <c r="AI29" s="504">
        <v>3</v>
      </c>
      <c r="AJ29" s="400">
        <v>1</v>
      </c>
      <c r="AK29" s="504">
        <v>2</v>
      </c>
      <c r="AL29" s="510"/>
      <c r="AM29" s="504">
        <v>5</v>
      </c>
      <c r="AN29" s="504">
        <v>5</v>
      </c>
      <c r="AO29" s="504">
        <v>5</v>
      </c>
      <c r="AP29" s="504">
        <v>4</v>
      </c>
      <c r="AQ29" s="504">
        <v>4</v>
      </c>
      <c r="AR29" s="504">
        <v>5</v>
      </c>
      <c r="AS29" s="510"/>
      <c r="AT29" s="504">
        <v>5</v>
      </c>
      <c r="AU29" s="504">
        <v>5</v>
      </c>
      <c r="AV29" s="504">
        <v>5</v>
      </c>
      <c r="AW29" s="504">
        <v>5</v>
      </c>
      <c r="AX29" s="504">
        <v>5</v>
      </c>
      <c r="AY29" s="504">
        <v>5</v>
      </c>
      <c r="AZ29" s="504">
        <v>5</v>
      </c>
      <c r="BA29" s="504">
        <v>5</v>
      </c>
      <c r="BB29" s="505"/>
      <c r="BC29" s="504">
        <v>5</v>
      </c>
      <c r="BD29" s="504">
        <v>5</v>
      </c>
      <c r="BE29" s="510"/>
      <c r="BF29" s="504">
        <v>5</v>
      </c>
      <c r="BG29" s="504">
        <v>5</v>
      </c>
      <c r="BH29" s="510"/>
      <c r="BI29" s="504">
        <v>4</v>
      </c>
      <c r="BJ29" s="504">
        <v>3</v>
      </c>
      <c r="BK29" s="504">
        <v>3</v>
      </c>
      <c r="BL29" s="504">
        <v>5</v>
      </c>
      <c r="BM29" s="504">
        <v>1</v>
      </c>
      <c r="BN29" s="504">
        <v>3</v>
      </c>
      <c r="BO29" s="510"/>
      <c r="BP29" s="504">
        <v>5</v>
      </c>
      <c r="BQ29" s="504">
        <v>5</v>
      </c>
      <c r="BR29" s="509"/>
      <c r="BS29" s="504">
        <v>4</v>
      </c>
      <c r="BT29" s="504">
        <v>2</v>
      </c>
      <c r="BU29" s="504">
        <v>5</v>
      </c>
      <c r="BV29" s="505"/>
      <c r="BW29" s="505"/>
      <c r="BX29" s="505"/>
      <c r="BY29" s="505"/>
      <c r="BZ29" s="505"/>
      <c r="CA29" s="505"/>
      <c r="CB29" s="505"/>
      <c r="CC29" s="505"/>
      <c r="CD29" s="505"/>
      <c r="CE29" s="505"/>
      <c r="CF29" s="505"/>
      <c r="CG29" s="505"/>
      <c r="CH29" s="505"/>
      <c r="CI29" s="510"/>
      <c r="CJ29" s="505"/>
      <c r="CK29" s="504"/>
      <c r="CL29" s="510"/>
      <c r="CM29" s="511">
        <f t="shared" si="1"/>
        <v>3.2</v>
      </c>
      <c r="CN29" s="507" t="e">
        <f>RANK(CM29,CM$45:CM$45)</f>
        <v>#N/A</v>
      </c>
      <c r="CO29" s="512"/>
      <c r="CP29" s="511">
        <f t="shared" si="2"/>
        <v>1.8333333333333333</v>
      </c>
      <c r="CQ29" s="507" t="e">
        <f>RANK(CP29,CP$45:CP$45)</f>
        <v>#N/A</v>
      </c>
      <c r="CR29" s="512"/>
      <c r="CS29" s="511">
        <f t="shared" si="3"/>
        <v>4.4137931034482758</v>
      </c>
      <c r="CT29" s="507" t="e">
        <f>RANK(CS29,CS$45:CS$45)</f>
        <v>#N/A</v>
      </c>
      <c r="CU29" s="870"/>
      <c r="CV29" s="507">
        <f t="shared" si="4"/>
        <v>171</v>
      </c>
      <c r="CW29" s="511">
        <f t="shared" si="5"/>
        <v>3.8</v>
      </c>
      <c r="CX29" s="507" t="e">
        <f>RANK(CW29,CW$45:CW$45)</f>
        <v>#N/A</v>
      </c>
      <c r="CY29" s="512"/>
      <c r="CZ29" s="768"/>
    </row>
    <row r="30" spans="1:104" ht="30.75" customHeight="1" thickBot="1" x14ac:dyDescent="0.3">
      <c r="A30" s="594" t="s">
        <v>952</v>
      </c>
      <c r="B30" s="319" t="s">
        <v>953</v>
      </c>
      <c r="C30" s="320" t="s">
        <v>803</v>
      </c>
      <c r="D30" s="320" t="s">
        <v>535</v>
      </c>
      <c r="E30" s="323"/>
      <c r="F30" s="396" t="s">
        <v>63</v>
      </c>
      <c r="G30" s="397">
        <f>'Stage 2 - Site Information'!N159</f>
        <v>160</v>
      </c>
      <c r="H30" s="396" t="s">
        <v>63</v>
      </c>
      <c r="I30" s="398">
        <f>'Stage 2 - Site Information'!M159</f>
        <v>7.57</v>
      </c>
      <c r="J30" s="399" t="s">
        <v>539</v>
      </c>
      <c r="K30" s="405"/>
      <c r="L30" s="408"/>
      <c r="M30" s="401">
        <f t="shared" si="0"/>
        <v>5</v>
      </c>
      <c r="N30" s="409"/>
      <c r="O30" s="400">
        <v>1</v>
      </c>
      <c r="P30" s="400">
        <v>2</v>
      </c>
      <c r="Q30" s="408"/>
      <c r="R30" s="400">
        <v>5</v>
      </c>
      <c r="S30" s="400">
        <v>5</v>
      </c>
      <c r="T30" s="400">
        <v>5</v>
      </c>
      <c r="U30" s="400">
        <v>4</v>
      </c>
      <c r="V30" s="407"/>
      <c r="W30" s="401">
        <v>4</v>
      </c>
      <c r="X30" s="401">
        <v>3</v>
      </c>
      <c r="Y30" s="401">
        <v>1</v>
      </c>
      <c r="Z30" s="401">
        <v>4</v>
      </c>
      <c r="AA30" s="407"/>
      <c r="AB30" s="400">
        <v>5</v>
      </c>
      <c r="AC30" s="409"/>
      <c r="AD30" s="407"/>
      <c r="AE30" s="400">
        <v>1</v>
      </c>
      <c r="AF30" s="400">
        <v>1</v>
      </c>
      <c r="AG30" s="406"/>
      <c r="AH30" s="400">
        <v>2</v>
      </c>
      <c r="AI30" s="400">
        <v>5</v>
      </c>
      <c r="AJ30" s="400">
        <v>5</v>
      </c>
      <c r="AK30" s="400">
        <v>2</v>
      </c>
      <c r="AL30" s="395"/>
      <c r="AM30" s="400">
        <v>5</v>
      </c>
      <c r="AN30" s="400">
        <v>3</v>
      </c>
      <c r="AO30" s="400">
        <v>4</v>
      </c>
      <c r="AP30" s="400">
        <v>3</v>
      </c>
      <c r="AQ30" s="400">
        <v>5</v>
      </c>
      <c r="AR30" s="400">
        <v>4</v>
      </c>
      <c r="AS30" s="395"/>
      <c r="AT30" s="400">
        <v>4</v>
      </c>
      <c r="AU30" s="400">
        <v>5</v>
      </c>
      <c r="AV30" s="400">
        <v>5</v>
      </c>
      <c r="AW30" s="400">
        <v>3</v>
      </c>
      <c r="AX30" s="400">
        <v>2</v>
      </c>
      <c r="AY30" s="400">
        <v>5</v>
      </c>
      <c r="AZ30" s="400">
        <v>5</v>
      </c>
      <c r="BA30" s="400">
        <v>5</v>
      </c>
      <c r="BB30" s="409"/>
      <c r="BC30" s="400">
        <v>3</v>
      </c>
      <c r="BD30" s="400">
        <v>3</v>
      </c>
      <c r="BE30" s="395"/>
      <c r="BF30" s="400">
        <v>3</v>
      </c>
      <c r="BG30" s="400">
        <v>5</v>
      </c>
      <c r="BH30" s="395"/>
      <c r="BI30" s="400">
        <v>5</v>
      </c>
      <c r="BJ30" s="400">
        <v>5</v>
      </c>
      <c r="BK30" s="400">
        <v>1</v>
      </c>
      <c r="BL30" s="400">
        <v>5</v>
      </c>
      <c r="BM30" s="400">
        <v>2</v>
      </c>
      <c r="BN30" s="400">
        <v>5</v>
      </c>
      <c r="BO30" s="395"/>
      <c r="BP30" s="400">
        <v>5</v>
      </c>
      <c r="BQ30" s="400">
        <v>5</v>
      </c>
      <c r="BR30" s="406"/>
      <c r="BS30" s="400">
        <v>4</v>
      </c>
      <c r="BT30" s="400">
        <v>2</v>
      </c>
      <c r="BU30" s="400">
        <v>3</v>
      </c>
      <c r="BV30" s="409"/>
      <c r="BW30" s="409"/>
      <c r="BX30" s="409"/>
      <c r="BY30" s="409"/>
      <c r="BZ30" s="409"/>
      <c r="CA30" s="409"/>
      <c r="CB30" s="409"/>
      <c r="CC30" s="409"/>
      <c r="CD30" s="409"/>
      <c r="CE30" s="409"/>
      <c r="CF30" s="409"/>
      <c r="CG30" s="409"/>
      <c r="CH30" s="409"/>
      <c r="CI30" s="395"/>
      <c r="CJ30" s="409"/>
      <c r="CK30" s="400"/>
      <c r="CL30" s="395"/>
      <c r="CM30" s="404">
        <f t="shared" si="1"/>
        <v>4</v>
      </c>
      <c r="CN30" s="401">
        <f>RANK(CM30,CM$8:CM$35)</f>
        <v>6</v>
      </c>
      <c r="CO30" s="410"/>
      <c r="CP30" s="404">
        <f t="shared" si="2"/>
        <v>2.6666666666666665</v>
      </c>
      <c r="CQ30" s="401">
        <f>RANK(CP30,CP$8:CP$35)</f>
        <v>4</v>
      </c>
      <c r="CR30" s="410"/>
      <c r="CS30" s="404">
        <f t="shared" si="3"/>
        <v>3.9310344827586206</v>
      </c>
      <c r="CT30" s="401">
        <f>RANK(CS30,CS$8:CS$35)</f>
        <v>20</v>
      </c>
      <c r="CU30" s="421"/>
      <c r="CV30" s="401">
        <f t="shared" si="4"/>
        <v>166</v>
      </c>
      <c r="CW30" s="404">
        <f t="shared" si="5"/>
        <v>3.7727272727272729</v>
      </c>
      <c r="CX30" s="401">
        <f>RANK(CW30,CW$8:CW$35)</f>
        <v>16</v>
      </c>
      <c r="CY30" s="410"/>
      <c r="CZ30" s="764" t="s">
        <v>1445</v>
      </c>
    </row>
    <row r="31" spans="1:104" ht="30.75" customHeight="1" thickBot="1" x14ac:dyDescent="0.3">
      <c r="A31" s="596" t="s">
        <v>959</v>
      </c>
      <c r="B31" s="495" t="s">
        <v>960</v>
      </c>
      <c r="C31" s="869" t="s">
        <v>961</v>
      </c>
      <c r="D31" s="869" t="s">
        <v>535</v>
      </c>
      <c r="E31" s="497"/>
      <c r="F31" s="498"/>
      <c r="G31" s="499">
        <f>'Stage 2 - Site Information'!N154</f>
        <v>0</v>
      </c>
      <c r="H31" s="498" t="s">
        <v>63</v>
      </c>
      <c r="I31" s="500">
        <f>'Stage 2 - Site Information'!M154</f>
        <v>0.33</v>
      </c>
      <c r="J31" s="501"/>
      <c r="K31" s="889"/>
      <c r="L31" s="503"/>
      <c r="M31" s="507">
        <f t="shared" si="0"/>
        <v>5</v>
      </c>
      <c r="N31" s="505"/>
      <c r="O31" s="504">
        <v>5</v>
      </c>
      <c r="P31" s="504">
        <v>3</v>
      </c>
      <c r="Q31" s="503"/>
      <c r="R31" s="504">
        <v>5</v>
      </c>
      <c r="S31" s="504">
        <v>5</v>
      </c>
      <c r="T31" s="504">
        <v>1</v>
      </c>
      <c r="U31" s="504">
        <v>4</v>
      </c>
      <c r="V31" s="506"/>
      <c r="W31" s="507">
        <v>5</v>
      </c>
      <c r="X31" s="507">
        <v>5</v>
      </c>
      <c r="Y31" s="507">
        <v>5</v>
      </c>
      <c r="Z31" s="507">
        <v>4</v>
      </c>
      <c r="AA31" s="506"/>
      <c r="AB31" s="504">
        <v>5</v>
      </c>
      <c r="AC31" s="504">
        <v>5</v>
      </c>
      <c r="AD31" s="506"/>
      <c r="AE31" s="504">
        <v>1</v>
      </c>
      <c r="AF31" s="504">
        <v>1</v>
      </c>
      <c r="AG31" s="509"/>
      <c r="AH31" s="504">
        <v>4</v>
      </c>
      <c r="AI31" s="504">
        <v>3</v>
      </c>
      <c r="AJ31" s="400">
        <v>1</v>
      </c>
      <c r="AK31" s="504">
        <v>2</v>
      </c>
      <c r="AL31" s="510"/>
      <c r="AM31" s="504">
        <v>5</v>
      </c>
      <c r="AN31" s="504">
        <v>5</v>
      </c>
      <c r="AO31" s="504">
        <v>5</v>
      </c>
      <c r="AP31" s="504">
        <v>4</v>
      </c>
      <c r="AQ31" s="504">
        <v>5</v>
      </c>
      <c r="AR31" s="504">
        <v>5</v>
      </c>
      <c r="AS31" s="510"/>
      <c r="AT31" s="504">
        <v>5</v>
      </c>
      <c r="AU31" s="504">
        <v>3</v>
      </c>
      <c r="AV31" s="504">
        <v>5</v>
      </c>
      <c r="AW31" s="504">
        <v>5</v>
      </c>
      <c r="AX31" s="504">
        <v>5</v>
      </c>
      <c r="AY31" s="504">
        <v>5</v>
      </c>
      <c r="AZ31" s="504">
        <v>5</v>
      </c>
      <c r="BA31" s="504">
        <v>5</v>
      </c>
      <c r="BB31" s="505"/>
      <c r="BC31" s="504">
        <v>5</v>
      </c>
      <c r="BD31" s="504">
        <v>5</v>
      </c>
      <c r="BE31" s="510"/>
      <c r="BF31" s="504">
        <v>5</v>
      </c>
      <c r="BG31" s="504">
        <v>5</v>
      </c>
      <c r="BH31" s="510"/>
      <c r="BI31" s="504">
        <v>5</v>
      </c>
      <c r="BJ31" s="504">
        <v>5</v>
      </c>
      <c r="BK31" s="504">
        <v>1</v>
      </c>
      <c r="BL31" s="504">
        <v>4</v>
      </c>
      <c r="BM31" s="504">
        <v>1</v>
      </c>
      <c r="BN31" s="504">
        <v>5</v>
      </c>
      <c r="BO31" s="510"/>
      <c r="BP31" s="504">
        <v>5</v>
      </c>
      <c r="BQ31" s="504">
        <v>5</v>
      </c>
      <c r="BR31" s="509"/>
      <c r="BS31" s="504">
        <v>4</v>
      </c>
      <c r="BT31" s="504">
        <v>2</v>
      </c>
      <c r="BU31" s="504">
        <v>3</v>
      </c>
      <c r="BV31" s="505"/>
      <c r="BW31" s="505"/>
      <c r="BX31" s="505"/>
      <c r="BY31" s="505"/>
      <c r="BZ31" s="505"/>
      <c r="CA31" s="505"/>
      <c r="CB31" s="505"/>
      <c r="CC31" s="505"/>
      <c r="CD31" s="505"/>
      <c r="CE31" s="505"/>
      <c r="CF31" s="505"/>
      <c r="CG31" s="505"/>
      <c r="CH31" s="505"/>
      <c r="CI31" s="510"/>
      <c r="CJ31" s="505"/>
      <c r="CK31" s="504"/>
      <c r="CL31" s="510"/>
      <c r="CM31" s="511">
        <f t="shared" si="1"/>
        <v>4.4000000000000004</v>
      </c>
      <c r="CN31" s="507" t="e">
        <f>RANK(CM31,CM$46:CM$49)</f>
        <v>#N/A</v>
      </c>
      <c r="CO31" s="512"/>
      <c r="CP31" s="511">
        <f t="shared" si="2"/>
        <v>2</v>
      </c>
      <c r="CQ31" s="507" t="e">
        <f>RANK(CP31,CP$46:CP$49)</f>
        <v>#N/A</v>
      </c>
      <c r="CR31" s="512"/>
      <c r="CS31" s="511">
        <f t="shared" si="3"/>
        <v>4.3793103448275863</v>
      </c>
      <c r="CT31" s="507" t="e">
        <f>RANK(CS31,CS$46:CS$49)</f>
        <v>#N/A</v>
      </c>
      <c r="CU31" s="870"/>
      <c r="CV31" s="507">
        <f t="shared" si="4"/>
        <v>183</v>
      </c>
      <c r="CW31" s="511">
        <f t="shared" si="5"/>
        <v>4.0666666666666664</v>
      </c>
      <c r="CX31" s="507" t="e">
        <f>RANK(CW31,CW$46:CW$49)</f>
        <v>#N/A</v>
      </c>
      <c r="CY31" s="512"/>
      <c r="CZ31" s="768" t="s">
        <v>1351</v>
      </c>
    </row>
    <row r="32" spans="1:104" ht="30.75" customHeight="1" thickBot="1" x14ac:dyDescent="0.3">
      <c r="A32" s="596" t="s">
        <v>962</v>
      </c>
      <c r="B32" s="495" t="s">
        <v>963</v>
      </c>
      <c r="C32" s="882" t="s">
        <v>964</v>
      </c>
      <c r="D32" s="882" t="s">
        <v>515</v>
      </c>
      <c r="E32" s="497"/>
      <c r="F32" s="498"/>
      <c r="G32" s="499">
        <f>'Stage 2 - Site Information'!N155</f>
        <v>44</v>
      </c>
      <c r="H32" s="885" t="s">
        <v>63</v>
      </c>
      <c r="I32" s="500">
        <f>'Stage 2 - Site Information'!M155</f>
        <v>1.47</v>
      </c>
      <c r="J32" s="887"/>
      <c r="K32" s="502"/>
      <c r="L32" s="503"/>
      <c r="M32" s="507">
        <f t="shared" si="0"/>
        <v>5</v>
      </c>
      <c r="N32" s="505"/>
      <c r="O32" s="504">
        <v>5</v>
      </c>
      <c r="P32" s="504">
        <v>2</v>
      </c>
      <c r="Q32" s="503"/>
      <c r="R32" s="504">
        <v>5</v>
      </c>
      <c r="S32" s="504">
        <v>5</v>
      </c>
      <c r="T32" s="504">
        <v>1</v>
      </c>
      <c r="U32" s="504">
        <v>4</v>
      </c>
      <c r="V32" s="506"/>
      <c r="W32" s="507">
        <v>5</v>
      </c>
      <c r="X32" s="507">
        <v>3</v>
      </c>
      <c r="Y32" s="507">
        <v>5</v>
      </c>
      <c r="Z32" s="507">
        <v>2</v>
      </c>
      <c r="AA32" s="506"/>
      <c r="AB32" s="504">
        <v>5</v>
      </c>
      <c r="AC32" s="505"/>
      <c r="AD32" s="506"/>
      <c r="AE32" s="504">
        <v>1</v>
      </c>
      <c r="AF32" s="504">
        <v>1</v>
      </c>
      <c r="AG32" s="509"/>
      <c r="AH32" s="504">
        <v>3</v>
      </c>
      <c r="AI32" s="504">
        <v>3</v>
      </c>
      <c r="AJ32" s="400">
        <v>1</v>
      </c>
      <c r="AK32" s="504">
        <v>2</v>
      </c>
      <c r="AL32" s="510"/>
      <c r="AM32" s="504">
        <v>5</v>
      </c>
      <c r="AN32" s="504">
        <v>5</v>
      </c>
      <c r="AO32" s="504">
        <v>5</v>
      </c>
      <c r="AP32" s="504">
        <v>4</v>
      </c>
      <c r="AQ32" s="504">
        <v>4</v>
      </c>
      <c r="AR32" s="504">
        <v>5</v>
      </c>
      <c r="AS32" s="510"/>
      <c r="AT32" s="504">
        <v>5</v>
      </c>
      <c r="AU32" s="504">
        <v>1</v>
      </c>
      <c r="AV32" s="504">
        <v>5</v>
      </c>
      <c r="AW32" s="504">
        <v>5</v>
      </c>
      <c r="AX32" s="504">
        <v>5</v>
      </c>
      <c r="AY32" s="504">
        <v>5</v>
      </c>
      <c r="AZ32" s="504">
        <v>5</v>
      </c>
      <c r="BA32" s="504">
        <v>5</v>
      </c>
      <c r="BB32" s="505"/>
      <c r="BC32" s="504">
        <v>5</v>
      </c>
      <c r="BD32" s="504">
        <v>5</v>
      </c>
      <c r="BE32" s="510"/>
      <c r="BF32" s="504">
        <v>3</v>
      </c>
      <c r="BG32" s="504">
        <v>5</v>
      </c>
      <c r="BH32" s="510"/>
      <c r="BI32" s="504">
        <v>5</v>
      </c>
      <c r="BJ32" s="504">
        <v>3</v>
      </c>
      <c r="BK32" s="504">
        <v>1</v>
      </c>
      <c r="BL32" s="504">
        <v>5</v>
      </c>
      <c r="BM32" s="504">
        <v>4</v>
      </c>
      <c r="BN32" s="504">
        <v>5</v>
      </c>
      <c r="BO32" s="510">
        <v>5</v>
      </c>
      <c r="BP32" s="504">
        <v>5</v>
      </c>
      <c r="BQ32" s="504">
        <v>5</v>
      </c>
      <c r="BR32" s="509"/>
      <c r="BS32" s="504">
        <v>4</v>
      </c>
      <c r="BT32" s="504">
        <v>2</v>
      </c>
      <c r="BU32" s="504">
        <v>2</v>
      </c>
      <c r="BV32" s="505"/>
      <c r="BW32" s="505"/>
      <c r="BX32" s="505"/>
      <c r="BY32" s="505"/>
      <c r="BZ32" s="505"/>
      <c r="CA32" s="505"/>
      <c r="CB32" s="505"/>
      <c r="CC32" s="505"/>
      <c r="CD32" s="505"/>
      <c r="CE32" s="505"/>
      <c r="CF32" s="505"/>
      <c r="CG32" s="505"/>
      <c r="CH32" s="505"/>
      <c r="CI32" s="510"/>
      <c r="CJ32" s="505"/>
      <c r="CK32" s="504"/>
      <c r="CL32" s="510"/>
      <c r="CM32" s="511">
        <f t="shared" si="1"/>
        <v>3.8888888888888888</v>
      </c>
      <c r="CN32" s="507" t="e">
        <f>RANK(CM32,CM$46:CM$49)</f>
        <v>#N/A</v>
      </c>
      <c r="CO32" s="512"/>
      <c r="CP32" s="511">
        <f t="shared" si="2"/>
        <v>1.8333333333333333</v>
      </c>
      <c r="CQ32" s="507" t="e">
        <f>RANK(CP32,CP$46:CP$49)</f>
        <v>#N/A</v>
      </c>
      <c r="CR32" s="512"/>
      <c r="CS32" s="511">
        <f t="shared" si="3"/>
        <v>4.2666666666666666</v>
      </c>
      <c r="CT32" s="507" t="e">
        <f>RANK(CS32,CS$46:CS$49)</f>
        <v>#N/A</v>
      </c>
      <c r="CU32" s="870"/>
      <c r="CV32" s="507">
        <f t="shared" si="4"/>
        <v>174</v>
      </c>
      <c r="CW32" s="511">
        <f t="shared" si="5"/>
        <v>3.8666666666666667</v>
      </c>
      <c r="CX32" s="507" t="e">
        <f>RANK(CW32,CW$46:CW$49)</f>
        <v>#N/A</v>
      </c>
      <c r="CY32" s="512"/>
      <c r="CZ32" s="768" t="s">
        <v>1351</v>
      </c>
    </row>
    <row r="33" spans="1:104" ht="30.75" customHeight="1" thickBot="1" x14ac:dyDescent="0.3">
      <c r="A33" s="596" t="s">
        <v>965</v>
      </c>
      <c r="B33" s="495" t="s">
        <v>966</v>
      </c>
      <c r="C33" s="882" t="s">
        <v>967</v>
      </c>
      <c r="D33" s="882" t="s">
        <v>515</v>
      </c>
      <c r="E33" s="497"/>
      <c r="F33" s="498"/>
      <c r="G33" s="499">
        <f>'Stage 2 - Site Information'!N156</f>
        <v>0</v>
      </c>
      <c r="H33" s="885" t="s">
        <v>63</v>
      </c>
      <c r="I33" s="500">
        <f>'Stage 2 - Site Information'!M156</f>
        <v>2.04</v>
      </c>
      <c r="J33" s="887"/>
      <c r="K33" s="502"/>
      <c r="L33" s="503"/>
      <c r="M33" s="507">
        <f t="shared" si="0"/>
        <v>5</v>
      </c>
      <c r="N33" s="505"/>
      <c r="O33" s="504">
        <v>5</v>
      </c>
      <c r="P33" s="504">
        <v>1</v>
      </c>
      <c r="Q33" s="503"/>
      <c r="R33" s="504">
        <v>5</v>
      </c>
      <c r="S33" s="504">
        <v>1</v>
      </c>
      <c r="T33" s="504">
        <v>3</v>
      </c>
      <c r="U33" s="504">
        <v>3</v>
      </c>
      <c r="V33" s="506"/>
      <c r="W33" s="507">
        <v>5</v>
      </c>
      <c r="X33" s="507">
        <v>3</v>
      </c>
      <c r="Y33" s="507">
        <v>5</v>
      </c>
      <c r="Z33" s="507">
        <v>4</v>
      </c>
      <c r="AA33" s="506"/>
      <c r="AB33" s="504">
        <v>5</v>
      </c>
      <c r="AC33" s="505"/>
      <c r="AD33" s="506"/>
      <c r="AE33" s="504">
        <v>1</v>
      </c>
      <c r="AF33" s="504">
        <v>1</v>
      </c>
      <c r="AG33" s="509"/>
      <c r="AH33" s="504">
        <v>5</v>
      </c>
      <c r="AI33" s="504">
        <v>5</v>
      </c>
      <c r="AJ33" s="400">
        <v>5</v>
      </c>
      <c r="AK33" s="504">
        <v>2</v>
      </c>
      <c r="AL33" s="510"/>
      <c r="AM33" s="504">
        <v>1</v>
      </c>
      <c r="AN33" s="504">
        <v>3</v>
      </c>
      <c r="AO33" s="504">
        <v>4</v>
      </c>
      <c r="AP33" s="504">
        <v>4</v>
      </c>
      <c r="AQ33" s="504">
        <v>5</v>
      </c>
      <c r="AR33" s="504">
        <v>5</v>
      </c>
      <c r="AS33" s="510"/>
      <c r="AT33" s="504">
        <v>5</v>
      </c>
      <c r="AU33" s="504">
        <v>5</v>
      </c>
      <c r="AV33" s="504">
        <v>5</v>
      </c>
      <c r="AW33" s="504">
        <v>5</v>
      </c>
      <c r="AX33" s="504">
        <v>2</v>
      </c>
      <c r="AY33" s="504">
        <v>5</v>
      </c>
      <c r="AZ33" s="504">
        <v>5</v>
      </c>
      <c r="BA33" s="504">
        <v>5</v>
      </c>
      <c r="BB33" s="505"/>
      <c r="BC33" s="504">
        <v>5</v>
      </c>
      <c r="BD33" s="504">
        <v>4</v>
      </c>
      <c r="BE33" s="510"/>
      <c r="BF33" s="504">
        <v>5</v>
      </c>
      <c r="BG33" s="504">
        <v>5</v>
      </c>
      <c r="BH33" s="510"/>
      <c r="BI33" s="504">
        <v>5</v>
      </c>
      <c r="BJ33" s="504">
        <v>5</v>
      </c>
      <c r="BK33" s="504">
        <v>1</v>
      </c>
      <c r="BL33" s="504">
        <v>5</v>
      </c>
      <c r="BM33" s="504">
        <v>5</v>
      </c>
      <c r="BN33" s="504">
        <v>5</v>
      </c>
      <c r="BO33" s="510"/>
      <c r="BP33" s="504">
        <v>5</v>
      </c>
      <c r="BQ33" s="504">
        <v>5</v>
      </c>
      <c r="BR33" s="509"/>
      <c r="BS33" s="504">
        <v>4</v>
      </c>
      <c r="BT33" s="504">
        <v>2</v>
      </c>
      <c r="BU33" s="504">
        <v>1</v>
      </c>
      <c r="BV33" s="505"/>
      <c r="BW33" s="505"/>
      <c r="BX33" s="505"/>
      <c r="BY33" s="505"/>
      <c r="BZ33" s="505"/>
      <c r="CA33" s="505"/>
      <c r="CB33" s="505"/>
      <c r="CC33" s="505"/>
      <c r="CD33" s="505"/>
      <c r="CE33" s="505"/>
      <c r="CF33" s="505"/>
      <c r="CG33" s="505"/>
      <c r="CH33" s="505"/>
      <c r="CI33" s="510"/>
      <c r="CJ33" s="505"/>
      <c r="CK33" s="504"/>
      <c r="CL33" s="510"/>
      <c r="CM33" s="511">
        <f t="shared" si="1"/>
        <v>3.7777777777777777</v>
      </c>
      <c r="CN33" s="507" t="e">
        <f>RANK(CM33,CM$46:CM$49)</f>
        <v>#N/A</v>
      </c>
      <c r="CO33" s="512"/>
      <c r="CP33" s="511">
        <f t="shared" si="2"/>
        <v>3.1666666666666665</v>
      </c>
      <c r="CQ33" s="507" t="e">
        <f>RANK(CP33,CP$46:CP$49)</f>
        <v>#N/A</v>
      </c>
      <c r="CR33" s="512"/>
      <c r="CS33" s="511">
        <f t="shared" si="3"/>
        <v>4.1724137931034484</v>
      </c>
      <c r="CT33" s="507" t="e">
        <f>RANK(CS33,CS$46:CS$49)</f>
        <v>#N/A</v>
      </c>
      <c r="CU33" s="870"/>
      <c r="CV33" s="507">
        <f t="shared" si="4"/>
        <v>174</v>
      </c>
      <c r="CW33" s="511">
        <f t="shared" si="5"/>
        <v>3.9545454545454546</v>
      </c>
      <c r="CX33" s="507" t="e">
        <f>RANK(CW33,CW$46:CW$49)</f>
        <v>#N/A</v>
      </c>
      <c r="CY33" s="512"/>
      <c r="CZ33" s="768" t="s">
        <v>1351</v>
      </c>
    </row>
    <row r="34" spans="1:104" ht="30.75" customHeight="1" thickBot="1" x14ac:dyDescent="0.3">
      <c r="A34" s="596" t="s">
        <v>968</v>
      </c>
      <c r="B34" s="495" t="s">
        <v>969</v>
      </c>
      <c r="C34" s="869" t="s">
        <v>970</v>
      </c>
      <c r="D34" s="869" t="s">
        <v>515</v>
      </c>
      <c r="E34" s="497"/>
      <c r="F34" s="498"/>
      <c r="G34" s="499">
        <f>'Stage 2 - Site Information'!N157</f>
        <v>77</v>
      </c>
      <c r="H34" s="498" t="s">
        <v>63</v>
      </c>
      <c r="I34" s="500">
        <f>'Stage 2 - Site Information'!M157</f>
        <v>2.59</v>
      </c>
      <c r="J34" s="501"/>
      <c r="K34" s="502"/>
      <c r="L34" s="503"/>
      <c r="M34" s="507">
        <f t="shared" si="0"/>
        <v>5</v>
      </c>
      <c r="N34" s="505"/>
      <c r="O34" s="504">
        <v>5</v>
      </c>
      <c r="P34" s="504">
        <v>2</v>
      </c>
      <c r="Q34" s="503"/>
      <c r="R34" s="504">
        <v>5</v>
      </c>
      <c r="S34" s="504">
        <v>1</v>
      </c>
      <c r="T34" s="504">
        <v>3</v>
      </c>
      <c r="U34" s="504">
        <v>3</v>
      </c>
      <c r="V34" s="506"/>
      <c r="W34" s="507">
        <v>5</v>
      </c>
      <c r="X34" s="507">
        <v>3</v>
      </c>
      <c r="Y34" s="507">
        <v>5</v>
      </c>
      <c r="Z34" s="507">
        <v>4</v>
      </c>
      <c r="AA34" s="506"/>
      <c r="AB34" s="504">
        <v>5</v>
      </c>
      <c r="AC34" s="505"/>
      <c r="AD34" s="506"/>
      <c r="AE34" s="504">
        <v>1</v>
      </c>
      <c r="AF34" s="504">
        <v>1</v>
      </c>
      <c r="AG34" s="509"/>
      <c r="AH34" s="504">
        <v>5</v>
      </c>
      <c r="AI34" s="504">
        <v>5</v>
      </c>
      <c r="AJ34" s="400">
        <v>1</v>
      </c>
      <c r="AK34" s="504">
        <v>2</v>
      </c>
      <c r="AL34" s="510"/>
      <c r="AM34" s="504">
        <v>1</v>
      </c>
      <c r="AN34" s="504">
        <v>3</v>
      </c>
      <c r="AO34" s="504">
        <v>4</v>
      </c>
      <c r="AP34" s="504">
        <v>4</v>
      </c>
      <c r="AQ34" s="504">
        <v>5</v>
      </c>
      <c r="AR34" s="504">
        <v>5</v>
      </c>
      <c r="AS34" s="510"/>
      <c r="AT34" s="504">
        <v>3</v>
      </c>
      <c r="AU34" s="504">
        <v>5</v>
      </c>
      <c r="AV34" s="504">
        <v>4</v>
      </c>
      <c r="AW34" s="504">
        <v>5</v>
      </c>
      <c r="AX34" s="504">
        <v>2</v>
      </c>
      <c r="AY34" s="504">
        <v>5</v>
      </c>
      <c r="AZ34" s="504">
        <v>5</v>
      </c>
      <c r="BA34" s="504">
        <v>5</v>
      </c>
      <c r="BB34" s="505"/>
      <c r="BC34" s="504">
        <v>5</v>
      </c>
      <c r="BD34" s="504">
        <v>5</v>
      </c>
      <c r="BE34" s="510"/>
      <c r="BF34" s="504">
        <v>5</v>
      </c>
      <c r="BG34" s="504">
        <v>5</v>
      </c>
      <c r="BH34" s="510"/>
      <c r="BI34" s="504">
        <v>5</v>
      </c>
      <c r="BJ34" s="504">
        <v>5</v>
      </c>
      <c r="BK34" s="504">
        <v>3</v>
      </c>
      <c r="BL34" s="504">
        <v>4</v>
      </c>
      <c r="BM34" s="504">
        <v>4</v>
      </c>
      <c r="BN34" s="504">
        <v>5</v>
      </c>
      <c r="BO34" s="510"/>
      <c r="BP34" s="504">
        <v>5</v>
      </c>
      <c r="BQ34" s="504">
        <v>5</v>
      </c>
      <c r="BR34" s="509"/>
      <c r="BS34" s="504">
        <v>4</v>
      </c>
      <c r="BT34" s="504">
        <v>2</v>
      </c>
      <c r="BU34" s="504">
        <v>1</v>
      </c>
      <c r="BV34" s="505"/>
      <c r="BW34" s="505"/>
      <c r="BX34" s="505"/>
      <c r="BY34" s="505"/>
      <c r="BZ34" s="505"/>
      <c r="CA34" s="505"/>
      <c r="CB34" s="505"/>
      <c r="CC34" s="505"/>
      <c r="CD34" s="505"/>
      <c r="CE34" s="505"/>
      <c r="CF34" s="505"/>
      <c r="CG34" s="505"/>
      <c r="CH34" s="505"/>
      <c r="CI34" s="510"/>
      <c r="CJ34" s="505"/>
      <c r="CK34" s="504"/>
      <c r="CL34" s="510"/>
      <c r="CM34" s="511">
        <f t="shared" si="1"/>
        <v>3.7777777777777777</v>
      </c>
      <c r="CN34" s="507" t="e">
        <f>RANK(CM34,CM$46:CM$49)</f>
        <v>#N/A</v>
      </c>
      <c r="CO34" s="512"/>
      <c r="CP34" s="511">
        <f t="shared" si="2"/>
        <v>2.5</v>
      </c>
      <c r="CQ34" s="507" t="e">
        <f>RANK(CP34,CP$46:CP$49)</f>
        <v>#N/A</v>
      </c>
      <c r="CR34" s="512"/>
      <c r="CS34" s="511">
        <f t="shared" si="3"/>
        <v>4.1034482758620694</v>
      </c>
      <c r="CT34" s="507" t="e">
        <f>RANK(CS34,CS$46:CS$49)</f>
        <v>#N/A</v>
      </c>
      <c r="CU34" s="870"/>
      <c r="CV34" s="507">
        <f t="shared" si="4"/>
        <v>168</v>
      </c>
      <c r="CW34" s="511">
        <f t="shared" si="5"/>
        <v>3.8181818181818183</v>
      </c>
      <c r="CX34" s="507" t="e">
        <f>RANK(CW34,CW$46:CW$49)</f>
        <v>#N/A</v>
      </c>
      <c r="CY34" s="512"/>
      <c r="CZ34" s="768" t="s">
        <v>1351</v>
      </c>
    </row>
    <row r="35" spans="1:104" ht="30.75" customHeight="1" thickBot="1" x14ac:dyDescent="0.3">
      <c r="A35" s="596" t="s">
        <v>974</v>
      </c>
      <c r="B35" s="495" t="s">
        <v>975</v>
      </c>
      <c r="C35" s="882" t="s">
        <v>951</v>
      </c>
      <c r="D35" s="882" t="s">
        <v>535</v>
      </c>
      <c r="E35" s="497"/>
      <c r="F35" s="498"/>
      <c r="G35" s="499">
        <f>'Stage 2 - Site Information'!N159</f>
        <v>160</v>
      </c>
      <c r="H35" s="885" t="s">
        <v>63</v>
      </c>
      <c r="I35" s="500">
        <f>'Stage 2 - Site Information'!M159</f>
        <v>7.57</v>
      </c>
      <c r="J35" s="887"/>
      <c r="K35" s="502"/>
      <c r="L35" s="503"/>
      <c r="M35" s="507">
        <f t="shared" si="0"/>
        <v>5</v>
      </c>
      <c r="N35" s="505"/>
      <c r="O35" s="504">
        <v>5</v>
      </c>
      <c r="P35" s="504">
        <v>1</v>
      </c>
      <c r="Q35" s="503"/>
      <c r="R35" s="504">
        <v>5</v>
      </c>
      <c r="S35" s="504">
        <v>5</v>
      </c>
      <c r="T35" s="504">
        <v>1</v>
      </c>
      <c r="U35" s="504">
        <v>4</v>
      </c>
      <c r="V35" s="506"/>
      <c r="W35" s="507">
        <v>5</v>
      </c>
      <c r="X35" s="507">
        <v>5</v>
      </c>
      <c r="Y35" s="507">
        <v>1</v>
      </c>
      <c r="Z35" s="507">
        <v>2</v>
      </c>
      <c r="AA35" s="506"/>
      <c r="AB35" s="504">
        <v>5</v>
      </c>
      <c r="AC35" s="505"/>
      <c r="AD35" s="506"/>
      <c r="AE35" s="504">
        <v>1</v>
      </c>
      <c r="AF35" s="504">
        <v>1</v>
      </c>
      <c r="AG35" s="509"/>
      <c r="AH35" s="504">
        <v>4</v>
      </c>
      <c r="AI35" s="504">
        <v>5</v>
      </c>
      <c r="AJ35" s="400">
        <v>1</v>
      </c>
      <c r="AK35" s="504">
        <v>2</v>
      </c>
      <c r="AL35" s="510"/>
      <c r="AM35" s="504">
        <v>5</v>
      </c>
      <c r="AN35" s="504">
        <v>5</v>
      </c>
      <c r="AO35" s="504">
        <v>5</v>
      </c>
      <c r="AP35" s="504">
        <v>5</v>
      </c>
      <c r="AQ35" s="504">
        <v>4</v>
      </c>
      <c r="AR35" s="504">
        <v>5</v>
      </c>
      <c r="AS35" s="510"/>
      <c r="AT35" s="504">
        <v>5</v>
      </c>
      <c r="AU35" s="504">
        <v>5</v>
      </c>
      <c r="AV35" s="504">
        <v>5</v>
      </c>
      <c r="AW35" s="504">
        <v>5</v>
      </c>
      <c r="AX35" s="504">
        <v>5</v>
      </c>
      <c r="AY35" s="504">
        <v>5</v>
      </c>
      <c r="AZ35" s="504">
        <v>5</v>
      </c>
      <c r="BA35" s="504">
        <v>5</v>
      </c>
      <c r="BB35" s="505"/>
      <c r="BC35" s="504">
        <v>5</v>
      </c>
      <c r="BD35" s="504">
        <v>5</v>
      </c>
      <c r="BE35" s="510"/>
      <c r="BF35" s="504">
        <v>5</v>
      </c>
      <c r="BG35" s="504">
        <v>5</v>
      </c>
      <c r="BH35" s="510">
        <v>5</v>
      </c>
      <c r="BI35" s="504">
        <v>5</v>
      </c>
      <c r="BJ35" s="504">
        <v>3</v>
      </c>
      <c r="BK35" s="504">
        <v>3</v>
      </c>
      <c r="BL35" s="504">
        <v>5</v>
      </c>
      <c r="BM35" s="504">
        <v>1</v>
      </c>
      <c r="BN35" s="504">
        <v>5</v>
      </c>
      <c r="BO35" s="510"/>
      <c r="BP35" s="504">
        <v>5</v>
      </c>
      <c r="BQ35" s="504">
        <v>5</v>
      </c>
      <c r="BR35" s="509"/>
      <c r="BS35" s="504">
        <v>4</v>
      </c>
      <c r="BT35" s="504">
        <v>2</v>
      </c>
      <c r="BU35" s="504">
        <v>3</v>
      </c>
      <c r="BV35" s="505"/>
      <c r="BW35" s="505"/>
      <c r="BX35" s="505"/>
      <c r="BY35" s="505"/>
      <c r="BZ35" s="505"/>
      <c r="CA35" s="505"/>
      <c r="CB35" s="505"/>
      <c r="CC35" s="505"/>
      <c r="CD35" s="505"/>
      <c r="CE35" s="505"/>
      <c r="CF35" s="505"/>
      <c r="CG35" s="505"/>
      <c r="CH35" s="505"/>
      <c r="CI35" s="510"/>
      <c r="CJ35" s="505"/>
      <c r="CK35" s="504"/>
      <c r="CL35" s="510"/>
      <c r="CM35" s="511">
        <f t="shared" si="1"/>
        <v>3.6666666666666665</v>
      </c>
      <c r="CN35" s="507" t="e">
        <f>RANK(CM35,CM$50:CM$51)</f>
        <v>#N/A</v>
      </c>
      <c r="CO35" s="512"/>
      <c r="CP35" s="511">
        <f t="shared" si="2"/>
        <v>2.3333333333333335</v>
      </c>
      <c r="CQ35" s="507" t="e">
        <f>RANK(CP35,CP$50:CP$51)</f>
        <v>#N/A</v>
      </c>
      <c r="CR35" s="512"/>
      <c r="CS35" s="511">
        <f t="shared" si="3"/>
        <v>4.5</v>
      </c>
      <c r="CT35" s="507" t="e">
        <f>RANK(CS35,CS$50:CS$51)</f>
        <v>#N/A</v>
      </c>
      <c r="CU35" s="870"/>
      <c r="CV35" s="507">
        <f t="shared" si="4"/>
        <v>182</v>
      </c>
      <c r="CW35" s="511">
        <f t="shared" si="5"/>
        <v>4.0444444444444443</v>
      </c>
      <c r="CX35" s="507" t="e">
        <f>RANK(CW35,CW$50:CW$51)</f>
        <v>#N/A</v>
      </c>
      <c r="CY35" s="512"/>
      <c r="CZ35" s="768" t="s">
        <v>1351</v>
      </c>
    </row>
    <row r="36" spans="1:104" s="513" customFormat="1" ht="30.75" customHeight="1" thickBot="1" x14ac:dyDescent="0.3">
      <c r="A36" s="596" t="s">
        <v>976</v>
      </c>
      <c r="B36" s="495" t="s">
        <v>977</v>
      </c>
      <c r="C36" s="869" t="s">
        <v>538</v>
      </c>
      <c r="D36" s="869" t="s">
        <v>565</v>
      </c>
      <c r="E36" s="497"/>
      <c r="F36" s="498"/>
      <c r="G36" s="499">
        <f>'Stage 2 - Site Information'!N160</f>
        <v>49</v>
      </c>
      <c r="H36" s="498" t="s">
        <v>63</v>
      </c>
      <c r="I36" s="500">
        <f>'Stage 2 - Site Information'!M160</f>
        <v>1.62</v>
      </c>
      <c r="J36" s="501"/>
      <c r="K36" s="502"/>
      <c r="L36" s="503"/>
      <c r="M36" s="507">
        <f t="shared" si="0"/>
        <v>5</v>
      </c>
      <c r="N36" s="505"/>
      <c r="O36" s="504">
        <v>5</v>
      </c>
      <c r="P36" s="504">
        <v>5</v>
      </c>
      <c r="Q36" s="503"/>
      <c r="R36" s="504">
        <v>5</v>
      </c>
      <c r="S36" s="504">
        <v>5</v>
      </c>
      <c r="T36" s="504">
        <v>1</v>
      </c>
      <c r="U36" s="504">
        <v>4</v>
      </c>
      <c r="V36" s="506"/>
      <c r="W36" s="507">
        <v>5</v>
      </c>
      <c r="X36" s="507">
        <v>3</v>
      </c>
      <c r="Y36" s="507">
        <v>5</v>
      </c>
      <c r="Z36" s="507">
        <v>3</v>
      </c>
      <c r="AA36" s="506"/>
      <c r="AB36" s="504">
        <v>5</v>
      </c>
      <c r="AC36" s="505">
        <v>5</v>
      </c>
      <c r="AD36" s="506"/>
      <c r="AE36" s="504">
        <v>1</v>
      </c>
      <c r="AF36" s="504">
        <v>1</v>
      </c>
      <c r="AG36" s="509"/>
      <c r="AH36" s="504">
        <v>3</v>
      </c>
      <c r="AI36" s="504">
        <v>3</v>
      </c>
      <c r="AJ36" s="400">
        <v>1</v>
      </c>
      <c r="AK36" s="504">
        <v>2</v>
      </c>
      <c r="AL36" s="510"/>
      <c r="AM36" s="504">
        <v>5</v>
      </c>
      <c r="AN36" s="504">
        <v>5</v>
      </c>
      <c r="AO36" s="504">
        <v>4</v>
      </c>
      <c r="AP36" s="504">
        <v>5</v>
      </c>
      <c r="AQ36" s="504">
        <v>5</v>
      </c>
      <c r="AR36" s="504">
        <v>5</v>
      </c>
      <c r="AS36" s="510"/>
      <c r="AT36" s="504">
        <v>2</v>
      </c>
      <c r="AU36" s="504">
        <v>5</v>
      </c>
      <c r="AV36" s="504">
        <v>5</v>
      </c>
      <c r="AW36" s="504">
        <v>5</v>
      </c>
      <c r="AX36" s="504">
        <v>5</v>
      </c>
      <c r="AY36" s="504">
        <v>5</v>
      </c>
      <c r="AZ36" s="504">
        <v>5</v>
      </c>
      <c r="BA36" s="504">
        <v>5</v>
      </c>
      <c r="BB36" s="505"/>
      <c r="BC36" s="504">
        <v>5</v>
      </c>
      <c r="BD36" s="504">
        <v>4</v>
      </c>
      <c r="BE36" s="510"/>
      <c r="BF36" s="504">
        <v>5</v>
      </c>
      <c r="BG36" s="504">
        <v>5</v>
      </c>
      <c r="BH36" s="510"/>
      <c r="BI36" s="504">
        <v>4</v>
      </c>
      <c r="BJ36" s="504">
        <v>5</v>
      </c>
      <c r="BK36" s="504">
        <v>5</v>
      </c>
      <c r="BL36" s="504">
        <v>5</v>
      </c>
      <c r="BM36" s="504">
        <v>4</v>
      </c>
      <c r="BN36" s="504">
        <v>5</v>
      </c>
      <c r="BO36" s="510"/>
      <c r="BP36" s="504">
        <v>5</v>
      </c>
      <c r="BQ36" s="504">
        <v>5</v>
      </c>
      <c r="BR36" s="509"/>
      <c r="BS36" s="504">
        <v>1</v>
      </c>
      <c r="BT36" s="504">
        <v>4</v>
      </c>
      <c r="BU36" s="504">
        <v>3</v>
      </c>
      <c r="BV36" s="505"/>
      <c r="BW36" s="505"/>
      <c r="BX36" s="505"/>
      <c r="BY36" s="505"/>
      <c r="BZ36" s="505"/>
      <c r="CA36" s="505"/>
      <c r="CB36" s="505"/>
      <c r="CC36" s="505"/>
      <c r="CD36" s="505"/>
      <c r="CE36" s="505"/>
      <c r="CF36" s="505"/>
      <c r="CG36" s="505"/>
      <c r="CH36" s="505"/>
      <c r="CI36" s="510"/>
      <c r="CJ36" s="505"/>
      <c r="CK36" s="504"/>
      <c r="CL36" s="510"/>
      <c r="CM36" s="511">
        <f t="shared" si="1"/>
        <v>4.0999999999999996</v>
      </c>
      <c r="CN36" s="507" t="e">
        <f>RANK(CM36,CM$50:CM$51)</f>
        <v>#N/A</v>
      </c>
      <c r="CO36" s="512"/>
      <c r="CP36" s="511">
        <f t="shared" si="2"/>
        <v>1.8333333333333333</v>
      </c>
      <c r="CQ36" s="507" t="e">
        <f>RANK(CP36,CP$50:CP$51)</f>
        <v>#N/A</v>
      </c>
      <c r="CR36" s="512"/>
      <c r="CS36" s="511">
        <f t="shared" si="3"/>
        <v>4.5172413793103452</v>
      </c>
      <c r="CT36" s="507" t="e">
        <f>RANK(CS36,CS$50:CS$51)</f>
        <v>#N/A</v>
      </c>
      <c r="CU36" s="870"/>
      <c r="CV36" s="507">
        <f t="shared" si="4"/>
        <v>183</v>
      </c>
      <c r="CW36" s="511">
        <f t="shared" si="5"/>
        <v>4.0666666666666664</v>
      </c>
      <c r="CX36" s="507" t="e">
        <f>RANK(CW36,CW$50:CW$51)</f>
        <v>#N/A</v>
      </c>
      <c r="CY36" s="512"/>
      <c r="CZ36" s="768" t="s">
        <v>1351</v>
      </c>
    </row>
    <row r="37" spans="1:104" s="513" customFormat="1" ht="30.75" customHeight="1" thickBot="1" x14ac:dyDescent="0.3">
      <c r="A37" s="594" t="s">
        <v>1167</v>
      </c>
      <c r="B37" s="319" t="s">
        <v>1168</v>
      </c>
      <c r="C37" s="320" t="s">
        <v>704</v>
      </c>
      <c r="D37" s="320" t="s">
        <v>565</v>
      </c>
      <c r="E37" s="323"/>
      <c r="F37" s="396" t="s">
        <v>63</v>
      </c>
      <c r="G37" s="397">
        <f>'Stage 2 - Site Information'!N239</f>
        <v>39</v>
      </c>
      <c r="H37" s="396" t="s">
        <v>63</v>
      </c>
      <c r="I37" s="398">
        <f>'Stage 2 - Site Information'!M239</f>
        <v>1.29</v>
      </c>
      <c r="J37" s="399"/>
      <c r="K37" s="405"/>
      <c r="L37" s="408"/>
      <c r="M37" s="401">
        <f t="shared" si="0"/>
        <v>5</v>
      </c>
      <c r="N37" s="409"/>
      <c r="O37" s="400">
        <v>5</v>
      </c>
      <c r="P37" s="400">
        <v>5</v>
      </c>
      <c r="Q37" s="408"/>
      <c r="R37" s="400">
        <v>1</v>
      </c>
      <c r="S37" s="400">
        <v>5</v>
      </c>
      <c r="T37" s="400">
        <v>1</v>
      </c>
      <c r="U37" s="400">
        <v>3</v>
      </c>
      <c r="V37" s="407"/>
      <c r="W37" s="401">
        <v>4</v>
      </c>
      <c r="X37" s="401">
        <v>3</v>
      </c>
      <c r="Y37" s="401">
        <v>1</v>
      </c>
      <c r="Z37" s="401">
        <v>4</v>
      </c>
      <c r="AA37" s="407"/>
      <c r="AB37" s="400">
        <v>3</v>
      </c>
      <c r="AC37" s="400">
        <v>1</v>
      </c>
      <c r="AD37" s="407"/>
      <c r="AE37" s="400">
        <v>1</v>
      </c>
      <c r="AF37" s="400">
        <v>1</v>
      </c>
      <c r="AG37" s="406"/>
      <c r="AH37" s="400">
        <v>3</v>
      </c>
      <c r="AI37" s="400">
        <v>3</v>
      </c>
      <c r="AJ37" s="400">
        <v>5</v>
      </c>
      <c r="AK37" s="400">
        <v>2</v>
      </c>
      <c r="AL37" s="395"/>
      <c r="AM37" s="400">
        <v>5</v>
      </c>
      <c r="AN37" s="400">
        <v>5</v>
      </c>
      <c r="AO37" s="400">
        <v>4</v>
      </c>
      <c r="AP37" s="400">
        <v>5</v>
      </c>
      <c r="AQ37" s="400">
        <v>5</v>
      </c>
      <c r="AR37" s="400">
        <v>5</v>
      </c>
      <c r="AS37" s="395"/>
      <c r="AT37" s="400">
        <v>5</v>
      </c>
      <c r="AU37" s="400">
        <v>5</v>
      </c>
      <c r="AV37" s="400">
        <v>5</v>
      </c>
      <c r="AW37" s="400">
        <v>5</v>
      </c>
      <c r="AX37" s="400">
        <v>5</v>
      </c>
      <c r="AY37" s="400">
        <v>5</v>
      </c>
      <c r="AZ37" s="400">
        <v>5</v>
      </c>
      <c r="BA37" s="400">
        <v>5</v>
      </c>
      <c r="BB37" s="409"/>
      <c r="BC37" s="400">
        <v>3</v>
      </c>
      <c r="BD37" s="400">
        <v>4</v>
      </c>
      <c r="BE37" s="395"/>
      <c r="BF37" s="400">
        <v>4</v>
      </c>
      <c r="BG37" s="400">
        <v>5</v>
      </c>
      <c r="BH37" s="395"/>
      <c r="BI37" s="400">
        <v>4</v>
      </c>
      <c r="BJ37" s="400">
        <v>5</v>
      </c>
      <c r="BK37" s="400">
        <v>5</v>
      </c>
      <c r="BL37" s="400">
        <v>5</v>
      </c>
      <c r="BM37" s="400">
        <v>5</v>
      </c>
      <c r="BN37" s="400">
        <v>1</v>
      </c>
      <c r="BO37" s="395"/>
      <c r="BP37" s="400">
        <v>5</v>
      </c>
      <c r="BQ37" s="400">
        <v>5</v>
      </c>
      <c r="BR37" s="406"/>
      <c r="BS37" s="400">
        <v>1</v>
      </c>
      <c r="BT37" s="400">
        <v>2</v>
      </c>
      <c r="BU37" s="400">
        <v>3</v>
      </c>
      <c r="BV37" s="409"/>
      <c r="BW37" s="409"/>
      <c r="BX37" s="409"/>
      <c r="BY37" s="409"/>
      <c r="BZ37" s="409"/>
      <c r="CA37" s="409"/>
      <c r="CB37" s="409"/>
      <c r="CC37" s="409"/>
      <c r="CD37" s="409"/>
      <c r="CE37" s="409"/>
      <c r="CF37" s="409"/>
      <c r="CG37" s="409"/>
      <c r="CH37" s="409"/>
      <c r="CI37" s="395"/>
      <c r="CJ37" s="409"/>
      <c r="CK37" s="400"/>
      <c r="CL37" s="395"/>
      <c r="CM37" s="404">
        <f t="shared" si="1"/>
        <v>2.6</v>
      </c>
      <c r="CN37" s="401" t="e">
        <f t="shared" ref="CN37:CN42" si="10">RANK(CM37,CM$8:CM$35)</f>
        <v>#N/A</v>
      </c>
      <c r="CO37" s="410"/>
      <c r="CP37" s="404">
        <f t="shared" si="2"/>
        <v>2.5</v>
      </c>
      <c r="CQ37" s="401">
        <f t="shared" ref="CQ37:CQ42" si="11">RANK(CP37,CP$8:CP$35)</f>
        <v>6</v>
      </c>
      <c r="CR37" s="410"/>
      <c r="CS37" s="404">
        <f t="shared" si="3"/>
        <v>4.3448275862068968</v>
      </c>
      <c r="CT37" s="401" t="e">
        <f t="shared" ref="CT37:CT42" si="12">RANK(CS37,CS$8:CS$35)</f>
        <v>#N/A</v>
      </c>
      <c r="CU37" s="421"/>
      <c r="CV37" s="401">
        <f t="shared" si="4"/>
        <v>167</v>
      </c>
      <c r="CW37" s="404">
        <f t="shared" si="5"/>
        <v>3.7111111111111112</v>
      </c>
      <c r="CX37" s="401" t="e">
        <f t="shared" ref="CX37:CX42" si="13">RANK(CW37,CW$8:CW$35)</f>
        <v>#N/A</v>
      </c>
      <c r="CY37" s="410"/>
      <c r="CZ37" s="764" t="s">
        <v>1351</v>
      </c>
    </row>
    <row r="38" spans="1:104" s="513" customFormat="1" ht="30.75" customHeight="1" thickBot="1" x14ac:dyDescent="0.3">
      <c r="A38" s="594" t="s">
        <v>1177</v>
      </c>
      <c r="B38" s="319" t="s">
        <v>1178</v>
      </c>
      <c r="C38" s="320" t="s">
        <v>1174</v>
      </c>
      <c r="D38" s="320" t="s">
        <v>535</v>
      </c>
      <c r="E38" s="323"/>
      <c r="F38" s="396"/>
      <c r="G38" s="397">
        <f>'Stage 2 - Site Information'!N243</f>
        <v>0</v>
      </c>
      <c r="H38" s="396" t="s">
        <v>63</v>
      </c>
      <c r="I38" s="398">
        <f>'Stage 2 - Site Information'!M243</f>
        <v>19.66</v>
      </c>
      <c r="J38" s="411" t="s">
        <v>682</v>
      </c>
      <c r="K38" s="405"/>
      <c r="L38" s="408"/>
      <c r="M38" s="401">
        <f t="shared" si="0"/>
        <v>5</v>
      </c>
      <c r="N38" s="409"/>
      <c r="O38" s="400">
        <v>1</v>
      </c>
      <c r="P38" s="400">
        <v>1</v>
      </c>
      <c r="Q38" s="408"/>
      <c r="R38" s="400">
        <v>3</v>
      </c>
      <c r="S38" s="400">
        <v>2</v>
      </c>
      <c r="T38" s="400">
        <v>1</v>
      </c>
      <c r="U38" s="400">
        <v>3</v>
      </c>
      <c r="V38" s="407"/>
      <c r="W38" s="401">
        <v>4</v>
      </c>
      <c r="X38" s="401">
        <v>3</v>
      </c>
      <c r="Y38" s="401">
        <v>1</v>
      </c>
      <c r="Z38" s="401">
        <v>4</v>
      </c>
      <c r="AA38" s="407"/>
      <c r="AB38" s="400">
        <v>4</v>
      </c>
      <c r="AC38" s="400"/>
      <c r="AD38" s="407"/>
      <c r="AE38" s="400">
        <v>1</v>
      </c>
      <c r="AF38" s="400">
        <v>1</v>
      </c>
      <c r="AG38" s="406"/>
      <c r="AH38" s="400">
        <v>3</v>
      </c>
      <c r="AI38" s="400">
        <v>4</v>
      </c>
      <c r="AJ38" s="400">
        <v>5</v>
      </c>
      <c r="AK38" s="400">
        <v>2</v>
      </c>
      <c r="AL38" s="395"/>
      <c r="AM38" s="400">
        <v>5</v>
      </c>
      <c r="AN38" s="400">
        <v>4</v>
      </c>
      <c r="AO38" s="400">
        <v>4</v>
      </c>
      <c r="AP38" s="400">
        <v>3</v>
      </c>
      <c r="AQ38" s="400">
        <v>5</v>
      </c>
      <c r="AR38" s="400">
        <v>5</v>
      </c>
      <c r="AS38" s="395"/>
      <c r="AT38" s="400">
        <v>5</v>
      </c>
      <c r="AU38" s="400">
        <v>5</v>
      </c>
      <c r="AV38" s="400">
        <v>4</v>
      </c>
      <c r="AW38" s="400">
        <v>5</v>
      </c>
      <c r="AX38" s="400">
        <v>2</v>
      </c>
      <c r="AY38" s="400">
        <v>1</v>
      </c>
      <c r="AZ38" s="400">
        <v>5</v>
      </c>
      <c r="BA38" s="400">
        <v>5</v>
      </c>
      <c r="BB38" s="409"/>
      <c r="BC38" s="400">
        <v>2</v>
      </c>
      <c r="BD38" s="400">
        <v>1</v>
      </c>
      <c r="BE38" s="395"/>
      <c r="BF38" s="400">
        <v>3</v>
      </c>
      <c r="BG38" s="400">
        <v>2</v>
      </c>
      <c r="BH38" s="395"/>
      <c r="BI38" s="400">
        <v>5</v>
      </c>
      <c r="BJ38" s="400">
        <v>5</v>
      </c>
      <c r="BK38" s="400">
        <v>3</v>
      </c>
      <c r="BL38" s="400">
        <v>5</v>
      </c>
      <c r="BM38" s="400">
        <v>2</v>
      </c>
      <c r="BN38" s="400">
        <v>5</v>
      </c>
      <c r="BO38" s="395"/>
      <c r="BP38" s="400">
        <v>1</v>
      </c>
      <c r="BQ38" s="400">
        <v>5</v>
      </c>
      <c r="BR38" s="406"/>
      <c r="BS38" s="400">
        <v>4</v>
      </c>
      <c r="BT38" s="400">
        <v>4</v>
      </c>
      <c r="BU38" s="400">
        <v>1</v>
      </c>
      <c r="BV38" s="409"/>
      <c r="BW38" s="409"/>
      <c r="BX38" s="409"/>
      <c r="BY38" s="409"/>
      <c r="BZ38" s="409"/>
      <c r="CA38" s="409"/>
      <c r="CB38" s="409"/>
      <c r="CC38" s="409"/>
      <c r="CD38" s="409"/>
      <c r="CE38" s="409"/>
      <c r="CF38" s="409"/>
      <c r="CG38" s="409"/>
      <c r="CH38" s="409"/>
      <c r="CI38" s="395"/>
      <c r="CJ38" s="409"/>
      <c r="CK38" s="400"/>
      <c r="CL38" s="395"/>
      <c r="CM38" s="404">
        <f t="shared" si="1"/>
        <v>2.7777777777777777</v>
      </c>
      <c r="CN38" s="401" t="e">
        <f t="shared" si="10"/>
        <v>#N/A</v>
      </c>
      <c r="CO38" s="410"/>
      <c r="CP38" s="404">
        <f t="shared" si="2"/>
        <v>2.6666666666666665</v>
      </c>
      <c r="CQ38" s="401">
        <f t="shared" si="11"/>
        <v>4</v>
      </c>
      <c r="CR38" s="410"/>
      <c r="CS38" s="404">
        <f t="shared" si="3"/>
        <v>3.6551724137931036</v>
      </c>
      <c r="CT38" s="401">
        <f t="shared" si="12"/>
        <v>25</v>
      </c>
      <c r="CU38" s="421"/>
      <c r="CV38" s="401">
        <f t="shared" si="4"/>
        <v>147</v>
      </c>
      <c r="CW38" s="404">
        <f t="shared" si="5"/>
        <v>3.3409090909090908</v>
      </c>
      <c r="CX38" s="401" t="e">
        <f t="shared" si="13"/>
        <v>#N/A</v>
      </c>
      <c r="CY38" s="410"/>
      <c r="CZ38" s="766" t="s">
        <v>1447</v>
      </c>
    </row>
    <row r="39" spans="1:104" s="513" customFormat="1" ht="30.75" customHeight="1" thickBot="1" x14ac:dyDescent="0.3">
      <c r="A39" s="594" t="s">
        <v>1179</v>
      </c>
      <c r="B39" s="319" t="s">
        <v>1180</v>
      </c>
      <c r="C39" s="320" t="s">
        <v>718</v>
      </c>
      <c r="D39" s="320" t="s">
        <v>565</v>
      </c>
      <c r="E39" s="323"/>
      <c r="F39" s="396"/>
      <c r="G39" s="397">
        <f>'Stage 2 - Site Information'!N244</f>
        <v>0</v>
      </c>
      <c r="H39" s="396" t="s">
        <v>63</v>
      </c>
      <c r="I39" s="398">
        <f>'Stage 2 - Site Information'!M244</f>
        <v>5.09</v>
      </c>
      <c r="J39" s="399"/>
      <c r="K39" s="888"/>
      <c r="L39" s="408"/>
      <c r="M39" s="401">
        <f t="shared" si="0"/>
        <v>5</v>
      </c>
      <c r="N39" s="409"/>
      <c r="O39" s="400">
        <v>5</v>
      </c>
      <c r="P39" s="400">
        <v>4</v>
      </c>
      <c r="Q39" s="408"/>
      <c r="R39" s="400">
        <v>5</v>
      </c>
      <c r="S39" s="400">
        <v>5</v>
      </c>
      <c r="T39" s="400">
        <v>3</v>
      </c>
      <c r="U39" s="400">
        <v>4</v>
      </c>
      <c r="V39" s="407"/>
      <c r="W39" s="401">
        <v>1</v>
      </c>
      <c r="X39" s="401">
        <v>5</v>
      </c>
      <c r="Y39" s="401">
        <v>3</v>
      </c>
      <c r="Z39" s="401">
        <v>4</v>
      </c>
      <c r="AA39" s="407"/>
      <c r="AB39" s="400">
        <v>5</v>
      </c>
      <c r="AC39" s="409">
        <v>5</v>
      </c>
      <c r="AD39" s="407"/>
      <c r="AE39" s="400">
        <v>1</v>
      </c>
      <c r="AF39" s="400">
        <v>1</v>
      </c>
      <c r="AG39" s="406"/>
      <c r="AH39" s="400">
        <v>3</v>
      </c>
      <c r="AI39" s="400">
        <v>3</v>
      </c>
      <c r="AJ39" s="400">
        <v>5</v>
      </c>
      <c r="AK39" s="400">
        <v>2</v>
      </c>
      <c r="AL39" s="395"/>
      <c r="AM39" s="400">
        <v>5</v>
      </c>
      <c r="AN39" s="400">
        <v>5</v>
      </c>
      <c r="AO39" s="400">
        <v>5</v>
      </c>
      <c r="AP39" s="400">
        <v>4</v>
      </c>
      <c r="AQ39" s="400">
        <v>5</v>
      </c>
      <c r="AR39" s="400">
        <v>5</v>
      </c>
      <c r="AS39" s="395"/>
      <c r="AT39" s="400">
        <v>2</v>
      </c>
      <c r="AU39" s="400">
        <v>3</v>
      </c>
      <c r="AV39" s="400">
        <v>4</v>
      </c>
      <c r="AW39" s="400">
        <v>5</v>
      </c>
      <c r="AX39" s="400">
        <v>2</v>
      </c>
      <c r="AY39" s="400">
        <v>5</v>
      </c>
      <c r="AZ39" s="400">
        <v>5</v>
      </c>
      <c r="BA39" s="400">
        <v>5</v>
      </c>
      <c r="BB39" s="409"/>
      <c r="BC39" s="400">
        <v>3</v>
      </c>
      <c r="BD39" s="400">
        <v>5</v>
      </c>
      <c r="BE39" s="395"/>
      <c r="BF39" s="400">
        <v>5</v>
      </c>
      <c r="BG39" s="400">
        <v>5</v>
      </c>
      <c r="BH39" s="395"/>
      <c r="BI39" s="400">
        <v>3</v>
      </c>
      <c r="BJ39" s="400">
        <v>5</v>
      </c>
      <c r="BK39" s="400">
        <v>1</v>
      </c>
      <c r="BL39" s="400">
        <v>5</v>
      </c>
      <c r="BM39" s="400">
        <v>5</v>
      </c>
      <c r="BN39" s="400">
        <v>3</v>
      </c>
      <c r="BO39" s="395"/>
      <c r="BP39" s="400">
        <v>5</v>
      </c>
      <c r="BQ39" s="400">
        <v>3</v>
      </c>
      <c r="BR39" s="406"/>
      <c r="BS39" s="400">
        <v>1</v>
      </c>
      <c r="BT39" s="400">
        <v>2</v>
      </c>
      <c r="BU39" s="400">
        <v>3</v>
      </c>
      <c r="BV39" s="409"/>
      <c r="BW39" s="409"/>
      <c r="BX39" s="409"/>
      <c r="BY39" s="409"/>
      <c r="BZ39" s="409"/>
      <c r="CA39" s="409"/>
      <c r="CB39" s="409"/>
      <c r="CC39" s="409"/>
      <c r="CD39" s="409"/>
      <c r="CE39" s="409"/>
      <c r="CF39" s="409"/>
      <c r="CG39" s="409"/>
      <c r="CH39" s="409"/>
      <c r="CI39" s="395"/>
      <c r="CJ39" s="409"/>
      <c r="CK39" s="400"/>
      <c r="CL39" s="395"/>
      <c r="CM39" s="404">
        <f t="shared" si="1"/>
        <v>4</v>
      </c>
      <c r="CN39" s="401">
        <f t="shared" si="10"/>
        <v>6</v>
      </c>
      <c r="CO39" s="410"/>
      <c r="CP39" s="404">
        <f t="shared" si="2"/>
        <v>2.5</v>
      </c>
      <c r="CQ39" s="401">
        <f t="shared" si="11"/>
        <v>6</v>
      </c>
      <c r="CR39" s="410"/>
      <c r="CS39" s="404">
        <f t="shared" si="3"/>
        <v>3.9310344827586206</v>
      </c>
      <c r="CT39" s="401">
        <f t="shared" si="12"/>
        <v>20</v>
      </c>
      <c r="CU39" s="421"/>
      <c r="CV39" s="401">
        <f t="shared" si="4"/>
        <v>169</v>
      </c>
      <c r="CW39" s="404">
        <f t="shared" si="5"/>
        <v>3.7555555555555555</v>
      </c>
      <c r="CX39" s="401" t="e">
        <f t="shared" si="13"/>
        <v>#N/A</v>
      </c>
      <c r="CY39" s="410"/>
      <c r="CZ39" s="764"/>
    </row>
    <row r="40" spans="1:104" s="513" customFormat="1" ht="30.75" customHeight="1" thickBot="1" x14ac:dyDescent="0.3">
      <c r="A40" s="598" t="s">
        <v>1241</v>
      </c>
      <c r="B40" s="319" t="s">
        <v>1242</v>
      </c>
      <c r="C40" s="364" t="s">
        <v>587</v>
      </c>
      <c r="D40" s="883" t="s">
        <v>565</v>
      </c>
      <c r="E40" s="323"/>
      <c r="F40" s="396" t="s">
        <v>63</v>
      </c>
      <c r="G40" s="397">
        <f>'Stage 2 - Site Information'!N273</f>
        <v>140</v>
      </c>
      <c r="H40" s="396" t="s">
        <v>63</v>
      </c>
      <c r="I40" s="398">
        <f>'Stage 2 - Site Information'!M273</f>
        <v>4.7</v>
      </c>
      <c r="J40" s="399" t="s">
        <v>746</v>
      </c>
      <c r="K40" s="405"/>
      <c r="L40" s="408"/>
      <c r="M40" s="401">
        <f t="shared" si="0"/>
        <v>5</v>
      </c>
      <c r="N40" s="409"/>
      <c r="O40" s="400">
        <v>5</v>
      </c>
      <c r="P40" s="400">
        <v>1</v>
      </c>
      <c r="Q40" s="408"/>
      <c r="R40" s="400">
        <v>3</v>
      </c>
      <c r="S40" s="400">
        <v>5</v>
      </c>
      <c r="T40" s="400">
        <v>1</v>
      </c>
      <c r="U40" s="400">
        <v>4</v>
      </c>
      <c r="V40" s="407"/>
      <c r="W40" s="401">
        <v>4</v>
      </c>
      <c r="X40" s="401">
        <v>3</v>
      </c>
      <c r="Y40" s="401">
        <v>3</v>
      </c>
      <c r="Z40" s="401">
        <v>4</v>
      </c>
      <c r="AA40" s="407"/>
      <c r="AB40" s="400">
        <v>5</v>
      </c>
      <c r="AC40" s="409"/>
      <c r="AD40" s="407"/>
      <c r="AE40" s="400">
        <v>1</v>
      </c>
      <c r="AF40" s="400">
        <v>1</v>
      </c>
      <c r="AG40" s="406"/>
      <c r="AH40" s="400">
        <v>4</v>
      </c>
      <c r="AI40" s="400">
        <v>5</v>
      </c>
      <c r="AJ40" s="400">
        <v>1</v>
      </c>
      <c r="AK40" s="400">
        <v>2</v>
      </c>
      <c r="AL40" s="395"/>
      <c r="AM40" s="400">
        <v>5</v>
      </c>
      <c r="AN40" s="400">
        <v>3</v>
      </c>
      <c r="AO40" s="400">
        <v>4</v>
      </c>
      <c r="AP40" s="400">
        <v>3</v>
      </c>
      <c r="AQ40" s="400">
        <v>5</v>
      </c>
      <c r="AR40" s="400">
        <v>5</v>
      </c>
      <c r="AS40" s="395"/>
      <c r="AT40" s="400">
        <v>5</v>
      </c>
      <c r="AU40" s="400">
        <v>5</v>
      </c>
      <c r="AV40" s="400">
        <v>5</v>
      </c>
      <c r="AW40" s="400">
        <v>1</v>
      </c>
      <c r="AX40" s="400">
        <v>2</v>
      </c>
      <c r="AY40" s="400">
        <v>5</v>
      </c>
      <c r="AZ40" s="400">
        <v>5</v>
      </c>
      <c r="BA40" s="400">
        <v>5</v>
      </c>
      <c r="BB40" s="409"/>
      <c r="BC40" s="400">
        <v>3</v>
      </c>
      <c r="BD40" s="400">
        <v>3</v>
      </c>
      <c r="BE40" s="395"/>
      <c r="BF40" s="400">
        <v>3</v>
      </c>
      <c r="BG40" s="400">
        <v>2</v>
      </c>
      <c r="BH40" s="395"/>
      <c r="BI40" s="400">
        <v>5</v>
      </c>
      <c r="BJ40" s="400">
        <v>5</v>
      </c>
      <c r="BK40" s="400">
        <v>5</v>
      </c>
      <c r="BL40" s="400">
        <v>5</v>
      </c>
      <c r="BM40" s="400">
        <v>5</v>
      </c>
      <c r="BN40" s="400">
        <v>3</v>
      </c>
      <c r="BO40" s="395"/>
      <c r="BP40" s="400">
        <v>3</v>
      </c>
      <c r="BQ40" s="400">
        <v>5</v>
      </c>
      <c r="BR40" s="406"/>
      <c r="BS40" s="400">
        <v>1</v>
      </c>
      <c r="BT40" s="400">
        <v>4</v>
      </c>
      <c r="BU40" s="400">
        <v>4</v>
      </c>
      <c r="BV40" s="409"/>
      <c r="BW40" s="409"/>
      <c r="BX40" s="409"/>
      <c r="BY40" s="409"/>
      <c r="BZ40" s="409"/>
      <c r="CA40" s="409"/>
      <c r="CB40" s="409"/>
      <c r="CC40" s="409"/>
      <c r="CD40" s="409"/>
      <c r="CE40" s="409"/>
      <c r="CF40" s="409"/>
      <c r="CG40" s="409"/>
      <c r="CH40" s="409"/>
      <c r="CI40" s="395"/>
      <c r="CJ40" s="409"/>
      <c r="CK40" s="400"/>
      <c r="CL40" s="395"/>
      <c r="CM40" s="404">
        <f t="shared" si="1"/>
        <v>3.5555555555555554</v>
      </c>
      <c r="CN40" s="401">
        <f t="shared" si="10"/>
        <v>17</v>
      </c>
      <c r="CO40" s="410"/>
      <c r="CP40" s="404">
        <f t="shared" si="2"/>
        <v>2.3333333333333335</v>
      </c>
      <c r="CQ40" s="401">
        <f t="shared" si="11"/>
        <v>10</v>
      </c>
      <c r="CR40" s="410"/>
      <c r="CS40" s="404">
        <f t="shared" si="3"/>
        <v>3.9310344827586206</v>
      </c>
      <c r="CT40" s="401">
        <f t="shared" si="12"/>
        <v>20</v>
      </c>
      <c r="CU40" s="421"/>
      <c r="CV40" s="401">
        <f t="shared" si="4"/>
        <v>160</v>
      </c>
      <c r="CW40" s="404">
        <f t="shared" si="5"/>
        <v>3.6363636363636362</v>
      </c>
      <c r="CX40" s="401" t="e">
        <f t="shared" si="13"/>
        <v>#N/A</v>
      </c>
      <c r="CY40" s="410"/>
      <c r="CZ40" s="764"/>
    </row>
    <row r="41" spans="1:104" s="513" customFormat="1" ht="30.75" customHeight="1" thickBot="1" x14ac:dyDescent="0.3">
      <c r="A41" s="598" t="s">
        <v>1257</v>
      </c>
      <c r="B41" s="319" t="s">
        <v>1258</v>
      </c>
      <c r="C41" s="364" t="s">
        <v>735</v>
      </c>
      <c r="D41" s="364" t="s">
        <v>547</v>
      </c>
      <c r="E41" s="323"/>
      <c r="F41" s="396" t="s">
        <v>512</v>
      </c>
      <c r="G41" s="397">
        <f>'Stage 2 - Site Information'!N280</f>
        <v>35</v>
      </c>
      <c r="H41" s="396" t="s">
        <v>63</v>
      </c>
      <c r="I41" s="398">
        <f>'Stage 2 - Site Information'!M280</f>
        <v>1.41</v>
      </c>
      <c r="J41" s="399"/>
      <c r="K41" s="405"/>
      <c r="L41" s="408"/>
      <c r="M41" s="401">
        <f t="shared" si="0"/>
        <v>5</v>
      </c>
      <c r="N41" s="409"/>
      <c r="O41" s="400">
        <v>1</v>
      </c>
      <c r="P41" s="400">
        <v>1</v>
      </c>
      <c r="Q41" s="408"/>
      <c r="R41" s="400">
        <v>3</v>
      </c>
      <c r="S41" s="400">
        <v>5</v>
      </c>
      <c r="T41" s="400">
        <v>1</v>
      </c>
      <c r="U41" s="400">
        <v>4</v>
      </c>
      <c r="V41" s="407"/>
      <c r="W41" s="401">
        <v>4</v>
      </c>
      <c r="X41" s="401">
        <v>3</v>
      </c>
      <c r="Y41" s="401">
        <v>3</v>
      </c>
      <c r="Z41" s="401">
        <v>4</v>
      </c>
      <c r="AA41" s="407"/>
      <c r="AB41" s="400">
        <v>5</v>
      </c>
      <c r="AC41" s="409"/>
      <c r="AD41" s="407"/>
      <c r="AE41" s="400">
        <v>1</v>
      </c>
      <c r="AF41" s="400">
        <v>1</v>
      </c>
      <c r="AG41" s="406"/>
      <c r="AH41" s="400">
        <v>4</v>
      </c>
      <c r="AI41" s="400">
        <v>5</v>
      </c>
      <c r="AJ41" s="400">
        <v>3</v>
      </c>
      <c r="AK41" s="400">
        <v>2</v>
      </c>
      <c r="AL41" s="395"/>
      <c r="AM41" s="400">
        <v>5</v>
      </c>
      <c r="AN41" s="400">
        <v>2</v>
      </c>
      <c r="AO41" s="400">
        <v>4</v>
      </c>
      <c r="AP41" s="400">
        <v>3</v>
      </c>
      <c r="AQ41" s="400">
        <v>5</v>
      </c>
      <c r="AR41" s="400">
        <v>5</v>
      </c>
      <c r="AS41" s="395"/>
      <c r="AT41" s="400">
        <v>5</v>
      </c>
      <c r="AU41" s="400">
        <v>5</v>
      </c>
      <c r="AV41" s="400">
        <v>5</v>
      </c>
      <c r="AW41" s="400">
        <v>5</v>
      </c>
      <c r="AX41" s="400">
        <v>1</v>
      </c>
      <c r="AY41" s="400">
        <v>5</v>
      </c>
      <c r="AZ41" s="400">
        <v>5</v>
      </c>
      <c r="BA41" s="400">
        <v>5</v>
      </c>
      <c r="BB41" s="409"/>
      <c r="BC41" s="400">
        <v>1</v>
      </c>
      <c r="BD41" s="400">
        <v>3</v>
      </c>
      <c r="BE41" s="395"/>
      <c r="BF41" s="400">
        <v>5</v>
      </c>
      <c r="BG41" s="400">
        <v>5</v>
      </c>
      <c r="BH41" s="395"/>
      <c r="BI41" s="400">
        <v>5</v>
      </c>
      <c r="BJ41" s="400">
        <v>5</v>
      </c>
      <c r="BK41" s="400">
        <v>5</v>
      </c>
      <c r="BL41" s="400">
        <v>5</v>
      </c>
      <c r="BM41" s="400">
        <v>5</v>
      </c>
      <c r="BN41" s="400">
        <v>5</v>
      </c>
      <c r="BO41" s="395"/>
      <c r="BP41" s="400">
        <v>5</v>
      </c>
      <c r="BQ41" s="400">
        <v>5</v>
      </c>
      <c r="BR41" s="406"/>
      <c r="BS41" s="400">
        <v>1</v>
      </c>
      <c r="BT41" s="400">
        <v>4</v>
      </c>
      <c r="BU41" s="400">
        <v>4</v>
      </c>
      <c r="BV41" s="409"/>
      <c r="BW41" s="409"/>
      <c r="BX41" s="409"/>
      <c r="BY41" s="409"/>
      <c r="BZ41" s="409"/>
      <c r="CA41" s="409"/>
      <c r="CB41" s="409"/>
      <c r="CC41" s="409"/>
      <c r="CD41" s="409"/>
      <c r="CE41" s="409"/>
      <c r="CF41" s="409"/>
      <c r="CG41" s="409"/>
      <c r="CH41" s="409"/>
      <c r="CI41" s="395"/>
      <c r="CJ41" s="409"/>
      <c r="CK41" s="400"/>
      <c r="CL41" s="395"/>
      <c r="CM41" s="404">
        <f t="shared" si="1"/>
        <v>3.5555555555555554</v>
      </c>
      <c r="CN41" s="401">
        <f t="shared" si="10"/>
        <v>17</v>
      </c>
      <c r="CO41" s="410"/>
      <c r="CP41" s="404">
        <f t="shared" si="2"/>
        <v>2.6666666666666665</v>
      </c>
      <c r="CQ41" s="401">
        <f t="shared" si="11"/>
        <v>4</v>
      </c>
      <c r="CR41" s="410"/>
      <c r="CS41" s="404">
        <f t="shared" si="3"/>
        <v>4.2413793103448274</v>
      </c>
      <c r="CT41" s="401">
        <f t="shared" si="12"/>
        <v>12</v>
      </c>
      <c r="CU41" s="421"/>
      <c r="CV41" s="401">
        <f t="shared" si="4"/>
        <v>171</v>
      </c>
      <c r="CW41" s="404">
        <f t="shared" si="5"/>
        <v>3.8863636363636362</v>
      </c>
      <c r="CX41" s="401" t="e">
        <f t="shared" si="13"/>
        <v>#N/A</v>
      </c>
      <c r="CY41" s="410"/>
      <c r="CZ41" s="764"/>
    </row>
    <row r="42" spans="1:104" s="513" customFormat="1" ht="30.75" customHeight="1" thickBot="1" x14ac:dyDescent="0.3">
      <c r="A42" s="594" t="s">
        <v>1267</v>
      </c>
      <c r="B42" s="319" t="s">
        <v>1268</v>
      </c>
      <c r="C42" s="320" t="s">
        <v>1269</v>
      </c>
      <c r="D42" s="320" t="s">
        <v>584</v>
      </c>
      <c r="E42" s="323"/>
      <c r="F42" s="396" t="s">
        <v>63</v>
      </c>
      <c r="G42" s="397">
        <f>'Stage 2 - Site Information'!N284</f>
        <v>75</v>
      </c>
      <c r="H42" s="396" t="s">
        <v>63</v>
      </c>
      <c r="I42" s="398">
        <f>'Stage 2 - Site Information'!M284</f>
        <v>2.5099999999999998</v>
      </c>
      <c r="J42" s="399"/>
      <c r="K42" s="405"/>
      <c r="L42" s="408"/>
      <c r="M42" s="401">
        <f t="shared" si="0"/>
        <v>5</v>
      </c>
      <c r="N42" s="409"/>
      <c r="O42" s="400">
        <v>1</v>
      </c>
      <c r="P42" s="400">
        <v>2</v>
      </c>
      <c r="Q42" s="408"/>
      <c r="R42" s="400">
        <v>5</v>
      </c>
      <c r="S42" s="400">
        <v>5</v>
      </c>
      <c r="T42" s="400">
        <v>5</v>
      </c>
      <c r="U42" s="400">
        <v>4</v>
      </c>
      <c r="V42" s="407"/>
      <c r="W42" s="401">
        <v>4</v>
      </c>
      <c r="X42" s="401">
        <v>2</v>
      </c>
      <c r="Y42" s="401">
        <v>3</v>
      </c>
      <c r="Z42" s="401">
        <v>4</v>
      </c>
      <c r="AA42" s="407"/>
      <c r="AB42" s="400">
        <v>5</v>
      </c>
      <c r="AC42" s="409"/>
      <c r="AD42" s="407"/>
      <c r="AE42" s="400">
        <v>1</v>
      </c>
      <c r="AF42" s="400">
        <v>1</v>
      </c>
      <c r="AG42" s="406"/>
      <c r="AH42" s="400">
        <v>2</v>
      </c>
      <c r="AI42" s="400">
        <v>3</v>
      </c>
      <c r="AJ42" s="400">
        <v>3</v>
      </c>
      <c r="AK42" s="400">
        <v>2</v>
      </c>
      <c r="AL42" s="395"/>
      <c r="AM42" s="400">
        <v>5</v>
      </c>
      <c r="AN42" s="400">
        <v>4</v>
      </c>
      <c r="AO42" s="400">
        <v>5</v>
      </c>
      <c r="AP42" s="400">
        <v>2</v>
      </c>
      <c r="AQ42" s="400">
        <v>5</v>
      </c>
      <c r="AR42" s="400">
        <v>5</v>
      </c>
      <c r="AS42" s="395"/>
      <c r="AT42" s="400">
        <v>5</v>
      </c>
      <c r="AU42" s="400">
        <v>5</v>
      </c>
      <c r="AV42" s="400">
        <v>5</v>
      </c>
      <c r="AW42" s="400">
        <v>5</v>
      </c>
      <c r="AX42" s="400">
        <v>2</v>
      </c>
      <c r="AY42" s="400">
        <v>5</v>
      </c>
      <c r="AZ42" s="400">
        <v>5</v>
      </c>
      <c r="BA42" s="400">
        <v>5</v>
      </c>
      <c r="BB42" s="409"/>
      <c r="BC42" s="400">
        <v>1</v>
      </c>
      <c r="BD42" s="400">
        <v>2</v>
      </c>
      <c r="BE42" s="395"/>
      <c r="BF42" s="400">
        <v>5</v>
      </c>
      <c r="BG42" s="400">
        <v>5</v>
      </c>
      <c r="BH42" s="395"/>
      <c r="BI42" s="400">
        <v>2</v>
      </c>
      <c r="BJ42" s="400">
        <v>5</v>
      </c>
      <c r="BK42" s="400">
        <v>1</v>
      </c>
      <c r="BL42" s="400">
        <v>5</v>
      </c>
      <c r="BM42" s="400">
        <v>1</v>
      </c>
      <c r="BN42" s="400">
        <v>5</v>
      </c>
      <c r="BO42" s="395"/>
      <c r="BP42" s="400">
        <v>5</v>
      </c>
      <c r="BQ42" s="400">
        <v>5</v>
      </c>
      <c r="BR42" s="406"/>
      <c r="BS42" s="400">
        <v>1</v>
      </c>
      <c r="BT42" s="400">
        <v>1</v>
      </c>
      <c r="BU42" s="400">
        <v>1</v>
      </c>
      <c r="BV42" s="409"/>
      <c r="BW42" s="409"/>
      <c r="BX42" s="409"/>
      <c r="BY42" s="409"/>
      <c r="BZ42" s="409"/>
      <c r="CA42" s="409"/>
      <c r="CB42" s="409"/>
      <c r="CC42" s="409"/>
      <c r="CD42" s="409"/>
      <c r="CE42" s="409"/>
      <c r="CF42" s="409"/>
      <c r="CG42" s="409"/>
      <c r="CH42" s="409"/>
      <c r="CI42" s="395"/>
      <c r="CJ42" s="409"/>
      <c r="CK42" s="400"/>
      <c r="CL42" s="395"/>
      <c r="CM42" s="404">
        <f t="shared" si="1"/>
        <v>4.1111111111111107</v>
      </c>
      <c r="CN42" s="401" t="e">
        <f t="shared" si="10"/>
        <v>#N/A</v>
      </c>
      <c r="CO42" s="410"/>
      <c r="CP42" s="404">
        <f t="shared" si="2"/>
        <v>2</v>
      </c>
      <c r="CQ42" s="401">
        <f t="shared" si="11"/>
        <v>17</v>
      </c>
      <c r="CR42" s="410"/>
      <c r="CS42" s="404">
        <f t="shared" si="3"/>
        <v>3.7241379310344827</v>
      </c>
      <c r="CT42" s="401" t="e">
        <f t="shared" si="12"/>
        <v>#N/A</v>
      </c>
      <c r="CU42" s="421"/>
      <c r="CV42" s="401">
        <f t="shared" si="4"/>
        <v>157</v>
      </c>
      <c r="CW42" s="404">
        <f t="shared" si="5"/>
        <v>3.5681818181818183</v>
      </c>
      <c r="CX42" s="401" t="e">
        <f t="shared" si="13"/>
        <v>#N/A</v>
      </c>
      <c r="CY42" s="410"/>
      <c r="CZ42" s="764"/>
    </row>
    <row r="43" spans="1:104" s="513" customFormat="1" ht="30.75" customHeight="1" thickBot="1" x14ac:dyDescent="0.3">
      <c r="A43" s="874" t="s">
        <v>1306</v>
      </c>
      <c r="B43" s="495" t="s">
        <v>1307</v>
      </c>
      <c r="C43" s="881" t="s">
        <v>611</v>
      </c>
      <c r="D43" s="881" t="s">
        <v>612</v>
      </c>
      <c r="E43" s="497"/>
      <c r="F43" s="884"/>
      <c r="G43" s="499">
        <f>'Stage 2 - Site Information'!N292</f>
        <v>90</v>
      </c>
      <c r="H43" s="884" t="s">
        <v>63</v>
      </c>
      <c r="I43" s="500">
        <f>'Stage 2 - Site Information'!M292</f>
        <v>3.23</v>
      </c>
      <c r="J43" s="886" t="s">
        <v>1356</v>
      </c>
      <c r="K43" s="502"/>
      <c r="L43" s="503"/>
      <c r="M43" s="507">
        <f t="shared" si="0"/>
        <v>5</v>
      </c>
      <c r="N43" s="505"/>
      <c r="O43" s="504">
        <v>4</v>
      </c>
      <c r="P43" s="504">
        <v>1</v>
      </c>
      <c r="Q43" s="503"/>
      <c r="R43" s="504">
        <v>5</v>
      </c>
      <c r="S43" s="504">
        <v>5</v>
      </c>
      <c r="T43" s="504">
        <v>5</v>
      </c>
      <c r="U43" s="504">
        <v>4</v>
      </c>
      <c r="V43" s="506"/>
      <c r="W43" s="507">
        <v>5</v>
      </c>
      <c r="X43" s="507">
        <v>5</v>
      </c>
      <c r="Y43" s="507">
        <v>3</v>
      </c>
      <c r="Z43" s="507">
        <v>4</v>
      </c>
      <c r="AA43" s="506"/>
      <c r="AB43" s="504">
        <v>5</v>
      </c>
      <c r="AC43" s="504"/>
      <c r="AD43" s="506"/>
      <c r="AE43" s="504">
        <v>1</v>
      </c>
      <c r="AF43" s="504">
        <v>1</v>
      </c>
      <c r="AG43" s="509"/>
      <c r="AH43" s="504">
        <v>4</v>
      </c>
      <c r="AI43" s="504">
        <v>5</v>
      </c>
      <c r="AJ43" s="400">
        <v>5</v>
      </c>
      <c r="AK43" s="504">
        <v>4</v>
      </c>
      <c r="AL43" s="510"/>
      <c r="AM43" s="504">
        <v>5</v>
      </c>
      <c r="AN43" s="504">
        <v>5</v>
      </c>
      <c r="AO43" s="504">
        <v>3</v>
      </c>
      <c r="AP43" s="504">
        <v>5</v>
      </c>
      <c r="AQ43" s="504">
        <v>5</v>
      </c>
      <c r="AR43" s="504">
        <v>4</v>
      </c>
      <c r="AS43" s="510"/>
      <c r="AT43" s="504">
        <v>5</v>
      </c>
      <c r="AU43" s="504">
        <v>5</v>
      </c>
      <c r="AV43" s="504">
        <v>4</v>
      </c>
      <c r="AW43" s="504">
        <v>5</v>
      </c>
      <c r="AX43" s="504">
        <v>2</v>
      </c>
      <c r="AY43" s="504">
        <v>5</v>
      </c>
      <c r="AZ43" s="504">
        <v>5</v>
      </c>
      <c r="BA43" s="504">
        <v>5</v>
      </c>
      <c r="BB43" s="505"/>
      <c r="BC43" s="504">
        <v>4</v>
      </c>
      <c r="BD43" s="504">
        <v>4</v>
      </c>
      <c r="BE43" s="510"/>
      <c r="BF43" s="504">
        <v>5</v>
      </c>
      <c r="BG43" s="504">
        <v>5</v>
      </c>
      <c r="BH43" s="510"/>
      <c r="BI43" s="504">
        <v>5</v>
      </c>
      <c r="BJ43" s="504">
        <v>3</v>
      </c>
      <c r="BK43" s="504">
        <v>1</v>
      </c>
      <c r="BL43" s="504">
        <v>1</v>
      </c>
      <c r="BM43" s="504">
        <v>1</v>
      </c>
      <c r="BN43" s="504">
        <v>1</v>
      </c>
      <c r="BO43" s="510"/>
      <c r="BP43" s="504">
        <v>5</v>
      </c>
      <c r="BQ43" s="504">
        <v>5</v>
      </c>
      <c r="BR43" s="509"/>
      <c r="BS43" s="504">
        <v>4</v>
      </c>
      <c r="BT43" s="504">
        <v>4</v>
      </c>
      <c r="BU43" s="504">
        <v>3</v>
      </c>
      <c r="BV43" s="505"/>
      <c r="BW43" s="505"/>
      <c r="BX43" s="505"/>
      <c r="BY43" s="505"/>
      <c r="BZ43" s="505"/>
      <c r="CA43" s="505"/>
      <c r="CB43" s="505"/>
      <c r="CC43" s="505"/>
      <c r="CD43" s="505"/>
      <c r="CE43" s="505"/>
      <c r="CF43" s="505"/>
      <c r="CG43" s="505"/>
      <c r="CH43" s="505"/>
      <c r="CI43" s="510"/>
      <c r="CJ43" s="505"/>
      <c r="CK43" s="504"/>
      <c r="CL43" s="510"/>
      <c r="CM43" s="511">
        <f t="shared" si="1"/>
        <v>4.5555555555555554</v>
      </c>
      <c r="CN43" s="507" t="e">
        <f>RANK(CM43,CM$52:CM$52)</f>
        <v>#N/A</v>
      </c>
      <c r="CO43" s="512"/>
      <c r="CP43" s="511">
        <f t="shared" si="2"/>
        <v>3.3333333333333335</v>
      </c>
      <c r="CQ43" s="507" t="e">
        <f>RANK(CP43,CP$52:CP$52)</f>
        <v>#N/A</v>
      </c>
      <c r="CR43" s="512"/>
      <c r="CS43" s="511">
        <f t="shared" si="3"/>
        <v>3.9310344827586206</v>
      </c>
      <c r="CT43" s="507" t="e">
        <f>RANK(CS43,CS$52:CS$52)</f>
        <v>#N/A</v>
      </c>
      <c r="CU43" s="870"/>
      <c r="CV43" s="507">
        <f t="shared" si="4"/>
        <v>175</v>
      </c>
      <c r="CW43" s="511">
        <f t="shared" si="5"/>
        <v>3.9772727272727271</v>
      </c>
      <c r="CX43" s="507" t="e">
        <f>RANK(CW43,CW$52:CW$52)</f>
        <v>#N/A</v>
      </c>
      <c r="CY43" s="512"/>
      <c r="CZ43" s="768"/>
    </row>
    <row r="44" spans="1:104" s="513" customFormat="1" ht="30.75" customHeight="1" thickBot="1" x14ac:dyDescent="0.3">
      <c r="A44" s="598" t="s">
        <v>1316</v>
      </c>
      <c r="B44" s="319" t="s">
        <v>1317</v>
      </c>
      <c r="C44" s="321" t="s">
        <v>520</v>
      </c>
      <c r="D44" s="321" t="s">
        <v>547</v>
      </c>
      <c r="E44" s="323"/>
      <c r="F44" s="415" t="s">
        <v>63</v>
      </c>
      <c r="G44" s="397">
        <f>'Stage 2 - Site Information'!N305</f>
        <v>51</v>
      </c>
      <c r="H44" s="415" t="s">
        <v>63</v>
      </c>
      <c r="I44" s="398">
        <f>'Stage 2 - Site Information'!M305</f>
        <v>1.71</v>
      </c>
      <c r="J44" s="416"/>
      <c r="K44" s="405"/>
      <c r="L44" s="408"/>
      <c r="M44" s="401">
        <f t="shared" si="0"/>
        <v>5</v>
      </c>
      <c r="N44" s="409"/>
      <c r="O44" s="400">
        <v>3</v>
      </c>
      <c r="P44" s="400">
        <v>1</v>
      </c>
      <c r="Q44" s="408"/>
      <c r="R44" s="400">
        <v>5</v>
      </c>
      <c r="S44" s="400">
        <v>5</v>
      </c>
      <c r="T44" s="400">
        <v>1</v>
      </c>
      <c r="U44" s="400">
        <v>4</v>
      </c>
      <c r="V44" s="407"/>
      <c r="W44" s="401">
        <v>4</v>
      </c>
      <c r="X44" s="401">
        <v>3</v>
      </c>
      <c r="Y44" s="401">
        <v>3</v>
      </c>
      <c r="Z44" s="401">
        <v>4</v>
      </c>
      <c r="AA44" s="407"/>
      <c r="AB44" s="400">
        <v>3</v>
      </c>
      <c r="AC44" s="409"/>
      <c r="AD44" s="407"/>
      <c r="AE44" s="400">
        <v>1</v>
      </c>
      <c r="AF44" s="400">
        <v>1</v>
      </c>
      <c r="AG44" s="406"/>
      <c r="AH44" s="400">
        <v>4</v>
      </c>
      <c r="AI44" s="400">
        <v>3</v>
      </c>
      <c r="AJ44" s="400">
        <v>5</v>
      </c>
      <c r="AK44" s="400">
        <v>2</v>
      </c>
      <c r="AL44" s="395"/>
      <c r="AM44" s="400">
        <v>5</v>
      </c>
      <c r="AN44" s="400">
        <v>2</v>
      </c>
      <c r="AO44" s="400">
        <v>4</v>
      </c>
      <c r="AP44" s="400">
        <v>3</v>
      </c>
      <c r="AQ44" s="400">
        <v>5</v>
      </c>
      <c r="AR44" s="400">
        <v>5</v>
      </c>
      <c r="AS44" s="395"/>
      <c r="AT44" s="400">
        <v>5</v>
      </c>
      <c r="AU44" s="400">
        <v>5</v>
      </c>
      <c r="AV44" s="400">
        <v>5</v>
      </c>
      <c r="AW44" s="400">
        <v>5</v>
      </c>
      <c r="AX44" s="400">
        <v>1</v>
      </c>
      <c r="AY44" s="400">
        <v>5</v>
      </c>
      <c r="AZ44" s="400">
        <v>5</v>
      </c>
      <c r="BA44" s="400">
        <v>5</v>
      </c>
      <c r="BB44" s="409"/>
      <c r="BC44" s="400">
        <v>2</v>
      </c>
      <c r="BD44" s="400">
        <v>3</v>
      </c>
      <c r="BE44" s="395"/>
      <c r="BF44" s="400">
        <v>5</v>
      </c>
      <c r="BG44" s="400">
        <v>5</v>
      </c>
      <c r="BH44" s="395"/>
      <c r="BI44" s="400">
        <v>5</v>
      </c>
      <c r="BJ44" s="400">
        <v>5</v>
      </c>
      <c r="BK44" s="400">
        <v>1</v>
      </c>
      <c r="BL44" s="400">
        <v>5</v>
      </c>
      <c r="BM44" s="400">
        <v>5</v>
      </c>
      <c r="BN44" s="400">
        <v>5</v>
      </c>
      <c r="BO44" s="395"/>
      <c r="BP44" s="400">
        <v>5</v>
      </c>
      <c r="BQ44" s="400">
        <v>5</v>
      </c>
      <c r="BR44" s="406"/>
      <c r="BS44" s="400">
        <v>1</v>
      </c>
      <c r="BT44" s="400">
        <v>4</v>
      </c>
      <c r="BU44" s="400">
        <v>3</v>
      </c>
      <c r="BV44" s="409"/>
      <c r="BW44" s="409"/>
      <c r="BX44" s="409"/>
      <c r="BY44" s="409"/>
      <c r="BZ44" s="409"/>
      <c r="CA44" s="409"/>
      <c r="CB44" s="409"/>
      <c r="CC44" s="409"/>
      <c r="CD44" s="409"/>
      <c r="CE44" s="409"/>
      <c r="CF44" s="409"/>
      <c r="CG44" s="409"/>
      <c r="CH44" s="409"/>
      <c r="CI44" s="395"/>
      <c r="CJ44" s="409"/>
      <c r="CK44" s="400"/>
      <c r="CL44" s="395"/>
      <c r="CM44" s="404">
        <f t="shared" si="1"/>
        <v>3.5555555555555554</v>
      </c>
      <c r="CN44" s="401">
        <f>RANK(CM44,CM$8:CM$35)</f>
        <v>17</v>
      </c>
      <c r="CO44" s="410"/>
      <c r="CP44" s="404">
        <f t="shared" si="2"/>
        <v>2.6666666666666665</v>
      </c>
      <c r="CQ44" s="401">
        <f>RANK(CP44,CP$8:CP$35)</f>
        <v>4</v>
      </c>
      <c r="CR44" s="410"/>
      <c r="CS44" s="404">
        <f t="shared" si="3"/>
        <v>4.1034482758620694</v>
      </c>
      <c r="CT44" s="401">
        <f>RANK(CS44,CS$8:CS$35)</f>
        <v>15</v>
      </c>
      <c r="CU44" s="421"/>
      <c r="CV44" s="401">
        <f t="shared" si="4"/>
        <v>167</v>
      </c>
      <c r="CW44" s="404">
        <f t="shared" si="5"/>
        <v>3.7954545454545454</v>
      </c>
      <c r="CX44" s="401" t="e">
        <f>RANK(CW44,CW$8:CW$35)</f>
        <v>#N/A</v>
      </c>
      <c r="CY44" s="410"/>
      <c r="CZ44" s="764"/>
    </row>
    <row r="45" spans="1:104" s="513" customFormat="1" ht="31.5" customHeight="1" thickBot="1" x14ac:dyDescent="0.3">
      <c r="A45" s="876" t="s">
        <v>1332</v>
      </c>
      <c r="B45" s="877" t="s">
        <v>3025</v>
      </c>
      <c r="C45" s="513" t="s">
        <v>718</v>
      </c>
      <c r="D45" s="513" t="s">
        <v>565</v>
      </c>
      <c r="E45" s="497"/>
      <c r="F45" s="878" t="s">
        <v>63</v>
      </c>
      <c r="G45" s="499">
        <f>'Stage 2 - Site Information'!N308</f>
        <v>10</v>
      </c>
      <c r="H45" s="878" t="s">
        <v>63</v>
      </c>
      <c r="I45" s="500">
        <f>'Stage 2 - Site Information'!M308</f>
        <v>0.96</v>
      </c>
      <c r="J45" s="879" t="s">
        <v>1344</v>
      </c>
      <c r="K45" s="880"/>
      <c r="L45" s="503"/>
      <c r="M45" s="507">
        <f t="shared" si="0"/>
        <v>5</v>
      </c>
      <c r="N45" s="505"/>
      <c r="O45" s="504">
        <v>5</v>
      </c>
      <c r="P45" s="504">
        <v>3</v>
      </c>
      <c r="Q45" s="503"/>
      <c r="R45" s="504">
        <v>3</v>
      </c>
      <c r="S45" s="504">
        <v>5</v>
      </c>
      <c r="T45" s="504">
        <v>1</v>
      </c>
      <c r="U45" s="504">
        <v>4</v>
      </c>
      <c r="V45" s="509"/>
      <c r="W45" s="507">
        <v>4</v>
      </c>
      <c r="X45" s="507">
        <v>5</v>
      </c>
      <c r="Y45" s="507">
        <v>3</v>
      </c>
      <c r="Z45" s="507">
        <v>4</v>
      </c>
      <c r="AA45" s="509"/>
      <c r="AB45" s="504">
        <v>5</v>
      </c>
      <c r="AC45" s="509">
        <v>5</v>
      </c>
      <c r="AD45" s="509"/>
      <c r="AE45" s="504">
        <v>1</v>
      </c>
      <c r="AF45" s="504">
        <v>1</v>
      </c>
      <c r="AG45" s="509"/>
      <c r="AH45" s="504">
        <v>4</v>
      </c>
      <c r="AI45" s="504">
        <v>3</v>
      </c>
      <c r="AJ45" s="400">
        <v>1</v>
      </c>
      <c r="AK45" s="504">
        <v>2</v>
      </c>
      <c r="AL45" s="509"/>
      <c r="AM45" s="504">
        <v>5</v>
      </c>
      <c r="AN45" s="504">
        <v>5</v>
      </c>
      <c r="AO45" s="504">
        <v>5</v>
      </c>
      <c r="AP45" s="504">
        <v>5</v>
      </c>
      <c r="AQ45" s="504">
        <v>5</v>
      </c>
      <c r="AR45" s="504">
        <v>4</v>
      </c>
      <c r="AS45" s="509"/>
      <c r="AT45" s="504">
        <v>5</v>
      </c>
      <c r="AU45" s="504">
        <v>5</v>
      </c>
      <c r="AV45" s="504">
        <v>4</v>
      </c>
      <c r="AW45" s="504">
        <v>5</v>
      </c>
      <c r="AX45" s="504">
        <v>5</v>
      </c>
      <c r="AY45" s="504">
        <v>5</v>
      </c>
      <c r="AZ45" s="504">
        <v>5</v>
      </c>
      <c r="BA45" s="504">
        <v>5</v>
      </c>
      <c r="BB45" s="509"/>
      <c r="BC45" s="504">
        <v>5</v>
      </c>
      <c r="BD45" s="504">
        <v>4</v>
      </c>
      <c r="BE45" s="509"/>
      <c r="BF45" s="504">
        <v>5</v>
      </c>
      <c r="BG45" s="504">
        <v>5</v>
      </c>
      <c r="BH45" s="509"/>
      <c r="BI45" s="504">
        <v>1</v>
      </c>
      <c r="BJ45" s="504">
        <v>5</v>
      </c>
      <c r="BK45" s="504">
        <v>5</v>
      </c>
      <c r="BL45" s="504">
        <v>5</v>
      </c>
      <c r="BM45" s="504">
        <v>2</v>
      </c>
      <c r="BN45" s="504">
        <v>5</v>
      </c>
      <c r="BO45" s="509"/>
      <c r="BP45" s="504">
        <v>5</v>
      </c>
      <c r="BQ45" s="504">
        <v>5</v>
      </c>
      <c r="BR45" s="509"/>
      <c r="BS45" s="504">
        <v>1</v>
      </c>
      <c r="BT45" s="504">
        <v>2</v>
      </c>
      <c r="BU45" s="504">
        <v>3</v>
      </c>
      <c r="BV45" s="505"/>
      <c r="BW45" s="505"/>
      <c r="BX45" s="505"/>
      <c r="BY45" s="505"/>
      <c r="BZ45" s="505"/>
      <c r="CA45" s="505"/>
      <c r="CB45" s="505"/>
      <c r="CC45" s="505"/>
      <c r="CD45" s="505"/>
      <c r="CE45" s="505"/>
      <c r="CF45" s="505"/>
      <c r="CG45" s="505"/>
      <c r="CH45" s="505"/>
      <c r="CI45" s="509"/>
      <c r="CJ45" s="505"/>
      <c r="CK45" s="504"/>
      <c r="CL45" s="509"/>
      <c r="CM45" s="511">
        <f t="shared" si="1"/>
        <v>3.9</v>
      </c>
      <c r="CN45" s="507" t="e">
        <f>RANK(CM45,CM$53:CM$53)</f>
        <v>#N/A</v>
      </c>
      <c r="CO45" s="509"/>
      <c r="CP45" s="511">
        <f t="shared" si="2"/>
        <v>2</v>
      </c>
      <c r="CQ45" s="507" t="e">
        <f>RANK(CP45,CP$53:CP$53)</f>
        <v>#N/A</v>
      </c>
      <c r="CR45" s="512"/>
      <c r="CS45" s="511">
        <f t="shared" si="3"/>
        <v>4.3448275862068968</v>
      </c>
      <c r="CT45" s="507" t="e">
        <f>RANK(CS45,CS$53:CS$53)</f>
        <v>#N/A</v>
      </c>
      <c r="CU45" s="870"/>
      <c r="CV45" s="507">
        <f t="shared" si="4"/>
        <v>177</v>
      </c>
      <c r="CW45" s="511">
        <f t="shared" si="5"/>
        <v>3.9333333333333331</v>
      </c>
      <c r="CX45" s="507" t="e">
        <f>RANK(CW45,CW$53:CW$53)</f>
        <v>#N/A</v>
      </c>
      <c r="CY45" s="509"/>
      <c r="CZ45" s="768"/>
    </row>
    <row r="49" spans="4:8" x14ac:dyDescent="0.25">
      <c r="D49" s="103" t="s">
        <v>565</v>
      </c>
      <c r="G49" s="384">
        <f t="shared" ref="G49:G66" si="14">SUMIF(D$8:D$47,D49,G$8:G$47)</f>
        <v>268</v>
      </c>
      <c r="H49" s="477">
        <f>G49/G$67</f>
        <v>0.18169491525423728</v>
      </c>
    </row>
    <row r="50" spans="4:8" x14ac:dyDescent="0.25">
      <c r="D50" s="103" t="s">
        <v>612</v>
      </c>
      <c r="G50" s="384">
        <f t="shared" si="14"/>
        <v>120</v>
      </c>
      <c r="H50" s="477">
        <f t="shared" ref="H50:H67" si="15">G50/G$67</f>
        <v>8.1355932203389825E-2</v>
      </c>
    </row>
    <row r="51" spans="4:8" x14ac:dyDescent="0.25">
      <c r="D51" s="103" t="s">
        <v>701</v>
      </c>
      <c r="G51" s="384">
        <f t="shared" si="14"/>
        <v>0</v>
      </c>
      <c r="H51" s="477">
        <f t="shared" si="15"/>
        <v>0</v>
      </c>
    </row>
    <row r="52" spans="4:8" x14ac:dyDescent="0.25">
      <c r="D52" s="103" t="s">
        <v>518</v>
      </c>
      <c r="G52" s="384">
        <f t="shared" si="14"/>
        <v>170</v>
      </c>
      <c r="H52" s="477">
        <f t="shared" si="15"/>
        <v>0.11525423728813559</v>
      </c>
    </row>
    <row r="53" spans="4:8" x14ac:dyDescent="0.25">
      <c r="D53" s="103" t="s">
        <v>535</v>
      </c>
      <c r="G53" s="384">
        <f t="shared" si="14"/>
        <v>421</v>
      </c>
      <c r="H53" s="477">
        <f t="shared" si="15"/>
        <v>0.28542372881355932</v>
      </c>
    </row>
    <row r="54" spans="4:8" x14ac:dyDescent="0.25">
      <c r="D54" s="103" t="s">
        <v>521</v>
      </c>
      <c r="G54" s="384">
        <f t="shared" si="14"/>
        <v>0</v>
      </c>
      <c r="H54" s="477">
        <f t="shared" si="15"/>
        <v>0</v>
      </c>
    </row>
    <row r="55" spans="4:8" x14ac:dyDescent="0.25">
      <c r="D55" s="103" t="s">
        <v>524</v>
      </c>
      <c r="G55" s="384">
        <f t="shared" si="14"/>
        <v>0</v>
      </c>
      <c r="H55" s="477">
        <f t="shared" si="15"/>
        <v>0</v>
      </c>
    </row>
    <row r="56" spans="4:8" x14ac:dyDescent="0.25">
      <c r="D56" s="103" t="s">
        <v>885</v>
      </c>
      <c r="G56" s="384">
        <f t="shared" si="14"/>
        <v>0</v>
      </c>
      <c r="H56" s="477">
        <f t="shared" si="15"/>
        <v>0</v>
      </c>
    </row>
    <row r="57" spans="4:8" x14ac:dyDescent="0.25">
      <c r="D57" s="103" t="s">
        <v>1016</v>
      </c>
      <c r="G57" s="384">
        <f t="shared" si="14"/>
        <v>0</v>
      </c>
      <c r="H57" s="477">
        <f t="shared" si="15"/>
        <v>0</v>
      </c>
    </row>
    <row r="58" spans="4:8" x14ac:dyDescent="0.25">
      <c r="D58" s="103" t="s">
        <v>547</v>
      </c>
      <c r="G58" s="384">
        <f t="shared" si="14"/>
        <v>150</v>
      </c>
      <c r="H58" s="477">
        <f t="shared" si="15"/>
        <v>0.10169491525423729</v>
      </c>
    </row>
    <row r="59" spans="4:8" x14ac:dyDescent="0.25">
      <c r="D59" s="103" t="s">
        <v>593</v>
      </c>
      <c r="G59" s="384">
        <f t="shared" si="14"/>
        <v>0</v>
      </c>
      <c r="H59" s="477">
        <f t="shared" si="15"/>
        <v>0</v>
      </c>
    </row>
    <row r="60" spans="4:8" x14ac:dyDescent="0.25">
      <c r="D60" s="103" t="s">
        <v>515</v>
      </c>
      <c r="G60" s="384">
        <f t="shared" si="14"/>
        <v>271</v>
      </c>
      <c r="H60" s="477">
        <f t="shared" si="15"/>
        <v>0.18372881355932202</v>
      </c>
    </row>
    <row r="61" spans="4:8" x14ac:dyDescent="0.25">
      <c r="D61" s="103" t="s">
        <v>1138</v>
      </c>
      <c r="G61" s="384">
        <f t="shared" si="14"/>
        <v>0</v>
      </c>
      <c r="H61" s="477">
        <f t="shared" si="15"/>
        <v>0</v>
      </c>
    </row>
    <row r="62" spans="4:8" x14ac:dyDescent="0.25">
      <c r="D62" s="103" t="s">
        <v>1329</v>
      </c>
      <c r="G62" s="384">
        <f t="shared" si="14"/>
        <v>0</v>
      </c>
      <c r="H62" s="477">
        <f t="shared" si="15"/>
        <v>0</v>
      </c>
    </row>
    <row r="63" spans="4:8" x14ac:dyDescent="0.25">
      <c r="D63" s="103" t="s">
        <v>543</v>
      </c>
      <c r="G63" s="384">
        <f t="shared" si="14"/>
        <v>0</v>
      </c>
      <c r="H63" s="477">
        <f t="shared" si="15"/>
        <v>0</v>
      </c>
    </row>
    <row r="64" spans="4:8" x14ac:dyDescent="0.25">
      <c r="D64" s="103" t="s">
        <v>584</v>
      </c>
      <c r="G64" s="384">
        <f t="shared" si="14"/>
        <v>75</v>
      </c>
      <c r="H64" s="477">
        <f t="shared" si="15"/>
        <v>5.0847457627118647E-2</v>
      </c>
    </row>
    <row r="65" spans="4:8" x14ac:dyDescent="0.25">
      <c r="D65" s="103" t="s">
        <v>827</v>
      </c>
      <c r="G65" s="384">
        <f t="shared" si="14"/>
        <v>0</v>
      </c>
      <c r="H65" s="477">
        <f t="shared" si="15"/>
        <v>0</v>
      </c>
    </row>
    <row r="66" spans="4:8" x14ac:dyDescent="0.25">
      <c r="D66" s="103" t="s">
        <v>794</v>
      </c>
      <c r="G66" s="384">
        <f t="shared" si="14"/>
        <v>0</v>
      </c>
      <c r="H66" s="477">
        <f t="shared" si="15"/>
        <v>0</v>
      </c>
    </row>
    <row r="67" spans="4:8" x14ac:dyDescent="0.25">
      <c r="G67" s="384">
        <f>SUM(G49:G66)</f>
        <v>1475</v>
      </c>
      <c r="H67" s="477">
        <f t="shared" si="15"/>
        <v>1</v>
      </c>
    </row>
  </sheetData>
  <sheetProtection algorithmName="SHA-512" hashValue="/NyJAlNiI4gOpWYwRFK77NhXfv4SOS8SdEsnYEmhurEicjMtLXmwIMjoQpzbhgatElA3MDjV7o9MI2hpRg42VQ==" saltValue="wzT5Z3+HdxRArBF5yeW6kw==" spinCount="100000" sheet="1" objects="1" scenarios="1" selectLockedCells="1" selectUnlockedCells="1"/>
  <autoFilter ref="D1:D67"/>
  <sortState ref="A8:CZ45">
    <sortCondition ref="A8:A45"/>
  </sortState>
  <conditionalFormatting sqref="BC8:BC35 AH8:AH35 X8:X35 P8:P35 P47:P1048576 X47:X1048576 AH47:AH1048576 BC47:BC1048576">
    <cfRule type="cellIs" dxfId="707" priority="1083" operator="between">
      <formula>1</formula>
      <formula>2</formula>
    </cfRule>
    <cfRule type="cellIs" dxfId="706" priority="1088" operator="equal">
      <formula>3</formula>
    </cfRule>
    <cfRule type="cellIs" dxfId="705" priority="1089" operator="between">
      <formula>5</formula>
      <formula>4</formula>
    </cfRule>
  </conditionalFormatting>
  <conditionalFormatting sqref="G68:G1048576 G8:G35 G47:G48">
    <cfRule type="cellIs" dxfId="704" priority="1073" operator="lessThan">
      <formula>4</formula>
    </cfRule>
  </conditionalFormatting>
  <conditionalFormatting sqref="I68:I1048576 I8:I35 I47:I48">
    <cfRule type="cellIs" dxfId="703" priority="1072" operator="lessThan">
      <formula>0.25</formula>
    </cfRule>
  </conditionalFormatting>
  <conditionalFormatting sqref="BI8:BI35 BI47:BI1048576">
    <cfRule type="cellIs" dxfId="702" priority="1025" operator="between">
      <formula>1</formula>
      <formula>2</formula>
    </cfRule>
    <cfRule type="cellIs" dxfId="701" priority="1067" operator="equal">
      <formula>5</formula>
    </cfRule>
    <cfRule type="cellIs" dxfId="700" priority="1068" operator="equal">
      <formula>3</formula>
    </cfRule>
  </conditionalFormatting>
  <conditionalFormatting sqref="AD16">
    <cfRule type="cellIs" dxfId="699" priority="1018" operator="equal">
      <formula>1</formula>
    </cfRule>
    <cfRule type="cellIs" dxfId="698" priority="1019" operator="equal">
      <formula>3</formula>
    </cfRule>
    <cfRule type="cellIs" dxfId="697" priority="1020" operator="equal">
      <formula>5</formula>
    </cfRule>
  </conditionalFormatting>
  <conditionalFormatting sqref="AG16 AI8:AI35 W8:W35 W47:W1048576 AI47:AI1048576">
    <cfRule type="cellIs" dxfId="696" priority="1012" operator="equal">
      <formula>1</formula>
    </cfRule>
    <cfRule type="cellIs" dxfId="695" priority="1013" operator="equal">
      <formula>3</formula>
    </cfRule>
    <cfRule type="cellIs" dxfId="694" priority="1014" operator="between">
      <formula>4</formula>
      <formula>5</formula>
    </cfRule>
  </conditionalFormatting>
  <conditionalFormatting sqref="AL16">
    <cfRule type="cellIs" dxfId="693" priority="1000" operator="equal">
      <formula>2</formula>
    </cfRule>
    <cfRule type="cellIs" dxfId="692" priority="1001" operator="equal">
      <formula>3</formula>
    </cfRule>
    <cfRule type="cellIs" dxfId="691" priority="1002" operator="between">
      <formula>4</formula>
      <formula>5</formula>
    </cfRule>
  </conditionalFormatting>
  <conditionalFormatting sqref="AS16 CK8:CK35 BJ8:BK35 AW8:AW35 AM8:AM35 AM47:AM1048576 AW47:AW1048576 BJ47:BK1048576 CK47:CK1048576">
    <cfRule type="cellIs" dxfId="690" priority="991" operator="equal">
      <formula>5</formula>
    </cfRule>
    <cfRule type="cellIs" dxfId="689" priority="992" operator="equal">
      <formula>3</formula>
    </cfRule>
    <cfRule type="cellIs" dxfId="688" priority="993" operator="equal">
      <formula>1</formula>
    </cfRule>
  </conditionalFormatting>
  <conditionalFormatting sqref="BH16">
    <cfRule type="cellIs" dxfId="687" priority="971" operator="equal">
      <formula>5</formula>
    </cfRule>
    <cfRule type="cellIs" dxfId="686" priority="972" operator="between">
      <formula>2</formula>
      <formula>3</formula>
    </cfRule>
    <cfRule type="cellIs" dxfId="685" priority="973" operator="equal">
      <formula>1</formula>
    </cfRule>
  </conditionalFormatting>
  <conditionalFormatting sqref="BR16">
    <cfRule type="cellIs" dxfId="684" priority="954" operator="equal">
      <formula>5</formula>
    </cfRule>
    <cfRule type="cellIs" dxfId="683" priority="955" operator="equal">
      <formula>3</formula>
    </cfRule>
    <cfRule type="cellIs" dxfId="682" priority="956" operator="between">
      <formula>1</formula>
      <formula>2</formula>
    </cfRule>
  </conditionalFormatting>
  <conditionalFormatting sqref="CI16 AZ8:AZ14 BN8:BN35 BL8:BL35 BD8:BD35 AV8:AV35 AZ17:AZ35 AZ47:AZ1048576 AV47:AV1048576 BD47:BD1048576 BL47:BL1048576 BN47:BN1048576">
    <cfRule type="cellIs" dxfId="681" priority="951" operator="equal">
      <formula>1</formula>
    </cfRule>
    <cfRule type="cellIs" dxfId="680" priority="952" operator="between">
      <formula>2</formula>
      <formula>3</formula>
    </cfRule>
    <cfRule type="cellIs" dxfId="679" priority="953" operator="between">
      <formula>5</formula>
      <formula>4</formula>
    </cfRule>
  </conditionalFormatting>
  <conditionalFormatting sqref="CL16">
    <cfRule type="cellIs" dxfId="678" priority="948" operator="equal">
      <formula>1</formula>
    </cfRule>
    <cfRule type="cellIs" dxfId="677" priority="949" operator="between">
      <formula>2</formula>
      <formula>3</formula>
    </cfRule>
    <cfRule type="cellIs" dxfId="676" priority="950" operator="between">
      <formula>5</formula>
      <formula>4</formula>
    </cfRule>
  </conditionalFormatting>
  <conditionalFormatting sqref="CO16">
    <cfRule type="cellIs" dxfId="675" priority="945" operator="equal">
      <formula>5</formula>
    </cfRule>
    <cfRule type="cellIs" dxfId="674" priority="946" operator="equal">
      <formula>3</formula>
    </cfRule>
    <cfRule type="cellIs" dxfId="673" priority="947" operator="equal">
      <formula>1</formula>
    </cfRule>
  </conditionalFormatting>
  <conditionalFormatting sqref="CU16">
    <cfRule type="cellIs" dxfId="672" priority="939" operator="equal">
      <formula>5</formula>
    </cfRule>
    <cfRule type="cellIs" dxfId="671" priority="940" operator="equal">
      <formula>3</formula>
    </cfRule>
    <cfRule type="cellIs" dxfId="670" priority="941" operator="equal">
      <formula>1</formula>
    </cfRule>
  </conditionalFormatting>
  <conditionalFormatting sqref="CR16">
    <cfRule type="cellIs" dxfId="669" priority="942" operator="equal">
      <formula>1</formula>
    </cfRule>
    <cfRule type="cellIs" dxfId="668" priority="943" operator="between">
      <formula>2</formula>
      <formula>3</formula>
    </cfRule>
    <cfRule type="cellIs" dxfId="667" priority="944" operator="between">
      <formula>5</formula>
      <formula>4</formula>
    </cfRule>
  </conditionalFormatting>
  <conditionalFormatting sqref="BE16">
    <cfRule type="cellIs" dxfId="666" priority="935" operator="equal">
      <formula>3</formula>
    </cfRule>
    <cfRule type="cellIs" dxfId="665" priority="936" operator="equal">
      <formula>1</formula>
    </cfRule>
    <cfRule type="cellIs" dxfId="664" priority="937" operator="equal">
      <formula>2</formula>
    </cfRule>
    <cfRule type="cellIs" dxfId="663" priority="938" operator="equal">
      <formula>5</formula>
    </cfRule>
  </conditionalFormatting>
  <conditionalFormatting sqref="AB8:AB35 AB47:AB1048576">
    <cfRule type="cellIs" dxfId="662" priority="1084" operator="equal">
      <formula>1</formula>
    </cfRule>
    <cfRule type="cellIs" dxfId="661" priority="1085" operator="equal">
      <formula>2</formula>
    </cfRule>
    <cfRule type="cellIs" dxfId="660" priority="1086" operator="equal">
      <formula>3</formula>
    </cfRule>
    <cfRule type="cellIs" dxfId="659" priority="1087" operator="between">
      <formula>4</formula>
      <formula>5</formula>
    </cfRule>
  </conditionalFormatting>
  <conditionalFormatting sqref="AC10:AC12 AC14 AC26 AC31 AC17:AC19 AC47:AC1048576 AC29 S8:S35 BQ8:BQ35 BQ47:BQ1048576 S47:S1048576">
    <cfRule type="cellIs" dxfId="658" priority="1015" operator="between">
      <formula>1</formula>
      <formula>2</formula>
    </cfRule>
    <cfRule type="cellIs" dxfId="657" priority="1016" operator="equal">
      <formula>3</formula>
    </cfRule>
    <cfRule type="cellIs" dxfId="656" priority="1017" operator="equal">
      <formula>5</formula>
    </cfRule>
  </conditionalFormatting>
  <conditionalFormatting sqref="AO8:AO35 AO47:AO1048576">
    <cfRule type="cellIs" dxfId="655" priority="1040" operator="equal">
      <formula>1</formula>
    </cfRule>
    <cfRule type="cellIs" dxfId="654" priority="1041" operator="between">
      <formula>2</formula>
      <formula>3</formula>
    </cfRule>
    <cfRule type="cellIs" dxfId="653" priority="1042" operator="between">
      <formula>5</formula>
      <formula>4</formula>
    </cfRule>
  </conditionalFormatting>
  <conditionalFormatting sqref="AN8:AN35 AN47:AN1048576">
    <cfRule type="cellIs" dxfId="652" priority="1043" operator="between">
      <formula>1</formula>
      <formula>2</formula>
    </cfRule>
    <cfRule type="cellIs" dxfId="651" priority="1044" operator="between">
      <formula>3</formula>
      <formula>4</formula>
    </cfRule>
    <cfRule type="cellIs" dxfId="650" priority="1045" operator="equal">
      <formula>5</formula>
    </cfRule>
  </conditionalFormatting>
  <conditionalFormatting sqref="AP8:AP35 AP47:AP1048576">
    <cfRule type="cellIs" dxfId="649" priority="994" operator="between">
      <formula>5</formula>
      <formula>4</formula>
    </cfRule>
    <cfRule type="cellIs" dxfId="648" priority="995" operator="between">
      <formula>3</formula>
      <formula>2</formula>
    </cfRule>
    <cfRule type="cellIs" dxfId="647" priority="996" operator="equal">
      <formula>1</formula>
    </cfRule>
  </conditionalFormatting>
  <conditionalFormatting sqref="BA8:BA14 BP8:BP35 BF8:BF35 O8:O35 AQ8:AQ35 BA17:BA35 BA47:BA1048576 AQ47:AQ1048576 O47:O1048576 BF47:BF1048576 BP47:BP1048576">
    <cfRule type="cellIs" dxfId="646" priority="1037" operator="equal">
      <formula>1</formula>
    </cfRule>
    <cfRule type="cellIs" dxfId="645" priority="1038" operator="between">
      <formula>2</formula>
      <formula>4</formula>
    </cfRule>
    <cfRule type="cellIs" dxfId="644" priority="1039" operator="equal">
      <formula>5</formula>
    </cfRule>
  </conditionalFormatting>
  <conditionalFormatting sqref="AR8:AR35 AR47:AR1048576">
    <cfRule type="cellIs" dxfId="643" priority="931" operator="between">
      <formula>5</formula>
      <formula>4</formula>
    </cfRule>
    <cfRule type="cellIs" dxfId="642" priority="932" operator="equal">
      <formula>3</formula>
    </cfRule>
    <cfRule type="cellIs" dxfId="641" priority="933" operator="equal">
      <formula>2</formula>
    </cfRule>
    <cfRule type="cellIs" dxfId="640" priority="934" operator="equal">
      <formula>1</formula>
    </cfRule>
  </conditionalFormatting>
  <conditionalFormatting sqref="AT8:AT35 AT47:AT1048576">
    <cfRule type="cellIs" dxfId="639" priority="927" operator="equal">
      <formula>5</formula>
    </cfRule>
    <cfRule type="cellIs" dxfId="638" priority="928" operator="between">
      <formula>3</formula>
      <formula>4</formula>
    </cfRule>
    <cfRule type="cellIs" dxfId="637" priority="929" operator="equal">
      <formula>2</formula>
    </cfRule>
    <cfRule type="cellIs" dxfId="636" priority="930" operator="equal">
      <formula>1</formula>
    </cfRule>
  </conditionalFormatting>
  <conditionalFormatting sqref="AU8:AU35 AU47:AU1048576">
    <cfRule type="cellIs" dxfId="635" priority="989" operator="equal">
      <formula>1</formula>
    </cfRule>
    <cfRule type="cellIs" dxfId="634" priority="990" operator="between">
      <formula>2</formula>
      <formula>3</formula>
    </cfRule>
    <cfRule type="cellIs" dxfId="633" priority="1021" operator="equal">
      <formula>5</formula>
    </cfRule>
  </conditionalFormatting>
  <conditionalFormatting sqref="AX8:AX14 AX17:AX35 AX47:AX1048576">
    <cfRule type="cellIs" dxfId="632" priority="983" operator="equal">
      <formula>1</formula>
    </cfRule>
    <cfRule type="cellIs" dxfId="631" priority="984" operator="between">
      <formula>3</formula>
      <formula>2</formula>
    </cfRule>
    <cfRule type="cellIs" dxfId="630" priority="985" operator="equal">
      <formula>5</formula>
    </cfRule>
  </conditionalFormatting>
  <conditionalFormatting sqref="AY8:AY14 AY17:AY35 AY47:AY1048576">
    <cfRule type="cellIs" dxfId="629" priority="1032" operator="equal">
      <formula>1</formula>
    </cfRule>
    <cfRule type="cellIs" dxfId="628" priority="1033" operator="equal">
      <formula>5</formula>
    </cfRule>
  </conditionalFormatting>
  <conditionalFormatting sqref="M47:M1048576">
    <cfRule type="cellIs" dxfId="627" priority="1074" operator="equal">
      <formula>1</formula>
    </cfRule>
    <cfRule type="cellIs" dxfId="626" priority="1075" operator="equal">
      <formula>3</formula>
    </cfRule>
    <cfRule type="cellIs" dxfId="625" priority="1076" operator="equal">
      <formula>5</formula>
    </cfRule>
  </conditionalFormatting>
  <conditionalFormatting sqref="U8:U35 U47:U1048576">
    <cfRule type="cellIs" dxfId="624" priority="926" operator="equal">
      <formula>1</formula>
    </cfRule>
  </conditionalFormatting>
  <conditionalFormatting sqref="U8:U35 U47:U1048576">
    <cfRule type="cellIs" dxfId="623" priority="924" operator="between">
      <formula>4</formula>
      <formula>5</formula>
    </cfRule>
    <cfRule type="cellIs" dxfId="622" priority="925" operator="between">
      <formula>2</formula>
      <formula>3</formula>
    </cfRule>
  </conditionalFormatting>
  <conditionalFormatting sqref="Z8:Z35 Z47:Z1048576">
    <cfRule type="cellIs" dxfId="621" priority="1046" operator="equal">
      <formula>2</formula>
    </cfRule>
    <cfRule type="cellIs" dxfId="620" priority="1047" operator="equal">
      <formula>3</formula>
    </cfRule>
    <cfRule type="cellIs" dxfId="619" priority="1048" operator="equal">
      <formula>4</formula>
    </cfRule>
  </conditionalFormatting>
  <conditionalFormatting sqref="AK8:AK35 AK47:AK1048576">
    <cfRule type="cellIs" dxfId="618" priority="919" operator="equal">
      <formula>4</formula>
    </cfRule>
    <cfRule type="cellIs" dxfId="617" priority="920" operator="equal">
      <formula>2</formula>
    </cfRule>
  </conditionalFormatting>
  <conditionalFormatting sqref="BG8:BG35 BG47:BG1048576">
    <cfRule type="cellIs" dxfId="616" priority="918" operator="equal">
      <formula>5</formula>
    </cfRule>
    <cfRule type="cellIs" dxfId="615" priority="1069" operator="equal">
      <formula>1</formula>
    </cfRule>
    <cfRule type="cellIs" dxfId="614" priority="1070" operator="equal">
      <formula>2</formula>
    </cfRule>
    <cfRule type="cellIs" dxfId="613" priority="1071" operator="equal">
      <formula>4</formula>
    </cfRule>
  </conditionalFormatting>
  <conditionalFormatting sqref="BM8:BM35 BM47:BM1048576">
    <cfRule type="cellIs" dxfId="612" priority="914" operator="between">
      <formula>4</formula>
      <formula>5</formula>
    </cfRule>
    <cfRule type="cellIs" dxfId="611" priority="966" operator="equal">
      <formula>2</formula>
    </cfRule>
    <cfRule type="cellIs" dxfId="610" priority="967" operator="equal">
      <formula>1</formula>
    </cfRule>
  </conditionalFormatting>
  <conditionalFormatting sqref="BS8:BS35 BS47:BS1048576">
    <cfRule type="cellIs" dxfId="609" priority="911" operator="equal">
      <formula>5</formula>
    </cfRule>
    <cfRule type="cellIs" dxfId="608" priority="912" operator="between">
      <formula>2</formula>
      <formula>4</formula>
    </cfRule>
    <cfRule type="cellIs" dxfId="607" priority="913" operator="equal">
      <formula>1</formula>
    </cfRule>
  </conditionalFormatting>
  <conditionalFormatting sqref="CG47:CG1048576 BY47:CB1048576 BV47:BW1048576 CE47:CE1048576 BT8:BT35 BT47:BT1048576">
    <cfRule type="cellIs" dxfId="606" priority="908" operator="between">
      <formula>4</formula>
      <formula>5</formula>
    </cfRule>
    <cfRule type="cellIs" dxfId="605" priority="909" operator="between">
      <formula>2</formula>
      <formula>3</formula>
    </cfRule>
    <cfRule type="cellIs" dxfId="604" priority="910" operator="equal">
      <formula>1</formula>
    </cfRule>
  </conditionalFormatting>
  <conditionalFormatting sqref="BU8:BU35 BU47:BU1048576">
    <cfRule type="cellIs" dxfId="603" priority="905" operator="between">
      <formula>4</formula>
      <formula>5</formula>
    </cfRule>
    <cfRule type="cellIs" dxfId="602" priority="906" operator="equal">
      <formula>3</formula>
    </cfRule>
    <cfRule type="cellIs" dxfId="601" priority="907" operator="between">
      <formula>1</formula>
      <formula>2</formula>
    </cfRule>
  </conditionalFormatting>
  <conditionalFormatting sqref="I49:I67">
    <cfRule type="cellIs" dxfId="600" priority="897" operator="lessThan">
      <formula>0.25</formula>
    </cfRule>
  </conditionalFormatting>
  <conditionalFormatting sqref="G49:G67">
    <cfRule type="cellIs" dxfId="599" priority="898" operator="lessThan">
      <formula>4</formula>
    </cfRule>
  </conditionalFormatting>
  <conditionalFormatting sqref="M8:M35">
    <cfRule type="cellIs" dxfId="598" priority="895" operator="equal">
      <formula>1</formula>
    </cfRule>
    <cfRule type="cellIs" dxfId="597" priority="896" operator="equal">
      <formula>5</formula>
    </cfRule>
  </conditionalFormatting>
  <conditionalFormatting sqref="AF1:AF35 AF47:AF1048576">
    <cfRule type="cellIs" dxfId="596" priority="1080" operator="equal">
      <formula>1</formula>
    </cfRule>
    <cfRule type="cellIs" dxfId="595" priority="1081" operator="equal">
      <formula>3</formula>
    </cfRule>
    <cfRule type="cellIs" dxfId="594" priority="1082" operator="equal">
      <formula>5</formula>
    </cfRule>
  </conditionalFormatting>
  <conditionalFormatting sqref="AE1:AE35 AE47:AE1048576">
    <cfRule type="cellIs" dxfId="593" priority="592" operator="equal">
      <formula>1</formula>
    </cfRule>
    <cfRule type="cellIs" dxfId="592" priority="593" operator="equal">
      <formula>3</formula>
    </cfRule>
    <cfRule type="cellIs" dxfId="591" priority="594" operator="equal">
      <formula>5</formula>
    </cfRule>
  </conditionalFormatting>
  <conditionalFormatting sqref="R1:R35 R47:R1048576">
    <cfRule type="cellIs" dxfId="590" priority="589" operator="equal">
      <formula>1</formula>
    </cfRule>
    <cfRule type="cellIs" dxfId="589" priority="590" operator="equal">
      <formula>3</formula>
    </cfRule>
    <cfRule type="cellIs" dxfId="588" priority="591" operator="equal">
      <formula>5</formula>
    </cfRule>
  </conditionalFormatting>
  <conditionalFormatting sqref="T1:T35 T47:T1048576">
    <cfRule type="cellIs" dxfId="587" priority="586" operator="equal">
      <formula>1</formula>
    </cfRule>
    <cfRule type="cellIs" dxfId="586" priority="587" operator="equal">
      <formula>3</formula>
    </cfRule>
    <cfRule type="cellIs" dxfId="585" priority="588" operator="equal">
      <formula>5</formula>
    </cfRule>
  </conditionalFormatting>
  <conditionalFormatting sqref="Y1:Y35 Y47:Y1048576">
    <cfRule type="cellIs" dxfId="584" priority="583" operator="equal">
      <formula>1</formula>
    </cfRule>
    <cfRule type="cellIs" dxfId="583" priority="584" operator="equal">
      <formula>3</formula>
    </cfRule>
    <cfRule type="cellIs" dxfId="582" priority="585" operator="equal">
      <formula>5</formula>
    </cfRule>
  </conditionalFormatting>
  <conditionalFormatting sqref="BI1:BI35 BI47:BI1048576">
    <cfRule type="cellIs" dxfId="581" priority="582" operator="equal">
      <formula>4</formula>
    </cfRule>
  </conditionalFormatting>
  <conditionalFormatting sqref="AX15:AX16">
    <cfRule type="cellIs" dxfId="580" priority="577" operator="equal">
      <formula>1</formula>
    </cfRule>
    <cfRule type="cellIs" dxfId="579" priority="578" operator="between">
      <formula>3</formula>
      <formula>2</formula>
    </cfRule>
    <cfRule type="cellIs" dxfId="578" priority="579" operator="equal">
      <formula>5</formula>
    </cfRule>
  </conditionalFormatting>
  <conditionalFormatting sqref="AY15:AY16">
    <cfRule type="cellIs" dxfId="577" priority="580" operator="equal">
      <formula>1</formula>
    </cfRule>
    <cfRule type="cellIs" dxfId="576" priority="581" operator="equal">
      <formula>5</formula>
    </cfRule>
  </conditionalFormatting>
  <conditionalFormatting sqref="AZ15:AZ16">
    <cfRule type="cellIs" dxfId="575" priority="574" operator="equal">
      <formula>1</formula>
    </cfRule>
    <cfRule type="cellIs" dxfId="574" priority="575" operator="between">
      <formula>2</formula>
      <formula>3</formula>
    </cfRule>
    <cfRule type="cellIs" dxfId="573" priority="576" operator="between">
      <formula>5</formula>
      <formula>4</formula>
    </cfRule>
  </conditionalFormatting>
  <conditionalFormatting sqref="BA15:BA16">
    <cfRule type="cellIs" dxfId="572" priority="571" operator="equal">
      <formula>1</formula>
    </cfRule>
    <cfRule type="cellIs" dxfId="571" priority="572" operator="between">
      <formula>2</formula>
      <formula>4</formula>
    </cfRule>
    <cfRule type="cellIs" dxfId="570" priority="573" operator="equal">
      <formula>5</formula>
    </cfRule>
  </conditionalFormatting>
  <conditionalFormatting sqref="BC36 AH36 X36 P36">
    <cfRule type="cellIs" dxfId="569" priority="564" operator="between">
      <formula>1</formula>
      <formula>2</formula>
    </cfRule>
    <cfRule type="cellIs" dxfId="568" priority="569" operator="equal">
      <formula>3</formula>
    </cfRule>
    <cfRule type="cellIs" dxfId="567" priority="570" operator="between">
      <formula>5</formula>
      <formula>4</formula>
    </cfRule>
  </conditionalFormatting>
  <conditionalFormatting sqref="G36">
    <cfRule type="cellIs" dxfId="566" priority="560" operator="lessThan">
      <formula>4</formula>
    </cfRule>
  </conditionalFormatting>
  <conditionalFormatting sqref="I36">
    <cfRule type="cellIs" dxfId="565" priority="559" operator="lessThan">
      <formula>0.25</formula>
    </cfRule>
  </conditionalFormatting>
  <conditionalFormatting sqref="BI36">
    <cfRule type="cellIs" dxfId="564" priority="539" operator="between">
      <formula>1</formula>
      <formula>2</formula>
    </cfRule>
    <cfRule type="cellIs" dxfId="563" priority="554" operator="equal">
      <formula>5</formula>
    </cfRule>
    <cfRule type="cellIs" dxfId="562" priority="555" operator="equal">
      <formula>3</formula>
    </cfRule>
  </conditionalFormatting>
  <conditionalFormatting sqref="AI36 W36">
    <cfRule type="cellIs" dxfId="561" priority="532" operator="equal">
      <formula>1</formula>
    </cfRule>
    <cfRule type="cellIs" dxfId="560" priority="533" operator="equal">
      <formula>3</formula>
    </cfRule>
    <cfRule type="cellIs" dxfId="559" priority="534" operator="between">
      <formula>4</formula>
      <formula>5</formula>
    </cfRule>
  </conditionalFormatting>
  <conditionalFormatting sqref="CK36 BJ36:BK36 AW36 AM36">
    <cfRule type="cellIs" dxfId="558" priority="526" operator="equal">
      <formula>5</formula>
    </cfRule>
    <cfRule type="cellIs" dxfId="557" priority="527" operator="equal">
      <formula>3</formula>
    </cfRule>
    <cfRule type="cellIs" dxfId="556" priority="528" operator="equal">
      <formula>1</formula>
    </cfRule>
  </conditionalFormatting>
  <conditionalFormatting sqref="BN36 BL36 BD36 AZ36 AV36">
    <cfRule type="cellIs" dxfId="555" priority="516" operator="equal">
      <formula>1</formula>
    </cfRule>
    <cfRule type="cellIs" dxfId="554" priority="517" operator="between">
      <formula>2</formula>
      <formula>3</formula>
    </cfRule>
    <cfRule type="cellIs" dxfId="553" priority="518" operator="between">
      <formula>5</formula>
      <formula>4</formula>
    </cfRule>
  </conditionalFormatting>
  <conditionalFormatting sqref="AB36">
    <cfRule type="cellIs" dxfId="552" priority="565" operator="equal">
      <formula>1</formula>
    </cfRule>
    <cfRule type="cellIs" dxfId="551" priority="566" operator="equal">
      <formula>2</formula>
    </cfRule>
    <cfRule type="cellIs" dxfId="550" priority="567" operator="equal">
      <formula>3</formula>
    </cfRule>
    <cfRule type="cellIs" dxfId="549" priority="568" operator="between">
      <formula>4</formula>
      <formula>5</formula>
    </cfRule>
  </conditionalFormatting>
  <conditionalFormatting sqref="S36 BQ36">
    <cfRule type="cellIs" dxfId="548" priority="535" operator="between">
      <formula>1</formula>
      <formula>2</formula>
    </cfRule>
    <cfRule type="cellIs" dxfId="547" priority="536" operator="equal">
      <formula>3</formula>
    </cfRule>
    <cfRule type="cellIs" dxfId="546" priority="537" operator="equal">
      <formula>5</formula>
    </cfRule>
  </conditionalFormatting>
  <conditionalFormatting sqref="AO36">
    <cfRule type="cellIs" dxfId="545" priority="545" operator="equal">
      <formula>1</formula>
    </cfRule>
    <cfRule type="cellIs" dxfId="544" priority="546" operator="between">
      <formula>2</formula>
      <formula>3</formula>
    </cfRule>
    <cfRule type="cellIs" dxfId="543" priority="547" operator="between">
      <formula>5</formula>
      <formula>4</formula>
    </cfRule>
  </conditionalFormatting>
  <conditionalFormatting sqref="AN36">
    <cfRule type="cellIs" dxfId="542" priority="548" operator="between">
      <formula>1</formula>
      <formula>2</formula>
    </cfRule>
    <cfRule type="cellIs" dxfId="541" priority="549" operator="between">
      <formula>3</formula>
      <formula>4</formula>
    </cfRule>
    <cfRule type="cellIs" dxfId="540" priority="550" operator="equal">
      <formula>5</formula>
    </cfRule>
  </conditionalFormatting>
  <conditionalFormatting sqref="AP36">
    <cfRule type="cellIs" dxfId="539" priority="529" operator="between">
      <formula>5</formula>
      <formula>4</formula>
    </cfRule>
    <cfRule type="cellIs" dxfId="538" priority="530" operator="between">
      <formula>3</formula>
      <formula>2</formula>
    </cfRule>
    <cfRule type="cellIs" dxfId="537" priority="531" operator="equal">
      <formula>1</formula>
    </cfRule>
  </conditionalFormatting>
  <conditionalFormatting sqref="BP36 BF36 O36 BA36 AQ36">
    <cfRule type="cellIs" dxfId="536" priority="542" operator="equal">
      <formula>1</formula>
    </cfRule>
    <cfRule type="cellIs" dxfId="535" priority="543" operator="between">
      <formula>2</formula>
      <formula>4</formula>
    </cfRule>
    <cfRule type="cellIs" dxfId="534" priority="544" operator="equal">
      <formula>5</formula>
    </cfRule>
  </conditionalFormatting>
  <conditionalFormatting sqref="AR36">
    <cfRule type="cellIs" dxfId="533" priority="512" operator="between">
      <formula>5</formula>
      <formula>4</formula>
    </cfRule>
    <cfRule type="cellIs" dxfId="532" priority="513" operator="equal">
      <formula>3</formula>
    </cfRule>
    <cfRule type="cellIs" dxfId="531" priority="514" operator="equal">
      <formula>2</formula>
    </cfRule>
    <cfRule type="cellIs" dxfId="530" priority="515" operator="equal">
      <formula>1</formula>
    </cfRule>
  </conditionalFormatting>
  <conditionalFormatting sqref="AT36">
    <cfRule type="cellIs" dxfId="529" priority="508" operator="equal">
      <formula>5</formula>
    </cfRule>
    <cfRule type="cellIs" dxfId="528" priority="509" operator="between">
      <formula>3</formula>
      <formula>4</formula>
    </cfRule>
    <cfRule type="cellIs" dxfId="527" priority="510" operator="equal">
      <formula>2</formula>
    </cfRule>
    <cfRule type="cellIs" dxfId="526" priority="511" operator="equal">
      <formula>1</formula>
    </cfRule>
  </conditionalFormatting>
  <conditionalFormatting sqref="AU36">
    <cfRule type="cellIs" dxfId="525" priority="524" operator="equal">
      <formula>1</formula>
    </cfRule>
    <cfRule type="cellIs" dxfId="524" priority="525" operator="between">
      <formula>2</formula>
      <formula>3</formula>
    </cfRule>
    <cfRule type="cellIs" dxfId="523" priority="538" operator="equal">
      <formula>5</formula>
    </cfRule>
  </conditionalFormatting>
  <conditionalFormatting sqref="AX36">
    <cfRule type="cellIs" dxfId="522" priority="521" operator="equal">
      <formula>1</formula>
    </cfRule>
    <cfRule type="cellIs" dxfId="521" priority="522" operator="between">
      <formula>3</formula>
      <formula>2</formula>
    </cfRule>
    <cfRule type="cellIs" dxfId="520" priority="523" operator="equal">
      <formula>5</formula>
    </cfRule>
  </conditionalFormatting>
  <conditionalFormatting sqref="AY36">
    <cfRule type="cellIs" dxfId="519" priority="540" operator="equal">
      <formula>1</formula>
    </cfRule>
    <cfRule type="cellIs" dxfId="518" priority="541" operator="equal">
      <formula>5</formula>
    </cfRule>
  </conditionalFormatting>
  <conditionalFormatting sqref="U36">
    <cfRule type="cellIs" dxfId="517" priority="507" operator="equal">
      <formula>1</formula>
    </cfRule>
  </conditionalFormatting>
  <conditionalFormatting sqref="U36">
    <cfRule type="cellIs" dxfId="516" priority="505" operator="between">
      <formula>4</formula>
      <formula>5</formula>
    </cfRule>
    <cfRule type="cellIs" dxfId="515" priority="506" operator="between">
      <formula>2</formula>
      <formula>3</formula>
    </cfRule>
  </conditionalFormatting>
  <conditionalFormatting sqref="Z36">
    <cfRule type="cellIs" dxfId="514" priority="551" operator="equal">
      <formula>2</formula>
    </cfRule>
    <cfRule type="cellIs" dxfId="513" priority="552" operator="equal">
      <formula>3</formula>
    </cfRule>
    <cfRule type="cellIs" dxfId="512" priority="553" operator="equal">
      <formula>4</formula>
    </cfRule>
  </conditionalFormatting>
  <conditionalFormatting sqref="AK36">
    <cfRule type="cellIs" dxfId="511" priority="503" operator="equal">
      <formula>4</formula>
    </cfRule>
    <cfRule type="cellIs" dxfId="510" priority="504" operator="equal">
      <formula>2</formula>
    </cfRule>
  </conditionalFormatting>
  <conditionalFormatting sqref="BG36">
    <cfRule type="cellIs" dxfId="509" priority="502" operator="equal">
      <formula>5</formula>
    </cfRule>
    <cfRule type="cellIs" dxfId="508" priority="556" operator="equal">
      <formula>1</formula>
    </cfRule>
    <cfRule type="cellIs" dxfId="507" priority="557" operator="equal">
      <formula>2</formula>
    </cfRule>
    <cfRule type="cellIs" dxfId="506" priority="558" operator="equal">
      <formula>4</formula>
    </cfRule>
  </conditionalFormatting>
  <conditionalFormatting sqref="BM36">
    <cfRule type="cellIs" dxfId="505" priority="501" operator="between">
      <formula>4</formula>
      <formula>5</formula>
    </cfRule>
    <cfRule type="cellIs" dxfId="504" priority="519" operator="equal">
      <formula>2</formula>
    </cfRule>
    <cfRule type="cellIs" dxfId="503" priority="520" operator="equal">
      <formula>1</formula>
    </cfRule>
  </conditionalFormatting>
  <conditionalFormatting sqref="BS36">
    <cfRule type="cellIs" dxfId="502" priority="498" operator="equal">
      <formula>5</formula>
    </cfRule>
    <cfRule type="cellIs" dxfId="501" priority="499" operator="between">
      <formula>2</formula>
      <formula>4</formula>
    </cfRule>
    <cfRule type="cellIs" dxfId="500" priority="500" operator="equal">
      <formula>1</formula>
    </cfRule>
  </conditionalFormatting>
  <conditionalFormatting sqref="BT36">
    <cfRule type="cellIs" dxfId="499" priority="495" operator="between">
      <formula>4</formula>
      <formula>5</formula>
    </cfRule>
    <cfRule type="cellIs" dxfId="498" priority="496" operator="between">
      <formula>2</formula>
      <formula>3</formula>
    </cfRule>
    <cfRule type="cellIs" dxfId="497" priority="497" operator="equal">
      <formula>1</formula>
    </cfRule>
  </conditionalFormatting>
  <conditionalFormatting sqref="BU36">
    <cfRule type="cellIs" dxfId="496" priority="492" operator="between">
      <formula>4</formula>
      <formula>5</formula>
    </cfRule>
    <cfRule type="cellIs" dxfId="495" priority="493" operator="equal">
      <formula>3</formula>
    </cfRule>
    <cfRule type="cellIs" dxfId="494" priority="494" operator="between">
      <formula>1</formula>
      <formula>2</formula>
    </cfRule>
  </conditionalFormatting>
  <conditionalFormatting sqref="M36">
    <cfRule type="cellIs" dxfId="493" priority="490" operator="equal">
      <formula>1</formula>
    </cfRule>
    <cfRule type="cellIs" dxfId="492" priority="491" operator="equal">
      <formula>5</formula>
    </cfRule>
  </conditionalFormatting>
  <conditionalFormatting sqref="AF36">
    <cfRule type="cellIs" dxfId="491" priority="561" operator="equal">
      <formula>1</formula>
    </cfRule>
    <cfRule type="cellIs" dxfId="490" priority="562" operator="equal">
      <formula>3</formula>
    </cfRule>
    <cfRule type="cellIs" dxfId="489" priority="563" operator="equal">
      <formula>5</formula>
    </cfRule>
  </conditionalFormatting>
  <conditionalFormatting sqref="AE36">
    <cfRule type="cellIs" dxfId="488" priority="487" operator="equal">
      <formula>1</formula>
    </cfRule>
    <cfRule type="cellIs" dxfId="487" priority="488" operator="equal">
      <formula>3</formula>
    </cfRule>
    <cfRule type="cellIs" dxfId="486" priority="489" operator="equal">
      <formula>5</formula>
    </cfRule>
  </conditionalFormatting>
  <conditionalFormatting sqref="R36">
    <cfRule type="cellIs" dxfId="485" priority="484" operator="equal">
      <formula>1</formula>
    </cfRule>
    <cfRule type="cellIs" dxfId="484" priority="485" operator="equal">
      <formula>3</formula>
    </cfRule>
    <cfRule type="cellIs" dxfId="483" priority="486" operator="equal">
      <formula>5</formula>
    </cfRule>
  </conditionalFormatting>
  <conditionalFormatting sqref="T36">
    <cfRule type="cellIs" dxfId="482" priority="481" operator="equal">
      <formula>1</formula>
    </cfRule>
    <cfRule type="cellIs" dxfId="481" priority="482" operator="equal">
      <formula>3</formula>
    </cfRule>
    <cfRule type="cellIs" dxfId="480" priority="483" operator="equal">
      <formula>5</formula>
    </cfRule>
  </conditionalFormatting>
  <conditionalFormatting sqref="Y36">
    <cfRule type="cellIs" dxfId="479" priority="478" operator="equal">
      <formula>1</formula>
    </cfRule>
    <cfRule type="cellIs" dxfId="478" priority="479" operator="equal">
      <formula>3</formula>
    </cfRule>
    <cfRule type="cellIs" dxfId="477" priority="480" operator="equal">
      <formula>5</formula>
    </cfRule>
  </conditionalFormatting>
  <conditionalFormatting sqref="BI36">
    <cfRule type="cellIs" dxfId="476" priority="477" operator="equal">
      <formula>4</formula>
    </cfRule>
  </conditionalFormatting>
  <conditionalFormatting sqref="P37 X37 AH37 BC37">
    <cfRule type="cellIs" dxfId="475" priority="470" operator="between">
      <formula>1</formula>
      <formula>2</formula>
    </cfRule>
    <cfRule type="cellIs" dxfId="474" priority="475" operator="equal">
      <formula>3</formula>
    </cfRule>
    <cfRule type="cellIs" dxfId="473" priority="476" operator="between">
      <formula>5</formula>
      <formula>4</formula>
    </cfRule>
  </conditionalFormatting>
  <conditionalFormatting sqref="G37">
    <cfRule type="cellIs" dxfId="472" priority="466" operator="lessThan">
      <formula>4</formula>
    </cfRule>
  </conditionalFormatting>
  <conditionalFormatting sqref="I37">
    <cfRule type="cellIs" dxfId="471" priority="465" operator="lessThan">
      <formula>0.25</formula>
    </cfRule>
  </conditionalFormatting>
  <conditionalFormatting sqref="BI37">
    <cfRule type="cellIs" dxfId="470" priority="445" operator="between">
      <formula>1</formula>
      <formula>2</formula>
    </cfRule>
    <cfRule type="cellIs" dxfId="469" priority="460" operator="equal">
      <formula>5</formula>
    </cfRule>
    <cfRule type="cellIs" dxfId="468" priority="461" operator="equal">
      <formula>3</formula>
    </cfRule>
  </conditionalFormatting>
  <conditionalFormatting sqref="W37 AI37">
    <cfRule type="cellIs" dxfId="467" priority="438" operator="equal">
      <formula>1</formula>
    </cfRule>
    <cfRule type="cellIs" dxfId="466" priority="439" operator="equal">
      <formula>3</formula>
    </cfRule>
    <cfRule type="cellIs" dxfId="465" priority="440" operator="between">
      <formula>4</formula>
      <formula>5</formula>
    </cfRule>
  </conditionalFormatting>
  <conditionalFormatting sqref="AM37 AW37 BJ37:BK37 CK37">
    <cfRule type="cellIs" dxfId="464" priority="432" operator="equal">
      <formula>5</formula>
    </cfRule>
    <cfRule type="cellIs" dxfId="463" priority="433" operator="equal">
      <formula>3</formula>
    </cfRule>
    <cfRule type="cellIs" dxfId="462" priority="434" operator="equal">
      <formula>1</formula>
    </cfRule>
  </conditionalFormatting>
  <conditionalFormatting sqref="AZ37 AV37 BD37 BL37 BN37">
    <cfRule type="cellIs" dxfId="461" priority="422" operator="equal">
      <formula>1</formula>
    </cfRule>
    <cfRule type="cellIs" dxfId="460" priority="423" operator="between">
      <formula>2</formula>
      <formula>3</formula>
    </cfRule>
    <cfRule type="cellIs" dxfId="459" priority="424" operator="between">
      <formula>5</formula>
      <formula>4</formula>
    </cfRule>
  </conditionalFormatting>
  <conditionalFormatting sqref="AB37">
    <cfRule type="cellIs" dxfId="458" priority="471" operator="equal">
      <formula>1</formula>
    </cfRule>
    <cfRule type="cellIs" dxfId="457" priority="472" operator="equal">
      <formula>2</formula>
    </cfRule>
    <cfRule type="cellIs" dxfId="456" priority="473" operator="equal">
      <formula>3</formula>
    </cfRule>
    <cfRule type="cellIs" dxfId="455" priority="474" operator="between">
      <formula>4</formula>
      <formula>5</formula>
    </cfRule>
  </conditionalFormatting>
  <conditionalFormatting sqref="AC37 BQ37 S37">
    <cfRule type="cellIs" dxfId="454" priority="441" operator="between">
      <formula>1</formula>
      <formula>2</formula>
    </cfRule>
    <cfRule type="cellIs" dxfId="453" priority="442" operator="equal">
      <formula>3</formula>
    </cfRule>
    <cfRule type="cellIs" dxfId="452" priority="443" operator="equal">
      <formula>5</formula>
    </cfRule>
  </conditionalFormatting>
  <conditionalFormatting sqref="AO37">
    <cfRule type="cellIs" dxfId="451" priority="451" operator="equal">
      <formula>1</formula>
    </cfRule>
    <cfRule type="cellIs" dxfId="450" priority="452" operator="between">
      <formula>2</formula>
      <formula>3</formula>
    </cfRule>
    <cfRule type="cellIs" dxfId="449" priority="453" operator="between">
      <formula>5</formula>
      <formula>4</formula>
    </cfRule>
  </conditionalFormatting>
  <conditionalFormatting sqref="AN37">
    <cfRule type="cellIs" dxfId="448" priority="454" operator="between">
      <formula>1</formula>
      <formula>2</formula>
    </cfRule>
    <cfRule type="cellIs" dxfId="447" priority="455" operator="between">
      <formula>3</formula>
      <formula>4</formula>
    </cfRule>
    <cfRule type="cellIs" dxfId="446" priority="456" operator="equal">
      <formula>5</formula>
    </cfRule>
  </conditionalFormatting>
  <conditionalFormatting sqref="AP37">
    <cfRule type="cellIs" dxfId="445" priority="435" operator="between">
      <formula>5</formula>
      <formula>4</formula>
    </cfRule>
    <cfRule type="cellIs" dxfId="444" priority="436" operator="between">
      <formula>3</formula>
      <formula>2</formula>
    </cfRule>
    <cfRule type="cellIs" dxfId="443" priority="437" operator="equal">
      <formula>1</formula>
    </cfRule>
  </conditionalFormatting>
  <conditionalFormatting sqref="BA37 AQ37 O37 BF37 BP37">
    <cfRule type="cellIs" dxfId="442" priority="448" operator="equal">
      <formula>1</formula>
    </cfRule>
    <cfRule type="cellIs" dxfId="441" priority="449" operator="between">
      <formula>2</formula>
      <formula>4</formula>
    </cfRule>
    <cfRule type="cellIs" dxfId="440" priority="450" operator="equal">
      <formula>5</formula>
    </cfRule>
  </conditionalFormatting>
  <conditionalFormatting sqref="AR37">
    <cfRule type="cellIs" dxfId="439" priority="418" operator="between">
      <formula>5</formula>
      <formula>4</formula>
    </cfRule>
    <cfRule type="cellIs" dxfId="438" priority="419" operator="equal">
      <formula>3</formula>
    </cfRule>
    <cfRule type="cellIs" dxfId="437" priority="420" operator="equal">
      <formula>2</formula>
    </cfRule>
    <cfRule type="cellIs" dxfId="436" priority="421" operator="equal">
      <formula>1</formula>
    </cfRule>
  </conditionalFormatting>
  <conditionalFormatting sqref="AT37">
    <cfRule type="cellIs" dxfId="435" priority="414" operator="equal">
      <formula>5</formula>
    </cfRule>
    <cfRule type="cellIs" dxfId="434" priority="415" operator="between">
      <formula>3</formula>
      <formula>4</formula>
    </cfRule>
    <cfRule type="cellIs" dxfId="433" priority="416" operator="equal">
      <formula>2</formula>
    </cfRule>
    <cfRule type="cellIs" dxfId="432" priority="417" operator="equal">
      <formula>1</formula>
    </cfRule>
  </conditionalFormatting>
  <conditionalFormatting sqref="AU37">
    <cfRule type="cellIs" dxfId="431" priority="430" operator="equal">
      <formula>1</formula>
    </cfRule>
    <cfRule type="cellIs" dxfId="430" priority="431" operator="between">
      <formula>2</formula>
      <formula>3</formula>
    </cfRule>
    <cfRule type="cellIs" dxfId="429" priority="444" operator="equal">
      <formula>5</formula>
    </cfRule>
  </conditionalFormatting>
  <conditionalFormatting sqref="AX37">
    <cfRule type="cellIs" dxfId="428" priority="427" operator="equal">
      <formula>1</formula>
    </cfRule>
    <cfRule type="cellIs" dxfId="427" priority="428" operator="between">
      <formula>3</formula>
      <formula>2</formula>
    </cfRule>
    <cfRule type="cellIs" dxfId="426" priority="429" operator="equal">
      <formula>5</formula>
    </cfRule>
  </conditionalFormatting>
  <conditionalFormatting sqref="AY37">
    <cfRule type="cellIs" dxfId="425" priority="446" operator="equal">
      <formula>1</formula>
    </cfRule>
    <cfRule type="cellIs" dxfId="424" priority="447" operator="equal">
      <formula>5</formula>
    </cfRule>
  </conditionalFormatting>
  <conditionalFormatting sqref="U37">
    <cfRule type="cellIs" dxfId="423" priority="413" operator="equal">
      <formula>1</formula>
    </cfRule>
  </conditionalFormatting>
  <conditionalFormatting sqref="U37">
    <cfRule type="cellIs" dxfId="422" priority="411" operator="between">
      <formula>4</formula>
      <formula>5</formula>
    </cfRule>
    <cfRule type="cellIs" dxfId="421" priority="412" operator="between">
      <formula>2</formula>
      <formula>3</formula>
    </cfRule>
  </conditionalFormatting>
  <conditionalFormatting sqref="Z37">
    <cfRule type="cellIs" dxfId="420" priority="457" operator="equal">
      <formula>2</formula>
    </cfRule>
    <cfRule type="cellIs" dxfId="419" priority="458" operator="equal">
      <formula>3</formula>
    </cfRule>
    <cfRule type="cellIs" dxfId="418" priority="459" operator="equal">
      <formula>4</formula>
    </cfRule>
  </conditionalFormatting>
  <conditionalFormatting sqref="AK37">
    <cfRule type="cellIs" dxfId="417" priority="409" operator="equal">
      <formula>4</formula>
    </cfRule>
    <cfRule type="cellIs" dxfId="416" priority="410" operator="equal">
      <formula>2</formula>
    </cfRule>
  </conditionalFormatting>
  <conditionalFormatting sqref="BG37">
    <cfRule type="cellIs" dxfId="415" priority="408" operator="equal">
      <formula>5</formula>
    </cfRule>
    <cfRule type="cellIs" dxfId="414" priority="462" operator="equal">
      <formula>1</formula>
    </cfRule>
    <cfRule type="cellIs" dxfId="413" priority="463" operator="equal">
      <formula>2</formula>
    </cfRule>
    <cfRule type="cellIs" dxfId="412" priority="464" operator="equal">
      <formula>4</formula>
    </cfRule>
  </conditionalFormatting>
  <conditionalFormatting sqref="BM37">
    <cfRule type="cellIs" dxfId="411" priority="407" operator="between">
      <formula>4</formula>
      <formula>5</formula>
    </cfRule>
    <cfRule type="cellIs" dxfId="410" priority="425" operator="equal">
      <formula>2</formula>
    </cfRule>
    <cfRule type="cellIs" dxfId="409" priority="426" operator="equal">
      <formula>1</formula>
    </cfRule>
  </conditionalFormatting>
  <conditionalFormatting sqref="BS37">
    <cfRule type="cellIs" dxfId="408" priority="404" operator="equal">
      <formula>5</formula>
    </cfRule>
    <cfRule type="cellIs" dxfId="407" priority="405" operator="between">
      <formula>2</formula>
      <formula>4</formula>
    </cfRule>
    <cfRule type="cellIs" dxfId="406" priority="406" operator="equal">
      <formula>1</formula>
    </cfRule>
  </conditionalFormatting>
  <conditionalFormatting sqref="BT37">
    <cfRule type="cellIs" dxfId="405" priority="401" operator="between">
      <formula>4</formula>
      <formula>5</formula>
    </cfRule>
    <cfRule type="cellIs" dxfId="404" priority="402" operator="between">
      <formula>2</formula>
      <formula>3</formula>
    </cfRule>
    <cfRule type="cellIs" dxfId="403" priority="403" operator="equal">
      <formula>1</formula>
    </cfRule>
  </conditionalFormatting>
  <conditionalFormatting sqref="BU37">
    <cfRule type="cellIs" dxfId="402" priority="398" operator="between">
      <formula>4</formula>
      <formula>5</formula>
    </cfRule>
    <cfRule type="cellIs" dxfId="401" priority="399" operator="equal">
      <formula>3</formula>
    </cfRule>
    <cfRule type="cellIs" dxfId="400" priority="400" operator="between">
      <formula>1</formula>
      <formula>2</formula>
    </cfRule>
  </conditionalFormatting>
  <conditionalFormatting sqref="M37">
    <cfRule type="cellIs" dxfId="399" priority="396" operator="equal">
      <formula>1</formula>
    </cfRule>
    <cfRule type="cellIs" dxfId="398" priority="397" operator="equal">
      <formula>5</formula>
    </cfRule>
  </conditionalFormatting>
  <conditionalFormatting sqref="AF37">
    <cfRule type="cellIs" dxfId="397" priority="467" operator="equal">
      <formula>1</formula>
    </cfRule>
    <cfRule type="cellIs" dxfId="396" priority="468" operator="equal">
      <formula>3</formula>
    </cfRule>
    <cfRule type="cellIs" dxfId="395" priority="469" operator="equal">
      <formula>5</formula>
    </cfRule>
  </conditionalFormatting>
  <conditionalFormatting sqref="AE37">
    <cfRule type="cellIs" dxfId="394" priority="393" operator="equal">
      <formula>1</formula>
    </cfRule>
    <cfRule type="cellIs" dxfId="393" priority="394" operator="equal">
      <formula>3</formula>
    </cfRule>
    <cfRule type="cellIs" dxfId="392" priority="395" operator="equal">
      <formula>5</formula>
    </cfRule>
  </conditionalFormatting>
  <conditionalFormatting sqref="R37">
    <cfRule type="cellIs" dxfId="391" priority="390" operator="equal">
      <formula>1</formula>
    </cfRule>
    <cfRule type="cellIs" dxfId="390" priority="391" operator="equal">
      <formula>3</formula>
    </cfRule>
    <cfRule type="cellIs" dxfId="389" priority="392" operator="equal">
      <formula>5</formula>
    </cfRule>
  </conditionalFormatting>
  <conditionalFormatting sqref="T37">
    <cfRule type="cellIs" dxfId="388" priority="387" operator="equal">
      <formula>1</formula>
    </cfRule>
    <cfRule type="cellIs" dxfId="387" priority="388" operator="equal">
      <formula>3</formula>
    </cfRule>
    <cfRule type="cellIs" dxfId="386" priority="389" operator="equal">
      <formula>5</formula>
    </cfRule>
  </conditionalFormatting>
  <conditionalFormatting sqref="Y37">
    <cfRule type="cellIs" dxfId="385" priority="384" operator="equal">
      <formula>1</formula>
    </cfRule>
    <cfRule type="cellIs" dxfId="384" priority="385" operator="equal">
      <formula>3</formula>
    </cfRule>
    <cfRule type="cellIs" dxfId="383" priority="386" operator="equal">
      <formula>5</formula>
    </cfRule>
  </conditionalFormatting>
  <conditionalFormatting sqref="BI37">
    <cfRule type="cellIs" dxfId="382" priority="383" operator="equal">
      <formula>4</formula>
    </cfRule>
  </conditionalFormatting>
  <conditionalFormatting sqref="BC38:BC41 AH38:AH41 X38:X41 P38:P41">
    <cfRule type="cellIs" dxfId="381" priority="376" operator="between">
      <formula>1</formula>
      <formula>2</formula>
    </cfRule>
    <cfRule type="cellIs" dxfId="380" priority="381" operator="equal">
      <formula>3</formula>
    </cfRule>
    <cfRule type="cellIs" dxfId="379" priority="382" operator="between">
      <formula>5</formula>
      <formula>4</formula>
    </cfRule>
  </conditionalFormatting>
  <conditionalFormatting sqref="G38:G41">
    <cfRule type="cellIs" dxfId="378" priority="372" operator="lessThan">
      <formula>4</formula>
    </cfRule>
  </conditionalFormatting>
  <conditionalFormatting sqref="I38:I41">
    <cfRule type="cellIs" dxfId="377" priority="371" operator="lessThan">
      <formula>0.25</formula>
    </cfRule>
  </conditionalFormatting>
  <conditionalFormatting sqref="BI38:BI41">
    <cfRule type="cellIs" dxfId="376" priority="351" operator="between">
      <formula>1</formula>
      <formula>2</formula>
    </cfRule>
    <cfRule type="cellIs" dxfId="375" priority="366" operator="equal">
      <formula>5</formula>
    </cfRule>
    <cfRule type="cellIs" dxfId="374" priority="367" operator="equal">
      <formula>3</formula>
    </cfRule>
  </conditionalFormatting>
  <conditionalFormatting sqref="AI38:AI41 W38:W41">
    <cfRule type="cellIs" dxfId="373" priority="344" operator="equal">
      <formula>1</formula>
    </cfRule>
    <cfRule type="cellIs" dxfId="372" priority="345" operator="equal">
      <formula>3</formula>
    </cfRule>
    <cfRule type="cellIs" dxfId="371" priority="346" operator="between">
      <formula>4</formula>
      <formula>5</formula>
    </cfRule>
  </conditionalFormatting>
  <conditionalFormatting sqref="CK38:CK41 BJ38:BK41 AW38:AW41 AM38:AM41">
    <cfRule type="cellIs" dxfId="370" priority="338" operator="equal">
      <formula>5</formula>
    </cfRule>
    <cfRule type="cellIs" dxfId="369" priority="339" operator="equal">
      <formula>3</formula>
    </cfRule>
    <cfRule type="cellIs" dxfId="368" priority="340" operator="equal">
      <formula>1</formula>
    </cfRule>
  </conditionalFormatting>
  <conditionalFormatting sqref="BN38:BN41 BL38:BL41 BD38:BD41 AV38:AV41 AZ38:AZ41">
    <cfRule type="cellIs" dxfId="367" priority="328" operator="equal">
      <formula>1</formula>
    </cfRule>
    <cfRule type="cellIs" dxfId="366" priority="329" operator="between">
      <formula>2</formula>
      <formula>3</formula>
    </cfRule>
    <cfRule type="cellIs" dxfId="365" priority="330" operator="between">
      <formula>5</formula>
      <formula>4</formula>
    </cfRule>
  </conditionalFormatting>
  <conditionalFormatting sqref="AB38:AB41">
    <cfRule type="cellIs" dxfId="364" priority="377" operator="equal">
      <formula>1</formula>
    </cfRule>
    <cfRule type="cellIs" dxfId="363" priority="378" operator="equal">
      <formula>2</formula>
    </cfRule>
    <cfRule type="cellIs" dxfId="362" priority="379" operator="equal">
      <formula>3</formula>
    </cfRule>
    <cfRule type="cellIs" dxfId="361" priority="380" operator="between">
      <formula>4</formula>
      <formula>5</formula>
    </cfRule>
  </conditionalFormatting>
  <conditionalFormatting sqref="AC38 S38:S41 BQ38:BQ41">
    <cfRule type="cellIs" dxfId="360" priority="347" operator="between">
      <formula>1</formula>
      <formula>2</formula>
    </cfRule>
    <cfRule type="cellIs" dxfId="359" priority="348" operator="equal">
      <formula>3</formula>
    </cfRule>
    <cfRule type="cellIs" dxfId="358" priority="349" operator="equal">
      <formula>5</formula>
    </cfRule>
  </conditionalFormatting>
  <conditionalFormatting sqref="AO38:AO41">
    <cfRule type="cellIs" dxfId="357" priority="357" operator="equal">
      <formula>1</formula>
    </cfRule>
    <cfRule type="cellIs" dxfId="356" priority="358" operator="between">
      <formula>2</formula>
      <formula>3</formula>
    </cfRule>
    <cfRule type="cellIs" dxfId="355" priority="359" operator="between">
      <formula>5</formula>
      <formula>4</formula>
    </cfRule>
  </conditionalFormatting>
  <conditionalFormatting sqref="AN38:AN41">
    <cfRule type="cellIs" dxfId="354" priority="360" operator="between">
      <formula>1</formula>
      <formula>2</formula>
    </cfRule>
    <cfRule type="cellIs" dxfId="353" priority="361" operator="between">
      <formula>3</formula>
      <formula>4</formula>
    </cfRule>
    <cfRule type="cellIs" dxfId="352" priority="362" operator="equal">
      <formula>5</formula>
    </cfRule>
  </conditionalFormatting>
  <conditionalFormatting sqref="AP38:AP41">
    <cfRule type="cellIs" dxfId="351" priority="341" operator="between">
      <formula>5</formula>
      <formula>4</formula>
    </cfRule>
    <cfRule type="cellIs" dxfId="350" priority="342" operator="between">
      <formula>3</formula>
      <formula>2</formula>
    </cfRule>
    <cfRule type="cellIs" dxfId="349" priority="343" operator="equal">
      <formula>1</formula>
    </cfRule>
  </conditionalFormatting>
  <conditionalFormatting sqref="BP38:BP41 BF38:BF41 O38:O41 AQ38:AQ41 BA38:BA41">
    <cfRule type="cellIs" dxfId="348" priority="354" operator="equal">
      <formula>1</formula>
    </cfRule>
    <cfRule type="cellIs" dxfId="347" priority="355" operator="between">
      <formula>2</formula>
      <formula>4</formula>
    </cfRule>
    <cfRule type="cellIs" dxfId="346" priority="356" operator="equal">
      <formula>5</formula>
    </cfRule>
  </conditionalFormatting>
  <conditionalFormatting sqref="AR38:AR41">
    <cfRule type="cellIs" dxfId="345" priority="324" operator="between">
      <formula>5</formula>
      <formula>4</formula>
    </cfRule>
    <cfRule type="cellIs" dxfId="344" priority="325" operator="equal">
      <formula>3</formula>
    </cfRule>
    <cfRule type="cellIs" dxfId="343" priority="326" operator="equal">
      <formula>2</formula>
    </cfRule>
    <cfRule type="cellIs" dxfId="342" priority="327" operator="equal">
      <formula>1</formula>
    </cfRule>
  </conditionalFormatting>
  <conditionalFormatting sqref="AT38:AT41">
    <cfRule type="cellIs" dxfId="341" priority="320" operator="equal">
      <formula>5</formula>
    </cfRule>
    <cfRule type="cellIs" dxfId="340" priority="321" operator="between">
      <formula>3</formula>
      <formula>4</formula>
    </cfRule>
    <cfRule type="cellIs" dxfId="339" priority="322" operator="equal">
      <formula>2</formula>
    </cfRule>
    <cfRule type="cellIs" dxfId="338" priority="323" operator="equal">
      <formula>1</formula>
    </cfRule>
  </conditionalFormatting>
  <conditionalFormatting sqref="AU38:AU41">
    <cfRule type="cellIs" dxfId="337" priority="336" operator="equal">
      <formula>1</formula>
    </cfRule>
    <cfRule type="cellIs" dxfId="336" priority="337" operator="between">
      <formula>2</formula>
      <formula>3</formula>
    </cfRule>
    <cfRule type="cellIs" dxfId="335" priority="350" operator="equal">
      <formula>5</formula>
    </cfRule>
  </conditionalFormatting>
  <conditionalFormatting sqref="AX38:AX41">
    <cfRule type="cellIs" dxfId="334" priority="333" operator="equal">
      <formula>1</formula>
    </cfRule>
    <cfRule type="cellIs" dxfId="333" priority="334" operator="between">
      <formula>3</formula>
      <formula>2</formula>
    </cfRule>
    <cfRule type="cellIs" dxfId="332" priority="335" operator="equal">
      <formula>5</formula>
    </cfRule>
  </conditionalFormatting>
  <conditionalFormatting sqref="AY38:AY41">
    <cfRule type="cellIs" dxfId="331" priority="352" operator="equal">
      <formula>1</formula>
    </cfRule>
    <cfRule type="cellIs" dxfId="330" priority="353" operator="equal">
      <formula>5</formula>
    </cfRule>
  </conditionalFormatting>
  <conditionalFormatting sqref="U38:U41">
    <cfRule type="cellIs" dxfId="329" priority="319" operator="equal">
      <formula>1</formula>
    </cfRule>
  </conditionalFormatting>
  <conditionalFormatting sqref="U38:U41">
    <cfRule type="cellIs" dxfId="328" priority="317" operator="between">
      <formula>4</formula>
      <formula>5</formula>
    </cfRule>
    <cfRule type="cellIs" dxfId="327" priority="318" operator="between">
      <formula>2</formula>
      <formula>3</formula>
    </cfRule>
  </conditionalFormatting>
  <conditionalFormatting sqref="Z38:Z41">
    <cfRule type="cellIs" dxfId="326" priority="363" operator="equal">
      <formula>2</formula>
    </cfRule>
    <cfRule type="cellIs" dxfId="325" priority="364" operator="equal">
      <formula>3</formula>
    </cfRule>
    <cfRule type="cellIs" dxfId="324" priority="365" operator="equal">
      <formula>4</formula>
    </cfRule>
  </conditionalFormatting>
  <conditionalFormatting sqref="AK38:AK41">
    <cfRule type="cellIs" dxfId="323" priority="315" operator="equal">
      <formula>4</formula>
    </cfRule>
    <cfRule type="cellIs" dxfId="322" priority="316" operator="equal">
      <formula>2</formula>
    </cfRule>
  </conditionalFormatting>
  <conditionalFormatting sqref="BG38:BG41">
    <cfRule type="cellIs" dxfId="321" priority="314" operator="equal">
      <formula>5</formula>
    </cfRule>
    <cfRule type="cellIs" dxfId="320" priority="368" operator="equal">
      <formula>1</formula>
    </cfRule>
    <cfRule type="cellIs" dxfId="319" priority="369" operator="equal">
      <formula>2</formula>
    </cfRule>
    <cfRule type="cellIs" dxfId="318" priority="370" operator="equal">
      <formula>4</formula>
    </cfRule>
  </conditionalFormatting>
  <conditionalFormatting sqref="BM38:BM41">
    <cfRule type="cellIs" dxfId="317" priority="313" operator="between">
      <formula>4</formula>
      <formula>5</formula>
    </cfRule>
    <cfRule type="cellIs" dxfId="316" priority="331" operator="equal">
      <formula>2</formula>
    </cfRule>
    <cfRule type="cellIs" dxfId="315" priority="332" operator="equal">
      <formula>1</formula>
    </cfRule>
  </conditionalFormatting>
  <conditionalFormatting sqref="BS38:BS41">
    <cfRule type="cellIs" dxfId="314" priority="310" operator="equal">
      <formula>5</formula>
    </cfRule>
    <cfRule type="cellIs" dxfId="313" priority="311" operator="between">
      <formula>2</formula>
      <formula>4</formula>
    </cfRule>
    <cfRule type="cellIs" dxfId="312" priority="312" operator="equal">
      <formula>1</formula>
    </cfRule>
  </conditionalFormatting>
  <conditionalFormatting sqref="BT38:BT41">
    <cfRule type="cellIs" dxfId="311" priority="307" operator="between">
      <formula>4</formula>
      <formula>5</formula>
    </cfRule>
    <cfRule type="cellIs" dxfId="310" priority="308" operator="between">
      <formula>2</formula>
      <formula>3</formula>
    </cfRule>
    <cfRule type="cellIs" dxfId="309" priority="309" operator="equal">
      <formula>1</formula>
    </cfRule>
  </conditionalFormatting>
  <conditionalFormatting sqref="BU38:BU41">
    <cfRule type="cellIs" dxfId="308" priority="304" operator="between">
      <formula>4</formula>
      <formula>5</formula>
    </cfRule>
    <cfRule type="cellIs" dxfId="307" priority="305" operator="equal">
      <formula>3</formula>
    </cfRule>
    <cfRule type="cellIs" dxfId="306" priority="306" operator="between">
      <formula>1</formula>
      <formula>2</formula>
    </cfRule>
  </conditionalFormatting>
  <conditionalFormatting sqref="M38:M41">
    <cfRule type="cellIs" dxfId="305" priority="302" operator="equal">
      <formula>1</formula>
    </cfRule>
    <cfRule type="cellIs" dxfId="304" priority="303" operator="equal">
      <formula>5</formula>
    </cfRule>
  </conditionalFormatting>
  <conditionalFormatting sqref="AF38:AF41">
    <cfRule type="cellIs" dxfId="303" priority="373" operator="equal">
      <formula>1</formula>
    </cfRule>
    <cfRule type="cellIs" dxfId="302" priority="374" operator="equal">
      <formula>3</formula>
    </cfRule>
    <cfRule type="cellIs" dxfId="301" priority="375" operator="equal">
      <formula>5</formula>
    </cfRule>
  </conditionalFormatting>
  <conditionalFormatting sqref="AE38:AE41">
    <cfRule type="cellIs" dxfId="300" priority="299" operator="equal">
      <formula>1</formula>
    </cfRule>
    <cfRule type="cellIs" dxfId="299" priority="300" operator="equal">
      <formula>3</formula>
    </cfRule>
    <cfRule type="cellIs" dxfId="298" priority="301" operator="equal">
      <formula>5</formula>
    </cfRule>
  </conditionalFormatting>
  <conditionalFormatting sqref="R38:R41">
    <cfRule type="cellIs" dxfId="297" priority="296" operator="equal">
      <formula>1</formula>
    </cfRule>
    <cfRule type="cellIs" dxfId="296" priority="297" operator="equal">
      <formula>3</formula>
    </cfRule>
    <cfRule type="cellIs" dxfId="295" priority="298" operator="equal">
      <formula>5</formula>
    </cfRule>
  </conditionalFormatting>
  <conditionalFormatting sqref="T38:T41">
    <cfRule type="cellIs" dxfId="294" priority="293" operator="equal">
      <formula>1</formula>
    </cfRule>
    <cfRule type="cellIs" dxfId="293" priority="294" operator="equal">
      <formula>3</formula>
    </cfRule>
    <cfRule type="cellIs" dxfId="292" priority="295" operator="equal">
      <formula>5</formula>
    </cfRule>
  </conditionalFormatting>
  <conditionalFormatting sqref="Y38:Y41">
    <cfRule type="cellIs" dxfId="291" priority="290" operator="equal">
      <formula>1</formula>
    </cfRule>
    <cfRule type="cellIs" dxfId="290" priority="291" operator="equal">
      <formula>3</formula>
    </cfRule>
    <cfRule type="cellIs" dxfId="289" priority="292" operator="equal">
      <formula>5</formula>
    </cfRule>
  </conditionalFormatting>
  <conditionalFormatting sqref="BI38:BI41">
    <cfRule type="cellIs" dxfId="288" priority="289" operator="equal">
      <formula>4</formula>
    </cfRule>
  </conditionalFormatting>
  <conditionalFormatting sqref="P42:P43 X42:X43 AH42:AH43 BC42:BC43">
    <cfRule type="cellIs" dxfId="287" priority="282" operator="between">
      <formula>1</formula>
      <formula>2</formula>
    </cfRule>
    <cfRule type="cellIs" dxfId="286" priority="287" operator="equal">
      <formula>3</formula>
    </cfRule>
    <cfRule type="cellIs" dxfId="285" priority="288" operator="between">
      <formula>5</formula>
      <formula>4</formula>
    </cfRule>
  </conditionalFormatting>
  <conditionalFormatting sqref="G42:G43">
    <cfRule type="cellIs" dxfId="284" priority="278" operator="lessThan">
      <formula>4</formula>
    </cfRule>
  </conditionalFormatting>
  <conditionalFormatting sqref="I42:I43">
    <cfRule type="cellIs" dxfId="283" priority="277" operator="lessThan">
      <formula>0.25</formula>
    </cfRule>
  </conditionalFormatting>
  <conditionalFormatting sqref="BI42:BI43">
    <cfRule type="cellIs" dxfId="282" priority="257" operator="between">
      <formula>1</formula>
      <formula>2</formula>
    </cfRule>
    <cfRule type="cellIs" dxfId="281" priority="272" operator="equal">
      <formula>5</formula>
    </cfRule>
    <cfRule type="cellIs" dxfId="280" priority="273" operator="equal">
      <formula>3</formula>
    </cfRule>
  </conditionalFormatting>
  <conditionalFormatting sqref="W42:W43 AI42:AI43">
    <cfRule type="cellIs" dxfId="279" priority="250" operator="equal">
      <formula>1</formula>
    </cfRule>
    <cfRule type="cellIs" dxfId="278" priority="251" operator="equal">
      <formula>3</formula>
    </cfRule>
    <cfRule type="cellIs" dxfId="277" priority="252" operator="between">
      <formula>4</formula>
      <formula>5</formula>
    </cfRule>
  </conditionalFormatting>
  <conditionalFormatting sqref="AM42:AM43 AW42:AW43 BJ42:BK43 CK42:CK43">
    <cfRule type="cellIs" dxfId="276" priority="244" operator="equal">
      <formula>5</formula>
    </cfRule>
    <cfRule type="cellIs" dxfId="275" priority="245" operator="equal">
      <formula>3</formula>
    </cfRule>
    <cfRule type="cellIs" dxfId="274" priority="246" operator="equal">
      <formula>1</formula>
    </cfRule>
  </conditionalFormatting>
  <conditionalFormatting sqref="AZ42:AZ43 AV42:AV43 BD42:BD43 BL42:BL43 BN42:BN43">
    <cfRule type="cellIs" dxfId="273" priority="234" operator="equal">
      <formula>1</formula>
    </cfRule>
    <cfRule type="cellIs" dxfId="272" priority="235" operator="between">
      <formula>2</formula>
      <formula>3</formula>
    </cfRule>
    <cfRule type="cellIs" dxfId="271" priority="236" operator="between">
      <formula>5</formula>
      <formula>4</formula>
    </cfRule>
  </conditionalFormatting>
  <conditionalFormatting sqref="AB42:AB43">
    <cfRule type="cellIs" dxfId="270" priority="283" operator="equal">
      <formula>1</formula>
    </cfRule>
    <cfRule type="cellIs" dxfId="269" priority="284" operator="equal">
      <formula>2</formula>
    </cfRule>
    <cfRule type="cellIs" dxfId="268" priority="285" operator="equal">
      <formula>3</formula>
    </cfRule>
    <cfRule type="cellIs" dxfId="267" priority="286" operator="between">
      <formula>4</formula>
      <formula>5</formula>
    </cfRule>
  </conditionalFormatting>
  <conditionalFormatting sqref="AC43 BQ42:BQ43 S42:S43">
    <cfRule type="cellIs" dxfId="266" priority="253" operator="between">
      <formula>1</formula>
      <formula>2</formula>
    </cfRule>
    <cfRule type="cellIs" dxfId="265" priority="254" operator="equal">
      <formula>3</formula>
    </cfRule>
    <cfRule type="cellIs" dxfId="264" priority="255" operator="equal">
      <formula>5</formula>
    </cfRule>
  </conditionalFormatting>
  <conditionalFormatting sqref="AO42:AO43">
    <cfRule type="cellIs" dxfId="263" priority="263" operator="equal">
      <formula>1</formula>
    </cfRule>
    <cfRule type="cellIs" dxfId="262" priority="264" operator="between">
      <formula>2</formula>
      <formula>3</formula>
    </cfRule>
    <cfRule type="cellIs" dxfId="261" priority="265" operator="between">
      <formula>5</formula>
      <formula>4</formula>
    </cfRule>
  </conditionalFormatting>
  <conditionalFormatting sqref="AN42:AN43">
    <cfRule type="cellIs" dxfId="260" priority="266" operator="between">
      <formula>1</formula>
      <formula>2</formula>
    </cfRule>
    <cfRule type="cellIs" dxfId="259" priority="267" operator="between">
      <formula>3</formula>
      <formula>4</formula>
    </cfRule>
    <cfRule type="cellIs" dxfId="258" priority="268" operator="equal">
      <formula>5</formula>
    </cfRule>
  </conditionalFormatting>
  <conditionalFormatting sqref="AP42:AP43">
    <cfRule type="cellIs" dxfId="257" priority="247" operator="between">
      <formula>5</formula>
      <formula>4</formula>
    </cfRule>
    <cfRule type="cellIs" dxfId="256" priority="248" operator="between">
      <formula>3</formula>
      <formula>2</formula>
    </cfRule>
    <cfRule type="cellIs" dxfId="255" priority="249" operator="equal">
      <formula>1</formula>
    </cfRule>
  </conditionalFormatting>
  <conditionalFormatting sqref="BA42:BA43 AQ42:AQ43 O42:O43 BF42:BF43 BP42:BP43">
    <cfRule type="cellIs" dxfId="254" priority="260" operator="equal">
      <formula>1</formula>
    </cfRule>
    <cfRule type="cellIs" dxfId="253" priority="261" operator="between">
      <formula>2</formula>
      <formula>4</formula>
    </cfRule>
    <cfRule type="cellIs" dxfId="252" priority="262" operator="equal">
      <formula>5</formula>
    </cfRule>
  </conditionalFormatting>
  <conditionalFormatting sqref="AR42:AR43">
    <cfRule type="cellIs" dxfId="251" priority="230" operator="between">
      <formula>5</formula>
      <formula>4</formula>
    </cfRule>
    <cfRule type="cellIs" dxfId="250" priority="231" operator="equal">
      <formula>3</formula>
    </cfRule>
    <cfRule type="cellIs" dxfId="249" priority="232" operator="equal">
      <formula>2</formula>
    </cfRule>
    <cfRule type="cellIs" dxfId="248" priority="233" operator="equal">
      <formula>1</formula>
    </cfRule>
  </conditionalFormatting>
  <conditionalFormatting sqref="AT42:AT43">
    <cfRule type="cellIs" dxfId="247" priority="226" operator="equal">
      <formula>5</formula>
    </cfRule>
    <cfRule type="cellIs" dxfId="246" priority="227" operator="between">
      <formula>3</formula>
      <formula>4</formula>
    </cfRule>
    <cfRule type="cellIs" dxfId="245" priority="228" operator="equal">
      <formula>2</formula>
    </cfRule>
    <cfRule type="cellIs" dxfId="244" priority="229" operator="equal">
      <formula>1</formula>
    </cfRule>
  </conditionalFormatting>
  <conditionalFormatting sqref="AU42:AU43">
    <cfRule type="cellIs" dxfId="243" priority="242" operator="equal">
      <formula>1</formula>
    </cfRule>
    <cfRule type="cellIs" dxfId="242" priority="243" operator="between">
      <formula>2</formula>
      <formula>3</formula>
    </cfRule>
    <cfRule type="cellIs" dxfId="241" priority="256" operator="equal">
      <formula>5</formula>
    </cfRule>
  </conditionalFormatting>
  <conditionalFormatting sqref="AX42:AX43">
    <cfRule type="cellIs" dxfId="240" priority="239" operator="equal">
      <formula>1</formula>
    </cfRule>
    <cfRule type="cellIs" dxfId="239" priority="240" operator="between">
      <formula>3</formula>
      <formula>2</formula>
    </cfRule>
    <cfRule type="cellIs" dxfId="238" priority="241" operator="equal">
      <formula>5</formula>
    </cfRule>
  </conditionalFormatting>
  <conditionalFormatting sqref="AY42:AY43">
    <cfRule type="cellIs" dxfId="237" priority="258" operator="equal">
      <formula>1</formula>
    </cfRule>
    <cfRule type="cellIs" dxfId="236" priority="259" operator="equal">
      <formula>5</formula>
    </cfRule>
  </conditionalFormatting>
  <conditionalFormatting sqref="U42:U43">
    <cfRule type="cellIs" dxfId="235" priority="225" operator="equal">
      <formula>1</formula>
    </cfRule>
  </conditionalFormatting>
  <conditionalFormatting sqref="U42:U43">
    <cfRule type="cellIs" dxfId="234" priority="223" operator="between">
      <formula>4</formula>
      <formula>5</formula>
    </cfRule>
    <cfRule type="cellIs" dxfId="233" priority="224" operator="between">
      <formula>2</formula>
      <formula>3</formula>
    </cfRule>
  </conditionalFormatting>
  <conditionalFormatting sqref="Z42:Z43">
    <cfRule type="cellIs" dxfId="232" priority="269" operator="equal">
      <formula>2</formula>
    </cfRule>
    <cfRule type="cellIs" dxfId="231" priority="270" operator="equal">
      <formula>3</formula>
    </cfRule>
    <cfRule type="cellIs" dxfId="230" priority="271" operator="equal">
      <formula>4</formula>
    </cfRule>
  </conditionalFormatting>
  <conditionalFormatting sqref="AK42:AK43">
    <cfRule type="cellIs" dxfId="229" priority="221" operator="equal">
      <formula>4</formula>
    </cfRule>
    <cfRule type="cellIs" dxfId="228" priority="222" operator="equal">
      <formula>2</formula>
    </cfRule>
  </conditionalFormatting>
  <conditionalFormatting sqref="BG42:BG43">
    <cfRule type="cellIs" dxfId="227" priority="220" operator="equal">
      <formula>5</formula>
    </cfRule>
    <cfRule type="cellIs" dxfId="226" priority="274" operator="equal">
      <formula>1</formula>
    </cfRule>
    <cfRule type="cellIs" dxfId="225" priority="275" operator="equal">
      <formula>2</formula>
    </cfRule>
    <cfRule type="cellIs" dxfId="224" priority="276" operator="equal">
      <formula>4</formula>
    </cfRule>
  </conditionalFormatting>
  <conditionalFormatting sqref="BM42:BM43">
    <cfRule type="cellIs" dxfId="223" priority="219" operator="between">
      <formula>4</formula>
      <formula>5</formula>
    </cfRule>
    <cfRule type="cellIs" dxfId="222" priority="237" operator="equal">
      <formula>2</formula>
    </cfRule>
    <cfRule type="cellIs" dxfId="221" priority="238" operator="equal">
      <formula>1</formula>
    </cfRule>
  </conditionalFormatting>
  <conditionalFormatting sqref="BS42:BS43">
    <cfRule type="cellIs" dxfId="220" priority="216" operator="equal">
      <formula>5</formula>
    </cfRule>
    <cfRule type="cellIs" dxfId="219" priority="217" operator="between">
      <formula>2</formula>
      <formula>4</formula>
    </cfRule>
    <cfRule type="cellIs" dxfId="218" priority="218" operator="equal">
      <formula>1</formula>
    </cfRule>
  </conditionalFormatting>
  <conditionalFormatting sqref="BT42:BT43">
    <cfRule type="cellIs" dxfId="217" priority="213" operator="between">
      <formula>4</formula>
      <formula>5</formula>
    </cfRule>
    <cfRule type="cellIs" dxfId="216" priority="214" operator="between">
      <formula>2</formula>
      <formula>3</formula>
    </cfRule>
    <cfRule type="cellIs" dxfId="215" priority="215" operator="equal">
      <formula>1</formula>
    </cfRule>
  </conditionalFormatting>
  <conditionalFormatting sqref="BU42:BU43">
    <cfRule type="cellIs" dxfId="214" priority="210" operator="between">
      <formula>4</formula>
      <formula>5</formula>
    </cfRule>
    <cfRule type="cellIs" dxfId="213" priority="211" operator="equal">
      <formula>3</formula>
    </cfRule>
    <cfRule type="cellIs" dxfId="212" priority="212" operator="between">
      <formula>1</formula>
      <formula>2</formula>
    </cfRule>
  </conditionalFormatting>
  <conditionalFormatting sqref="M42:M43">
    <cfRule type="cellIs" dxfId="211" priority="208" operator="equal">
      <formula>1</formula>
    </cfRule>
    <cfRule type="cellIs" dxfId="210" priority="209" operator="equal">
      <formula>5</formula>
    </cfRule>
  </conditionalFormatting>
  <conditionalFormatting sqref="AF42:AF43">
    <cfRule type="cellIs" dxfId="209" priority="279" operator="equal">
      <formula>1</formula>
    </cfRule>
    <cfRule type="cellIs" dxfId="208" priority="280" operator="equal">
      <formula>3</formula>
    </cfRule>
    <cfRule type="cellIs" dxfId="207" priority="281" operator="equal">
      <formula>5</formula>
    </cfRule>
  </conditionalFormatting>
  <conditionalFormatting sqref="AE42:AE43">
    <cfRule type="cellIs" dxfId="206" priority="205" operator="equal">
      <formula>1</formula>
    </cfRule>
    <cfRule type="cellIs" dxfId="205" priority="206" operator="equal">
      <formula>3</formula>
    </cfRule>
    <cfRule type="cellIs" dxfId="204" priority="207" operator="equal">
      <formula>5</formula>
    </cfRule>
  </conditionalFormatting>
  <conditionalFormatting sqref="R42:R43">
    <cfRule type="cellIs" dxfId="203" priority="202" operator="equal">
      <formula>1</formula>
    </cfRule>
    <cfRule type="cellIs" dxfId="202" priority="203" operator="equal">
      <formula>3</formula>
    </cfRule>
    <cfRule type="cellIs" dxfId="201" priority="204" operator="equal">
      <formula>5</formula>
    </cfRule>
  </conditionalFormatting>
  <conditionalFormatting sqref="T42:T43">
    <cfRule type="cellIs" dxfId="200" priority="199" operator="equal">
      <formula>1</formula>
    </cfRule>
    <cfRule type="cellIs" dxfId="199" priority="200" operator="equal">
      <formula>3</formula>
    </cfRule>
    <cfRule type="cellIs" dxfId="198" priority="201" operator="equal">
      <formula>5</formula>
    </cfRule>
  </conditionalFormatting>
  <conditionalFormatting sqref="Y42:Y43">
    <cfRule type="cellIs" dxfId="197" priority="196" operator="equal">
      <formula>1</formula>
    </cfRule>
    <cfRule type="cellIs" dxfId="196" priority="197" operator="equal">
      <formula>3</formula>
    </cfRule>
    <cfRule type="cellIs" dxfId="195" priority="198" operator="equal">
      <formula>5</formula>
    </cfRule>
  </conditionalFormatting>
  <conditionalFormatting sqref="BI42:BI43">
    <cfRule type="cellIs" dxfId="194" priority="195" operator="equal">
      <formula>4</formula>
    </cfRule>
  </conditionalFormatting>
  <conditionalFormatting sqref="P44 X44 AH44 BC44">
    <cfRule type="cellIs" dxfId="193" priority="188" operator="between">
      <formula>1</formula>
      <formula>2</formula>
    </cfRule>
    <cfRule type="cellIs" dxfId="192" priority="193" operator="equal">
      <formula>3</formula>
    </cfRule>
    <cfRule type="cellIs" dxfId="191" priority="194" operator="between">
      <formula>5</formula>
      <formula>4</formula>
    </cfRule>
  </conditionalFormatting>
  <conditionalFormatting sqref="G44">
    <cfRule type="cellIs" dxfId="190" priority="184" operator="lessThan">
      <formula>4</formula>
    </cfRule>
  </conditionalFormatting>
  <conditionalFormatting sqref="I44">
    <cfRule type="cellIs" dxfId="189" priority="183" operator="lessThan">
      <formula>0.25</formula>
    </cfRule>
  </conditionalFormatting>
  <conditionalFormatting sqref="BI44">
    <cfRule type="cellIs" dxfId="188" priority="163" operator="between">
      <formula>1</formula>
      <formula>2</formula>
    </cfRule>
    <cfRule type="cellIs" dxfId="187" priority="178" operator="equal">
      <formula>5</formula>
    </cfRule>
    <cfRule type="cellIs" dxfId="186" priority="179" operator="equal">
      <formula>3</formula>
    </cfRule>
  </conditionalFormatting>
  <conditionalFormatting sqref="W44 AI44">
    <cfRule type="cellIs" dxfId="185" priority="156" operator="equal">
      <formula>1</formula>
    </cfRule>
    <cfRule type="cellIs" dxfId="184" priority="157" operator="equal">
      <formula>3</formula>
    </cfRule>
    <cfRule type="cellIs" dxfId="183" priority="158" operator="between">
      <formula>4</formula>
      <formula>5</formula>
    </cfRule>
  </conditionalFormatting>
  <conditionalFormatting sqref="AM44 AW44 BJ44:BK44 CK44">
    <cfRule type="cellIs" dxfId="182" priority="150" operator="equal">
      <formula>5</formula>
    </cfRule>
    <cfRule type="cellIs" dxfId="181" priority="151" operator="equal">
      <formula>3</formula>
    </cfRule>
    <cfRule type="cellIs" dxfId="180" priority="152" operator="equal">
      <formula>1</formula>
    </cfRule>
  </conditionalFormatting>
  <conditionalFormatting sqref="AZ44 AV44 BD44 BL44 BN44">
    <cfRule type="cellIs" dxfId="179" priority="140" operator="equal">
      <formula>1</formula>
    </cfRule>
    <cfRule type="cellIs" dxfId="178" priority="141" operator="between">
      <formula>2</formula>
      <formula>3</formula>
    </cfRule>
    <cfRule type="cellIs" dxfId="177" priority="142" operator="between">
      <formula>5</formula>
      <formula>4</formula>
    </cfRule>
  </conditionalFormatting>
  <conditionalFormatting sqref="AB44">
    <cfRule type="cellIs" dxfId="176" priority="189" operator="equal">
      <formula>1</formula>
    </cfRule>
    <cfRule type="cellIs" dxfId="175" priority="190" operator="equal">
      <formula>2</formula>
    </cfRule>
    <cfRule type="cellIs" dxfId="174" priority="191" operator="equal">
      <formula>3</formula>
    </cfRule>
    <cfRule type="cellIs" dxfId="173" priority="192" operator="between">
      <formula>4</formula>
      <formula>5</formula>
    </cfRule>
  </conditionalFormatting>
  <conditionalFormatting sqref="BQ44 S44">
    <cfRule type="cellIs" dxfId="172" priority="159" operator="between">
      <formula>1</formula>
      <formula>2</formula>
    </cfRule>
    <cfRule type="cellIs" dxfId="171" priority="160" operator="equal">
      <formula>3</formula>
    </cfRule>
    <cfRule type="cellIs" dxfId="170" priority="161" operator="equal">
      <formula>5</formula>
    </cfRule>
  </conditionalFormatting>
  <conditionalFormatting sqref="AO44">
    <cfRule type="cellIs" dxfId="169" priority="169" operator="equal">
      <formula>1</formula>
    </cfRule>
    <cfRule type="cellIs" dxfId="168" priority="170" operator="between">
      <formula>2</formula>
      <formula>3</formula>
    </cfRule>
    <cfRule type="cellIs" dxfId="167" priority="171" operator="between">
      <formula>5</formula>
      <formula>4</formula>
    </cfRule>
  </conditionalFormatting>
  <conditionalFormatting sqref="AN44">
    <cfRule type="cellIs" dxfId="166" priority="172" operator="between">
      <formula>1</formula>
      <formula>2</formula>
    </cfRule>
    <cfRule type="cellIs" dxfId="165" priority="173" operator="between">
      <formula>3</formula>
      <formula>4</formula>
    </cfRule>
    <cfRule type="cellIs" dxfId="164" priority="174" operator="equal">
      <formula>5</formula>
    </cfRule>
  </conditionalFormatting>
  <conditionalFormatting sqref="AP44">
    <cfRule type="cellIs" dxfId="163" priority="153" operator="between">
      <formula>5</formula>
      <formula>4</formula>
    </cfRule>
    <cfRule type="cellIs" dxfId="162" priority="154" operator="between">
      <formula>3</formula>
      <formula>2</formula>
    </cfRule>
    <cfRule type="cellIs" dxfId="161" priority="155" operator="equal">
      <formula>1</formula>
    </cfRule>
  </conditionalFormatting>
  <conditionalFormatting sqref="BA44 AQ44 O44 BF44 BP44">
    <cfRule type="cellIs" dxfId="160" priority="166" operator="equal">
      <formula>1</formula>
    </cfRule>
    <cfRule type="cellIs" dxfId="159" priority="167" operator="between">
      <formula>2</formula>
      <formula>4</formula>
    </cfRule>
    <cfRule type="cellIs" dxfId="158" priority="168" operator="equal">
      <formula>5</formula>
    </cfRule>
  </conditionalFormatting>
  <conditionalFormatting sqref="AR44">
    <cfRule type="cellIs" dxfId="157" priority="136" operator="between">
      <formula>5</formula>
      <formula>4</formula>
    </cfRule>
    <cfRule type="cellIs" dxfId="156" priority="137" operator="equal">
      <formula>3</formula>
    </cfRule>
    <cfRule type="cellIs" dxfId="155" priority="138" operator="equal">
      <formula>2</formula>
    </cfRule>
    <cfRule type="cellIs" dxfId="154" priority="139" operator="equal">
      <formula>1</formula>
    </cfRule>
  </conditionalFormatting>
  <conditionalFormatting sqref="AT44">
    <cfRule type="cellIs" dxfId="153" priority="132" operator="equal">
      <formula>5</formula>
    </cfRule>
    <cfRule type="cellIs" dxfId="152" priority="133" operator="between">
      <formula>3</formula>
      <formula>4</formula>
    </cfRule>
    <cfRule type="cellIs" dxfId="151" priority="134" operator="equal">
      <formula>2</formula>
    </cfRule>
    <cfRule type="cellIs" dxfId="150" priority="135" operator="equal">
      <formula>1</formula>
    </cfRule>
  </conditionalFormatting>
  <conditionalFormatting sqref="AU44">
    <cfRule type="cellIs" dxfId="149" priority="148" operator="equal">
      <formula>1</formula>
    </cfRule>
    <cfRule type="cellIs" dxfId="148" priority="149" operator="between">
      <formula>2</formula>
      <formula>3</formula>
    </cfRule>
    <cfRule type="cellIs" dxfId="147" priority="162" operator="equal">
      <formula>5</formula>
    </cfRule>
  </conditionalFormatting>
  <conditionalFormatting sqref="AX44">
    <cfRule type="cellIs" dxfId="146" priority="145" operator="equal">
      <formula>1</formula>
    </cfRule>
    <cfRule type="cellIs" dxfId="145" priority="146" operator="between">
      <formula>3</formula>
      <formula>2</formula>
    </cfRule>
    <cfRule type="cellIs" dxfId="144" priority="147" operator="equal">
      <formula>5</formula>
    </cfRule>
  </conditionalFormatting>
  <conditionalFormatting sqref="AY44">
    <cfRule type="cellIs" dxfId="143" priority="164" operator="equal">
      <formula>1</formula>
    </cfRule>
    <cfRule type="cellIs" dxfId="142" priority="165" operator="equal">
      <formula>5</formula>
    </cfRule>
  </conditionalFormatting>
  <conditionalFormatting sqref="U44">
    <cfRule type="cellIs" dxfId="141" priority="131" operator="equal">
      <formula>1</formula>
    </cfRule>
  </conditionalFormatting>
  <conditionalFormatting sqref="U44">
    <cfRule type="cellIs" dxfId="140" priority="129" operator="between">
      <formula>4</formula>
      <formula>5</formula>
    </cfRule>
    <cfRule type="cellIs" dxfId="139" priority="130" operator="between">
      <formula>2</formula>
      <formula>3</formula>
    </cfRule>
  </conditionalFormatting>
  <conditionalFormatting sqref="Z44">
    <cfRule type="cellIs" dxfId="138" priority="175" operator="equal">
      <formula>2</formula>
    </cfRule>
    <cfRule type="cellIs" dxfId="137" priority="176" operator="equal">
      <formula>3</formula>
    </cfRule>
    <cfRule type="cellIs" dxfId="136" priority="177" operator="equal">
      <formula>4</formula>
    </cfRule>
  </conditionalFormatting>
  <conditionalFormatting sqref="AK44">
    <cfRule type="cellIs" dxfId="135" priority="127" operator="equal">
      <formula>4</formula>
    </cfRule>
    <cfRule type="cellIs" dxfId="134" priority="128" operator="equal">
      <formula>2</formula>
    </cfRule>
  </conditionalFormatting>
  <conditionalFormatting sqref="BG44">
    <cfRule type="cellIs" dxfId="133" priority="126" operator="equal">
      <formula>5</formula>
    </cfRule>
    <cfRule type="cellIs" dxfId="132" priority="180" operator="equal">
      <formula>1</formula>
    </cfRule>
    <cfRule type="cellIs" dxfId="131" priority="181" operator="equal">
      <formula>2</formula>
    </cfRule>
    <cfRule type="cellIs" dxfId="130" priority="182" operator="equal">
      <formula>4</formula>
    </cfRule>
  </conditionalFormatting>
  <conditionalFormatting sqref="BM44">
    <cfRule type="cellIs" dxfId="129" priority="125" operator="between">
      <formula>4</formula>
      <formula>5</formula>
    </cfRule>
    <cfRule type="cellIs" dxfId="128" priority="143" operator="equal">
      <formula>2</formula>
    </cfRule>
    <cfRule type="cellIs" dxfId="127" priority="144" operator="equal">
      <formula>1</formula>
    </cfRule>
  </conditionalFormatting>
  <conditionalFormatting sqref="BS44">
    <cfRule type="cellIs" dxfId="126" priority="122" operator="equal">
      <formula>5</formula>
    </cfRule>
    <cfRule type="cellIs" dxfId="125" priority="123" operator="between">
      <formula>2</formula>
      <formula>4</formula>
    </cfRule>
    <cfRule type="cellIs" dxfId="124" priority="124" operator="equal">
      <formula>1</formula>
    </cfRule>
  </conditionalFormatting>
  <conditionalFormatting sqref="BT44">
    <cfRule type="cellIs" dxfId="123" priority="119" operator="between">
      <formula>4</formula>
      <formula>5</formula>
    </cfRule>
    <cfRule type="cellIs" dxfId="122" priority="120" operator="between">
      <formula>2</formula>
      <formula>3</formula>
    </cfRule>
    <cfRule type="cellIs" dxfId="121" priority="121" operator="equal">
      <formula>1</formula>
    </cfRule>
  </conditionalFormatting>
  <conditionalFormatting sqref="BU44">
    <cfRule type="cellIs" dxfId="120" priority="116" operator="between">
      <formula>4</formula>
      <formula>5</formula>
    </cfRule>
    <cfRule type="cellIs" dxfId="119" priority="117" operator="equal">
      <formula>3</formula>
    </cfRule>
    <cfRule type="cellIs" dxfId="118" priority="118" operator="between">
      <formula>1</formula>
      <formula>2</formula>
    </cfRule>
  </conditionalFormatting>
  <conditionalFormatting sqref="M44">
    <cfRule type="cellIs" dxfId="117" priority="114" operator="equal">
      <formula>1</formula>
    </cfRule>
    <cfRule type="cellIs" dxfId="116" priority="115" operator="equal">
      <formula>5</formula>
    </cfRule>
  </conditionalFormatting>
  <conditionalFormatting sqref="AF44">
    <cfRule type="cellIs" dxfId="115" priority="185" operator="equal">
      <formula>1</formula>
    </cfRule>
    <cfRule type="cellIs" dxfId="114" priority="186" operator="equal">
      <formula>3</formula>
    </cfRule>
    <cfRule type="cellIs" dxfId="113" priority="187" operator="equal">
      <formula>5</formula>
    </cfRule>
  </conditionalFormatting>
  <conditionalFormatting sqref="AE44">
    <cfRule type="cellIs" dxfId="112" priority="111" operator="equal">
      <formula>1</formula>
    </cfRule>
    <cfRule type="cellIs" dxfId="111" priority="112" operator="equal">
      <formula>3</formula>
    </cfRule>
    <cfRule type="cellIs" dxfId="110" priority="113" operator="equal">
      <formula>5</formula>
    </cfRule>
  </conditionalFormatting>
  <conditionalFormatting sqref="R44">
    <cfRule type="cellIs" dxfId="109" priority="108" operator="equal">
      <formula>1</formula>
    </cfRule>
    <cfRule type="cellIs" dxfId="108" priority="109" operator="equal">
      <formula>3</formula>
    </cfRule>
    <cfRule type="cellIs" dxfId="107" priority="110" operator="equal">
      <formula>5</formula>
    </cfRule>
  </conditionalFormatting>
  <conditionalFormatting sqref="T44">
    <cfRule type="cellIs" dxfId="106" priority="105" operator="equal">
      <formula>1</formula>
    </cfRule>
    <cfRule type="cellIs" dxfId="105" priority="106" operator="equal">
      <formula>3</formula>
    </cfRule>
    <cfRule type="cellIs" dxfId="104" priority="107" operator="equal">
      <formula>5</formula>
    </cfRule>
  </conditionalFormatting>
  <conditionalFormatting sqref="Y44">
    <cfRule type="cellIs" dxfId="103" priority="102" operator="equal">
      <formula>1</formula>
    </cfRule>
    <cfRule type="cellIs" dxfId="102" priority="103" operator="equal">
      <formula>3</formula>
    </cfRule>
    <cfRule type="cellIs" dxfId="101" priority="104" operator="equal">
      <formula>5</formula>
    </cfRule>
  </conditionalFormatting>
  <conditionalFormatting sqref="BI44">
    <cfRule type="cellIs" dxfId="100" priority="101" operator="equal">
      <formula>4</formula>
    </cfRule>
  </conditionalFormatting>
  <conditionalFormatting sqref="BC45 AH45 X45 P45">
    <cfRule type="cellIs" dxfId="99" priority="94" operator="between">
      <formula>1</formula>
      <formula>2</formula>
    </cfRule>
    <cfRule type="cellIs" dxfId="98" priority="99" operator="equal">
      <formula>3</formula>
    </cfRule>
    <cfRule type="cellIs" dxfId="97" priority="100" operator="between">
      <formula>5</formula>
      <formula>4</formula>
    </cfRule>
  </conditionalFormatting>
  <conditionalFormatting sqref="G45">
    <cfRule type="cellIs" dxfId="96" priority="90" operator="lessThan">
      <formula>4</formula>
    </cfRule>
  </conditionalFormatting>
  <conditionalFormatting sqref="I45">
    <cfRule type="cellIs" dxfId="95" priority="89" operator="lessThan">
      <formula>0.25</formula>
    </cfRule>
  </conditionalFormatting>
  <conditionalFormatting sqref="BI45">
    <cfRule type="cellIs" dxfId="94" priority="69" operator="between">
      <formula>1</formula>
      <formula>2</formula>
    </cfRule>
    <cfRule type="cellIs" dxfId="93" priority="84" operator="equal">
      <formula>5</formula>
    </cfRule>
    <cfRule type="cellIs" dxfId="92" priority="85" operator="equal">
      <formula>3</formula>
    </cfRule>
  </conditionalFormatting>
  <conditionalFormatting sqref="AI45 W45">
    <cfRule type="cellIs" dxfId="91" priority="62" operator="equal">
      <formula>1</formula>
    </cfRule>
    <cfRule type="cellIs" dxfId="90" priority="63" operator="equal">
      <formula>3</formula>
    </cfRule>
    <cfRule type="cellIs" dxfId="89" priority="64" operator="between">
      <formula>4</formula>
      <formula>5</formula>
    </cfRule>
  </conditionalFormatting>
  <conditionalFormatting sqref="CK45 BJ45:BK45 AW45 AM45">
    <cfRule type="cellIs" dxfId="88" priority="56" operator="equal">
      <formula>5</formula>
    </cfRule>
    <cfRule type="cellIs" dxfId="87" priority="57" operator="equal">
      <formula>3</formula>
    </cfRule>
    <cfRule type="cellIs" dxfId="86" priority="58" operator="equal">
      <formula>1</formula>
    </cfRule>
  </conditionalFormatting>
  <conditionalFormatting sqref="BN45 BL45 BD45 AV45 AZ45">
    <cfRule type="cellIs" dxfId="85" priority="46" operator="equal">
      <formula>1</formula>
    </cfRule>
    <cfRule type="cellIs" dxfId="84" priority="47" operator="between">
      <formula>2</formula>
      <formula>3</formula>
    </cfRule>
    <cfRule type="cellIs" dxfId="83" priority="48" operator="between">
      <formula>5</formula>
      <formula>4</formula>
    </cfRule>
  </conditionalFormatting>
  <conditionalFormatting sqref="AB45">
    <cfRule type="cellIs" dxfId="82" priority="95" operator="equal">
      <formula>1</formula>
    </cfRule>
    <cfRule type="cellIs" dxfId="81" priority="96" operator="equal">
      <formula>2</formula>
    </cfRule>
    <cfRule type="cellIs" dxfId="80" priority="97" operator="equal">
      <formula>3</formula>
    </cfRule>
    <cfRule type="cellIs" dxfId="79" priority="98" operator="between">
      <formula>4</formula>
      <formula>5</formula>
    </cfRule>
  </conditionalFormatting>
  <conditionalFormatting sqref="AC45 S45 BQ45">
    <cfRule type="cellIs" dxfId="78" priority="65" operator="between">
      <formula>1</formula>
      <formula>2</formula>
    </cfRule>
    <cfRule type="cellIs" dxfId="77" priority="66" operator="equal">
      <formula>3</formula>
    </cfRule>
    <cfRule type="cellIs" dxfId="76" priority="67" operator="equal">
      <formula>5</formula>
    </cfRule>
  </conditionalFormatting>
  <conditionalFormatting sqref="AO45">
    <cfRule type="cellIs" dxfId="75" priority="75" operator="equal">
      <formula>1</formula>
    </cfRule>
    <cfRule type="cellIs" dxfId="74" priority="76" operator="between">
      <formula>2</formula>
      <formula>3</formula>
    </cfRule>
    <cfRule type="cellIs" dxfId="73" priority="77" operator="between">
      <formula>5</formula>
      <formula>4</formula>
    </cfRule>
  </conditionalFormatting>
  <conditionalFormatting sqref="AN45">
    <cfRule type="cellIs" dxfId="72" priority="78" operator="between">
      <formula>1</formula>
      <formula>2</formula>
    </cfRule>
    <cfRule type="cellIs" dxfId="71" priority="79" operator="between">
      <formula>3</formula>
      <formula>4</formula>
    </cfRule>
    <cfRule type="cellIs" dxfId="70" priority="80" operator="equal">
      <formula>5</formula>
    </cfRule>
  </conditionalFormatting>
  <conditionalFormatting sqref="AP45">
    <cfRule type="cellIs" dxfId="69" priority="59" operator="between">
      <formula>5</formula>
      <formula>4</formula>
    </cfRule>
    <cfRule type="cellIs" dxfId="68" priority="60" operator="between">
      <formula>3</formula>
      <formula>2</formula>
    </cfRule>
    <cfRule type="cellIs" dxfId="67" priority="61" operator="equal">
      <formula>1</formula>
    </cfRule>
  </conditionalFormatting>
  <conditionalFormatting sqref="BP45 BF45 O45 AQ45 BA45">
    <cfRule type="cellIs" dxfId="66" priority="72" operator="equal">
      <formula>1</formula>
    </cfRule>
    <cfRule type="cellIs" dxfId="65" priority="73" operator="between">
      <formula>2</formula>
      <formula>4</formula>
    </cfRule>
    <cfRule type="cellIs" dxfId="64" priority="74" operator="equal">
      <formula>5</formula>
    </cfRule>
  </conditionalFormatting>
  <conditionalFormatting sqref="AR45">
    <cfRule type="cellIs" dxfId="63" priority="42" operator="between">
      <formula>5</formula>
      <formula>4</formula>
    </cfRule>
    <cfRule type="cellIs" dxfId="62" priority="43" operator="equal">
      <formula>3</formula>
    </cfRule>
    <cfRule type="cellIs" dxfId="61" priority="44" operator="equal">
      <formula>2</formula>
    </cfRule>
    <cfRule type="cellIs" dxfId="60" priority="45" operator="equal">
      <formula>1</formula>
    </cfRule>
  </conditionalFormatting>
  <conditionalFormatting sqref="AT45">
    <cfRule type="cellIs" dxfId="59" priority="38" operator="equal">
      <formula>5</formula>
    </cfRule>
    <cfRule type="cellIs" dxfId="58" priority="39" operator="between">
      <formula>3</formula>
      <formula>4</formula>
    </cfRule>
    <cfRule type="cellIs" dxfId="57" priority="40" operator="equal">
      <formula>2</formula>
    </cfRule>
    <cfRule type="cellIs" dxfId="56" priority="41" operator="equal">
      <formula>1</formula>
    </cfRule>
  </conditionalFormatting>
  <conditionalFormatting sqref="AU45">
    <cfRule type="cellIs" dxfId="55" priority="54" operator="equal">
      <formula>1</formula>
    </cfRule>
    <cfRule type="cellIs" dxfId="54" priority="55" operator="between">
      <formula>2</formula>
      <formula>3</formula>
    </cfRule>
    <cfRule type="cellIs" dxfId="53" priority="68" operator="equal">
      <formula>5</formula>
    </cfRule>
  </conditionalFormatting>
  <conditionalFormatting sqref="AX45">
    <cfRule type="cellIs" dxfId="52" priority="51" operator="equal">
      <formula>1</formula>
    </cfRule>
    <cfRule type="cellIs" dxfId="51" priority="52" operator="between">
      <formula>3</formula>
      <formula>2</formula>
    </cfRule>
    <cfRule type="cellIs" dxfId="50" priority="53" operator="equal">
      <formula>5</formula>
    </cfRule>
  </conditionalFormatting>
  <conditionalFormatting sqref="AY45">
    <cfRule type="cellIs" dxfId="49" priority="70" operator="equal">
      <formula>1</formula>
    </cfRule>
    <cfRule type="cellIs" dxfId="48" priority="71" operator="equal">
      <formula>5</formula>
    </cfRule>
  </conditionalFormatting>
  <conditionalFormatting sqref="U45">
    <cfRule type="cellIs" dxfId="47" priority="37" operator="equal">
      <formula>1</formula>
    </cfRule>
  </conditionalFormatting>
  <conditionalFormatting sqref="U45">
    <cfRule type="cellIs" dxfId="46" priority="35" operator="between">
      <formula>4</formula>
      <formula>5</formula>
    </cfRule>
    <cfRule type="cellIs" dxfId="45" priority="36" operator="between">
      <formula>2</formula>
      <formula>3</formula>
    </cfRule>
  </conditionalFormatting>
  <conditionalFormatting sqref="Z45">
    <cfRule type="cellIs" dxfId="44" priority="81" operator="equal">
      <formula>2</formula>
    </cfRule>
    <cfRule type="cellIs" dxfId="43" priority="82" operator="equal">
      <formula>3</formula>
    </cfRule>
    <cfRule type="cellIs" dxfId="42" priority="83" operator="equal">
      <formula>4</formula>
    </cfRule>
  </conditionalFormatting>
  <conditionalFormatting sqref="AK45">
    <cfRule type="cellIs" dxfId="41" priority="33" operator="equal">
      <formula>4</formula>
    </cfRule>
    <cfRule type="cellIs" dxfId="40" priority="34" operator="equal">
      <formula>2</formula>
    </cfRule>
  </conditionalFormatting>
  <conditionalFormatting sqref="BG45">
    <cfRule type="cellIs" dxfId="39" priority="32" operator="equal">
      <formula>5</formula>
    </cfRule>
    <cfRule type="cellIs" dxfId="38" priority="86" operator="equal">
      <formula>1</formula>
    </cfRule>
    <cfRule type="cellIs" dxfId="37" priority="87" operator="equal">
      <formula>2</formula>
    </cfRule>
    <cfRule type="cellIs" dxfId="36" priority="88" operator="equal">
      <formula>4</formula>
    </cfRule>
  </conditionalFormatting>
  <conditionalFormatting sqref="BM45">
    <cfRule type="cellIs" dxfId="35" priority="31" operator="between">
      <formula>4</formula>
      <formula>5</formula>
    </cfRule>
    <cfRule type="cellIs" dxfId="34" priority="49" operator="equal">
      <formula>2</formula>
    </cfRule>
    <cfRule type="cellIs" dxfId="33" priority="50" operator="equal">
      <formula>1</formula>
    </cfRule>
  </conditionalFormatting>
  <conditionalFormatting sqref="BS45">
    <cfRule type="cellIs" dxfId="32" priority="28" operator="equal">
      <formula>5</formula>
    </cfRule>
    <cfRule type="cellIs" dxfId="31" priority="29" operator="between">
      <formula>2</formula>
      <formula>4</formula>
    </cfRule>
    <cfRule type="cellIs" dxfId="30" priority="30" operator="equal">
      <formula>1</formula>
    </cfRule>
  </conditionalFormatting>
  <conditionalFormatting sqref="BT45">
    <cfRule type="cellIs" dxfId="29" priority="25" operator="between">
      <formula>4</formula>
      <formula>5</formula>
    </cfRule>
    <cfRule type="cellIs" dxfId="28" priority="26" operator="between">
      <formula>2</formula>
      <formula>3</formula>
    </cfRule>
    <cfRule type="cellIs" dxfId="27" priority="27" operator="equal">
      <formula>1</formula>
    </cfRule>
  </conditionalFormatting>
  <conditionalFormatting sqref="BU45">
    <cfRule type="cellIs" dxfId="26" priority="22" operator="between">
      <formula>4</formula>
      <formula>5</formula>
    </cfRule>
    <cfRule type="cellIs" dxfId="25" priority="23" operator="equal">
      <formula>3</formula>
    </cfRule>
    <cfRule type="cellIs" dxfId="24" priority="24" operator="between">
      <formula>1</formula>
      <formula>2</formula>
    </cfRule>
  </conditionalFormatting>
  <conditionalFormatting sqref="M45">
    <cfRule type="cellIs" dxfId="0" priority="20" operator="equal">
      <formula>1</formula>
    </cfRule>
    <cfRule type="cellIs" dxfId="23" priority="21" operator="equal">
      <formula>5</formula>
    </cfRule>
  </conditionalFormatting>
  <conditionalFormatting sqref="AF45">
    <cfRule type="cellIs" dxfId="22" priority="91" operator="equal">
      <formula>1</formula>
    </cfRule>
    <cfRule type="cellIs" dxfId="21" priority="92" operator="equal">
      <formula>3</formula>
    </cfRule>
    <cfRule type="cellIs" dxfId="20" priority="93" operator="equal">
      <formula>5</formula>
    </cfRule>
  </conditionalFormatting>
  <conditionalFormatting sqref="AE45">
    <cfRule type="cellIs" dxfId="19" priority="17" operator="equal">
      <formula>1</formula>
    </cfRule>
    <cfRule type="cellIs" dxfId="18" priority="18" operator="equal">
      <formula>3</formula>
    </cfRule>
    <cfRule type="cellIs" dxfId="17" priority="19" operator="equal">
      <formula>5</formula>
    </cfRule>
  </conditionalFormatting>
  <conditionalFormatting sqref="R45">
    <cfRule type="cellIs" dxfId="16" priority="14" operator="equal">
      <formula>1</formula>
    </cfRule>
    <cfRule type="cellIs" dxfId="15" priority="15" operator="equal">
      <formula>3</formula>
    </cfRule>
    <cfRule type="cellIs" dxfId="14" priority="16" operator="equal">
      <formula>5</formula>
    </cfRule>
  </conditionalFormatting>
  <conditionalFormatting sqref="T45">
    <cfRule type="cellIs" dxfId="13" priority="11" operator="equal">
      <formula>1</formula>
    </cfRule>
    <cfRule type="cellIs" dxfId="12" priority="12" operator="equal">
      <formula>3</formula>
    </cfRule>
    <cfRule type="cellIs" dxfId="11" priority="13" operator="equal">
      <formula>5</formula>
    </cfRule>
  </conditionalFormatting>
  <conditionalFormatting sqref="Y45">
    <cfRule type="cellIs" dxfId="10" priority="8" operator="equal">
      <formula>1</formula>
    </cfRule>
    <cfRule type="cellIs" dxfId="9" priority="9" operator="equal">
      <formula>3</formula>
    </cfRule>
    <cfRule type="cellIs" dxfId="8" priority="10" operator="equal">
      <formula>5</formula>
    </cfRule>
  </conditionalFormatting>
  <conditionalFormatting sqref="BI45">
    <cfRule type="cellIs" dxfId="7" priority="7" operator="equal">
      <formula>4</formula>
    </cfRule>
  </conditionalFormatting>
  <conditionalFormatting sqref="AJ8">
    <cfRule type="cellIs" dxfId="6" priority="4" operator="equal">
      <formula>1</formula>
    </cfRule>
    <cfRule type="cellIs" dxfId="5" priority="5" operator="equal">
      <formula>3</formula>
    </cfRule>
    <cfRule type="cellIs" dxfId="4" priority="6" operator="equal">
      <formula>5</formula>
    </cfRule>
  </conditionalFormatting>
  <conditionalFormatting sqref="AJ9:AJ45">
    <cfRule type="cellIs" dxfId="3" priority="1" operator="equal">
      <formula>1</formula>
    </cfRule>
    <cfRule type="cellIs" dxfId="2" priority="2" operator="equal">
      <formula>3</formula>
    </cfRule>
    <cfRule type="cellIs" dxfId="1" priority="3" operator="equal">
      <formula>5</formula>
    </cfRule>
  </conditionalFormatting>
  <printOptions horizontalCentered="1"/>
  <pageMargins left="0.35433070866141736" right="0.35433070866141736" top="0.59055118110236227" bottom="0.39370078740157483" header="0.51181102362204722" footer="0.51181102362204722"/>
  <pageSetup paperSize="8" scale="30" fitToHeight="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36"/>
  <sheetViews>
    <sheetView zoomScaleNormal="100" workbookViewId="0">
      <pane xSplit="4" ySplit="1" topLeftCell="E26" activePane="bottomRight" state="frozen"/>
      <selection pane="topRight" activeCell="E1" sqref="E1"/>
      <selection pane="bottomLeft" activeCell="A8" sqref="A8"/>
      <selection pane="bottomRight" activeCell="B35" sqref="B35"/>
    </sheetView>
  </sheetViews>
  <sheetFormatPr defaultColWidth="9.1796875" defaultRowHeight="14.5" x14ac:dyDescent="0.25"/>
  <cols>
    <col min="1" max="1" width="6.453125" style="328" bestFit="1" customWidth="1"/>
    <col min="2" max="2" width="64" style="327" bestFit="1" customWidth="1"/>
    <col min="3" max="3" width="27.81640625" style="103" hidden="1" customWidth="1"/>
    <col min="4" max="4" width="20.7265625" style="103" bestFit="1" customWidth="1"/>
    <col min="5" max="5" width="2.81640625" style="328" bestFit="1" customWidth="1"/>
    <col min="6" max="6" width="7" style="388" customWidth="1"/>
    <col min="7" max="7" width="7" style="384" customWidth="1"/>
    <col min="8" max="8" width="8.1796875" style="388" bestFit="1" customWidth="1"/>
    <col min="9" max="9" width="7" style="322" customWidth="1"/>
    <col min="10" max="10" width="27.453125" style="322" bestFit="1" customWidth="1"/>
    <col min="11" max="11" width="15.81640625" style="103" bestFit="1" customWidth="1"/>
    <col min="12" max="12" width="1.453125" style="103" customWidth="1"/>
    <col min="13" max="13" width="5.7265625" style="103" customWidth="1"/>
    <col min="14" max="15" width="5.7265625" style="328" customWidth="1"/>
    <col min="16" max="16" width="5.7265625" style="358" customWidth="1"/>
    <col min="17" max="17" width="1.453125" style="103" customWidth="1"/>
    <col min="18" max="21" width="5.81640625" style="328" customWidth="1"/>
    <col min="22" max="22" width="1.453125" style="328" customWidth="1"/>
    <col min="23" max="26" width="5.81640625" style="328" customWidth="1"/>
    <col min="27" max="27" width="1.453125" style="328" customWidth="1"/>
    <col min="28" max="29" width="5.81640625" style="328" customWidth="1"/>
    <col min="30" max="30" width="1.453125" style="328" customWidth="1"/>
    <col min="31" max="32" width="5.81640625" style="328" customWidth="1"/>
    <col min="33" max="33" width="1.453125" style="328" customWidth="1"/>
    <col min="34" max="37" width="5.81640625" style="328" customWidth="1"/>
    <col min="38" max="38" width="1.453125" style="328" customWidth="1"/>
    <col min="39" max="44" width="5.81640625" style="328" customWidth="1"/>
    <col min="45" max="45" width="1.453125" style="328" customWidth="1"/>
    <col min="46" max="56" width="5.81640625" style="328" customWidth="1"/>
    <col min="57" max="57" width="1.453125" style="328" customWidth="1"/>
    <col min="58" max="59" width="5.81640625" style="328" customWidth="1"/>
    <col min="60" max="60" width="1.453125" style="328" customWidth="1"/>
    <col min="61" max="66" width="5.81640625" style="328" customWidth="1"/>
    <col min="67" max="67" width="1.453125" style="328" customWidth="1"/>
    <col min="68" max="69" width="5.81640625" style="328" customWidth="1"/>
    <col min="70" max="70" width="1.453125" style="328" customWidth="1"/>
    <col min="71" max="86" width="5.81640625" style="328" customWidth="1"/>
    <col min="87" max="87" width="1.453125" style="328" customWidth="1"/>
    <col min="88" max="89" width="5.81640625" style="328" customWidth="1"/>
    <col min="90" max="90" width="1.453125" style="328" customWidth="1"/>
    <col min="91" max="91" width="11.7265625" style="361" customWidth="1"/>
    <col min="92" max="92" width="7.7265625" style="328" customWidth="1"/>
    <col min="93" max="93" width="1.453125" style="328" customWidth="1"/>
    <col min="94" max="94" width="11.54296875" style="361" customWidth="1"/>
    <col min="95" max="95" width="6.81640625" style="328" bestFit="1" customWidth="1"/>
    <col min="96" max="96" width="1.453125" style="328" customWidth="1"/>
    <col min="97" max="97" width="9.54296875" style="361" customWidth="1"/>
    <col min="98" max="98" width="6.81640625" style="328" bestFit="1" customWidth="1"/>
    <col min="99" max="99" width="1.453125" style="328" customWidth="1"/>
    <col min="100" max="100" width="9" style="328" customWidth="1"/>
    <col min="101" max="101" width="10.26953125" style="328" customWidth="1"/>
    <col min="102" max="102" width="9.7265625" style="362" customWidth="1"/>
    <col min="103" max="103" width="1.453125" style="328" customWidth="1"/>
    <col min="104" max="104" width="60.81640625" style="380" bestFit="1" customWidth="1"/>
    <col min="105" max="16384" width="9.1796875" style="103"/>
  </cols>
  <sheetData>
    <row r="1" spans="1:104" s="706" customFormat="1" ht="30" customHeight="1" x14ac:dyDescent="0.25">
      <c r="A1" s="707" t="s">
        <v>1339</v>
      </c>
      <c r="B1" s="707" t="s">
        <v>526</v>
      </c>
      <c r="C1" s="707" t="s">
        <v>527</v>
      </c>
      <c r="D1" s="707" t="s">
        <v>528</v>
      </c>
      <c r="E1" s="707"/>
      <c r="F1" s="707" t="s">
        <v>3021</v>
      </c>
      <c r="G1" s="707" t="s">
        <v>3022</v>
      </c>
      <c r="H1" s="707" t="s">
        <v>3023</v>
      </c>
      <c r="I1" s="707" t="s">
        <v>3024</v>
      </c>
      <c r="J1" s="707" t="s">
        <v>1522</v>
      </c>
      <c r="K1" s="707" t="s">
        <v>529</v>
      </c>
      <c r="L1" s="707"/>
      <c r="M1" s="708" t="s">
        <v>1412</v>
      </c>
      <c r="N1" s="709">
        <v>0.2</v>
      </c>
      <c r="O1" s="709">
        <v>0.3</v>
      </c>
      <c r="P1" s="709" t="s">
        <v>413</v>
      </c>
      <c r="Q1" s="707"/>
      <c r="R1" s="710">
        <v>1.1000000000000001</v>
      </c>
      <c r="S1" s="710">
        <v>1.2</v>
      </c>
      <c r="T1" s="710">
        <v>1.3</v>
      </c>
      <c r="U1" s="711" t="s">
        <v>1414</v>
      </c>
      <c r="V1" s="707"/>
      <c r="W1" s="710">
        <v>1.5</v>
      </c>
      <c r="X1" s="710">
        <v>1.6</v>
      </c>
      <c r="Y1" s="710">
        <v>1.7</v>
      </c>
      <c r="Z1" s="710">
        <v>1.8</v>
      </c>
      <c r="AA1" s="707"/>
      <c r="AB1" s="711" t="s">
        <v>1413</v>
      </c>
      <c r="AC1" s="712">
        <v>1.1000000000000001</v>
      </c>
      <c r="AD1" s="707"/>
      <c r="AE1" s="710">
        <v>2.1</v>
      </c>
      <c r="AF1" s="710">
        <v>2.2000000000000002</v>
      </c>
      <c r="AG1" s="707"/>
      <c r="AH1" s="710">
        <v>2.2999999999999998</v>
      </c>
      <c r="AI1" s="710">
        <v>2.4</v>
      </c>
      <c r="AJ1" s="710">
        <v>2.5</v>
      </c>
      <c r="AK1" s="710">
        <v>2.6</v>
      </c>
      <c r="AL1" s="707"/>
      <c r="AM1" s="710">
        <v>3.1</v>
      </c>
      <c r="AN1" s="710">
        <v>3.2</v>
      </c>
      <c r="AO1" s="711" t="s">
        <v>1415</v>
      </c>
      <c r="AP1" s="710">
        <v>3.4</v>
      </c>
      <c r="AQ1" s="710">
        <v>3.5</v>
      </c>
      <c r="AR1" s="711" t="s">
        <v>1421</v>
      </c>
      <c r="AS1" s="707"/>
      <c r="AT1" s="711" t="s">
        <v>1416</v>
      </c>
      <c r="AU1" s="709">
        <v>3.8</v>
      </c>
      <c r="AV1" s="710">
        <v>3.9</v>
      </c>
      <c r="AW1" s="712">
        <v>3.1</v>
      </c>
      <c r="AX1" s="712">
        <v>3.11</v>
      </c>
      <c r="AY1" s="713" t="s">
        <v>1420</v>
      </c>
      <c r="AZ1" s="712">
        <v>3.13</v>
      </c>
      <c r="BA1" s="712">
        <v>3.14</v>
      </c>
      <c r="BB1" s="712">
        <v>3.15</v>
      </c>
      <c r="BC1" s="712">
        <v>3.16</v>
      </c>
      <c r="BD1" s="712">
        <v>3.17</v>
      </c>
      <c r="BE1" s="707"/>
      <c r="BF1" s="710">
        <v>3.18</v>
      </c>
      <c r="BG1" s="710">
        <v>3.19</v>
      </c>
      <c r="BH1" s="707"/>
      <c r="BI1" s="712">
        <v>3.2</v>
      </c>
      <c r="BJ1" s="712">
        <v>3.21</v>
      </c>
      <c r="BK1" s="712">
        <v>3.22</v>
      </c>
      <c r="BL1" s="714" t="s">
        <v>1419</v>
      </c>
      <c r="BM1" s="714" t="s">
        <v>1418</v>
      </c>
      <c r="BN1" s="712">
        <v>3.25</v>
      </c>
      <c r="BO1" s="707"/>
      <c r="BP1" s="712">
        <v>3.26</v>
      </c>
      <c r="BQ1" s="712">
        <v>3.27</v>
      </c>
      <c r="BR1" s="707"/>
      <c r="BS1" s="715" t="s">
        <v>1338</v>
      </c>
      <c r="BT1" s="712">
        <v>3.29</v>
      </c>
      <c r="BU1" s="712">
        <v>3.3</v>
      </c>
      <c r="BV1" s="712">
        <v>3.31</v>
      </c>
      <c r="BW1" s="712">
        <v>3.32</v>
      </c>
      <c r="BX1" s="712">
        <v>3.33</v>
      </c>
      <c r="BY1" s="712">
        <v>3.34</v>
      </c>
      <c r="BZ1" s="712">
        <v>3.35</v>
      </c>
      <c r="CA1" s="712">
        <v>3.36</v>
      </c>
      <c r="CB1" s="712">
        <v>3.37</v>
      </c>
      <c r="CC1" s="712">
        <v>3.38</v>
      </c>
      <c r="CD1" s="712">
        <v>3.39</v>
      </c>
      <c r="CE1" s="712">
        <v>3.4</v>
      </c>
      <c r="CF1" s="712">
        <v>3.41</v>
      </c>
      <c r="CG1" s="712">
        <v>3.42</v>
      </c>
      <c r="CH1" s="712">
        <v>3.43</v>
      </c>
      <c r="CI1" s="707"/>
      <c r="CJ1" s="710">
        <v>3.44</v>
      </c>
      <c r="CK1" s="710">
        <v>3.45</v>
      </c>
      <c r="CL1" s="707"/>
      <c r="CM1" s="710" t="s">
        <v>3012</v>
      </c>
      <c r="CN1" s="710" t="s">
        <v>3013</v>
      </c>
      <c r="CO1" s="707"/>
      <c r="CP1" s="710" t="s">
        <v>3014</v>
      </c>
      <c r="CQ1" s="710" t="s">
        <v>3015</v>
      </c>
      <c r="CR1" s="707"/>
      <c r="CS1" s="710" t="s">
        <v>3016</v>
      </c>
      <c r="CT1" s="710" t="s">
        <v>3017</v>
      </c>
      <c r="CU1" s="707"/>
      <c r="CV1" s="710" t="s">
        <v>3018</v>
      </c>
      <c r="CW1" s="710" t="s">
        <v>3019</v>
      </c>
      <c r="CX1" s="710" t="s">
        <v>3020</v>
      </c>
      <c r="CY1" s="707"/>
      <c r="CZ1" s="710" t="s">
        <v>531</v>
      </c>
    </row>
    <row r="2" spans="1:104" ht="30.75" customHeight="1" x14ac:dyDescent="0.25">
      <c r="A2" s="720" t="s">
        <v>702</v>
      </c>
      <c r="B2" s="721" t="s">
        <v>703</v>
      </c>
      <c r="C2" s="722" t="s">
        <v>704</v>
      </c>
      <c r="D2" s="722" t="s">
        <v>565</v>
      </c>
      <c r="E2" s="916"/>
      <c r="F2" s="684" t="s">
        <v>63</v>
      </c>
      <c r="G2" s="862">
        <f>'Stage 2 - Site Information'!N64</f>
        <v>30</v>
      </c>
      <c r="H2" s="723" t="s">
        <v>63</v>
      </c>
      <c r="I2" s="899">
        <f>'Stage 2 - Site Information'!M64</f>
        <v>2.44</v>
      </c>
      <c r="J2" s="686"/>
      <c r="K2" s="687"/>
      <c r="L2" s="688"/>
      <c r="M2" s="400">
        <f t="shared" ref="M2:M29" si="0">IF(I2&gt;0.249,5,1)</f>
        <v>5</v>
      </c>
      <c r="N2" s="409"/>
      <c r="O2" s="400">
        <v>5</v>
      </c>
      <c r="P2" s="400">
        <v>5</v>
      </c>
      <c r="Q2" s="688"/>
      <c r="R2" s="400">
        <v>5</v>
      </c>
      <c r="S2" s="400">
        <v>5</v>
      </c>
      <c r="T2" s="400">
        <v>5</v>
      </c>
      <c r="U2" s="400">
        <v>3</v>
      </c>
      <c r="V2" s="400"/>
      <c r="W2" s="400">
        <v>4</v>
      </c>
      <c r="X2" s="400">
        <v>3</v>
      </c>
      <c r="Y2" s="400">
        <v>3</v>
      </c>
      <c r="Z2" s="400">
        <v>2</v>
      </c>
      <c r="AA2" s="400"/>
      <c r="AB2" s="400">
        <v>5</v>
      </c>
      <c r="AC2" s="409">
        <v>5</v>
      </c>
      <c r="AD2" s="400"/>
      <c r="AE2" s="400">
        <v>1</v>
      </c>
      <c r="AF2" s="400">
        <v>1</v>
      </c>
      <c r="AG2" s="400"/>
      <c r="AH2" s="400">
        <v>3</v>
      </c>
      <c r="AI2" s="400">
        <v>3</v>
      </c>
      <c r="AJ2" s="400">
        <v>5</v>
      </c>
      <c r="AK2" s="400">
        <v>2</v>
      </c>
      <c r="AL2" s="400"/>
      <c r="AM2" s="400">
        <v>5</v>
      </c>
      <c r="AN2" s="400">
        <v>5</v>
      </c>
      <c r="AO2" s="400">
        <v>4</v>
      </c>
      <c r="AP2" s="400">
        <v>5</v>
      </c>
      <c r="AQ2" s="400">
        <v>5</v>
      </c>
      <c r="AR2" s="400">
        <v>5</v>
      </c>
      <c r="AS2" s="400"/>
      <c r="AT2" s="400">
        <v>5</v>
      </c>
      <c r="AU2" s="400">
        <v>5</v>
      </c>
      <c r="AV2" s="400">
        <v>5</v>
      </c>
      <c r="AW2" s="400">
        <v>5</v>
      </c>
      <c r="AX2" s="400">
        <v>2</v>
      </c>
      <c r="AY2" s="400">
        <v>5</v>
      </c>
      <c r="AZ2" s="400">
        <v>5</v>
      </c>
      <c r="BA2" s="400">
        <v>5</v>
      </c>
      <c r="BB2" s="409"/>
      <c r="BC2" s="400">
        <v>3</v>
      </c>
      <c r="BD2" s="400">
        <v>4</v>
      </c>
      <c r="BE2" s="400"/>
      <c r="BF2" s="400">
        <v>4</v>
      </c>
      <c r="BG2" s="400">
        <v>5</v>
      </c>
      <c r="BH2" s="400"/>
      <c r="BI2" s="400">
        <v>2</v>
      </c>
      <c r="BJ2" s="400">
        <v>5</v>
      </c>
      <c r="BK2" s="400">
        <v>5</v>
      </c>
      <c r="BL2" s="400">
        <v>5</v>
      </c>
      <c r="BM2" s="400">
        <v>1</v>
      </c>
      <c r="BN2" s="400">
        <v>1</v>
      </c>
      <c r="BO2" s="400"/>
      <c r="BP2" s="400">
        <v>5</v>
      </c>
      <c r="BQ2" s="400">
        <v>5</v>
      </c>
      <c r="BR2" s="400"/>
      <c r="BS2" s="400">
        <v>1</v>
      </c>
      <c r="BT2" s="400">
        <v>2</v>
      </c>
      <c r="BU2" s="400">
        <v>3</v>
      </c>
      <c r="BV2" s="409"/>
      <c r="BW2" s="409"/>
      <c r="BX2" s="409"/>
      <c r="BY2" s="409"/>
      <c r="BZ2" s="409"/>
      <c r="CA2" s="409"/>
      <c r="CB2" s="409"/>
      <c r="CC2" s="409"/>
      <c r="CD2" s="409"/>
      <c r="CE2" s="409"/>
      <c r="CF2" s="409"/>
      <c r="CG2" s="409"/>
      <c r="CH2" s="409"/>
      <c r="CI2" s="400"/>
      <c r="CJ2" s="409"/>
      <c r="CK2" s="400">
        <v>1</v>
      </c>
      <c r="CL2" s="400"/>
      <c r="CM2" s="689">
        <f t="shared" ref="CM2:CM29" si="1">SUM(R2:AC2)/COUNTA(R2:AC2)</f>
        <v>4</v>
      </c>
      <c r="CN2" s="400">
        <f t="shared" ref="CN2:CN29" si="2">RANK(CM2,CM$2:CM$29)</f>
        <v>6</v>
      </c>
      <c r="CO2" s="892"/>
      <c r="CP2" s="689">
        <f t="shared" ref="CP2:CP29" si="3">SUM(AE2:AK2)/COUNTA(AE2:AK2)</f>
        <v>2.5</v>
      </c>
      <c r="CQ2" s="400">
        <f t="shared" ref="CQ2:CQ29" si="4">RANK(CP2,CP$2:CP$29)</f>
        <v>8</v>
      </c>
      <c r="CR2" s="892"/>
      <c r="CS2" s="689">
        <f t="shared" ref="CS2:CS29" si="5">SUM(AM2:CK2)/COUNTA(AM2:CK2)</f>
        <v>3.9333333333333331</v>
      </c>
      <c r="CT2" s="400">
        <f t="shared" ref="CT2:CT29" si="6">RANK(CS2,CS$2:CS$29)</f>
        <v>16</v>
      </c>
      <c r="CU2" s="892"/>
      <c r="CV2" s="400">
        <f t="shared" ref="CV2:CV29" si="7">SUM(R2:CK2)</f>
        <v>173</v>
      </c>
      <c r="CW2" s="689">
        <f t="shared" ref="CW2:CW29" si="8">CV2/COUNTA(R2:CK2)</f>
        <v>3.7608695652173911</v>
      </c>
      <c r="CX2" s="400">
        <f t="shared" ref="CX2:CX29" si="9">RANK(CW2,CW$2:CW$29)</f>
        <v>13</v>
      </c>
      <c r="CY2" s="892"/>
      <c r="CZ2" s="692" t="s">
        <v>1340</v>
      </c>
    </row>
    <row r="3" spans="1:104" ht="30.75" customHeight="1" x14ac:dyDescent="0.25">
      <c r="A3" s="720" t="s">
        <v>1179</v>
      </c>
      <c r="B3" s="721" t="s">
        <v>1180</v>
      </c>
      <c r="C3" s="722" t="s">
        <v>718</v>
      </c>
      <c r="D3" s="722" t="s">
        <v>565</v>
      </c>
      <c r="E3" s="916"/>
      <c r="F3" s="684"/>
      <c r="G3" s="862">
        <f>'Stage 2 - Site Information'!N244</f>
        <v>0</v>
      </c>
      <c r="H3" s="723" t="s">
        <v>63</v>
      </c>
      <c r="I3" s="899">
        <f>'Stage 2 - Site Information'!M244</f>
        <v>5.09</v>
      </c>
      <c r="J3" s="686"/>
      <c r="K3" s="688"/>
      <c r="L3" s="688"/>
      <c r="M3" s="400">
        <f t="shared" si="0"/>
        <v>5</v>
      </c>
      <c r="N3" s="409"/>
      <c r="O3" s="400">
        <v>5</v>
      </c>
      <c r="P3" s="400">
        <v>4</v>
      </c>
      <c r="Q3" s="688"/>
      <c r="R3" s="400">
        <v>5</v>
      </c>
      <c r="S3" s="400">
        <v>5</v>
      </c>
      <c r="T3" s="400">
        <v>3</v>
      </c>
      <c r="U3" s="400">
        <v>4</v>
      </c>
      <c r="V3" s="400"/>
      <c r="W3" s="400">
        <v>1</v>
      </c>
      <c r="X3" s="400">
        <v>5</v>
      </c>
      <c r="Y3" s="400">
        <v>3</v>
      </c>
      <c r="Z3" s="400">
        <v>4</v>
      </c>
      <c r="AA3" s="400"/>
      <c r="AB3" s="400">
        <v>5</v>
      </c>
      <c r="AC3" s="409">
        <v>5</v>
      </c>
      <c r="AD3" s="400"/>
      <c r="AE3" s="400">
        <v>1</v>
      </c>
      <c r="AF3" s="400">
        <v>1</v>
      </c>
      <c r="AG3" s="400"/>
      <c r="AH3" s="400">
        <v>3</v>
      </c>
      <c r="AI3" s="400">
        <v>3</v>
      </c>
      <c r="AJ3" s="400">
        <v>5</v>
      </c>
      <c r="AK3" s="400">
        <v>2</v>
      </c>
      <c r="AL3" s="400"/>
      <c r="AM3" s="400">
        <v>5</v>
      </c>
      <c r="AN3" s="400">
        <v>5</v>
      </c>
      <c r="AO3" s="400">
        <v>5</v>
      </c>
      <c r="AP3" s="400">
        <v>4</v>
      </c>
      <c r="AQ3" s="400">
        <v>5</v>
      </c>
      <c r="AR3" s="400">
        <v>5</v>
      </c>
      <c r="AS3" s="400"/>
      <c r="AT3" s="400">
        <v>2</v>
      </c>
      <c r="AU3" s="400">
        <v>3</v>
      </c>
      <c r="AV3" s="400">
        <v>4</v>
      </c>
      <c r="AW3" s="400">
        <v>5</v>
      </c>
      <c r="AX3" s="400">
        <v>2</v>
      </c>
      <c r="AY3" s="400">
        <v>5</v>
      </c>
      <c r="AZ3" s="400">
        <v>5</v>
      </c>
      <c r="BA3" s="400">
        <v>5</v>
      </c>
      <c r="BB3" s="409"/>
      <c r="BC3" s="400">
        <v>3</v>
      </c>
      <c r="BD3" s="400">
        <v>5</v>
      </c>
      <c r="BE3" s="400"/>
      <c r="BF3" s="400">
        <v>5</v>
      </c>
      <c r="BG3" s="400">
        <v>5</v>
      </c>
      <c r="BH3" s="400"/>
      <c r="BI3" s="400">
        <v>3</v>
      </c>
      <c r="BJ3" s="400">
        <v>5</v>
      </c>
      <c r="BK3" s="400">
        <v>1</v>
      </c>
      <c r="BL3" s="400">
        <v>5</v>
      </c>
      <c r="BM3" s="400">
        <v>5</v>
      </c>
      <c r="BN3" s="400">
        <v>3</v>
      </c>
      <c r="BO3" s="400"/>
      <c r="BP3" s="400">
        <v>5</v>
      </c>
      <c r="BQ3" s="400">
        <v>3</v>
      </c>
      <c r="BR3" s="400"/>
      <c r="BS3" s="400">
        <v>1</v>
      </c>
      <c r="BT3" s="400">
        <v>2</v>
      </c>
      <c r="BU3" s="400">
        <v>3</v>
      </c>
      <c r="BV3" s="409"/>
      <c r="BW3" s="409"/>
      <c r="BX3" s="409"/>
      <c r="BY3" s="409"/>
      <c r="BZ3" s="409"/>
      <c r="CA3" s="409"/>
      <c r="CB3" s="409"/>
      <c r="CC3" s="409"/>
      <c r="CD3" s="409"/>
      <c r="CE3" s="409"/>
      <c r="CF3" s="409"/>
      <c r="CG3" s="409"/>
      <c r="CH3" s="409"/>
      <c r="CI3" s="400"/>
      <c r="CJ3" s="409"/>
      <c r="CK3" s="400"/>
      <c r="CL3" s="400"/>
      <c r="CM3" s="689">
        <f t="shared" si="1"/>
        <v>4</v>
      </c>
      <c r="CN3" s="400">
        <f t="shared" si="2"/>
        <v>6</v>
      </c>
      <c r="CO3" s="892"/>
      <c r="CP3" s="689">
        <f t="shared" si="3"/>
        <v>2.5</v>
      </c>
      <c r="CQ3" s="400">
        <f t="shared" si="4"/>
        <v>8</v>
      </c>
      <c r="CR3" s="892"/>
      <c r="CS3" s="689">
        <f t="shared" si="5"/>
        <v>3.9310344827586206</v>
      </c>
      <c r="CT3" s="400">
        <f t="shared" si="6"/>
        <v>17</v>
      </c>
      <c r="CU3" s="892"/>
      <c r="CV3" s="400">
        <f t="shared" si="7"/>
        <v>169</v>
      </c>
      <c r="CW3" s="689">
        <f t="shared" si="8"/>
        <v>3.7555555555555555</v>
      </c>
      <c r="CX3" s="400">
        <f t="shared" si="9"/>
        <v>14</v>
      </c>
      <c r="CY3" s="892"/>
      <c r="CZ3" s="690"/>
    </row>
    <row r="4" spans="1:104" ht="30.75" customHeight="1" x14ac:dyDescent="0.25">
      <c r="A4" s="720" t="s">
        <v>1167</v>
      </c>
      <c r="B4" s="721" t="s">
        <v>1168</v>
      </c>
      <c r="C4" s="722" t="s">
        <v>704</v>
      </c>
      <c r="D4" s="722" t="s">
        <v>565</v>
      </c>
      <c r="E4" s="916"/>
      <c r="F4" s="684" t="s">
        <v>63</v>
      </c>
      <c r="G4" s="862">
        <f>'Stage 2 - Site Information'!N239</f>
        <v>39</v>
      </c>
      <c r="H4" s="723" t="s">
        <v>63</v>
      </c>
      <c r="I4" s="899">
        <f>'Stage 2 - Site Information'!M239</f>
        <v>1.29</v>
      </c>
      <c r="J4" s="686"/>
      <c r="K4" s="687"/>
      <c r="L4" s="688"/>
      <c r="M4" s="400">
        <f t="shared" si="0"/>
        <v>5</v>
      </c>
      <c r="N4" s="409"/>
      <c r="O4" s="400">
        <v>5</v>
      </c>
      <c r="P4" s="400">
        <v>5</v>
      </c>
      <c r="Q4" s="688"/>
      <c r="R4" s="400">
        <v>1</v>
      </c>
      <c r="S4" s="400">
        <v>5</v>
      </c>
      <c r="T4" s="400">
        <v>1</v>
      </c>
      <c r="U4" s="400">
        <v>3</v>
      </c>
      <c r="V4" s="400"/>
      <c r="W4" s="400">
        <v>4</v>
      </c>
      <c r="X4" s="400">
        <v>3</v>
      </c>
      <c r="Y4" s="400">
        <v>1</v>
      </c>
      <c r="Z4" s="400">
        <v>4</v>
      </c>
      <c r="AA4" s="400"/>
      <c r="AB4" s="400">
        <v>3</v>
      </c>
      <c r="AC4" s="400">
        <v>1</v>
      </c>
      <c r="AD4" s="400"/>
      <c r="AE4" s="400">
        <v>1</v>
      </c>
      <c r="AF4" s="400">
        <v>1</v>
      </c>
      <c r="AG4" s="400"/>
      <c r="AH4" s="400">
        <v>3</v>
      </c>
      <c r="AI4" s="400">
        <v>3</v>
      </c>
      <c r="AJ4" s="400">
        <v>5</v>
      </c>
      <c r="AK4" s="400">
        <v>2</v>
      </c>
      <c r="AL4" s="400"/>
      <c r="AM4" s="400">
        <v>5</v>
      </c>
      <c r="AN4" s="400">
        <v>5</v>
      </c>
      <c r="AO4" s="400">
        <v>4</v>
      </c>
      <c r="AP4" s="400">
        <v>5</v>
      </c>
      <c r="AQ4" s="400">
        <v>5</v>
      </c>
      <c r="AR4" s="400">
        <v>5</v>
      </c>
      <c r="AS4" s="400"/>
      <c r="AT4" s="400">
        <v>5</v>
      </c>
      <c r="AU4" s="400">
        <v>5</v>
      </c>
      <c r="AV4" s="400">
        <v>5</v>
      </c>
      <c r="AW4" s="400">
        <v>5</v>
      </c>
      <c r="AX4" s="400">
        <v>5</v>
      </c>
      <c r="AY4" s="400">
        <v>5</v>
      </c>
      <c r="AZ4" s="400">
        <v>5</v>
      </c>
      <c r="BA4" s="400">
        <v>5</v>
      </c>
      <c r="BB4" s="409"/>
      <c r="BC4" s="400">
        <v>3</v>
      </c>
      <c r="BD4" s="400">
        <v>4</v>
      </c>
      <c r="BE4" s="400"/>
      <c r="BF4" s="400">
        <v>4</v>
      </c>
      <c r="BG4" s="400">
        <v>5</v>
      </c>
      <c r="BH4" s="400"/>
      <c r="BI4" s="400">
        <v>4</v>
      </c>
      <c r="BJ4" s="400">
        <v>5</v>
      </c>
      <c r="BK4" s="400">
        <v>5</v>
      </c>
      <c r="BL4" s="400">
        <v>5</v>
      </c>
      <c r="BM4" s="400">
        <v>5</v>
      </c>
      <c r="BN4" s="400">
        <v>1</v>
      </c>
      <c r="BO4" s="400"/>
      <c r="BP4" s="400">
        <v>5</v>
      </c>
      <c r="BQ4" s="400">
        <v>5</v>
      </c>
      <c r="BR4" s="400"/>
      <c r="BS4" s="400">
        <v>1</v>
      </c>
      <c r="BT4" s="400">
        <v>2</v>
      </c>
      <c r="BU4" s="400">
        <v>3</v>
      </c>
      <c r="BV4" s="409"/>
      <c r="BW4" s="409"/>
      <c r="BX4" s="409"/>
      <c r="BY4" s="409"/>
      <c r="BZ4" s="409"/>
      <c r="CA4" s="409"/>
      <c r="CB4" s="409"/>
      <c r="CC4" s="409"/>
      <c r="CD4" s="409"/>
      <c r="CE4" s="409"/>
      <c r="CF4" s="409"/>
      <c r="CG4" s="409"/>
      <c r="CH4" s="409"/>
      <c r="CI4" s="400"/>
      <c r="CJ4" s="409"/>
      <c r="CK4" s="400"/>
      <c r="CL4" s="400"/>
      <c r="CM4" s="689">
        <f t="shared" si="1"/>
        <v>2.6</v>
      </c>
      <c r="CN4" s="400">
        <f t="shared" si="2"/>
        <v>28</v>
      </c>
      <c r="CO4" s="892"/>
      <c r="CP4" s="689">
        <f t="shared" si="3"/>
        <v>2.5</v>
      </c>
      <c r="CQ4" s="400">
        <f t="shared" si="4"/>
        <v>8</v>
      </c>
      <c r="CR4" s="892"/>
      <c r="CS4" s="689">
        <f t="shared" si="5"/>
        <v>4.3448275862068968</v>
      </c>
      <c r="CT4" s="400">
        <f t="shared" si="6"/>
        <v>8</v>
      </c>
      <c r="CU4" s="892"/>
      <c r="CV4" s="400">
        <f t="shared" si="7"/>
        <v>167</v>
      </c>
      <c r="CW4" s="689">
        <f t="shared" si="8"/>
        <v>3.7111111111111112</v>
      </c>
      <c r="CX4" s="400">
        <f t="shared" si="9"/>
        <v>16</v>
      </c>
      <c r="CY4" s="892"/>
      <c r="CZ4" s="690" t="s">
        <v>1351</v>
      </c>
    </row>
    <row r="5" spans="1:104" ht="30.75" customHeight="1" x14ac:dyDescent="0.25">
      <c r="A5" s="725" t="s">
        <v>1241</v>
      </c>
      <c r="B5" s="721" t="s">
        <v>1242</v>
      </c>
      <c r="C5" s="726" t="s">
        <v>587</v>
      </c>
      <c r="D5" s="727" t="s">
        <v>565</v>
      </c>
      <c r="E5" s="916"/>
      <c r="F5" s="684" t="s">
        <v>63</v>
      </c>
      <c r="G5" s="862">
        <f>'Stage 2 - Site Information'!N273</f>
        <v>140</v>
      </c>
      <c r="H5" s="723" t="s">
        <v>63</v>
      </c>
      <c r="I5" s="899">
        <f>'Stage 2 - Site Information'!M273</f>
        <v>4.7</v>
      </c>
      <c r="J5" s="686" t="s">
        <v>746</v>
      </c>
      <c r="K5" s="687"/>
      <c r="L5" s="688"/>
      <c r="M5" s="400">
        <f t="shared" si="0"/>
        <v>5</v>
      </c>
      <c r="N5" s="409"/>
      <c r="O5" s="400">
        <v>5</v>
      </c>
      <c r="P5" s="400">
        <v>1</v>
      </c>
      <c r="Q5" s="688"/>
      <c r="R5" s="400">
        <v>3</v>
      </c>
      <c r="S5" s="400">
        <v>5</v>
      </c>
      <c r="T5" s="400">
        <v>1</v>
      </c>
      <c r="U5" s="400">
        <v>4</v>
      </c>
      <c r="V5" s="400"/>
      <c r="W5" s="400">
        <v>4</v>
      </c>
      <c r="X5" s="400">
        <v>3</v>
      </c>
      <c r="Y5" s="400">
        <v>3</v>
      </c>
      <c r="Z5" s="400">
        <v>4</v>
      </c>
      <c r="AA5" s="400"/>
      <c r="AB5" s="400">
        <v>5</v>
      </c>
      <c r="AC5" s="400"/>
      <c r="AD5" s="400"/>
      <c r="AE5" s="400">
        <v>1</v>
      </c>
      <c r="AF5" s="400">
        <v>1</v>
      </c>
      <c r="AG5" s="400"/>
      <c r="AH5" s="400">
        <v>4</v>
      </c>
      <c r="AI5" s="400">
        <v>5</v>
      </c>
      <c r="AJ5" s="400">
        <v>1</v>
      </c>
      <c r="AK5" s="400">
        <v>2</v>
      </c>
      <c r="AL5" s="400"/>
      <c r="AM5" s="400">
        <v>5</v>
      </c>
      <c r="AN5" s="400">
        <v>3</v>
      </c>
      <c r="AO5" s="400">
        <v>4</v>
      </c>
      <c r="AP5" s="400">
        <v>3</v>
      </c>
      <c r="AQ5" s="400">
        <v>5</v>
      </c>
      <c r="AR5" s="400">
        <v>5</v>
      </c>
      <c r="AS5" s="400"/>
      <c r="AT5" s="400">
        <v>5</v>
      </c>
      <c r="AU5" s="400">
        <v>5</v>
      </c>
      <c r="AV5" s="400">
        <v>5</v>
      </c>
      <c r="AW5" s="400">
        <v>1</v>
      </c>
      <c r="AX5" s="400">
        <v>2</v>
      </c>
      <c r="AY5" s="400">
        <v>5</v>
      </c>
      <c r="AZ5" s="400">
        <v>5</v>
      </c>
      <c r="BA5" s="400">
        <v>5</v>
      </c>
      <c r="BB5" s="409"/>
      <c r="BC5" s="400">
        <v>3</v>
      </c>
      <c r="BD5" s="400">
        <v>3</v>
      </c>
      <c r="BE5" s="400"/>
      <c r="BF5" s="400">
        <v>3</v>
      </c>
      <c r="BG5" s="400">
        <v>2</v>
      </c>
      <c r="BH5" s="400"/>
      <c r="BI5" s="400">
        <v>5</v>
      </c>
      <c r="BJ5" s="400">
        <v>5</v>
      </c>
      <c r="BK5" s="400">
        <v>5</v>
      </c>
      <c r="BL5" s="400">
        <v>5</v>
      </c>
      <c r="BM5" s="400">
        <v>5</v>
      </c>
      <c r="BN5" s="400">
        <v>3</v>
      </c>
      <c r="BO5" s="400"/>
      <c r="BP5" s="400">
        <v>3</v>
      </c>
      <c r="BQ5" s="400">
        <v>5</v>
      </c>
      <c r="BR5" s="400"/>
      <c r="BS5" s="400">
        <v>1</v>
      </c>
      <c r="BT5" s="400">
        <v>4</v>
      </c>
      <c r="BU5" s="400">
        <v>4</v>
      </c>
      <c r="BV5" s="409"/>
      <c r="BW5" s="409"/>
      <c r="BX5" s="409"/>
      <c r="BY5" s="409"/>
      <c r="BZ5" s="409"/>
      <c r="CA5" s="409"/>
      <c r="CB5" s="409"/>
      <c r="CC5" s="409"/>
      <c r="CD5" s="409"/>
      <c r="CE5" s="409"/>
      <c r="CF5" s="409"/>
      <c r="CG5" s="409"/>
      <c r="CH5" s="409"/>
      <c r="CI5" s="400"/>
      <c r="CJ5" s="409"/>
      <c r="CK5" s="400"/>
      <c r="CL5" s="400"/>
      <c r="CM5" s="689">
        <f t="shared" si="1"/>
        <v>3.5555555555555554</v>
      </c>
      <c r="CN5" s="400">
        <f t="shared" si="2"/>
        <v>14</v>
      </c>
      <c r="CO5" s="892"/>
      <c r="CP5" s="689">
        <f t="shared" si="3"/>
        <v>2.3333333333333335</v>
      </c>
      <c r="CQ5" s="400">
        <f t="shared" si="4"/>
        <v>12</v>
      </c>
      <c r="CR5" s="892"/>
      <c r="CS5" s="689">
        <f t="shared" si="5"/>
        <v>3.9310344827586206</v>
      </c>
      <c r="CT5" s="400">
        <f t="shared" si="6"/>
        <v>17</v>
      </c>
      <c r="CU5" s="892"/>
      <c r="CV5" s="400">
        <f t="shared" si="7"/>
        <v>160</v>
      </c>
      <c r="CW5" s="689">
        <f t="shared" si="8"/>
        <v>3.6363636363636362</v>
      </c>
      <c r="CX5" s="400">
        <f t="shared" si="9"/>
        <v>20</v>
      </c>
      <c r="CY5" s="892"/>
      <c r="CZ5" s="690"/>
    </row>
    <row r="6" spans="1:104" ht="30.75" customHeight="1" x14ac:dyDescent="0.25">
      <c r="A6" s="737" t="s">
        <v>676</v>
      </c>
      <c r="B6" s="738" t="s">
        <v>677</v>
      </c>
      <c r="C6" s="739" t="s">
        <v>678</v>
      </c>
      <c r="D6" s="739" t="s">
        <v>518</v>
      </c>
      <c r="E6" s="916"/>
      <c r="F6" s="684" t="s">
        <v>63</v>
      </c>
      <c r="G6" s="862">
        <f>'Stage 2 - Site Information'!N55</f>
        <v>43</v>
      </c>
      <c r="H6" s="740" t="s">
        <v>63</v>
      </c>
      <c r="I6" s="898">
        <f>'Stage 2 - Site Information'!M55</f>
        <v>1.42</v>
      </c>
      <c r="J6" s="686"/>
      <c r="K6" s="687"/>
      <c r="L6" s="688"/>
      <c r="M6" s="400">
        <f t="shared" si="0"/>
        <v>5</v>
      </c>
      <c r="N6" s="409"/>
      <c r="O6" s="400">
        <v>5</v>
      </c>
      <c r="P6" s="400">
        <v>5</v>
      </c>
      <c r="Q6" s="688"/>
      <c r="R6" s="400">
        <v>5</v>
      </c>
      <c r="S6" s="400">
        <v>5</v>
      </c>
      <c r="T6" s="400">
        <v>5</v>
      </c>
      <c r="U6" s="400">
        <v>4</v>
      </c>
      <c r="V6" s="400"/>
      <c r="W6" s="400">
        <v>5</v>
      </c>
      <c r="X6" s="400">
        <v>3</v>
      </c>
      <c r="Y6" s="400">
        <v>3</v>
      </c>
      <c r="Z6" s="400">
        <v>4</v>
      </c>
      <c r="AA6" s="400"/>
      <c r="AB6" s="400">
        <v>4</v>
      </c>
      <c r="AC6" s="400">
        <v>5</v>
      </c>
      <c r="AD6" s="400"/>
      <c r="AE6" s="400">
        <v>1</v>
      </c>
      <c r="AF6" s="400">
        <v>1</v>
      </c>
      <c r="AG6" s="400"/>
      <c r="AH6" s="400">
        <v>3</v>
      </c>
      <c r="AI6" s="400">
        <v>3</v>
      </c>
      <c r="AJ6" s="400">
        <v>1</v>
      </c>
      <c r="AK6" s="400">
        <v>2</v>
      </c>
      <c r="AL6" s="400"/>
      <c r="AM6" s="400">
        <v>5</v>
      </c>
      <c r="AN6" s="400">
        <v>3</v>
      </c>
      <c r="AO6" s="400">
        <v>3</v>
      </c>
      <c r="AP6" s="400">
        <v>5</v>
      </c>
      <c r="AQ6" s="400">
        <v>5</v>
      </c>
      <c r="AR6" s="400">
        <v>3</v>
      </c>
      <c r="AS6" s="400"/>
      <c r="AT6" s="400">
        <v>5</v>
      </c>
      <c r="AU6" s="400">
        <v>2</v>
      </c>
      <c r="AV6" s="400">
        <v>5</v>
      </c>
      <c r="AW6" s="400">
        <v>5</v>
      </c>
      <c r="AX6" s="400">
        <v>5</v>
      </c>
      <c r="AY6" s="400">
        <v>5</v>
      </c>
      <c r="AZ6" s="400">
        <v>5</v>
      </c>
      <c r="BA6" s="400">
        <v>5</v>
      </c>
      <c r="BB6" s="409"/>
      <c r="BC6" s="400">
        <v>5</v>
      </c>
      <c r="BD6" s="400">
        <v>5</v>
      </c>
      <c r="BE6" s="400"/>
      <c r="BF6" s="400">
        <v>3</v>
      </c>
      <c r="BG6" s="400">
        <v>5</v>
      </c>
      <c r="BH6" s="400">
        <v>5</v>
      </c>
      <c r="BI6" s="400">
        <v>4</v>
      </c>
      <c r="BJ6" s="400">
        <v>5</v>
      </c>
      <c r="BK6" s="400">
        <v>3</v>
      </c>
      <c r="BL6" s="400">
        <v>5</v>
      </c>
      <c r="BM6" s="400">
        <v>4</v>
      </c>
      <c r="BN6" s="400">
        <v>5</v>
      </c>
      <c r="BO6" s="400"/>
      <c r="BP6" s="400">
        <v>5</v>
      </c>
      <c r="BQ6" s="400">
        <v>5</v>
      </c>
      <c r="BR6" s="400"/>
      <c r="BS6" s="400">
        <v>5</v>
      </c>
      <c r="BT6" s="400">
        <v>2</v>
      </c>
      <c r="BU6" s="400">
        <v>5</v>
      </c>
      <c r="BV6" s="409"/>
      <c r="BW6" s="409"/>
      <c r="BX6" s="409"/>
      <c r="BY6" s="409"/>
      <c r="BZ6" s="409"/>
      <c r="CA6" s="409"/>
      <c r="CB6" s="409"/>
      <c r="CC6" s="409"/>
      <c r="CD6" s="409"/>
      <c r="CE6" s="409"/>
      <c r="CF6" s="409"/>
      <c r="CG6" s="409"/>
      <c r="CH6" s="409"/>
      <c r="CI6" s="400"/>
      <c r="CJ6" s="409"/>
      <c r="CK6" s="400"/>
      <c r="CL6" s="400"/>
      <c r="CM6" s="689">
        <f t="shared" si="1"/>
        <v>4.3</v>
      </c>
      <c r="CN6" s="400">
        <f t="shared" si="2"/>
        <v>3</v>
      </c>
      <c r="CO6" s="892"/>
      <c r="CP6" s="689">
        <f t="shared" si="3"/>
        <v>1.8333333333333333</v>
      </c>
      <c r="CQ6" s="400">
        <f t="shared" si="4"/>
        <v>20</v>
      </c>
      <c r="CR6" s="892"/>
      <c r="CS6" s="689">
        <f t="shared" si="5"/>
        <v>4.4000000000000004</v>
      </c>
      <c r="CT6" s="400">
        <f t="shared" si="6"/>
        <v>6</v>
      </c>
      <c r="CU6" s="892"/>
      <c r="CV6" s="400">
        <f t="shared" si="7"/>
        <v>186</v>
      </c>
      <c r="CW6" s="689">
        <f t="shared" si="8"/>
        <v>4.0434782608695654</v>
      </c>
      <c r="CX6" s="400">
        <f t="shared" si="9"/>
        <v>2</v>
      </c>
      <c r="CY6" s="892"/>
      <c r="CZ6" s="690"/>
    </row>
    <row r="7" spans="1:104" ht="30.75" customHeight="1" x14ac:dyDescent="0.25">
      <c r="A7" s="737" t="s">
        <v>929</v>
      </c>
      <c r="B7" s="738" t="s">
        <v>930</v>
      </c>
      <c r="C7" s="739" t="s">
        <v>931</v>
      </c>
      <c r="D7" s="739" t="s">
        <v>518</v>
      </c>
      <c r="E7" s="916"/>
      <c r="F7" s="684" t="s">
        <v>63</v>
      </c>
      <c r="G7" s="862">
        <f>'Stage 2 - Site Information'!N151</f>
        <v>19</v>
      </c>
      <c r="H7" s="740" t="s">
        <v>63</v>
      </c>
      <c r="I7" s="898">
        <f>'Stage 2 - Site Information'!M151</f>
        <v>0.53</v>
      </c>
      <c r="J7" s="686"/>
      <c r="K7" s="687"/>
      <c r="L7" s="688"/>
      <c r="M7" s="400">
        <f t="shared" si="0"/>
        <v>5</v>
      </c>
      <c r="N7" s="409"/>
      <c r="O7" s="400">
        <v>4</v>
      </c>
      <c r="P7" s="400">
        <v>2</v>
      </c>
      <c r="Q7" s="688"/>
      <c r="R7" s="400">
        <v>5</v>
      </c>
      <c r="S7" s="400">
        <v>5</v>
      </c>
      <c r="T7" s="400">
        <v>1</v>
      </c>
      <c r="U7" s="400">
        <v>3</v>
      </c>
      <c r="V7" s="400"/>
      <c r="W7" s="400">
        <v>1</v>
      </c>
      <c r="X7" s="400">
        <v>3</v>
      </c>
      <c r="Y7" s="400">
        <v>1</v>
      </c>
      <c r="Z7" s="400">
        <v>4</v>
      </c>
      <c r="AA7" s="400"/>
      <c r="AB7" s="400">
        <v>5</v>
      </c>
      <c r="AC7" s="409"/>
      <c r="AD7" s="400"/>
      <c r="AE7" s="400">
        <v>1</v>
      </c>
      <c r="AF7" s="400">
        <v>1</v>
      </c>
      <c r="AG7" s="400"/>
      <c r="AH7" s="400">
        <v>3</v>
      </c>
      <c r="AI7" s="400">
        <v>3</v>
      </c>
      <c r="AJ7" s="400">
        <v>1</v>
      </c>
      <c r="AK7" s="400">
        <v>4</v>
      </c>
      <c r="AL7" s="400"/>
      <c r="AM7" s="400">
        <v>5</v>
      </c>
      <c r="AN7" s="400">
        <v>3</v>
      </c>
      <c r="AO7" s="400">
        <v>3</v>
      </c>
      <c r="AP7" s="400">
        <v>3</v>
      </c>
      <c r="AQ7" s="400">
        <v>5</v>
      </c>
      <c r="AR7" s="400">
        <v>5</v>
      </c>
      <c r="AS7" s="400"/>
      <c r="AT7" s="400">
        <v>2</v>
      </c>
      <c r="AU7" s="400">
        <v>5</v>
      </c>
      <c r="AV7" s="400">
        <v>4</v>
      </c>
      <c r="AW7" s="400">
        <v>5</v>
      </c>
      <c r="AX7" s="400">
        <v>5</v>
      </c>
      <c r="AY7" s="400">
        <v>5</v>
      </c>
      <c r="AZ7" s="400">
        <v>5</v>
      </c>
      <c r="BA7" s="400">
        <v>5</v>
      </c>
      <c r="BB7" s="409"/>
      <c r="BC7" s="400">
        <v>5</v>
      </c>
      <c r="BD7" s="400">
        <v>5</v>
      </c>
      <c r="BE7" s="400"/>
      <c r="BF7" s="400">
        <v>5</v>
      </c>
      <c r="BG7" s="400">
        <v>5</v>
      </c>
      <c r="BH7" s="400"/>
      <c r="BI7" s="400">
        <v>5</v>
      </c>
      <c r="BJ7" s="400">
        <v>5</v>
      </c>
      <c r="BK7" s="400">
        <v>3</v>
      </c>
      <c r="BL7" s="400">
        <v>5</v>
      </c>
      <c r="BM7" s="400">
        <v>5</v>
      </c>
      <c r="BN7" s="400">
        <v>3</v>
      </c>
      <c r="BO7" s="400"/>
      <c r="BP7" s="400">
        <v>3</v>
      </c>
      <c r="BQ7" s="400">
        <v>5</v>
      </c>
      <c r="BR7" s="400"/>
      <c r="BS7" s="400">
        <v>5</v>
      </c>
      <c r="BT7" s="400">
        <v>5</v>
      </c>
      <c r="BU7" s="400">
        <v>5</v>
      </c>
      <c r="BV7" s="409"/>
      <c r="BW7" s="409"/>
      <c r="BX7" s="409"/>
      <c r="BY7" s="409"/>
      <c r="BZ7" s="409"/>
      <c r="CA7" s="409"/>
      <c r="CB7" s="409"/>
      <c r="CC7" s="409"/>
      <c r="CD7" s="409"/>
      <c r="CE7" s="409"/>
      <c r="CF7" s="409"/>
      <c r="CG7" s="409"/>
      <c r="CH7" s="409"/>
      <c r="CI7" s="400"/>
      <c r="CJ7" s="409"/>
      <c r="CK7" s="400"/>
      <c r="CL7" s="400"/>
      <c r="CM7" s="689">
        <f t="shared" si="1"/>
        <v>3.1111111111111112</v>
      </c>
      <c r="CN7" s="400">
        <f t="shared" si="2"/>
        <v>22</v>
      </c>
      <c r="CO7" s="892"/>
      <c r="CP7" s="689">
        <f t="shared" si="3"/>
        <v>2.1666666666666665</v>
      </c>
      <c r="CQ7" s="400">
        <f t="shared" si="4"/>
        <v>16</v>
      </c>
      <c r="CR7" s="892"/>
      <c r="CS7" s="689">
        <f t="shared" si="5"/>
        <v>4.4482758620689653</v>
      </c>
      <c r="CT7" s="400">
        <f t="shared" si="6"/>
        <v>3</v>
      </c>
      <c r="CU7" s="892"/>
      <c r="CV7" s="400">
        <f t="shared" si="7"/>
        <v>170</v>
      </c>
      <c r="CW7" s="689">
        <f t="shared" si="8"/>
        <v>3.8636363636363638</v>
      </c>
      <c r="CX7" s="400">
        <f t="shared" si="9"/>
        <v>6</v>
      </c>
      <c r="CY7" s="892"/>
      <c r="CZ7" s="690" t="s">
        <v>1348</v>
      </c>
    </row>
    <row r="8" spans="1:104" ht="30.75" customHeight="1" x14ac:dyDescent="0.25">
      <c r="A8" s="737" t="s">
        <v>687</v>
      </c>
      <c r="B8" s="738" t="s">
        <v>688</v>
      </c>
      <c r="C8" s="739" t="s">
        <v>689</v>
      </c>
      <c r="D8" s="739" t="s">
        <v>518</v>
      </c>
      <c r="E8" s="916"/>
      <c r="F8" s="684" t="s">
        <v>63</v>
      </c>
      <c r="G8" s="862">
        <f>'Stage 2 - Site Information'!N59</f>
        <v>60</v>
      </c>
      <c r="H8" s="740" t="s">
        <v>63</v>
      </c>
      <c r="I8" s="898">
        <f>'Stage 2 - Site Information'!M59</f>
        <v>1.59</v>
      </c>
      <c r="J8" s="686"/>
      <c r="K8" s="687"/>
      <c r="L8" s="688"/>
      <c r="M8" s="400">
        <f t="shared" si="0"/>
        <v>5</v>
      </c>
      <c r="N8" s="409"/>
      <c r="O8" s="400">
        <v>5</v>
      </c>
      <c r="P8" s="400">
        <v>5</v>
      </c>
      <c r="Q8" s="688"/>
      <c r="R8" s="400">
        <v>5</v>
      </c>
      <c r="S8" s="400">
        <v>5</v>
      </c>
      <c r="T8" s="400">
        <v>1</v>
      </c>
      <c r="U8" s="400">
        <v>4</v>
      </c>
      <c r="V8" s="400"/>
      <c r="W8" s="400">
        <v>4</v>
      </c>
      <c r="X8" s="400">
        <v>3</v>
      </c>
      <c r="Y8" s="400">
        <v>1</v>
      </c>
      <c r="Z8" s="400">
        <v>4</v>
      </c>
      <c r="AA8" s="400"/>
      <c r="AB8" s="400">
        <v>4</v>
      </c>
      <c r="AC8" s="400">
        <v>1</v>
      </c>
      <c r="AD8" s="400"/>
      <c r="AE8" s="400">
        <v>1</v>
      </c>
      <c r="AF8" s="400">
        <v>1</v>
      </c>
      <c r="AG8" s="400"/>
      <c r="AH8" s="400">
        <v>3</v>
      </c>
      <c r="AI8" s="400">
        <v>1</v>
      </c>
      <c r="AJ8" s="400">
        <v>1</v>
      </c>
      <c r="AK8" s="400">
        <v>2</v>
      </c>
      <c r="AL8" s="400"/>
      <c r="AM8" s="400">
        <v>5</v>
      </c>
      <c r="AN8" s="400">
        <v>5</v>
      </c>
      <c r="AO8" s="400">
        <v>5</v>
      </c>
      <c r="AP8" s="400">
        <v>4</v>
      </c>
      <c r="AQ8" s="400">
        <v>5</v>
      </c>
      <c r="AR8" s="400">
        <v>5</v>
      </c>
      <c r="AS8" s="400"/>
      <c r="AT8" s="400">
        <v>5</v>
      </c>
      <c r="AU8" s="400">
        <v>5</v>
      </c>
      <c r="AV8" s="400">
        <v>5</v>
      </c>
      <c r="AW8" s="400">
        <v>1</v>
      </c>
      <c r="AX8" s="400">
        <v>5</v>
      </c>
      <c r="AY8" s="400">
        <v>5</v>
      </c>
      <c r="AZ8" s="400">
        <v>5</v>
      </c>
      <c r="BA8" s="400">
        <v>5</v>
      </c>
      <c r="BB8" s="409"/>
      <c r="BC8" s="400">
        <v>5</v>
      </c>
      <c r="BD8" s="400">
        <v>5</v>
      </c>
      <c r="BE8" s="400"/>
      <c r="BF8" s="400">
        <v>5</v>
      </c>
      <c r="BG8" s="400">
        <v>5</v>
      </c>
      <c r="BH8" s="400"/>
      <c r="BI8" s="400">
        <v>4</v>
      </c>
      <c r="BJ8" s="400">
        <v>5</v>
      </c>
      <c r="BK8" s="400">
        <v>3</v>
      </c>
      <c r="BL8" s="400">
        <v>3</v>
      </c>
      <c r="BM8" s="400">
        <v>1</v>
      </c>
      <c r="BN8" s="400">
        <v>5</v>
      </c>
      <c r="BO8" s="400"/>
      <c r="BP8" s="400">
        <v>5</v>
      </c>
      <c r="BQ8" s="400">
        <v>5</v>
      </c>
      <c r="BR8" s="400"/>
      <c r="BS8" s="400">
        <v>4</v>
      </c>
      <c r="BT8" s="400">
        <v>4</v>
      </c>
      <c r="BU8" s="400">
        <v>5</v>
      </c>
      <c r="BV8" s="409"/>
      <c r="BW8" s="409"/>
      <c r="BX8" s="409"/>
      <c r="BY8" s="409"/>
      <c r="BZ8" s="409"/>
      <c r="CA8" s="409"/>
      <c r="CB8" s="409"/>
      <c r="CC8" s="409"/>
      <c r="CD8" s="409"/>
      <c r="CE8" s="409"/>
      <c r="CF8" s="409"/>
      <c r="CG8" s="409"/>
      <c r="CH8" s="409"/>
      <c r="CI8" s="400"/>
      <c r="CJ8" s="409"/>
      <c r="CK8" s="400"/>
      <c r="CL8" s="400"/>
      <c r="CM8" s="689">
        <f t="shared" si="1"/>
        <v>3.2</v>
      </c>
      <c r="CN8" s="400">
        <f t="shared" si="2"/>
        <v>21</v>
      </c>
      <c r="CO8" s="892"/>
      <c r="CP8" s="689">
        <f t="shared" si="3"/>
        <v>1.5</v>
      </c>
      <c r="CQ8" s="400">
        <f t="shared" si="4"/>
        <v>26</v>
      </c>
      <c r="CR8" s="892"/>
      <c r="CS8" s="689">
        <f t="shared" si="5"/>
        <v>4.4482758620689653</v>
      </c>
      <c r="CT8" s="400">
        <f t="shared" si="6"/>
        <v>3</v>
      </c>
      <c r="CU8" s="892"/>
      <c r="CV8" s="400">
        <f t="shared" si="7"/>
        <v>170</v>
      </c>
      <c r="CW8" s="689">
        <f t="shared" si="8"/>
        <v>3.7777777777777777</v>
      </c>
      <c r="CX8" s="400">
        <f t="shared" si="9"/>
        <v>11</v>
      </c>
      <c r="CY8" s="892"/>
      <c r="CZ8" s="690"/>
    </row>
    <row r="9" spans="1:104" ht="30.75" customHeight="1" x14ac:dyDescent="0.25">
      <c r="A9" s="737" t="s">
        <v>575</v>
      </c>
      <c r="B9" s="738" t="s">
        <v>576</v>
      </c>
      <c r="C9" s="739" t="s">
        <v>577</v>
      </c>
      <c r="D9" s="739" t="s">
        <v>518</v>
      </c>
      <c r="E9" s="916"/>
      <c r="F9" s="684" t="s">
        <v>63</v>
      </c>
      <c r="G9" s="862">
        <f>'Stage 2 - Site Information'!N21</f>
        <v>48</v>
      </c>
      <c r="H9" s="740" t="s">
        <v>63</v>
      </c>
      <c r="I9" s="898">
        <f>'Stage 2 - Site Information'!M21</f>
        <v>2.15</v>
      </c>
      <c r="J9" s="686" t="s">
        <v>539</v>
      </c>
      <c r="K9" s="687"/>
      <c r="L9" s="688"/>
      <c r="M9" s="400">
        <f t="shared" si="0"/>
        <v>5</v>
      </c>
      <c r="N9" s="409"/>
      <c r="O9" s="400">
        <v>5</v>
      </c>
      <c r="P9" s="400">
        <v>1</v>
      </c>
      <c r="Q9" s="688"/>
      <c r="R9" s="400">
        <v>5</v>
      </c>
      <c r="S9" s="400">
        <v>5</v>
      </c>
      <c r="T9" s="400">
        <v>5</v>
      </c>
      <c r="U9" s="400">
        <v>4</v>
      </c>
      <c r="V9" s="400"/>
      <c r="W9" s="400">
        <v>4</v>
      </c>
      <c r="X9" s="400">
        <v>5</v>
      </c>
      <c r="Y9" s="400">
        <v>5</v>
      </c>
      <c r="Z9" s="400">
        <v>4</v>
      </c>
      <c r="AA9" s="400"/>
      <c r="AB9" s="400">
        <v>5</v>
      </c>
      <c r="AC9" s="409"/>
      <c r="AD9" s="400"/>
      <c r="AE9" s="400">
        <v>1</v>
      </c>
      <c r="AF9" s="400">
        <v>1</v>
      </c>
      <c r="AG9" s="400"/>
      <c r="AH9" s="400">
        <v>3</v>
      </c>
      <c r="AI9" s="400">
        <v>3</v>
      </c>
      <c r="AJ9" s="400">
        <v>3</v>
      </c>
      <c r="AK9" s="400">
        <v>2</v>
      </c>
      <c r="AL9" s="400"/>
      <c r="AM9" s="400">
        <v>5</v>
      </c>
      <c r="AN9" s="400">
        <v>4</v>
      </c>
      <c r="AO9" s="400">
        <v>5</v>
      </c>
      <c r="AP9" s="400">
        <v>4</v>
      </c>
      <c r="AQ9" s="400">
        <v>5</v>
      </c>
      <c r="AR9" s="400">
        <v>5</v>
      </c>
      <c r="AS9" s="400"/>
      <c r="AT9" s="400">
        <v>3</v>
      </c>
      <c r="AU9" s="400">
        <v>3</v>
      </c>
      <c r="AV9" s="400">
        <v>4</v>
      </c>
      <c r="AW9" s="400">
        <v>3</v>
      </c>
      <c r="AX9" s="400">
        <v>1</v>
      </c>
      <c r="AY9" s="400">
        <v>5</v>
      </c>
      <c r="AZ9" s="400">
        <v>5</v>
      </c>
      <c r="BA9" s="400">
        <v>3</v>
      </c>
      <c r="BB9" s="409"/>
      <c r="BC9" s="400">
        <v>3</v>
      </c>
      <c r="BD9" s="400">
        <v>3</v>
      </c>
      <c r="BE9" s="400"/>
      <c r="BF9" s="400">
        <v>5</v>
      </c>
      <c r="BG9" s="400">
        <v>5</v>
      </c>
      <c r="BH9" s="400"/>
      <c r="BI9" s="400">
        <v>5</v>
      </c>
      <c r="BJ9" s="400">
        <v>5</v>
      </c>
      <c r="BK9" s="400">
        <v>1</v>
      </c>
      <c r="BL9" s="400">
        <v>4</v>
      </c>
      <c r="BM9" s="400">
        <v>1</v>
      </c>
      <c r="BN9" s="400">
        <v>5</v>
      </c>
      <c r="BO9" s="400"/>
      <c r="BP9" s="400">
        <v>1</v>
      </c>
      <c r="BQ9" s="400">
        <v>5</v>
      </c>
      <c r="BR9" s="400"/>
      <c r="BS9" s="400">
        <v>4</v>
      </c>
      <c r="BT9" s="400">
        <v>2</v>
      </c>
      <c r="BU9" s="400">
        <v>2</v>
      </c>
      <c r="BV9" s="409"/>
      <c r="BW9" s="409"/>
      <c r="BX9" s="409"/>
      <c r="BY9" s="409"/>
      <c r="BZ9" s="409"/>
      <c r="CA9" s="409"/>
      <c r="CB9" s="409"/>
      <c r="CC9" s="409"/>
      <c r="CD9" s="409"/>
      <c r="CE9" s="409"/>
      <c r="CF9" s="409"/>
      <c r="CG9" s="409"/>
      <c r="CH9" s="409"/>
      <c r="CI9" s="400"/>
      <c r="CJ9" s="409"/>
      <c r="CK9" s="400"/>
      <c r="CL9" s="400"/>
      <c r="CM9" s="689">
        <f t="shared" si="1"/>
        <v>4.666666666666667</v>
      </c>
      <c r="CN9" s="400">
        <f t="shared" si="2"/>
        <v>1</v>
      </c>
      <c r="CO9" s="892"/>
      <c r="CP9" s="689">
        <f t="shared" si="3"/>
        <v>2.1666666666666665</v>
      </c>
      <c r="CQ9" s="400">
        <f t="shared" si="4"/>
        <v>16</v>
      </c>
      <c r="CR9" s="892"/>
      <c r="CS9" s="689">
        <f t="shared" si="5"/>
        <v>3.6551724137931036</v>
      </c>
      <c r="CT9" s="400">
        <f t="shared" si="6"/>
        <v>24</v>
      </c>
      <c r="CU9" s="892"/>
      <c r="CV9" s="400">
        <f t="shared" si="7"/>
        <v>161</v>
      </c>
      <c r="CW9" s="689">
        <f t="shared" si="8"/>
        <v>3.6590909090909092</v>
      </c>
      <c r="CX9" s="400">
        <f t="shared" si="9"/>
        <v>18</v>
      </c>
      <c r="CY9" s="892"/>
      <c r="CZ9" s="692" t="s">
        <v>1358</v>
      </c>
    </row>
    <row r="10" spans="1:104" s="513" customFormat="1" ht="30.75" customHeight="1" x14ac:dyDescent="0.25">
      <c r="A10" s="737" t="s">
        <v>738</v>
      </c>
      <c r="B10" s="738" t="s">
        <v>739</v>
      </c>
      <c r="C10" s="739" t="s">
        <v>740</v>
      </c>
      <c r="D10" s="739" t="s">
        <v>518</v>
      </c>
      <c r="E10" s="916"/>
      <c r="F10" s="684"/>
      <c r="G10" s="862">
        <f>'Stage 2 - Site Information'!N77</f>
        <v>0</v>
      </c>
      <c r="H10" s="740" t="s">
        <v>63</v>
      </c>
      <c r="I10" s="898">
        <f>'Stage 2 - Site Information'!M77</f>
        <v>29.51</v>
      </c>
      <c r="J10" s="686"/>
      <c r="K10" s="687"/>
      <c r="L10" s="688"/>
      <c r="M10" s="400">
        <f t="shared" si="0"/>
        <v>5</v>
      </c>
      <c r="N10" s="409"/>
      <c r="O10" s="400">
        <v>1</v>
      </c>
      <c r="P10" s="400">
        <v>1</v>
      </c>
      <c r="Q10" s="688"/>
      <c r="R10" s="400">
        <v>5</v>
      </c>
      <c r="S10" s="400">
        <v>1</v>
      </c>
      <c r="T10" s="400">
        <v>3</v>
      </c>
      <c r="U10" s="400">
        <v>2</v>
      </c>
      <c r="V10" s="400"/>
      <c r="W10" s="400">
        <v>4</v>
      </c>
      <c r="X10" s="400">
        <v>3</v>
      </c>
      <c r="Y10" s="400">
        <v>3</v>
      </c>
      <c r="Z10" s="400">
        <v>4</v>
      </c>
      <c r="AA10" s="400"/>
      <c r="AB10" s="400">
        <v>1</v>
      </c>
      <c r="AC10" s="409"/>
      <c r="AD10" s="400"/>
      <c r="AE10" s="400">
        <v>1</v>
      </c>
      <c r="AF10" s="400">
        <v>1</v>
      </c>
      <c r="AG10" s="400"/>
      <c r="AH10" s="400">
        <v>2</v>
      </c>
      <c r="AI10" s="400">
        <v>3</v>
      </c>
      <c r="AJ10" s="400">
        <v>5</v>
      </c>
      <c r="AK10" s="400">
        <v>2</v>
      </c>
      <c r="AL10" s="400"/>
      <c r="AM10" s="400">
        <v>5</v>
      </c>
      <c r="AN10" s="400">
        <v>4</v>
      </c>
      <c r="AO10" s="400">
        <v>5</v>
      </c>
      <c r="AP10" s="400">
        <v>2</v>
      </c>
      <c r="AQ10" s="400">
        <v>1</v>
      </c>
      <c r="AR10" s="400">
        <v>3</v>
      </c>
      <c r="AS10" s="400"/>
      <c r="AT10" s="400">
        <v>2</v>
      </c>
      <c r="AU10" s="400">
        <v>5</v>
      </c>
      <c r="AV10" s="400">
        <v>5</v>
      </c>
      <c r="AW10" s="400">
        <v>5</v>
      </c>
      <c r="AX10" s="400">
        <v>1</v>
      </c>
      <c r="AY10" s="400">
        <v>1</v>
      </c>
      <c r="AZ10" s="400">
        <v>5</v>
      </c>
      <c r="BA10" s="400">
        <v>5</v>
      </c>
      <c r="BB10" s="409"/>
      <c r="BC10" s="400">
        <v>1</v>
      </c>
      <c r="BD10" s="400">
        <v>1</v>
      </c>
      <c r="BE10" s="400"/>
      <c r="BF10" s="400">
        <v>2</v>
      </c>
      <c r="BG10" s="400">
        <v>5</v>
      </c>
      <c r="BH10" s="400"/>
      <c r="BI10" s="400">
        <v>5</v>
      </c>
      <c r="BJ10" s="400">
        <v>3</v>
      </c>
      <c r="BK10" s="400">
        <v>1</v>
      </c>
      <c r="BL10" s="400">
        <v>4</v>
      </c>
      <c r="BM10" s="400">
        <v>5</v>
      </c>
      <c r="BN10" s="400">
        <v>3</v>
      </c>
      <c r="BO10" s="400"/>
      <c r="BP10" s="400">
        <v>5</v>
      </c>
      <c r="BQ10" s="400">
        <v>5</v>
      </c>
      <c r="BR10" s="400"/>
      <c r="BS10" s="400">
        <v>2</v>
      </c>
      <c r="BT10" s="400">
        <v>2</v>
      </c>
      <c r="BU10" s="400">
        <v>1</v>
      </c>
      <c r="BV10" s="409"/>
      <c r="BW10" s="409"/>
      <c r="BX10" s="409"/>
      <c r="BY10" s="409"/>
      <c r="BZ10" s="409"/>
      <c r="CA10" s="409"/>
      <c r="CB10" s="409"/>
      <c r="CC10" s="409"/>
      <c r="CD10" s="409"/>
      <c r="CE10" s="409"/>
      <c r="CF10" s="409"/>
      <c r="CG10" s="409"/>
      <c r="CH10" s="409"/>
      <c r="CI10" s="400"/>
      <c r="CJ10" s="409"/>
      <c r="CK10" s="400"/>
      <c r="CL10" s="400"/>
      <c r="CM10" s="689">
        <f t="shared" si="1"/>
        <v>2.8888888888888888</v>
      </c>
      <c r="CN10" s="400">
        <f t="shared" si="2"/>
        <v>24</v>
      </c>
      <c r="CO10" s="892"/>
      <c r="CP10" s="689">
        <f t="shared" si="3"/>
        <v>2.3333333333333335</v>
      </c>
      <c r="CQ10" s="400">
        <f t="shared" si="4"/>
        <v>12</v>
      </c>
      <c r="CR10" s="892"/>
      <c r="CS10" s="689">
        <f t="shared" si="5"/>
        <v>3.2413793103448274</v>
      </c>
      <c r="CT10" s="400">
        <f t="shared" si="6"/>
        <v>27</v>
      </c>
      <c r="CU10" s="892"/>
      <c r="CV10" s="400">
        <f t="shared" si="7"/>
        <v>134</v>
      </c>
      <c r="CW10" s="689">
        <f t="shared" si="8"/>
        <v>3.0454545454545454</v>
      </c>
      <c r="CX10" s="400">
        <f t="shared" si="9"/>
        <v>28</v>
      </c>
      <c r="CY10" s="892"/>
      <c r="CZ10" s="691" t="s">
        <v>1426</v>
      </c>
    </row>
    <row r="11" spans="1:104" ht="30.75" customHeight="1" x14ac:dyDescent="0.25">
      <c r="A11" s="720" t="s">
        <v>924</v>
      </c>
      <c r="B11" s="721" t="s">
        <v>925</v>
      </c>
      <c r="C11" s="722" t="s">
        <v>926</v>
      </c>
      <c r="D11" s="722" t="s">
        <v>535</v>
      </c>
      <c r="E11" s="916"/>
      <c r="F11" s="684" t="s">
        <v>63</v>
      </c>
      <c r="G11" s="862">
        <f>'Stage 2 - Site Information'!N149</f>
        <v>39</v>
      </c>
      <c r="H11" s="723" t="s">
        <v>63</v>
      </c>
      <c r="I11" s="899">
        <f>'Stage 2 - Site Information'!M149</f>
        <v>1.1000000000000001</v>
      </c>
      <c r="J11" s="686"/>
      <c r="K11" s="687"/>
      <c r="L11" s="688"/>
      <c r="M11" s="400">
        <f t="shared" si="0"/>
        <v>5</v>
      </c>
      <c r="N11" s="409"/>
      <c r="O11" s="400">
        <v>5</v>
      </c>
      <c r="P11" s="400">
        <v>1</v>
      </c>
      <c r="Q11" s="688"/>
      <c r="R11" s="400">
        <v>5</v>
      </c>
      <c r="S11" s="400">
        <v>5</v>
      </c>
      <c r="T11" s="400">
        <v>3</v>
      </c>
      <c r="U11" s="400">
        <v>4</v>
      </c>
      <c r="V11" s="400"/>
      <c r="W11" s="400">
        <v>4</v>
      </c>
      <c r="X11" s="400">
        <v>3</v>
      </c>
      <c r="Y11" s="400">
        <v>1</v>
      </c>
      <c r="Z11" s="400">
        <v>3</v>
      </c>
      <c r="AA11" s="400"/>
      <c r="AB11" s="400">
        <v>4</v>
      </c>
      <c r="AC11" s="400"/>
      <c r="AD11" s="400"/>
      <c r="AE11" s="400">
        <v>1</v>
      </c>
      <c r="AF11" s="400">
        <v>1</v>
      </c>
      <c r="AG11" s="400"/>
      <c r="AH11" s="400">
        <v>3</v>
      </c>
      <c r="AI11" s="400">
        <v>1</v>
      </c>
      <c r="AJ11" s="400">
        <v>1</v>
      </c>
      <c r="AK11" s="400">
        <v>2</v>
      </c>
      <c r="AL11" s="400"/>
      <c r="AM11" s="400">
        <v>5</v>
      </c>
      <c r="AN11" s="400">
        <v>5</v>
      </c>
      <c r="AO11" s="400">
        <v>4</v>
      </c>
      <c r="AP11" s="400">
        <v>4</v>
      </c>
      <c r="AQ11" s="400">
        <v>5</v>
      </c>
      <c r="AR11" s="400">
        <v>4</v>
      </c>
      <c r="AS11" s="400"/>
      <c r="AT11" s="400">
        <v>5</v>
      </c>
      <c r="AU11" s="400">
        <v>5</v>
      </c>
      <c r="AV11" s="400">
        <v>5</v>
      </c>
      <c r="AW11" s="400">
        <v>5</v>
      </c>
      <c r="AX11" s="400">
        <v>5</v>
      </c>
      <c r="AY11" s="400">
        <v>5</v>
      </c>
      <c r="AZ11" s="400">
        <v>5</v>
      </c>
      <c r="BA11" s="400">
        <v>5</v>
      </c>
      <c r="BB11" s="409"/>
      <c r="BC11" s="400">
        <v>5</v>
      </c>
      <c r="BD11" s="400">
        <v>5</v>
      </c>
      <c r="BE11" s="400"/>
      <c r="BF11" s="400">
        <v>3</v>
      </c>
      <c r="BG11" s="400">
        <v>5</v>
      </c>
      <c r="BH11" s="400"/>
      <c r="BI11" s="400">
        <v>4</v>
      </c>
      <c r="BJ11" s="400">
        <v>5</v>
      </c>
      <c r="BK11" s="400">
        <v>1</v>
      </c>
      <c r="BL11" s="400">
        <v>4</v>
      </c>
      <c r="BM11" s="400">
        <v>4</v>
      </c>
      <c r="BN11" s="400">
        <v>5</v>
      </c>
      <c r="BO11" s="400"/>
      <c r="BP11" s="400">
        <v>5</v>
      </c>
      <c r="BQ11" s="400">
        <v>5</v>
      </c>
      <c r="BR11" s="400"/>
      <c r="BS11" s="400">
        <v>4</v>
      </c>
      <c r="BT11" s="400">
        <v>2</v>
      </c>
      <c r="BU11" s="400">
        <v>5</v>
      </c>
      <c r="BV11" s="409"/>
      <c r="BW11" s="409"/>
      <c r="BX11" s="409"/>
      <c r="BY11" s="409"/>
      <c r="BZ11" s="409"/>
      <c r="CA11" s="409"/>
      <c r="CB11" s="409"/>
      <c r="CC11" s="409"/>
      <c r="CD11" s="409"/>
      <c r="CE11" s="409"/>
      <c r="CF11" s="409"/>
      <c r="CG11" s="409"/>
      <c r="CH11" s="409"/>
      <c r="CI11" s="400"/>
      <c r="CJ11" s="409"/>
      <c r="CK11" s="400"/>
      <c r="CL11" s="400"/>
      <c r="CM11" s="689">
        <f t="shared" si="1"/>
        <v>3.5555555555555554</v>
      </c>
      <c r="CN11" s="400">
        <f t="shared" si="2"/>
        <v>14</v>
      </c>
      <c r="CO11" s="892"/>
      <c r="CP11" s="689">
        <f t="shared" si="3"/>
        <v>1.5</v>
      </c>
      <c r="CQ11" s="400">
        <f t="shared" si="4"/>
        <v>26</v>
      </c>
      <c r="CR11" s="892"/>
      <c r="CS11" s="689">
        <f t="shared" si="5"/>
        <v>4.4482758620689653</v>
      </c>
      <c r="CT11" s="400">
        <f t="shared" si="6"/>
        <v>3</v>
      </c>
      <c r="CU11" s="892"/>
      <c r="CV11" s="400">
        <f t="shared" si="7"/>
        <v>170</v>
      </c>
      <c r="CW11" s="689">
        <f t="shared" si="8"/>
        <v>3.8636363636363638</v>
      </c>
      <c r="CX11" s="400">
        <f t="shared" si="9"/>
        <v>6</v>
      </c>
      <c r="CY11" s="892"/>
      <c r="CZ11" s="690" t="s">
        <v>1348</v>
      </c>
    </row>
    <row r="12" spans="1:104" ht="30.75" customHeight="1" x14ac:dyDescent="0.25">
      <c r="A12" s="720" t="s">
        <v>932</v>
      </c>
      <c r="B12" s="721" t="s">
        <v>933</v>
      </c>
      <c r="C12" s="722" t="s">
        <v>934</v>
      </c>
      <c r="D12" s="722" t="s">
        <v>535</v>
      </c>
      <c r="E12" s="916"/>
      <c r="F12" s="684"/>
      <c r="G12" s="862">
        <f>'Stage 2 - Site Information'!N152</f>
        <v>0</v>
      </c>
      <c r="H12" s="723" t="s">
        <v>63</v>
      </c>
      <c r="I12" s="899">
        <f>'Stage 2 - Site Information'!M152</f>
        <v>0.37</v>
      </c>
      <c r="J12" s="686"/>
      <c r="K12" s="687"/>
      <c r="L12" s="688"/>
      <c r="M12" s="400">
        <f t="shared" si="0"/>
        <v>5</v>
      </c>
      <c r="N12" s="409"/>
      <c r="O12" s="400">
        <v>5</v>
      </c>
      <c r="P12" s="400">
        <v>5</v>
      </c>
      <c r="Q12" s="688"/>
      <c r="R12" s="400">
        <v>3</v>
      </c>
      <c r="S12" s="400">
        <v>5</v>
      </c>
      <c r="T12" s="400">
        <v>1</v>
      </c>
      <c r="U12" s="400">
        <v>3</v>
      </c>
      <c r="V12" s="400"/>
      <c r="W12" s="400">
        <v>4</v>
      </c>
      <c r="X12" s="400">
        <v>3</v>
      </c>
      <c r="Y12" s="400">
        <v>1</v>
      </c>
      <c r="Z12" s="400">
        <v>2</v>
      </c>
      <c r="AA12" s="400"/>
      <c r="AB12" s="400">
        <v>4</v>
      </c>
      <c r="AC12" s="400">
        <v>1</v>
      </c>
      <c r="AD12" s="400"/>
      <c r="AE12" s="400">
        <v>1</v>
      </c>
      <c r="AF12" s="400">
        <v>1</v>
      </c>
      <c r="AG12" s="400"/>
      <c r="AH12" s="400">
        <v>2</v>
      </c>
      <c r="AI12" s="400">
        <v>1</v>
      </c>
      <c r="AJ12" s="400">
        <v>1</v>
      </c>
      <c r="AK12" s="400">
        <v>2</v>
      </c>
      <c r="AL12" s="400"/>
      <c r="AM12" s="400">
        <v>5</v>
      </c>
      <c r="AN12" s="400">
        <v>5</v>
      </c>
      <c r="AO12" s="400">
        <v>2</v>
      </c>
      <c r="AP12" s="400">
        <v>5</v>
      </c>
      <c r="AQ12" s="400">
        <v>5</v>
      </c>
      <c r="AR12" s="400">
        <v>5</v>
      </c>
      <c r="AS12" s="400"/>
      <c r="AT12" s="400">
        <v>5</v>
      </c>
      <c r="AU12" s="400">
        <v>5</v>
      </c>
      <c r="AV12" s="400">
        <v>5</v>
      </c>
      <c r="AW12" s="400">
        <v>5</v>
      </c>
      <c r="AX12" s="400">
        <v>5</v>
      </c>
      <c r="AY12" s="400">
        <v>5</v>
      </c>
      <c r="AZ12" s="400">
        <v>5</v>
      </c>
      <c r="BA12" s="400">
        <v>5</v>
      </c>
      <c r="BB12" s="409"/>
      <c r="BC12" s="400">
        <v>5</v>
      </c>
      <c r="BD12" s="400">
        <v>5</v>
      </c>
      <c r="BE12" s="400"/>
      <c r="BF12" s="400">
        <v>5</v>
      </c>
      <c r="BG12" s="400">
        <v>5</v>
      </c>
      <c r="BH12" s="400"/>
      <c r="BI12" s="400">
        <v>5</v>
      </c>
      <c r="BJ12" s="400">
        <v>5</v>
      </c>
      <c r="BK12" s="400">
        <v>3</v>
      </c>
      <c r="BL12" s="400">
        <v>5</v>
      </c>
      <c r="BM12" s="400">
        <v>5</v>
      </c>
      <c r="BN12" s="400">
        <v>5</v>
      </c>
      <c r="BO12" s="400"/>
      <c r="BP12" s="400">
        <v>5</v>
      </c>
      <c r="BQ12" s="400">
        <v>5</v>
      </c>
      <c r="BR12" s="400"/>
      <c r="BS12" s="400">
        <v>4</v>
      </c>
      <c r="BT12" s="400">
        <v>2</v>
      </c>
      <c r="BU12" s="400">
        <v>5</v>
      </c>
      <c r="BV12" s="409"/>
      <c r="BW12" s="409"/>
      <c r="BX12" s="409"/>
      <c r="BY12" s="409"/>
      <c r="BZ12" s="409"/>
      <c r="CA12" s="409"/>
      <c r="CB12" s="409"/>
      <c r="CC12" s="409"/>
      <c r="CD12" s="409"/>
      <c r="CE12" s="409"/>
      <c r="CF12" s="409"/>
      <c r="CG12" s="409"/>
      <c r="CH12" s="409"/>
      <c r="CI12" s="400"/>
      <c r="CJ12" s="409"/>
      <c r="CK12" s="400"/>
      <c r="CL12" s="400"/>
      <c r="CM12" s="689">
        <f t="shared" si="1"/>
        <v>2.7</v>
      </c>
      <c r="CN12" s="400">
        <f t="shared" si="2"/>
        <v>27</v>
      </c>
      <c r="CO12" s="892"/>
      <c r="CP12" s="689">
        <f t="shared" si="3"/>
        <v>1.3333333333333333</v>
      </c>
      <c r="CQ12" s="400">
        <f t="shared" si="4"/>
        <v>28</v>
      </c>
      <c r="CR12" s="892"/>
      <c r="CS12" s="689">
        <f t="shared" si="5"/>
        <v>4.6896551724137927</v>
      </c>
      <c r="CT12" s="400">
        <f t="shared" si="6"/>
        <v>1</v>
      </c>
      <c r="CU12" s="892"/>
      <c r="CV12" s="400">
        <f t="shared" si="7"/>
        <v>171</v>
      </c>
      <c r="CW12" s="689">
        <f t="shared" si="8"/>
        <v>3.8</v>
      </c>
      <c r="CX12" s="400">
        <f t="shared" si="9"/>
        <v>9</v>
      </c>
      <c r="CY12" s="892"/>
      <c r="CZ12" s="690" t="s">
        <v>1348</v>
      </c>
    </row>
    <row r="13" spans="1:104" ht="30.75" customHeight="1" x14ac:dyDescent="0.25">
      <c r="A13" s="720" t="s">
        <v>952</v>
      </c>
      <c r="B13" s="721" t="s">
        <v>953</v>
      </c>
      <c r="C13" s="722" t="s">
        <v>803</v>
      </c>
      <c r="D13" s="722" t="s">
        <v>535</v>
      </c>
      <c r="E13" s="916"/>
      <c r="F13" s="684" t="s">
        <v>63</v>
      </c>
      <c r="G13" s="862">
        <f>'Stage 2 - Site Information'!N159</f>
        <v>160</v>
      </c>
      <c r="H13" s="723" t="s">
        <v>63</v>
      </c>
      <c r="I13" s="899">
        <f>'Stage 2 - Site Information'!M159</f>
        <v>7.57</v>
      </c>
      <c r="J13" s="686" t="s">
        <v>539</v>
      </c>
      <c r="K13" s="687"/>
      <c r="L13" s="688"/>
      <c r="M13" s="400">
        <f t="shared" si="0"/>
        <v>5</v>
      </c>
      <c r="N13" s="409"/>
      <c r="O13" s="400">
        <v>1</v>
      </c>
      <c r="P13" s="400">
        <v>2</v>
      </c>
      <c r="Q13" s="688"/>
      <c r="R13" s="400">
        <v>5</v>
      </c>
      <c r="S13" s="400">
        <v>5</v>
      </c>
      <c r="T13" s="400">
        <v>5</v>
      </c>
      <c r="U13" s="400">
        <v>4</v>
      </c>
      <c r="V13" s="400"/>
      <c r="W13" s="400">
        <v>4</v>
      </c>
      <c r="X13" s="400">
        <v>3</v>
      </c>
      <c r="Y13" s="400">
        <v>1</v>
      </c>
      <c r="Z13" s="400">
        <v>4</v>
      </c>
      <c r="AA13" s="400"/>
      <c r="AB13" s="400">
        <v>5</v>
      </c>
      <c r="AC13" s="400"/>
      <c r="AD13" s="400"/>
      <c r="AE13" s="400">
        <v>1</v>
      </c>
      <c r="AF13" s="400">
        <v>1</v>
      </c>
      <c r="AG13" s="400"/>
      <c r="AH13" s="400">
        <v>2</v>
      </c>
      <c r="AI13" s="400">
        <v>5</v>
      </c>
      <c r="AJ13" s="400">
        <v>5</v>
      </c>
      <c r="AK13" s="400">
        <v>2</v>
      </c>
      <c r="AL13" s="400"/>
      <c r="AM13" s="400">
        <v>5</v>
      </c>
      <c r="AN13" s="400">
        <v>3</v>
      </c>
      <c r="AO13" s="400">
        <v>4</v>
      </c>
      <c r="AP13" s="400">
        <v>3</v>
      </c>
      <c r="AQ13" s="400">
        <v>5</v>
      </c>
      <c r="AR13" s="400">
        <v>4</v>
      </c>
      <c r="AS13" s="400"/>
      <c r="AT13" s="400">
        <v>4</v>
      </c>
      <c r="AU13" s="400">
        <v>5</v>
      </c>
      <c r="AV13" s="400">
        <v>5</v>
      </c>
      <c r="AW13" s="400">
        <v>3</v>
      </c>
      <c r="AX13" s="400">
        <v>2</v>
      </c>
      <c r="AY13" s="400">
        <v>5</v>
      </c>
      <c r="AZ13" s="400">
        <v>5</v>
      </c>
      <c r="BA13" s="400">
        <v>5</v>
      </c>
      <c r="BB13" s="409"/>
      <c r="BC13" s="400">
        <v>3</v>
      </c>
      <c r="BD13" s="400">
        <v>3</v>
      </c>
      <c r="BE13" s="400"/>
      <c r="BF13" s="400">
        <v>3</v>
      </c>
      <c r="BG13" s="400">
        <v>5</v>
      </c>
      <c r="BH13" s="400"/>
      <c r="BI13" s="400">
        <v>5</v>
      </c>
      <c r="BJ13" s="400">
        <v>5</v>
      </c>
      <c r="BK13" s="400">
        <v>1</v>
      </c>
      <c r="BL13" s="400">
        <v>5</v>
      </c>
      <c r="BM13" s="400">
        <v>2</v>
      </c>
      <c r="BN13" s="400">
        <v>5</v>
      </c>
      <c r="BO13" s="400"/>
      <c r="BP13" s="400">
        <v>5</v>
      </c>
      <c r="BQ13" s="400">
        <v>5</v>
      </c>
      <c r="BR13" s="400"/>
      <c r="BS13" s="400">
        <v>4</v>
      </c>
      <c r="BT13" s="400">
        <v>2</v>
      </c>
      <c r="BU13" s="400">
        <v>3</v>
      </c>
      <c r="BV13" s="409"/>
      <c r="BW13" s="409"/>
      <c r="BX13" s="409"/>
      <c r="BY13" s="409"/>
      <c r="BZ13" s="409"/>
      <c r="CA13" s="409"/>
      <c r="CB13" s="409"/>
      <c r="CC13" s="409"/>
      <c r="CD13" s="409"/>
      <c r="CE13" s="409"/>
      <c r="CF13" s="409"/>
      <c r="CG13" s="409"/>
      <c r="CH13" s="409"/>
      <c r="CI13" s="400"/>
      <c r="CJ13" s="409"/>
      <c r="CK13" s="400"/>
      <c r="CL13" s="400"/>
      <c r="CM13" s="689">
        <f t="shared" si="1"/>
        <v>4</v>
      </c>
      <c r="CN13" s="400">
        <f t="shared" si="2"/>
        <v>6</v>
      </c>
      <c r="CO13" s="892"/>
      <c r="CP13" s="689">
        <f t="shared" si="3"/>
        <v>2.6666666666666665</v>
      </c>
      <c r="CQ13" s="400">
        <f t="shared" si="4"/>
        <v>3</v>
      </c>
      <c r="CR13" s="892"/>
      <c r="CS13" s="689">
        <f t="shared" si="5"/>
        <v>3.9310344827586206</v>
      </c>
      <c r="CT13" s="400">
        <f t="shared" si="6"/>
        <v>17</v>
      </c>
      <c r="CU13" s="892"/>
      <c r="CV13" s="400">
        <f t="shared" si="7"/>
        <v>166</v>
      </c>
      <c r="CW13" s="689">
        <f t="shared" si="8"/>
        <v>3.7727272727272729</v>
      </c>
      <c r="CX13" s="400">
        <f t="shared" si="9"/>
        <v>12</v>
      </c>
      <c r="CY13" s="892"/>
      <c r="CZ13" s="690" t="s">
        <v>1445</v>
      </c>
    </row>
    <row r="14" spans="1:104" ht="30.75" customHeight="1" x14ac:dyDescent="0.25">
      <c r="A14" s="720" t="s">
        <v>730</v>
      </c>
      <c r="B14" s="721" t="s">
        <v>731</v>
      </c>
      <c r="C14" s="722" t="s">
        <v>732</v>
      </c>
      <c r="D14" s="722" t="s">
        <v>535</v>
      </c>
      <c r="E14" s="916"/>
      <c r="F14" s="684"/>
      <c r="G14" s="862">
        <f>'Stage 2 - Site Information'!N74</f>
        <v>0</v>
      </c>
      <c r="H14" s="723" t="s">
        <v>63</v>
      </c>
      <c r="I14" s="899">
        <f>'Stage 2 - Site Information'!M74</f>
        <v>6.37</v>
      </c>
      <c r="J14" s="686"/>
      <c r="K14" s="687"/>
      <c r="L14" s="688"/>
      <c r="M14" s="400">
        <f t="shared" si="0"/>
        <v>5</v>
      </c>
      <c r="N14" s="409"/>
      <c r="O14" s="400">
        <v>5</v>
      </c>
      <c r="P14" s="400">
        <v>3</v>
      </c>
      <c r="Q14" s="688"/>
      <c r="R14" s="400">
        <v>5</v>
      </c>
      <c r="S14" s="400">
        <v>5</v>
      </c>
      <c r="T14" s="400">
        <v>1</v>
      </c>
      <c r="U14" s="400">
        <v>4</v>
      </c>
      <c r="V14" s="400"/>
      <c r="W14" s="400">
        <v>4</v>
      </c>
      <c r="X14" s="400">
        <v>3</v>
      </c>
      <c r="Y14" s="400">
        <v>1</v>
      </c>
      <c r="Z14" s="400">
        <v>2</v>
      </c>
      <c r="AA14" s="400"/>
      <c r="AB14" s="400">
        <v>5</v>
      </c>
      <c r="AC14" s="409">
        <v>1</v>
      </c>
      <c r="AD14" s="400"/>
      <c r="AE14" s="400">
        <v>1</v>
      </c>
      <c r="AF14" s="400">
        <v>1</v>
      </c>
      <c r="AG14" s="400"/>
      <c r="AH14" s="400">
        <v>3</v>
      </c>
      <c r="AI14" s="400">
        <v>5</v>
      </c>
      <c r="AJ14" s="400">
        <v>5</v>
      </c>
      <c r="AK14" s="400">
        <v>2</v>
      </c>
      <c r="AL14" s="400"/>
      <c r="AM14" s="400">
        <v>5</v>
      </c>
      <c r="AN14" s="400">
        <v>5</v>
      </c>
      <c r="AO14" s="400">
        <v>5</v>
      </c>
      <c r="AP14" s="400">
        <v>5</v>
      </c>
      <c r="AQ14" s="400">
        <v>5</v>
      </c>
      <c r="AR14" s="400">
        <v>5</v>
      </c>
      <c r="AS14" s="400"/>
      <c r="AT14" s="400">
        <v>5</v>
      </c>
      <c r="AU14" s="400">
        <v>1</v>
      </c>
      <c r="AV14" s="400">
        <v>4</v>
      </c>
      <c r="AW14" s="400">
        <v>5</v>
      </c>
      <c r="AX14" s="400">
        <v>2</v>
      </c>
      <c r="AY14" s="400">
        <v>5</v>
      </c>
      <c r="AZ14" s="400">
        <v>5</v>
      </c>
      <c r="BA14" s="400">
        <v>5</v>
      </c>
      <c r="BB14" s="409"/>
      <c r="BC14" s="400">
        <v>3</v>
      </c>
      <c r="BD14" s="400">
        <v>3</v>
      </c>
      <c r="BE14" s="400"/>
      <c r="BF14" s="400">
        <v>5</v>
      </c>
      <c r="BG14" s="400">
        <v>2</v>
      </c>
      <c r="BH14" s="400"/>
      <c r="BI14" s="400">
        <v>5</v>
      </c>
      <c r="BJ14" s="400">
        <v>5</v>
      </c>
      <c r="BK14" s="400">
        <v>1</v>
      </c>
      <c r="BL14" s="400">
        <v>4</v>
      </c>
      <c r="BM14" s="400">
        <v>1</v>
      </c>
      <c r="BN14" s="400">
        <v>5</v>
      </c>
      <c r="BO14" s="400"/>
      <c r="BP14" s="400">
        <v>5</v>
      </c>
      <c r="BQ14" s="400">
        <v>5</v>
      </c>
      <c r="BR14" s="400"/>
      <c r="BS14" s="400">
        <v>2</v>
      </c>
      <c r="BT14" s="400">
        <v>4</v>
      </c>
      <c r="BU14" s="400">
        <v>4</v>
      </c>
      <c r="BV14" s="409"/>
      <c r="BW14" s="409"/>
      <c r="BX14" s="409"/>
      <c r="BY14" s="409"/>
      <c r="BZ14" s="409"/>
      <c r="CA14" s="409"/>
      <c r="CB14" s="409"/>
      <c r="CC14" s="409"/>
      <c r="CD14" s="409"/>
      <c r="CE14" s="409"/>
      <c r="CF14" s="409"/>
      <c r="CG14" s="409"/>
      <c r="CH14" s="409"/>
      <c r="CI14" s="400"/>
      <c r="CJ14" s="409"/>
      <c r="CK14" s="400"/>
      <c r="CL14" s="400"/>
      <c r="CM14" s="689">
        <f t="shared" si="1"/>
        <v>3.1</v>
      </c>
      <c r="CN14" s="400">
        <f t="shared" si="2"/>
        <v>23</v>
      </c>
      <c r="CO14" s="892"/>
      <c r="CP14" s="689">
        <f t="shared" si="3"/>
        <v>2.8333333333333335</v>
      </c>
      <c r="CQ14" s="400">
        <f t="shared" si="4"/>
        <v>2</v>
      </c>
      <c r="CR14" s="892"/>
      <c r="CS14" s="689">
        <f t="shared" si="5"/>
        <v>4</v>
      </c>
      <c r="CT14" s="400">
        <f t="shared" si="6"/>
        <v>15</v>
      </c>
      <c r="CU14" s="892"/>
      <c r="CV14" s="400">
        <f t="shared" si="7"/>
        <v>164</v>
      </c>
      <c r="CW14" s="689">
        <f t="shared" si="8"/>
        <v>3.6444444444444444</v>
      </c>
      <c r="CX14" s="400">
        <f t="shared" si="9"/>
        <v>19</v>
      </c>
      <c r="CY14" s="892"/>
      <c r="CZ14" s="690"/>
    </row>
    <row r="15" spans="1:104" ht="30.75" customHeight="1" x14ac:dyDescent="0.25">
      <c r="A15" s="720" t="s">
        <v>679</v>
      </c>
      <c r="B15" s="721" t="s">
        <v>680</v>
      </c>
      <c r="C15" s="722" t="s">
        <v>681</v>
      </c>
      <c r="D15" s="722" t="s">
        <v>535</v>
      </c>
      <c r="E15" s="916"/>
      <c r="F15" s="684" t="s">
        <v>63</v>
      </c>
      <c r="G15" s="862">
        <f>'Stage 2 - Site Information'!N56</f>
        <v>34</v>
      </c>
      <c r="H15" s="723" t="s">
        <v>63</v>
      </c>
      <c r="I15" s="899">
        <f>'Stage 2 - Site Information'!M56</f>
        <v>1.1200000000000001</v>
      </c>
      <c r="J15" s="686"/>
      <c r="K15" s="687"/>
      <c r="L15" s="688"/>
      <c r="M15" s="400">
        <f t="shared" si="0"/>
        <v>5</v>
      </c>
      <c r="N15" s="409"/>
      <c r="O15" s="400">
        <v>1</v>
      </c>
      <c r="P15" s="400">
        <v>1</v>
      </c>
      <c r="Q15" s="688"/>
      <c r="R15" s="400">
        <v>5</v>
      </c>
      <c r="S15" s="400">
        <v>5</v>
      </c>
      <c r="T15" s="400">
        <v>5</v>
      </c>
      <c r="U15" s="400">
        <v>4</v>
      </c>
      <c r="V15" s="400">
        <v>5</v>
      </c>
      <c r="W15" s="400">
        <v>5</v>
      </c>
      <c r="X15" s="400">
        <v>3</v>
      </c>
      <c r="Y15" s="400">
        <v>3</v>
      </c>
      <c r="Z15" s="400">
        <v>4</v>
      </c>
      <c r="AA15" s="400">
        <v>5</v>
      </c>
      <c r="AB15" s="400">
        <v>5</v>
      </c>
      <c r="AC15" s="409"/>
      <c r="AD15" s="400"/>
      <c r="AE15" s="400">
        <v>1</v>
      </c>
      <c r="AF15" s="400">
        <v>1</v>
      </c>
      <c r="AG15" s="400"/>
      <c r="AH15" s="400">
        <v>3</v>
      </c>
      <c r="AI15" s="400">
        <v>3</v>
      </c>
      <c r="AJ15" s="400">
        <v>5</v>
      </c>
      <c r="AK15" s="400">
        <v>2</v>
      </c>
      <c r="AL15" s="400"/>
      <c r="AM15" s="400">
        <v>5</v>
      </c>
      <c r="AN15" s="400">
        <v>3</v>
      </c>
      <c r="AO15" s="400">
        <v>3</v>
      </c>
      <c r="AP15" s="400">
        <v>3</v>
      </c>
      <c r="AQ15" s="400">
        <v>5</v>
      </c>
      <c r="AR15" s="400">
        <v>5</v>
      </c>
      <c r="AS15" s="400"/>
      <c r="AT15" s="400">
        <v>2</v>
      </c>
      <c r="AU15" s="400">
        <v>1</v>
      </c>
      <c r="AV15" s="400">
        <v>2</v>
      </c>
      <c r="AW15" s="400">
        <v>1</v>
      </c>
      <c r="AX15" s="400">
        <v>2</v>
      </c>
      <c r="AY15" s="400">
        <v>1</v>
      </c>
      <c r="AZ15" s="400">
        <v>3</v>
      </c>
      <c r="BA15" s="400">
        <v>5</v>
      </c>
      <c r="BB15" s="409"/>
      <c r="BC15" s="400">
        <v>2</v>
      </c>
      <c r="BD15" s="400">
        <v>4</v>
      </c>
      <c r="BE15" s="400"/>
      <c r="BF15" s="400">
        <v>5</v>
      </c>
      <c r="BG15" s="400">
        <v>4</v>
      </c>
      <c r="BH15" s="400"/>
      <c r="BI15" s="400">
        <v>5</v>
      </c>
      <c r="BJ15" s="400">
        <v>5</v>
      </c>
      <c r="BK15" s="400">
        <v>3</v>
      </c>
      <c r="BL15" s="400">
        <v>5</v>
      </c>
      <c r="BM15" s="400">
        <v>5</v>
      </c>
      <c r="BN15" s="400">
        <v>5</v>
      </c>
      <c r="BO15" s="400"/>
      <c r="BP15" s="400">
        <v>3</v>
      </c>
      <c r="BQ15" s="400">
        <v>5</v>
      </c>
      <c r="BR15" s="400"/>
      <c r="BS15" s="400">
        <v>5</v>
      </c>
      <c r="BT15" s="400">
        <v>2</v>
      </c>
      <c r="BU15" s="400">
        <v>3</v>
      </c>
      <c r="BV15" s="409"/>
      <c r="BW15" s="409"/>
      <c r="BX15" s="409"/>
      <c r="BY15" s="409"/>
      <c r="BZ15" s="409"/>
      <c r="CA15" s="409"/>
      <c r="CB15" s="409"/>
      <c r="CC15" s="409"/>
      <c r="CD15" s="409"/>
      <c r="CE15" s="409"/>
      <c r="CF15" s="409"/>
      <c r="CG15" s="409"/>
      <c r="CH15" s="409"/>
      <c r="CI15" s="400"/>
      <c r="CJ15" s="409"/>
      <c r="CK15" s="400"/>
      <c r="CL15" s="400"/>
      <c r="CM15" s="689">
        <f t="shared" si="1"/>
        <v>4.4545454545454541</v>
      </c>
      <c r="CN15" s="400">
        <f t="shared" si="2"/>
        <v>2</v>
      </c>
      <c r="CO15" s="892"/>
      <c r="CP15" s="689">
        <f t="shared" si="3"/>
        <v>2.5</v>
      </c>
      <c r="CQ15" s="400">
        <f t="shared" si="4"/>
        <v>8</v>
      </c>
      <c r="CR15" s="892"/>
      <c r="CS15" s="689">
        <f t="shared" si="5"/>
        <v>3.5172413793103448</v>
      </c>
      <c r="CT15" s="400">
        <f t="shared" si="6"/>
        <v>26</v>
      </c>
      <c r="CU15" s="892"/>
      <c r="CV15" s="400">
        <f t="shared" si="7"/>
        <v>166</v>
      </c>
      <c r="CW15" s="689">
        <f t="shared" si="8"/>
        <v>3.6086956521739131</v>
      </c>
      <c r="CX15" s="400">
        <f t="shared" si="9"/>
        <v>22</v>
      </c>
      <c r="CY15" s="892"/>
      <c r="CZ15" s="691" t="s">
        <v>1424</v>
      </c>
    </row>
    <row r="16" spans="1:104" ht="30.75" customHeight="1" x14ac:dyDescent="0.25">
      <c r="A16" s="720" t="s">
        <v>1177</v>
      </c>
      <c r="B16" s="721" t="s">
        <v>1178</v>
      </c>
      <c r="C16" s="722" t="s">
        <v>1174</v>
      </c>
      <c r="D16" s="722" t="s">
        <v>535</v>
      </c>
      <c r="E16" s="916"/>
      <c r="F16" s="684"/>
      <c r="G16" s="862">
        <f>'Stage 2 - Site Information'!N243</f>
        <v>0</v>
      </c>
      <c r="H16" s="723" t="s">
        <v>63</v>
      </c>
      <c r="I16" s="899">
        <f>'Stage 2 - Site Information'!M243</f>
        <v>19.66</v>
      </c>
      <c r="J16" s="700" t="s">
        <v>682</v>
      </c>
      <c r="K16" s="687"/>
      <c r="L16" s="688"/>
      <c r="M16" s="400">
        <f t="shared" si="0"/>
        <v>5</v>
      </c>
      <c r="N16" s="409"/>
      <c r="O16" s="400">
        <v>1</v>
      </c>
      <c r="P16" s="400">
        <v>1</v>
      </c>
      <c r="Q16" s="688"/>
      <c r="R16" s="400">
        <v>3</v>
      </c>
      <c r="S16" s="400">
        <v>2</v>
      </c>
      <c r="T16" s="400">
        <v>1</v>
      </c>
      <c r="U16" s="400">
        <v>3</v>
      </c>
      <c r="V16" s="400"/>
      <c r="W16" s="400">
        <v>4</v>
      </c>
      <c r="X16" s="400">
        <v>3</v>
      </c>
      <c r="Y16" s="400">
        <v>1</v>
      </c>
      <c r="Z16" s="400">
        <v>4</v>
      </c>
      <c r="AA16" s="400"/>
      <c r="AB16" s="400">
        <v>4</v>
      </c>
      <c r="AC16" s="409"/>
      <c r="AD16" s="400"/>
      <c r="AE16" s="400">
        <v>1</v>
      </c>
      <c r="AF16" s="400">
        <v>1</v>
      </c>
      <c r="AG16" s="400"/>
      <c r="AH16" s="400">
        <v>3</v>
      </c>
      <c r="AI16" s="400">
        <v>4</v>
      </c>
      <c r="AJ16" s="400">
        <v>5</v>
      </c>
      <c r="AK16" s="400">
        <v>2</v>
      </c>
      <c r="AL16" s="400"/>
      <c r="AM16" s="400">
        <v>5</v>
      </c>
      <c r="AN16" s="400">
        <v>4</v>
      </c>
      <c r="AO16" s="400">
        <v>4</v>
      </c>
      <c r="AP16" s="400">
        <v>3</v>
      </c>
      <c r="AQ16" s="400">
        <v>5</v>
      </c>
      <c r="AR16" s="400">
        <v>5</v>
      </c>
      <c r="AS16" s="400"/>
      <c r="AT16" s="400">
        <v>5</v>
      </c>
      <c r="AU16" s="400">
        <v>5</v>
      </c>
      <c r="AV16" s="400">
        <v>4</v>
      </c>
      <c r="AW16" s="400">
        <v>5</v>
      </c>
      <c r="AX16" s="400">
        <v>2</v>
      </c>
      <c r="AY16" s="400">
        <v>1</v>
      </c>
      <c r="AZ16" s="400">
        <v>5</v>
      </c>
      <c r="BA16" s="400">
        <v>5</v>
      </c>
      <c r="BB16" s="409"/>
      <c r="BC16" s="400">
        <v>2</v>
      </c>
      <c r="BD16" s="400">
        <v>1</v>
      </c>
      <c r="BE16" s="400"/>
      <c r="BF16" s="400">
        <v>3</v>
      </c>
      <c r="BG16" s="400">
        <v>2</v>
      </c>
      <c r="BH16" s="400"/>
      <c r="BI16" s="400">
        <v>5</v>
      </c>
      <c r="BJ16" s="400">
        <v>5</v>
      </c>
      <c r="BK16" s="400">
        <v>3</v>
      </c>
      <c r="BL16" s="400">
        <v>5</v>
      </c>
      <c r="BM16" s="400">
        <v>2</v>
      </c>
      <c r="BN16" s="400">
        <v>5</v>
      </c>
      <c r="BO16" s="400"/>
      <c r="BP16" s="400">
        <v>1</v>
      </c>
      <c r="BQ16" s="400">
        <v>5</v>
      </c>
      <c r="BR16" s="400"/>
      <c r="BS16" s="400">
        <v>4</v>
      </c>
      <c r="BT16" s="400">
        <v>4</v>
      </c>
      <c r="BU16" s="400">
        <v>1</v>
      </c>
      <c r="BV16" s="409"/>
      <c r="BW16" s="409"/>
      <c r="BX16" s="409"/>
      <c r="BY16" s="409"/>
      <c r="BZ16" s="409"/>
      <c r="CA16" s="409"/>
      <c r="CB16" s="409"/>
      <c r="CC16" s="409"/>
      <c r="CD16" s="409"/>
      <c r="CE16" s="409"/>
      <c r="CF16" s="409"/>
      <c r="CG16" s="409"/>
      <c r="CH16" s="409"/>
      <c r="CI16" s="400"/>
      <c r="CJ16" s="409"/>
      <c r="CK16" s="400"/>
      <c r="CL16" s="400"/>
      <c r="CM16" s="689">
        <f t="shared" si="1"/>
        <v>2.7777777777777777</v>
      </c>
      <c r="CN16" s="400">
        <f t="shared" si="2"/>
        <v>26</v>
      </c>
      <c r="CO16" s="892"/>
      <c r="CP16" s="689">
        <f t="shared" si="3"/>
        <v>2.6666666666666665</v>
      </c>
      <c r="CQ16" s="400">
        <f t="shared" si="4"/>
        <v>3</v>
      </c>
      <c r="CR16" s="892"/>
      <c r="CS16" s="689">
        <f t="shared" si="5"/>
        <v>3.6551724137931036</v>
      </c>
      <c r="CT16" s="400">
        <f t="shared" si="6"/>
        <v>24</v>
      </c>
      <c r="CU16" s="892"/>
      <c r="CV16" s="400">
        <f t="shared" si="7"/>
        <v>147</v>
      </c>
      <c r="CW16" s="689">
        <f t="shared" si="8"/>
        <v>3.3409090909090908</v>
      </c>
      <c r="CX16" s="400">
        <f t="shared" si="9"/>
        <v>26</v>
      </c>
      <c r="CY16" s="892"/>
      <c r="CZ16" s="691" t="s">
        <v>1447</v>
      </c>
    </row>
    <row r="17" spans="1:104" ht="30.75" customHeight="1" x14ac:dyDescent="0.25">
      <c r="A17" s="732" t="s">
        <v>683</v>
      </c>
      <c r="B17" s="733" t="s">
        <v>684</v>
      </c>
      <c r="C17" s="734" t="s">
        <v>681</v>
      </c>
      <c r="D17" s="734" t="s">
        <v>535</v>
      </c>
      <c r="E17" s="917"/>
      <c r="F17" s="693" t="s">
        <v>512</v>
      </c>
      <c r="G17" s="894">
        <f>'Stage 2 - Site Information'!N57</f>
        <v>28</v>
      </c>
      <c r="H17" s="735" t="s">
        <v>63</v>
      </c>
      <c r="I17" s="900">
        <f>'Stage 2 - Site Information'!M57</f>
        <v>0.94</v>
      </c>
      <c r="J17" s="695"/>
      <c r="K17" s="696"/>
      <c r="L17" s="895"/>
      <c r="M17" s="400">
        <f t="shared" si="0"/>
        <v>5</v>
      </c>
      <c r="N17" s="409"/>
      <c r="O17" s="400">
        <v>5</v>
      </c>
      <c r="P17" s="400">
        <v>1</v>
      </c>
      <c r="Q17" s="895"/>
      <c r="R17" s="504">
        <v>3</v>
      </c>
      <c r="S17" s="504">
        <v>5</v>
      </c>
      <c r="T17" s="504">
        <v>5</v>
      </c>
      <c r="U17" s="504">
        <v>4</v>
      </c>
      <c r="V17" s="504"/>
      <c r="W17" s="504">
        <v>4</v>
      </c>
      <c r="X17" s="504">
        <v>3</v>
      </c>
      <c r="Y17" s="504">
        <v>3</v>
      </c>
      <c r="Z17" s="504">
        <v>4</v>
      </c>
      <c r="AA17" s="504">
        <v>3</v>
      </c>
      <c r="AB17" s="504">
        <v>3</v>
      </c>
      <c r="AC17" s="409"/>
      <c r="AD17" s="504"/>
      <c r="AE17" s="504">
        <v>1</v>
      </c>
      <c r="AF17" s="504">
        <v>1</v>
      </c>
      <c r="AG17" s="504"/>
      <c r="AH17" s="504">
        <v>3</v>
      </c>
      <c r="AI17" s="400">
        <v>3</v>
      </c>
      <c r="AJ17" s="504">
        <v>1</v>
      </c>
      <c r="AK17" s="504">
        <v>2</v>
      </c>
      <c r="AL17" s="504"/>
      <c r="AM17" s="504">
        <v>1</v>
      </c>
      <c r="AN17" s="504">
        <v>4</v>
      </c>
      <c r="AO17" s="504">
        <v>5</v>
      </c>
      <c r="AP17" s="504">
        <v>3</v>
      </c>
      <c r="AQ17" s="504">
        <v>2</v>
      </c>
      <c r="AR17" s="504">
        <v>4</v>
      </c>
      <c r="AS17" s="504"/>
      <c r="AT17" s="504">
        <v>3</v>
      </c>
      <c r="AU17" s="504">
        <v>3</v>
      </c>
      <c r="AV17" s="504">
        <v>4</v>
      </c>
      <c r="AW17" s="504">
        <v>5</v>
      </c>
      <c r="AX17" s="504">
        <v>2</v>
      </c>
      <c r="AY17" s="504">
        <v>1</v>
      </c>
      <c r="AZ17" s="504">
        <v>5</v>
      </c>
      <c r="BA17" s="504">
        <v>5</v>
      </c>
      <c r="BB17" s="505"/>
      <c r="BC17" s="504">
        <v>2</v>
      </c>
      <c r="BD17" s="504">
        <v>4</v>
      </c>
      <c r="BE17" s="504"/>
      <c r="BF17" s="504">
        <v>3</v>
      </c>
      <c r="BG17" s="504">
        <v>4</v>
      </c>
      <c r="BH17" s="504"/>
      <c r="BI17" s="504">
        <v>5</v>
      </c>
      <c r="BJ17" s="504">
        <v>5</v>
      </c>
      <c r="BK17" s="504">
        <v>1</v>
      </c>
      <c r="BL17" s="504">
        <v>1</v>
      </c>
      <c r="BM17" s="504">
        <v>4</v>
      </c>
      <c r="BN17" s="504">
        <v>5</v>
      </c>
      <c r="BO17" s="504"/>
      <c r="BP17" s="504">
        <v>3</v>
      </c>
      <c r="BQ17" s="504">
        <v>3</v>
      </c>
      <c r="BR17" s="504"/>
      <c r="BS17" s="504">
        <v>5</v>
      </c>
      <c r="BT17" s="504">
        <v>2</v>
      </c>
      <c r="BU17" s="504">
        <v>3</v>
      </c>
      <c r="BV17" s="505"/>
      <c r="BW17" s="505"/>
      <c r="BX17" s="505"/>
      <c r="BY17" s="505"/>
      <c r="BZ17" s="505"/>
      <c r="CA17" s="505"/>
      <c r="CB17" s="505"/>
      <c r="CC17" s="505"/>
      <c r="CD17" s="505"/>
      <c r="CE17" s="505"/>
      <c r="CF17" s="505"/>
      <c r="CG17" s="505"/>
      <c r="CH17" s="505"/>
      <c r="CI17" s="504">
        <v>0</v>
      </c>
      <c r="CJ17" s="505"/>
      <c r="CK17" s="504"/>
      <c r="CL17" s="504">
        <v>0</v>
      </c>
      <c r="CM17" s="689">
        <f t="shared" si="1"/>
        <v>3.7</v>
      </c>
      <c r="CN17" s="400">
        <f t="shared" si="2"/>
        <v>11</v>
      </c>
      <c r="CO17" s="504">
        <v>0</v>
      </c>
      <c r="CP17" s="697">
        <f t="shared" si="3"/>
        <v>1.8333333333333333</v>
      </c>
      <c r="CQ17" s="400">
        <f t="shared" si="4"/>
        <v>20</v>
      </c>
      <c r="CR17" s="504">
        <v>0</v>
      </c>
      <c r="CS17" s="697">
        <f t="shared" si="5"/>
        <v>3.2333333333333334</v>
      </c>
      <c r="CT17" s="400">
        <f t="shared" si="6"/>
        <v>28</v>
      </c>
      <c r="CU17" s="504">
        <v>0</v>
      </c>
      <c r="CV17" s="504">
        <f t="shared" si="7"/>
        <v>145</v>
      </c>
      <c r="CW17" s="697">
        <f t="shared" si="8"/>
        <v>3.152173913043478</v>
      </c>
      <c r="CX17" s="400">
        <f t="shared" si="9"/>
        <v>27</v>
      </c>
      <c r="CY17" s="896"/>
      <c r="CZ17" s="698" t="s">
        <v>1425</v>
      </c>
    </row>
    <row r="18" spans="1:104" ht="30.75" customHeight="1" x14ac:dyDescent="0.25">
      <c r="A18" s="749" t="s">
        <v>572</v>
      </c>
      <c r="B18" s="750" t="s">
        <v>573</v>
      </c>
      <c r="C18" s="751" t="s">
        <v>574</v>
      </c>
      <c r="D18" s="751" t="s">
        <v>521</v>
      </c>
      <c r="E18" s="909" t="s">
        <v>45</v>
      </c>
      <c r="F18" s="684"/>
      <c r="G18" s="862">
        <f>'Stage 2 - Site Information'!N20</f>
        <v>0</v>
      </c>
      <c r="H18" s="752" t="s">
        <v>63</v>
      </c>
      <c r="I18" s="901">
        <f>'Stage 2 - Site Information'!M20</f>
        <v>10.87</v>
      </c>
      <c r="J18" s="686"/>
      <c r="K18" s="687"/>
      <c r="L18" s="688"/>
      <c r="M18" s="400">
        <f t="shared" si="0"/>
        <v>5</v>
      </c>
      <c r="N18" s="409"/>
      <c r="O18" s="400">
        <v>4</v>
      </c>
      <c r="P18" s="400">
        <v>1</v>
      </c>
      <c r="Q18" s="688"/>
      <c r="R18" s="400">
        <v>5</v>
      </c>
      <c r="S18" s="400">
        <v>1</v>
      </c>
      <c r="T18" s="400">
        <v>1</v>
      </c>
      <c r="U18" s="400">
        <v>2</v>
      </c>
      <c r="V18" s="400"/>
      <c r="W18" s="400">
        <v>4</v>
      </c>
      <c r="X18" s="400">
        <v>3</v>
      </c>
      <c r="Y18" s="400">
        <v>5</v>
      </c>
      <c r="Z18" s="400">
        <v>4</v>
      </c>
      <c r="AA18" s="400"/>
      <c r="AB18" s="400">
        <v>5</v>
      </c>
      <c r="AC18" s="409"/>
      <c r="AD18" s="400"/>
      <c r="AE18" s="400">
        <v>1</v>
      </c>
      <c r="AF18" s="400">
        <v>3</v>
      </c>
      <c r="AG18" s="400"/>
      <c r="AH18" s="400">
        <v>4</v>
      </c>
      <c r="AI18" s="400">
        <v>5</v>
      </c>
      <c r="AJ18" s="400">
        <v>5</v>
      </c>
      <c r="AK18" s="400">
        <v>2</v>
      </c>
      <c r="AL18" s="400"/>
      <c r="AM18" s="400">
        <v>5</v>
      </c>
      <c r="AN18" s="400">
        <v>3</v>
      </c>
      <c r="AO18" s="400">
        <v>5</v>
      </c>
      <c r="AP18" s="400">
        <v>3</v>
      </c>
      <c r="AQ18" s="400">
        <v>5</v>
      </c>
      <c r="AR18" s="400">
        <v>4</v>
      </c>
      <c r="AS18" s="400"/>
      <c r="AT18" s="400">
        <v>5</v>
      </c>
      <c r="AU18" s="400">
        <v>5</v>
      </c>
      <c r="AV18" s="400">
        <v>5</v>
      </c>
      <c r="AW18" s="400">
        <v>5</v>
      </c>
      <c r="AX18" s="400">
        <v>1</v>
      </c>
      <c r="AY18" s="400">
        <v>5</v>
      </c>
      <c r="AZ18" s="400">
        <v>5</v>
      </c>
      <c r="BA18" s="400">
        <v>5</v>
      </c>
      <c r="BB18" s="409"/>
      <c r="BC18" s="400">
        <v>3</v>
      </c>
      <c r="BD18" s="400">
        <v>3</v>
      </c>
      <c r="BE18" s="400"/>
      <c r="BF18" s="400">
        <v>5</v>
      </c>
      <c r="BG18" s="400">
        <v>5</v>
      </c>
      <c r="BH18" s="400"/>
      <c r="BI18" s="400">
        <v>5</v>
      </c>
      <c r="BJ18" s="400">
        <v>5</v>
      </c>
      <c r="BK18" s="400">
        <v>5</v>
      </c>
      <c r="BL18" s="400">
        <v>4</v>
      </c>
      <c r="BM18" s="400">
        <v>1</v>
      </c>
      <c r="BN18" s="400">
        <v>5</v>
      </c>
      <c r="BO18" s="400"/>
      <c r="BP18" s="400">
        <v>3</v>
      </c>
      <c r="BQ18" s="400">
        <v>3</v>
      </c>
      <c r="BR18" s="400"/>
      <c r="BS18" s="400">
        <v>1</v>
      </c>
      <c r="BT18" s="400">
        <v>4</v>
      </c>
      <c r="BU18" s="400">
        <v>1</v>
      </c>
      <c r="BV18" s="409"/>
      <c r="BW18" s="409"/>
      <c r="BX18" s="409"/>
      <c r="BY18" s="409"/>
      <c r="BZ18" s="409"/>
      <c r="CA18" s="409"/>
      <c r="CB18" s="409"/>
      <c r="CC18" s="409"/>
      <c r="CD18" s="409"/>
      <c r="CE18" s="409"/>
      <c r="CF18" s="409"/>
      <c r="CG18" s="409"/>
      <c r="CH18" s="409"/>
      <c r="CI18" s="400"/>
      <c r="CJ18" s="409"/>
      <c r="CK18" s="400"/>
      <c r="CL18" s="400"/>
      <c r="CM18" s="689">
        <f t="shared" si="1"/>
        <v>3.3333333333333335</v>
      </c>
      <c r="CN18" s="400">
        <f t="shared" si="2"/>
        <v>19</v>
      </c>
      <c r="CO18" s="892"/>
      <c r="CP18" s="689">
        <f t="shared" si="3"/>
        <v>3.3333333333333335</v>
      </c>
      <c r="CQ18" s="400">
        <f t="shared" si="4"/>
        <v>1</v>
      </c>
      <c r="CR18" s="892"/>
      <c r="CS18" s="689">
        <f t="shared" si="5"/>
        <v>3.9310344827586206</v>
      </c>
      <c r="CT18" s="400">
        <f t="shared" si="6"/>
        <v>17</v>
      </c>
      <c r="CU18" s="892"/>
      <c r="CV18" s="400">
        <f t="shared" si="7"/>
        <v>164</v>
      </c>
      <c r="CW18" s="689">
        <f t="shared" si="8"/>
        <v>3.7272727272727271</v>
      </c>
      <c r="CX18" s="400">
        <f t="shared" si="9"/>
        <v>15</v>
      </c>
      <c r="CY18" s="892"/>
      <c r="CZ18" s="690"/>
    </row>
    <row r="19" spans="1:104" ht="30.75" customHeight="1" x14ac:dyDescent="0.25">
      <c r="A19" s="720" t="s">
        <v>733</v>
      </c>
      <c r="B19" s="721" t="s">
        <v>734</v>
      </c>
      <c r="C19" s="722" t="s">
        <v>735</v>
      </c>
      <c r="D19" s="722" t="s">
        <v>547</v>
      </c>
      <c r="E19" s="916"/>
      <c r="F19" s="684" t="s">
        <v>63</v>
      </c>
      <c r="G19" s="862">
        <f>'Stage 2 - Site Information'!N75</f>
        <v>64</v>
      </c>
      <c r="H19" s="723" t="s">
        <v>63</v>
      </c>
      <c r="I19" s="899">
        <f>'Stage 2 - Site Information'!M75</f>
        <v>2.13</v>
      </c>
      <c r="J19" s="686"/>
      <c r="K19" s="687"/>
      <c r="L19" s="688"/>
      <c r="M19" s="400">
        <f t="shared" si="0"/>
        <v>5</v>
      </c>
      <c r="N19" s="409"/>
      <c r="O19" s="400">
        <v>3</v>
      </c>
      <c r="P19" s="400">
        <v>1</v>
      </c>
      <c r="Q19" s="688"/>
      <c r="R19" s="400">
        <v>5</v>
      </c>
      <c r="S19" s="400">
        <v>5</v>
      </c>
      <c r="T19" s="400">
        <v>3</v>
      </c>
      <c r="U19" s="400">
        <v>4</v>
      </c>
      <c r="V19" s="400"/>
      <c r="W19" s="400">
        <v>4</v>
      </c>
      <c r="X19" s="400">
        <v>3</v>
      </c>
      <c r="Y19" s="400">
        <v>3</v>
      </c>
      <c r="Z19" s="400">
        <v>4</v>
      </c>
      <c r="AA19" s="400"/>
      <c r="AB19" s="400">
        <v>5</v>
      </c>
      <c r="AC19" s="409"/>
      <c r="AD19" s="400"/>
      <c r="AE19" s="400">
        <v>1</v>
      </c>
      <c r="AF19" s="400">
        <v>1</v>
      </c>
      <c r="AG19" s="400"/>
      <c r="AH19" s="400">
        <v>4</v>
      </c>
      <c r="AI19" s="400">
        <v>3</v>
      </c>
      <c r="AJ19" s="400">
        <v>5</v>
      </c>
      <c r="AK19" s="400">
        <v>2</v>
      </c>
      <c r="AL19" s="400"/>
      <c r="AM19" s="400">
        <v>5</v>
      </c>
      <c r="AN19" s="400">
        <v>4</v>
      </c>
      <c r="AO19" s="400">
        <v>4</v>
      </c>
      <c r="AP19" s="400">
        <v>3</v>
      </c>
      <c r="AQ19" s="400">
        <v>5</v>
      </c>
      <c r="AR19" s="400">
        <v>5</v>
      </c>
      <c r="AS19" s="400"/>
      <c r="AT19" s="400">
        <v>5</v>
      </c>
      <c r="AU19" s="400">
        <v>5</v>
      </c>
      <c r="AV19" s="400">
        <v>5</v>
      </c>
      <c r="AW19" s="400">
        <v>5</v>
      </c>
      <c r="AX19" s="400">
        <v>1</v>
      </c>
      <c r="AY19" s="400">
        <v>5</v>
      </c>
      <c r="AZ19" s="400">
        <v>5</v>
      </c>
      <c r="BA19" s="400">
        <v>5</v>
      </c>
      <c r="BB19" s="409"/>
      <c r="BC19" s="400">
        <v>2</v>
      </c>
      <c r="BD19" s="400">
        <v>3</v>
      </c>
      <c r="BE19" s="400"/>
      <c r="BF19" s="400">
        <v>5</v>
      </c>
      <c r="BG19" s="400">
        <v>5</v>
      </c>
      <c r="BH19" s="400"/>
      <c r="BI19" s="400">
        <v>5</v>
      </c>
      <c r="BJ19" s="400">
        <v>5</v>
      </c>
      <c r="BK19" s="400">
        <v>5</v>
      </c>
      <c r="BL19" s="400">
        <v>5</v>
      </c>
      <c r="BM19" s="400">
        <v>5</v>
      </c>
      <c r="BN19" s="400">
        <v>5</v>
      </c>
      <c r="BO19" s="400"/>
      <c r="BP19" s="400">
        <v>5</v>
      </c>
      <c r="BQ19" s="400">
        <v>5</v>
      </c>
      <c r="BR19" s="400"/>
      <c r="BS19" s="400">
        <v>1</v>
      </c>
      <c r="BT19" s="400">
        <v>4</v>
      </c>
      <c r="BU19" s="400">
        <v>5</v>
      </c>
      <c r="BV19" s="409"/>
      <c r="BW19" s="409"/>
      <c r="BX19" s="409"/>
      <c r="BY19" s="409"/>
      <c r="BZ19" s="409"/>
      <c r="CA19" s="409"/>
      <c r="CB19" s="409"/>
      <c r="CC19" s="409"/>
      <c r="CD19" s="409"/>
      <c r="CE19" s="409"/>
      <c r="CF19" s="409"/>
      <c r="CG19" s="409"/>
      <c r="CH19" s="409"/>
      <c r="CI19" s="400"/>
      <c r="CJ19" s="409"/>
      <c r="CK19" s="400"/>
      <c r="CL19" s="400"/>
      <c r="CM19" s="689">
        <f t="shared" si="1"/>
        <v>4</v>
      </c>
      <c r="CN19" s="400">
        <f t="shared" si="2"/>
        <v>6</v>
      </c>
      <c r="CO19" s="892"/>
      <c r="CP19" s="689">
        <f t="shared" si="3"/>
        <v>2.6666666666666665</v>
      </c>
      <c r="CQ19" s="400">
        <f t="shared" si="4"/>
        <v>3</v>
      </c>
      <c r="CR19" s="892"/>
      <c r="CS19" s="689">
        <f t="shared" si="5"/>
        <v>4.3793103448275863</v>
      </c>
      <c r="CT19" s="400">
        <f t="shared" si="6"/>
        <v>7</v>
      </c>
      <c r="CU19" s="892"/>
      <c r="CV19" s="400">
        <f t="shared" si="7"/>
        <v>179</v>
      </c>
      <c r="CW19" s="689">
        <f t="shared" si="8"/>
        <v>4.0681818181818183</v>
      </c>
      <c r="CX19" s="400">
        <f t="shared" si="9"/>
        <v>1</v>
      </c>
      <c r="CY19" s="892"/>
      <c r="CZ19" s="690"/>
    </row>
    <row r="20" spans="1:104" ht="30.75" customHeight="1" x14ac:dyDescent="0.25">
      <c r="A20" s="725" t="s">
        <v>1257</v>
      </c>
      <c r="B20" s="721" t="s">
        <v>1258</v>
      </c>
      <c r="C20" s="726" t="s">
        <v>735</v>
      </c>
      <c r="D20" s="726" t="s">
        <v>547</v>
      </c>
      <c r="E20" s="916"/>
      <c r="F20" s="684" t="s">
        <v>512</v>
      </c>
      <c r="G20" s="862">
        <f>'Stage 2 - Site Information'!N280</f>
        <v>35</v>
      </c>
      <c r="H20" s="723" t="s">
        <v>63</v>
      </c>
      <c r="I20" s="899">
        <f>'Stage 2 - Site Information'!M280</f>
        <v>1.41</v>
      </c>
      <c r="J20" s="686"/>
      <c r="K20" s="687"/>
      <c r="L20" s="688"/>
      <c r="M20" s="400">
        <f t="shared" si="0"/>
        <v>5</v>
      </c>
      <c r="N20" s="409"/>
      <c r="O20" s="400">
        <v>1</v>
      </c>
      <c r="P20" s="400">
        <v>1</v>
      </c>
      <c r="Q20" s="688"/>
      <c r="R20" s="400">
        <v>3</v>
      </c>
      <c r="S20" s="400">
        <v>5</v>
      </c>
      <c r="T20" s="400">
        <v>1</v>
      </c>
      <c r="U20" s="400">
        <v>4</v>
      </c>
      <c r="V20" s="400"/>
      <c r="W20" s="400">
        <v>4</v>
      </c>
      <c r="X20" s="400">
        <v>3</v>
      </c>
      <c r="Y20" s="400">
        <v>3</v>
      </c>
      <c r="Z20" s="400">
        <v>4</v>
      </c>
      <c r="AA20" s="400"/>
      <c r="AB20" s="400">
        <v>5</v>
      </c>
      <c r="AC20" s="400"/>
      <c r="AD20" s="400"/>
      <c r="AE20" s="400">
        <v>1</v>
      </c>
      <c r="AF20" s="400">
        <v>1</v>
      </c>
      <c r="AG20" s="400"/>
      <c r="AH20" s="400">
        <v>4</v>
      </c>
      <c r="AI20" s="400">
        <v>5</v>
      </c>
      <c r="AJ20" s="400">
        <v>3</v>
      </c>
      <c r="AK20" s="400">
        <v>2</v>
      </c>
      <c r="AL20" s="400"/>
      <c r="AM20" s="400">
        <v>5</v>
      </c>
      <c r="AN20" s="400">
        <v>2</v>
      </c>
      <c r="AO20" s="400">
        <v>4</v>
      </c>
      <c r="AP20" s="400">
        <v>3</v>
      </c>
      <c r="AQ20" s="400">
        <v>5</v>
      </c>
      <c r="AR20" s="400">
        <v>5</v>
      </c>
      <c r="AS20" s="400"/>
      <c r="AT20" s="400">
        <v>5</v>
      </c>
      <c r="AU20" s="400">
        <v>5</v>
      </c>
      <c r="AV20" s="400">
        <v>5</v>
      </c>
      <c r="AW20" s="400">
        <v>5</v>
      </c>
      <c r="AX20" s="400">
        <v>1</v>
      </c>
      <c r="AY20" s="400">
        <v>5</v>
      </c>
      <c r="AZ20" s="400">
        <v>5</v>
      </c>
      <c r="BA20" s="400">
        <v>5</v>
      </c>
      <c r="BB20" s="409"/>
      <c r="BC20" s="400">
        <v>1</v>
      </c>
      <c r="BD20" s="400">
        <v>3</v>
      </c>
      <c r="BE20" s="400"/>
      <c r="BF20" s="400">
        <v>5</v>
      </c>
      <c r="BG20" s="400">
        <v>5</v>
      </c>
      <c r="BH20" s="400"/>
      <c r="BI20" s="400">
        <v>5</v>
      </c>
      <c r="BJ20" s="400">
        <v>5</v>
      </c>
      <c r="BK20" s="400">
        <v>5</v>
      </c>
      <c r="BL20" s="400">
        <v>5</v>
      </c>
      <c r="BM20" s="400">
        <v>5</v>
      </c>
      <c r="BN20" s="400">
        <v>5</v>
      </c>
      <c r="BO20" s="400"/>
      <c r="BP20" s="400">
        <v>5</v>
      </c>
      <c r="BQ20" s="400">
        <v>5</v>
      </c>
      <c r="BR20" s="400"/>
      <c r="BS20" s="400">
        <v>1</v>
      </c>
      <c r="BT20" s="400">
        <v>4</v>
      </c>
      <c r="BU20" s="400">
        <v>4</v>
      </c>
      <c r="BV20" s="409"/>
      <c r="BW20" s="409"/>
      <c r="BX20" s="409"/>
      <c r="BY20" s="409"/>
      <c r="BZ20" s="409"/>
      <c r="CA20" s="409"/>
      <c r="CB20" s="409"/>
      <c r="CC20" s="409"/>
      <c r="CD20" s="409"/>
      <c r="CE20" s="409"/>
      <c r="CF20" s="409"/>
      <c r="CG20" s="409"/>
      <c r="CH20" s="409"/>
      <c r="CI20" s="400"/>
      <c r="CJ20" s="409"/>
      <c r="CK20" s="400"/>
      <c r="CL20" s="400"/>
      <c r="CM20" s="689">
        <f t="shared" si="1"/>
        <v>3.5555555555555554</v>
      </c>
      <c r="CN20" s="400">
        <f t="shared" si="2"/>
        <v>14</v>
      </c>
      <c r="CO20" s="892"/>
      <c r="CP20" s="689">
        <f t="shared" si="3"/>
        <v>2.6666666666666665</v>
      </c>
      <c r="CQ20" s="400">
        <f t="shared" si="4"/>
        <v>3</v>
      </c>
      <c r="CR20" s="892"/>
      <c r="CS20" s="689">
        <f t="shared" si="5"/>
        <v>4.2413793103448274</v>
      </c>
      <c r="CT20" s="400">
        <f t="shared" si="6"/>
        <v>9</v>
      </c>
      <c r="CU20" s="892"/>
      <c r="CV20" s="400">
        <f t="shared" si="7"/>
        <v>171</v>
      </c>
      <c r="CW20" s="689">
        <f t="shared" si="8"/>
        <v>3.8863636363636362</v>
      </c>
      <c r="CX20" s="400">
        <f t="shared" si="9"/>
        <v>5</v>
      </c>
      <c r="CY20" s="892"/>
      <c r="CZ20" s="690"/>
    </row>
    <row r="21" spans="1:104" ht="30.75" customHeight="1" x14ac:dyDescent="0.25">
      <c r="A21" s="725" t="s">
        <v>1316</v>
      </c>
      <c r="B21" s="721" t="s">
        <v>1317</v>
      </c>
      <c r="C21" s="727" t="s">
        <v>520</v>
      </c>
      <c r="D21" s="727" t="s">
        <v>547</v>
      </c>
      <c r="E21" s="916"/>
      <c r="F21" s="684" t="s">
        <v>63</v>
      </c>
      <c r="G21" s="862">
        <f>'Stage 2 - Site Information'!N305</f>
        <v>51</v>
      </c>
      <c r="H21" s="723" t="s">
        <v>63</v>
      </c>
      <c r="I21" s="899">
        <f>'Stage 2 - Site Information'!M305</f>
        <v>1.71</v>
      </c>
      <c r="J21" s="686"/>
      <c r="K21" s="687"/>
      <c r="L21" s="688"/>
      <c r="M21" s="400">
        <f t="shared" si="0"/>
        <v>5</v>
      </c>
      <c r="N21" s="409"/>
      <c r="O21" s="400">
        <v>3</v>
      </c>
      <c r="P21" s="400">
        <v>1</v>
      </c>
      <c r="Q21" s="688"/>
      <c r="R21" s="400">
        <v>5</v>
      </c>
      <c r="S21" s="400">
        <v>5</v>
      </c>
      <c r="T21" s="400">
        <v>1</v>
      </c>
      <c r="U21" s="400">
        <v>4</v>
      </c>
      <c r="V21" s="400"/>
      <c r="W21" s="400">
        <v>4</v>
      </c>
      <c r="X21" s="400">
        <v>3</v>
      </c>
      <c r="Y21" s="400">
        <v>3</v>
      </c>
      <c r="Z21" s="400">
        <v>4</v>
      </c>
      <c r="AA21" s="400"/>
      <c r="AB21" s="400">
        <v>3</v>
      </c>
      <c r="AC21" s="409"/>
      <c r="AD21" s="400"/>
      <c r="AE21" s="400">
        <v>1</v>
      </c>
      <c r="AF21" s="400">
        <v>1</v>
      </c>
      <c r="AG21" s="400"/>
      <c r="AH21" s="400">
        <v>4</v>
      </c>
      <c r="AI21" s="400">
        <v>3</v>
      </c>
      <c r="AJ21" s="400">
        <v>5</v>
      </c>
      <c r="AK21" s="400">
        <v>2</v>
      </c>
      <c r="AL21" s="400"/>
      <c r="AM21" s="400">
        <v>5</v>
      </c>
      <c r="AN21" s="400">
        <v>2</v>
      </c>
      <c r="AO21" s="400">
        <v>4</v>
      </c>
      <c r="AP21" s="400">
        <v>3</v>
      </c>
      <c r="AQ21" s="400">
        <v>5</v>
      </c>
      <c r="AR21" s="400">
        <v>5</v>
      </c>
      <c r="AS21" s="400"/>
      <c r="AT21" s="400">
        <v>5</v>
      </c>
      <c r="AU21" s="400">
        <v>5</v>
      </c>
      <c r="AV21" s="400">
        <v>5</v>
      </c>
      <c r="AW21" s="400">
        <v>5</v>
      </c>
      <c r="AX21" s="400">
        <v>1</v>
      </c>
      <c r="AY21" s="400">
        <v>5</v>
      </c>
      <c r="AZ21" s="400">
        <v>5</v>
      </c>
      <c r="BA21" s="400">
        <v>5</v>
      </c>
      <c r="BB21" s="409"/>
      <c r="BC21" s="400">
        <v>2</v>
      </c>
      <c r="BD21" s="400">
        <v>3</v>
      </c>
      <c r="BE21" s="400"/>
      <c r="BF21" s="400">
        <v>5</v>
      </c>
      <c r="BG21" s="400">
        <v>5</v>
      </c>
      <c r="BH21" s="400"/>
      <c r="BI21" s="400">
        <v>5</v>
      </c>
      <c r="BJ21" s="400">
        <v>5</v>
      </c>
      <c r="BK21" s="400">
        <v>1</v>
      </c>
      <c r="BL21" s="400">
        <v>5</v>
      </c>
      <c r="BM21" s="400">
        <v>5</v>
      </c>
      <c r="BN21" s="400">
        <v>5</v>
      </c>
      <c r="BO21" s="400"/>
      <c r="BP21" s="400">
        <v>5</v>
      </c>
      <c r="BQ21" s="400">
        <v>5</v>
      </c>
      <c r="BR21" s="400"/>
      <c r="BS21" s="400">
        <v>1</v>
      </c>
      <c r="BT21" s="400">
        <v>4</v>
      </c>
      <c r="BU21" s="400">
        <v>3</v>
      </c>
      <c r="BV21" s="409"/>
      <c r="BW21" s="409"/>
      <c r="BX21" s="409"/>
      <c r="BY21" s="409"/>
      <c r="BZ21" s="409"/>
      <c r="CA21" s="409"/>
      <c r="CB21" s="409"/>
      <c r="CC21" s="409"/>
      <c r="CD21" s="409"/>
      <c r="CE21" s="409"/>
      <c r="CF21" s="409"/>
      <c r="CG21" s="409"/>
      <c r="CH21" s="409"/>
      <c r="CI21" s="400"/>
      <c r="CJ21" s="409"/>
      <c r="CK21" s="400"/>
      <c r="CL21" s="400"/>
      <c r="CM21" s="689">
        <f t="shared" si="1"/>
        <v>3.5555555555555554</v>
      </c>
      <c r="CN21" s="400">
        <f t="shared" si="2"/>
        <v>14</v>
      </c>
      <c r="CO21" s="892"/>
      <c r="CP21" s="689">
        <f t="shared" si="3"/>
        <v>2.6666666666666665</v>
      </c>
      <c r="CQ21" s="400">
        <f t="shared" si="4"/>
        <v>3</v>
      </c>
      <c r="CR21" s="892"/>
      <c r="CS21" s="689">
        <f t="shared" si="5"/>
        <v>4.1034482758620694</v>
      </c>
      <c r="CT21" s="400">
        <f t="shared" si="6"/>
        <v>12</v>
      </c>
      <c r="CU21" s="892"/>
      <c r="CV21" s="400">
        <f t="shared" si="7"/>
        <v>167</v>
      </c>
      <c r="CW21" s="689">
        <f t="shared" si="8"/>
        <v>3.7954545454545454</v>
      </c>
      <c r="CX21" s="400">
        <f t="shared" si="9"/>
        <v>10</v>
      </c>
      <c r="CY21" s="892"/>
      <c r="CZ21" s="690"/>
    </row>
    <row r="22" spans="1:104" ht="30.75" customHeight="1" x14ac:dyDescent="0.25">
      <c r="A22" s="720" t="s">
        <v>736</v>
      </c>
      <c r="B22" s="721" t="s">
        <v>737</v>
      </c>
      <c r="C22" s="722" t="s">
        <v>520</v>
      </c>
      <c r="D22" s="722" t="s">
        <v>547</v>
      </c>
      <c r="E22" s="916"/>
      <c r="F22" s="684"/>
      <c r="G22" s="862">
        <f>'Stage 2 - Site Information'!N76</f>
        <v>0</v>
      </c>
      <c r="H22" s="723" t="s">
        <v>63</v>
      </c>
      <c r="I22" s="899">
        <f>'Stage 2 - Site Information'!M76</f>
        <v>4.87</v>
      </c>
      <c r="J22" s="686"/>
      <c r="K22" s="687"/>
      <c r="L22" s="688"/>
      <c r="M22" s="400">
        <f t="shared" si="0"/>
        <v>5</v>
      </c>
      <c r="N22" s="409"/>
      <c r="O22" s="400">
        <v>3</v>
      </c>
      <c r="P22" s="400">
        <v>1</v>
      </c>
      <c r="Q22" s="688"/>
      <c r="R22" s="400">
        <v>5</v>
      </c>
      <c r="S22" s="400">
        <v>1</v>
      </c>
      <c r="T22" s="400">
        <v>3</v>
      </c>
      <c r="U22" s="400">
        <v>3</v>
      </c>
      <c r="V22" s="400">
        <v>4</v>
      </c>
      <c r="W22" s="400">
        <v>4</v>
      </c>
      <c r="X22" s="400">
        <v>3</v>
      </c>
      <c r="Y22" s="400">
        <v>3</v>
      </c>
      <c r="Z22" s="400">
        <v>4</v>
      </c>
      <c r="AA22" s="400">
        <v>4</v>
      </c>
      <c r="AB22" s="400">
        <v>4</v>
      </c>
      <c r="AC22" s="409"/>
      <c r="AD22" s="400"/>
      <c r="AE22" s="400">
        <v>1</v>
      </c>
      <c r="AF22" s="400">
        <v>1</v>
      </c>
      <c r="AG22" s="400"/>
      <c r="AH22" s="400">
        <v>4</v>
      </c>
      <c r="AI22" s="400">
        <v>3</v>
      </c>
      <c r="AJ22" s="400">
        <v>3</v>
      </c>
      <c r="AK22" s="400">
        <v>2</v>
      </c>
      <c r="AL22" s="400"/>
      <c r="AM22" s="400">
        <v>5</v>
      </c>
      <c r="AN22" s="400">
        <v>3</v>
      </c>
      <c r="AO22" s="400">
        <v>4</v>
      </c>
      <c r="AP22" s="400">
        <v>3</v>
      </c>
      <c r="AQ22" s="400">
        <v>5</v>
      </c>
      <c r="AR22" s="400">
        <v>5</v>
      </c>
      <c r="AS22" s="400"/>
      <c r="AT22" s="400">
        <v>2</v>
      </c>
      <c r="AU22" s="400">
        <v>5</v>
      </c>
      <c r="AV22" s="400">
        <v>5</v>
      </c>
      <c r="AW22" s="400">
        <v>3</v>
      </c>
      <c r="AX22" s="400">
        <v>1</v>
      </c>
      <c r="AY22" s="400">
        <v>5</v>
      </c>
      <c r="AZ22" s="400">
        <v>5</v>
      </c>
      <c r="BA22" s="400">
        <v>5</v>
      </c>
      <c r="BB22" s="409"/>
      <c r="BC22" s="400">
        <v>3</v>
      </c>
      <c r="BD22" s="400">
        <v>3</v>
      </c>
      <c r="BE22" s="400"/>
      <c r="BF22" s="400">
        <v>5</v>
      </c>
      <c r="BG22" s="400">
        <v>5</v>
      </c>
      <c r="BH22" s="400"/>
      <c r="BI22" s="400">
        <v>5</v>
      </c>
      <c r="BJ22" s="400">
        <v>5</v>
      </c>
      <c r="BK22" s="400">
        <v>1</v>
      </c>
      <c r="BL22" s="400">
        <v>5</v>
      </c>
      <c r="BM22" s="400">
        <v>1</v>
      </c>
      <c r="BN22" s="400">
        <v>5</v>
      </c>
      <c r="BO22" s="400"/>
      <c r="BP22" s="400">
        <v>3</v>
      </c>
      <c r="BQ22" s="400">
        <v>5</v>
      </c>
      <c r="BR22" s="400"/>
      <c r="BS22" s="400">
        <v>1</v>
      </c>
      <c r="BT22" s="400">
        <v>4</v>
      </c>
      <c r="BU22" s="400">
        <v>4</v>
      </c>
      <c r="BV22" s="409"/>
      <c r="BW22" s="409"/>
      <c r="BX22" s="409"/>
      <c r="BY22" s="409"/>
      <c r="BZ22" s="409"/>
      <c r="CA22" s="409"/>
      <c r="CB22" s="409"/>
      <c r="CC22" s="409"/>
      <c r="CD22" s="409"/>
      <c r="CE22" s="409"/>
      <c r="CF22" s="409"/>
      <c r="CG22" s="409"/>
      <c r="CH22" s="409"/>
      <c r="CI22" s="400"/>
      <c r="CJ22" s="409"/>
      <c r="CK22" s="400"/>
      <c r="CL22" s="400"/>
      <c r="CM22" s="689">
        <f t="shared" si="1"/>
        <v>3.4545454545454546</v>
      </c>
      <c r="CN22" s="400">
        <f t="shared" si="2"/>
        <v>18</v>
      </c>
      <c r="CO22" s="892"/>
      <c r="CP22" s="689">
        <f t="shared" si="3"/>
        <v>2.3333333333333335</v>
      </c>
      <c r="CQ22" s="400">
        <f t="shared" si="4"/>
        <v>12</v>
      </c>
      <c r="CR22" s="892"/>
      <c r="CS22" s="689">
        <f t="shared" si="5"/>
        <v>3.8275862068965516</v>
      </c>
      <c r="CT22" s="400">
        <f t="shared" si="6"/>
        <v>22</v>
      </c>
      <c r="CU22" s="892"/>
      <c r="CV22" s="400">
        <f t="shared" si="7"/>
        <v>163</v>
      </c>
      <c r="CW22" s="689">
        <f t="shared" si="8"/>
        <v>3.5434782608695654</v>
      </c>
      <c r="CX22" s="400">
        <f t="shared" si="9"/>
        <v>24</v>
      </c>
      <c r="CY22" s="892"/>
      <c r="CZ22" s="690"/>
    </row>
    <row r="23" spans="1:104" ht="30.75" customHeight="1" x14ac:dyDescent="0.25">
      <c r="A23" s="737" t="s">
        <v>636</v>
      </c>
      <c r="B23" s="738" t="s">
        <v>637</v>
      </c>
      <c r="C23" s="739" t="s">
        <v>638</v>
      </c>
      <c r="D23" s="739" t="s">
        <v>515</v>
      </c>
      <c r="E23" s="916"/>
      <c r="F23" s="684" t="s">
        <v>63</v>
      </c>
      <c r="G23" s="862">
        <f>'Stage 2 - Site Information'!N41</f>
        <v>0</v>
      </c>
      <c r="H23" s="740" t="s">
        <v>63</v>
      </c>
      <c r="I23" s="898">
        <f>'Stage 2 - Site Information'!M41</f>
        <v>0.27</v>
      </c>
      <c r="J23" s="686"/>
      <c r="K23" s="687"/>
      <c r="L23" s="688"/>
      <c r="M23" s="400">
        <f t="shared" si="0"/>
        <v>5</v>
      </c>
      <c r="N23" s="409"/>
      <c r="O23" s="400">
        <v>5</v>
      </c>
      <c r="P23" s="400">
        <v>5</v>
      </c>
      <c r="Q23" s="688"/>
      <c r="R23" s="400">
        <v>5</v>
      </c>
      <c r="S23" s="400">
        <v>5</v>
      </c>
      <c r="T23" s="400">
        <v>5</v>
      </c>
      <c r="U23" s="400">
        <v>5</v>
      </c>
      <c r="V23" s="400"/>
      <c r="W23" s="400">
        <v>4</v>
      </c>
      <c r="X23" s="400">
        <v>3</v>
      </c>
      <c r="Y23" s="400">
        <v>3</v>
      </c>
      <c r="Z23" s="400">
        <v>4</v>
      </c>
      <c r="AA23" s="400"/>
      <c r="AB23" s="400">
        <v>1</v>
      </c>
      <c r="AC23" s="400">
        <v>1</v>
      </c>
      <c r="AD23" s="400"/>
      <c r="AE23" s="400">
        <v>1</v>
      </c>
      <c r="AF23" s="400">
        <v>1</v>
      </c>
      <c r="AG23" s="400"/>
      <c r="AH23" s="400">
        <v>2</v>
      </c>
      <c r="AI23" s="400">
        <v>3</v>
      </c>
      <c r="AJ23" s="400">
        <v>1</v>
      </c>
      <c r="AK23" s="400">
        <v>2</v>
      </c>
      <c r="AL23" s="400"/>
      <c r="AM23" s="400">
        <v>5</v>
      </c>
      <c r="AN23" s="400">
        <v>3</v>
      </c>
      <c r="AO23" s="400">
        <v>5</v>
      </c>
      <c r="AP23" s="400">
        <v>3</v>
      </c>
      <c r="AQ23" s="400">
        <v>5</v>
      </c>
      <c r="AR23" s="400">
        <v>5</v>
      </c>
      <c r="AS23" s="400"/>
      <c r="AT23" s="400">
        <v>5</v>
      </c>
      <c r="AU23" s="400">
        <v>5</v>
      </c>
      <c r="AV23" s="400">
        <v>5</v>
      </c>
      <c r="AW23" s="400">
        <v>5</v>
      </c>
      <c r="AX23" s="400">
        <v>5</v>
      </c>
      <c r="AY23" s="400">
        <v>5</v>
      </c>
      <c r="AZ23" s="400">
        <v>5</v>
      </c>
      <c r="BA23" s="400">
        <v>5</v>
      </c>
      <c r="BB23" s="409"/>
      <c r="BC23" s="400">
        <v>5</v>
      </c>
      <c r="BD23" s="400">
        <v>4</v>
      </c>
      <c r="BE23" s="400"/>
      <c r="BF23" s="400">
        <v>5</v>
      </c>
      <c r="BG23" s="400">
        <v>5</v>
      </c>
      <c r="BH23" s="400"/>
      <c r="BI23" s="400">
        <v>5</v>
      </c>
      <c r="BJ23" s="400">
        <v>5</v>
      </c>
      <c r="BK23" s="400">
        <v>3</v>
      </c>
      <c r="BL23" s="400">
        <v>5</v>
      </c>
      <c r="BM23" s="400">
        <v>5</v>
      </c>
      <c r="BN23" s="400">
        <v>3</v>
      </c>
      <c r="BO23" s="400"/>
      <c r="BP23" s="400">
        <v>3</v>
      </c>
      <c r="BQ23" s="400">
        <v>5</v>
      </c>
      <c r="BR23" s="400"/>
      <c r="BS23" s="400">
        <v>4</v>
      </c>
      <c r="BT23" s="400">
        <v>2</v>
      </c>
      <c r="BU23" s="400">
        <v>5</v>
      </c>
      <c r="BV23" s="409"/>
      <c r="BW23" s="409"/>
      <c r="BX23" s="409"/>
      <c r="BY23" s="409"/>
      <c r="BZ23" s="409"/>
      <c r="CA23" s="409"/>
      <c r="CB23" s="409"/>
      <c r="CC23" s="409"/>
      <c r="CD23" s="409"/>
      <c r="CE23" s="409"/>
      <c r="CF23" s="409"/>
      <c r="CG23" s="409"/>
      <c r="CH23" s="409"/>
      <c r="CI23" s="400"/>
      <c r="CJ23" s="409"/>
      <c r="CK23" s="400"/>
      <c r="CL23" s="400"/>
      <c r="CM23" s="689">
        <f t="shared" si="1"/>
        <v>3.6</v>
      </c>
      <c r="CN23" s="400">
        <f t="shared" si="2"/>
        <v>13</v>
      </c>
      <c r="CO23" s="892"/>
      <c r="CP23" s="689">
        <f t="shared" si="3"/>
        <v>1.6666666666666667</v>
      </c>
      <c r="CQ23" s="400">
        <f t="shared" si="4"/>
        <v>25</v>
      </c>
      <c r="CR23" s="892"/>
      <c r="CS23" s="689">
        <f t="shared" si="5"/>
        <v>4.4827586206896548</v>
      </c>
      <c r="CT23" s="400">
        <f t="shared" si="6"/>
        <v>2</v>
      </c>
      <c r="CU23" s="892"/>
      <c r="CV23" s="400">
        <f t="shared" si="7"/>
        <v>176</v>
      </c>
      <c r="CW23" s="689">
        <f t="shared" si="8"/>
        <v>3.911111111111111</v>
      </c>
      <c r="CX23" s="400">
        <f t="shared" si="9"/>
        <v>3</v>
      </c>
      <c r="CY23" s="892"/>
      <c r="CZ23" s="690"/>
    </row>
    <row r="24" spans="1:104" ht="30.75" customHeight="1" x14ac:dyDescent="0.25">
      <c r="A24" s="737" t="s">
        <v>670</v>
      </c>
      <c r="B24" s="738" t="s">
        <v>671</v>
      </c>
      <c r="C24" s="739" t="s">
        <v>672</v>
      </c>
      <c r="D24" s="739" t="s">
        <v>515</v>
      </c>
      <c r="E24" s="916"/>
      <c r="F24" s="684"/>
      <c r="G24" s="862">
        <f>'Stage 2 - Site Information'!N53</f>
        <v>0</v>
      </c>
      <c r="H24" s="740" t="s">
        <v>63</v>
      </c>
      <c r="I24" s="898">
        <f>'Stage 2 - Site Information'!M53</f>
        <v>1.05</v>
      </c>
      <c r="J24" s="686" t="s">
        <v>1354</v>
      </c>
      <c r="K24" s="687"/>
      <c r="L24" s="688"/>
      <c r="M24" s="400">
        <f t="shared" si="0"/>
        <v>5</v>
      </c>
      <c r="N24" s="409"/>
      <c r="O24" s="400">
        <v>5</v>
      </c>
      <c r="P24" s="400">
        <v>5</v>
      </c>
      <c r="Q24" s="688"/>
      <c r="R24" s="400">
        <v>5</v>
      </c>
      <c r="S24" s="400">
        <v>5</v>
      </c>
      <c r="T24" s="400">
        <v>5</v>
      </c>
      <c r="U24" s="400">
        <v>4</v>
      </c>
      <c r="V24" s="400"/>
      <c r="W24" s="400">
        <v>4</v>
      </c>
      <c r="X24" s="400">
        <v>3</v>
      </c>
      <c r="Y24" s="400">
        <v>3</v>
      </c>
      <c r="Z24" s="400">
        <v>4</v>
      </c>
      <c r="AA24" s="400"/>
      <c r="AB24" s="400">
        <v>4</v>
      </c>
      <c r="AC24" s="409">
        <v>5</v>
      </c>
      <c r="AD24" s="400"/>
      <c r="AE24" s="400">
        <v>1</v>
      </c>
      <c r="AF24" s="400">
        <v>1</v>
      </c>
      <c r="AG24" s="400"/>
      <c r="AH24" s="400">
        <v>3</v>
      </c>
      <c r="AI24" s="400">
        <v>3</v>
      </c>
      <c r="AJ24" s="400">
        <v>1</v>
      </c>
      <c r="AK24" s="400">
        <v>2</v>
      </c>
      <c r="AL24" s="400"/>
      <c r="AM24" s="400">
        <v>5</v>
      </c>
      <c r="AN24" s="400">
        <v>5</v>
      </c>
      <c r="AO24" s="400">
        <v>5</v>
      </c>
      <c r="AP24" s="400">
        <v>4</v>
      </c>
      <c r="AQ24" s="400">
        <v>5</v>
      </c>
      <c r="AR24" s="400">
        <v>5</v>
      </c>
      <c r="AS24" s="400"/>
      <c r="AT24" s="400">
        <v>5</v>
      </c>
      <c r="AU24" s="400">
        <v>5</v>
      </c>
      <c r="AV24" s="400">
        <v>5</v>
      </c>
      <c r="AW24" s="400">
        <v>5</v>
      </c>
      <c r="AX24" s="400">
        <v>5</v>
      </c>
      <c r="AY24" s="400">
        <v>5</v>
      </c>
      <c r="AZ24" s="400">
        <v>1</v>
      </c>
      <c r="BA24" s="400">
        <v>5</v>
      </c>
      <c r="BB24" s="409"/>
      <c r="BC24" s="400">
        <v>5</v>
      </c>
      <c r="BD24" s="400">
        <v>5</v>
      </c>
      <c r="BE24" s="400"/>
      <c r="BF24" s="400">
        <v>5</v>
      </c>
      <c r="BG24" s="400">
        <v>5</v>
      </c>
      <c r="BH24" s="400"/>
      <c r="BI24" s="400">
        <v>5</v>
      </c>
      <c r="BJ24" s="400">
        <v>5</v>
      </c>
      <c r="BK24" s="400">
        <v>1</v>
      </c>
      <c r="BL24" s="400">
        <v>3</v>
      </c>
      <c r="BM24" s="400">
        <v>4</v>
      </c>
      <c r="BN24" s="400">
        <v>1</v>
      </c>
      <c r="BO24" s="400"/>
      <c r="BP24" s="400">
        <v>5</v>
      </c>
      <c r="BQ24" s="400">
        <v>5</v>
      </c>
      <c r="BR24" s="400"/>
      <c r="BS24" s="400">
        <v>4</v>
      </c>
      <c r="BT24" s="400">
        <v>2</v>
      </c>
      <c r="BU24" s="400">
        <v>2</v>
      </c>
      <c r="BV24" s="409"/>
      <c r="BW24" s="409"/>
      <c r="BX24" s="409"/>
      <c r="BY24" s="409"/>
      <c r="BZ24" s="409"/>
      <c r="CA24" s="409"/>
      <c r="CB24" s="409"/>
      <c r="CC24" s="409"/>
      <c r="CD24" s="409"/>
      <c r="CE24" s="409"/>
      <c r="CF24" s="409"/>
      <c r="CG24" s="409"/>
      <c r="CH24" s="409"/>
      <c r="CI24" s="400"/>
      <c r="CJ24" s="409"/>
      <c r="CK24" s="400"/>
      <c r="CL24" s="400"/>
      <c r="CM24" s="689">
        <f t="shared" si="1"/>
        <v>4.2</v>
      </c>
      <c r="CN24" s="400">
        <f t="shared" si="2"/>
        <v>4</v>
      </c>
      <c r="CO24" s="892"/>
      <c r="CP24" s="689">
        <f t="shared" si="3"/>
        <v>1.8333333333333333</v>
      </c>
      <c r="CQ24" s="400">
        <f t="shared" si="4"/>
        <v>20</v>
      </c>
      <c r="CR24" s="892"/>
      <c r="CS24" s="689">
        <f t="shared" si="5"/>
        <v>4.2068965517241379</v>
      </c>
      <c r="CT24" s="400">
        <f t="shared" si="6"/>
        <v>11</v>
      </c>
      <c r="CU24" s="892"/>
      <c r="CV24" s="400">
        <f t="shared" si="7"/>
        <v>175</v>
      </c>
      <c r="CW24" s="689">
        <f t="shared" si="8"/>
        <v>3.8888888888888888</v>
      </c>
      <c r="CX24" s="400">
        <f t="shared" si="9"/>
        <v>4</v>
      </c>
      <c r="CY24" s="892"/>
      <c r="CZ24" s="690"/>
    </row>
    <row r="25" spans="1:104" ht="30.75" customHeight="1" x14ac:dyDescent="0.25">
      <c r="A25" s="737" t="s">
        <v>613</v>
      </c>
      <c r="B25" s="738" t="s">
        <v>614</v>
      </c>
      <c r="C25" s="739" t="s">
        <v>615</v>
      </c>
      <c r="D25" s="739" t="s">
        <v>515</v>
      </c>
      <c r="E25" s="916"/>
      <c r="F25" s="684" t="s">
        <v>63</v>
      </c>
      <c r="G25" s="862">
        <f>'Stage 2 - Site Information'!N33</f>
        <v>100</v>
      </c>
      <c r="H25" s="740" t="s">
        <v>63</v>
      </c>
      <c r="I25" s="898">
        <f>'Stage 2 - Site Information'!M33</f>
        <v>2.56</v>
      </c>
      <c r="J25" s="686"/>
      <c r="K25" s="687"/>
      <c r="L25" s="688"/>
      <c r="M25" s="400">
        <f t="shared" si="0"/>
        <v>5</v>
      </c>
      <c r="N25" s="409"/>
      <c r="O25" s="400">
        <v>5</v>
      </c>
      <c r="P25" s="400">
        <v>5</v>
      </c>
      <c r="Q25" s="688"/>
      <c r="R25" s="400">
        <v>5</v>
      </c>
      <c r="S25" s="400">
        <v>5</v>
      </c>
      <c r="T25" s="400">
        <v>3</v>
      </c>
      <c r="U25" s="400">
        <v>4</v>
      </c>
      <c r="V25" s="400"/>
      <c r="W25" s="400">
        <v>1</v>
      </c>
      <c r="X25" s="400">
        <v>4</v>
      </c>
      <c r="Y25" s="400">
        <v>1</v>
      </c>
      <c r="Z25" s="400">
        <v>4</v>
      </c>
      <c r="AA25" s="400"/>
      <c r="AB25" s="400">
        <v>5</v>
      </c>
      <c r="AC25" s="400">
        <v>5</v>
      </c>
      <c r="AD25" s="400"/>
      <c r="AE25" s="400">
        <v>1</v>
      </c>
      <c r="AF25" s="400">
        <v>1</v>
      </c>
      <c r="AG25" s="400"/>
      <c r="AH25" s="400">
        <v>3</v>
      </c>
      <c r="AI25" s="400">
        <v>3</v>
      </c>
      <c r="AJ25" s="400">
        <v>1</v>
      </c>
      <c r="AK25" s="400">
        <v>4</v>
      </c>
      <c r="AL25" s="400"/>
      <c r="AM25" s="400">
        <v>5</v>
      </c>
      <c r="AN25" s="400">
        <v>5</v>
      </c>
      <c r="AO25" s="400">
        <v>3</v>
      </c>
      <c r="AP25" s="400">
        <v>5</v>
      </c>
      <c r="AQ25" s="400">
        <v>5</v>
      </c>
      <c r="AR25" s="400">
        <v>4</v>
      </c>
      <c r="AS25" s="400"/>
      <c r="AT25" s="400">
        <v>5</v>
      </c>
      <c r="AU25" s="400">
        <v>5</v>
      </c>
      <c r="AV25" s="400">
        <v>5</v>
      </c>
      <c r="AW25" s="400">
        <v>5</v>
      </c>
      <c r="AX25" s="400">
        <v>5</v>
      </c>
      <c r="AY25" s="400">
        <v>5</v>
      </c>
      <c r="AZ25" s="400">
        <v>5</v>
      </c>
      <c r="BA25" s="400">
        <v>5</v>
      </c>
      <c r="BB25" s="409"/>
      <c r="BC25" s="400">
        <v>5</v>
      </c>
      <c r="BD25" s="400">
        <v>5</v>
      </c>
      <c r="BE25" s="400"/>
      <c r="BF25" s="400">
        <v>5</v>
      </c>
      <c r="BG25" s="400">
        <v>5</v>
      </c>
      <c r="BH25" s="400"/>
      <c r="BI25" s="400">
        <v>2</v>
      </c>
      <c r="BJ25" s="400">
        <v>1</v>
      </c>
      <c r="BK25" s="400">
        <v>3</v>
      </c>
      <c r="BL25" s="400">
        <v>3</v>
      </c>
      <c r="BM25" s="400">
        <v>1</v>
      </c>
      <c r="BN25" s="400">
        <v>3</v>
      </c>
      <c r="BO25" s="400"/>
      <c r="BP25" s="400">
        <v>5</v>
      </c>
      <c r="BQ25" s="400">
        <v>5</v>
      </c>
      <c r="BR25" s="400"/>
      <c r="BS25" s="400">
        <v>5</v>
      </c>
      <c r="BT25" s="400">
        <v>4</v>
      </c>
      <c r="BU25" s="400">
        <v>4</v>
      </c>
      <c r="BV25" s="409"/>
      <c r="BW25" s="409"/>
      <c r="BX25" s="409"/>
      <c r="BY25" s="409"/>
      <c r="BZ25" s="409"/>
      <c r="CA25" s="409"/>
      <c r="CB25" s="409"/>
      <c r="CC25" s="409"/>
      <c r="CD25" s="409"/>
      <c r="CE25" s="409"/>
      <c r="CF25" s="409"/>
      <c r="CG25" s="409"/>
      <c r="CH25" s="409"/>
      <c r="CI25" s="400"/>
      <c r="CJ25" s="409"/>
      <c r="CK25" s="400"/>
      <c r="CL25" s="400"/>
      <c r="CM25" s="689">
        <f t="shared" si="1"/>
        <v>3.7</v>
      </c>
      <c r="CN25" s="400">
        <f t="shared" si="2"/>
        <v>11</v>
      </c>
      <c r="CO25" s="892"/>
      <c r="CP25" s="689">
        <f t="shared" si="3"/>
        <v>2.1666666666666665</v>
      </c>
      <c r="CQ25" s="400">
        <f t="shared" si="4"/>
        <v>16</v>
      </c>
      <c r="CR25" s="892"/>
      <c r="CS25" s="689">
        <f t="shared" si="5"/>
        <v>4.2413793103448274</v>
      </c>
      <c r="CT25" s="400">
        <f t="shared" si="6"/>
        <v>9</v>
      </c>
      <c r="CU25" s="892"/>
      <c r="CV25" s="400">
        <f t="shared" si="7"/>
        <v>173</v>
      </c>
      <c r="CW25" s="689">
        <f t="shared" si="8"/>
        <v>3.8444444444444446</v>
      </c>
      <c r="CX25" s="400">
        <f t="shared" si="9"/>
        <v>8</v>
      </c>
      <c r="CY25" s="892"/>
      <c r="CZ25" s="690" t="s">
        <v>1342</v>
      </c>
    </row>
    <row r="26" spans="1:104" ht="30.75" customHeight="1" x14ac:dyDescent="0.25">
      <c r="A26" s="737" t="s">
        <v>673</v>
      </c>
      <c r="B26" s="738" t="s">
        <v>674</v>
      </c>
      <c r="C26" s="739" t="s">
        <v>675</v>
      </c>
      <c r="D26" s="739" t="s">
        <v>515</v>
      </c>
      <c r="E26" s="916"/>
      <c r="F26" s="684"/>
      <c r="G26" s="862">
        <f>'Stage 2 - Site Information'!N54</f>
        <v>0</v>
      </c>
      <c r="H26" s="740" t="s">
        <v>63</v>
      </c>
      <c r="I26" s="898">
        <f>'Stage 2 - Site Information'!M54</f>
        <v>2.98</v>
      </c>
      <c r="J26" s="686"/>
      <c r="K26" s="687"/>
      <c r="L26" s="688"/>
      <c r="M26" s="400">
        <f t="shared" si="0"/>
        <v>5</v>
      </c>
      <c r="N26" s="409"/>
      <c r="O26" s="400">
        <v>5</v>
      </c>
      <c r="P26" s="400">
        <v>3</v>
      </c>
      <c r="Q26" s="688"/>
      <c r="R26" s="400">
        <v>3</v>
      </c>
      <c r="S26" s="400">
        <v>5</v>
      </c>
      <c r="T26" s="400">
        <v>5</v>
      </c>
      <c r="U26" s="400">
        <v>4</v>
      </c>
      <c r="V26" s="400"/>
      <c r="W26" s="400">
        <v>4</v>
      </c>
      <c r="X26" s="400">
        <v>3</v>
      </c>
      <c r="Y26" s="400">
        <v>3</v>
      </c>
      <c r="Z26" s="400">
        <v>4</v>
      </c>
      <c r="AA26" s="400"/>
      <c r="AB26" s="400">
        <v>4</v>
      </c>
      <c r="AC26" s="409"/>
      <c r="AD26" s="400"/>
      <c r="AE26" s="400">
        <v>1</v>
      </c>
      <c r="AF26" s="400">
        <v>1</v>
      </c>
      <c r="AG26" s="400"/>
      <c r="AH26" s="400">
        <v>3</v>
      </c>
      <c r="AI26" s="400">
        <v>3</v>
      </c>
      <c r="AJ26" s="400">
        <v>1</v>
      </c>
      <c r="AK26" s="400">
        <v>2</v>
      </c>
      <c r="AL26" s="400"/>
      <c r="AM26" s="400">
        <v>5</v>
      </c>
      <c r="AN26" s="400">
        <v>5</v>
      </c>
      <c r="AO26" s="400">
        <v>5</v>
      </c>
      <c r="AP26" s="400">
        <v>4</v>
      </c>
      <c r="AQ26" s="400">
        <v>5</v>
      </c>
      <c r="AR26" s="400">
        <v>4</v>
      </c>
      <c r="AS26" s="400"/>
      <c r="AT26" s="400">
        <v>5</v>
      </c>
      <c r="AU26" s="400">
        <v>1</v>
      </c>
      <c r="AV26" s="400">
        <v>5</v>
      </c>
      <c r="AW26" s="400">
        <v>5</v>
      </c>
      <c r="AX26" s="400">
        <v>2</v>
      </c>
      <c r="AY26" s="400">
        <v>5</v>
      </c>
      <c r="AZ26" s="400">
        <v>1</v>
      </c>
      <c r="BA26" s="400">
        <v>5</v>
      </c>
      <c r="BB26" s="409"/>
      <c r="BC26" s="400">
        <v>5</v>
      </c>
      <c r="BD26" s="400">
        <v>5</v>
      </c>
      <c r="BE26" s="400"/>
      <c r="BF26" s="400">
        <v>3</v>
      </c>
      <c r="BG26" s="400">
        <v>5</v>
      </c>
      <c r="BH26" s="400"/>
      <c r="BI26" s="400">
        <v>5</v>
      </c>
      <c r="BJ26" s="400">
        <v>5</v>
      </c>
      <c r="BK26" s="400">
        <v>1</v>
      </c>
      <c r="BL26" s="400">
        <v>5</v>
      </c>
      <c r="BM26" s="400">
        <v>5</v>
      </c>
      <c r="BN26" s="400">
        <v>3</v>
      </c>
      <c r="BO26" s="400"/>
      <c r="BP26" s="400">
        <v>5</v>
      </c>
      <c r="BQ26" s="400">
        <v>5</v>
      </c>
      <c r="BR26" s="400"/>
      <c r="BS26" s="400">
        <v>4</v>
      </c>
      <c r="BT26" s="400">
        <v>2</v>
      </c>
      <c r="BU26" s="400">
        <v>2</v>
      </c>
      <c r="BV26" s="409"/>
      <c r="BW26" s="409"/>
      <c r="BX26" s="409"/>
      <c r="BY26" s="409"/>
      <c r="BZ26" s="409"/>
      <c r="CA26" s="409"/>
      <c r="CB26" s="409"/>
      <c r="CC26" s="409"/>
      <c r="CD26" s="409"/>
      <c r="CE26" s="409"/>
      <c r="CF26" s="409"/>
      <c r="CG26" s="409"/>
      <c r="CH26" s="409"/>
      <c r="CI26" s="400"/>
      <c r="CJ26" s="409"/>
      <c r="CK26" s="400"/>
      <c r="CL26" s="400"/>
      <c r="CM26" s="689">
        <f t="shared" si="1"/>
        <v>3.8888888888888888</v>
      </c>
      <c r="CN26" s="400">
        <f t="shared" si="2"/>
        <v>10</v>
      </c>
      <c r="CO26" s="892"/>
      <c r="CP26" s="689">
        <f t="shared" si="3"/>
        <v>1.8333333333333333</v>
      </c>
      <c r="CQ26" s="400">
        <f t="shared" si="4"/>
        <v>20</v>
      </c>
      <c r="CR26" s="892"/>
      <c r="CS26" s="689">
        <f t="shared" si="5"/>
        <v>4.0344827586206895</v>
      </c>
      <c r="CT26" s="400">
        <f t="shared" si="6"/>
        <v>14</v>
      </c>
      <c r="CU26" s="892"/>
      <c r="CV26" s="400">
        <f t="shared" si="7"/>
        <v>163</v>
      </c>
      <c r="CW26" s="689">
        <f t="shared" si="8"/>
        <v>3.7045454545454546</v>
      </c>
      <c r="CX26" s="400">
        <f t="shared" si="9"/>
        <v>17</v>
      </c>
      <c r="CY26" s="892"/>
      <c r="CZ26" s="690"/>
    </row>
    <row r="27" spans="1:104" ht="30.75" customHeight="1" x14ac:dyDescent="0.25">
      <c r="A27" s="737" t="s">
        <v>750</v>
      </c>
      <c r="B27" s="738" t="s">
        <v>751</v>
      </c>
      <c r="C27" s="739" t="s">
        <v>689</v>
      </c>
      <c r="D27" s="739" t="s">
        <v>515</v>
      </c>
      <c r="E27" s="916"/>
      <c r="F27" s="684" t="s">
        <v>63</v>
      </c>
      <c r="G27" s="862">
        <f>'Stage 2 - Site Information'!N81</f>
        <v>0</v>
      </c>
      <c r="H27" s="740" t="s">
        <v>63</v>
      </c>
      <c r="I27" s="898">
        <f>'Stage 2 - Site Information'!M81</f>
        <v>3.51</v>
      </c>
      <c r="J27" s="686" t="s">
        <v>1357</v>
      </c>
      <c r="K27" s="687"/>
      <c r="L27" s="688"/>
      <c r="M27" s="400">
        <f t="shared" si="0"/>
        <v>5</v>
      </c>
      <c r="N27" s="409"/>
      <c r="O27" s="400">
        <v>5</v>
      </c>
      <c r="P27" s="400">
        <v>2</v>
      </c>
      <c r="Q27" s="688"/>
      <c r="R27" s="400">
        <v>3</v>
      </c>
      <c r="S27" s="400">
        <v>3</v>
      </c>
      <c r="T27" s="400">
        <v>1</v>
      </c>
      <c r="U27" s="400">
        <v>3</v>
      </c>
      <c r="V27" s="400"/>
      <c r="W27" s="400">
        <v>4</v>
      </c>
      <c r="X27" s="400">
        <v>3</v>
      </c>
      <c r="Y27" s="400">
        <v>1</v>
      </c>
      <c r="Z27" s="400">
        <v>4</v>
      </c>
      <c r="AA27" s="400"/>
      <c r="AB27" s="400">
        <v>4</v>
      </c>
      <c r="AC27" s="409"/>
      <c r="AD27" s="400"/>
      <c r="AE27" s="400">
        <v>1</v>
      </c>
      <c r="AF27" s="400">
        <v>1</v>
      </c>
      <c r="AG27" s="400"/>
      <c r="AH27" s="400">
        <v>2</v>
      </c>
      <c r="AI27" s="400">
        <v>3</v>
      </c>
      <c r="AJ27" s="400">
        <v>5</v>
      </c>
      <c r="AK27" s="400">
        <v>2</v>
      </c>
      <c r="AL27" s="400"/>
      <c r="AM27" s="400">
        <v>5</v>
      </c>
      <c r="AN27" s="400">
        <v>3</v>
      </c>
      <c r="AO27" s="400">
        <v>5</v>
      </c>
      <c r="AP27" s="400">
        <v>4</v>
      </c>
      <c r="AQ27" s="400">
        <v>5</v>
      </c>
      <c r="AR27" s="400">
        <v>4</v>
      </c>
      <c r="AS27" s="400"/>
      <c r="AT27" s="400">
        <v>5</v>
      </c>
      <c r="AU27" s="400">
        <v>5</v>
      </c>
      <c r="AV27" s="400">
        <v>5</v>
      </c>
      <c r="AW27" s="400">
        <v>5</v>
      </c>
      <c r="AX27" s="400">
        <v>2</v>
      </c>
      <c r="AY27" s="400">
        <v>5</v>
      </c>
      <c r="AZ27" s="400">
        <v>5</v>
      </c>
      <c r="BA27" s="400">
        <v>5</v>
      </c>
      <c r="BB27" s="409"/>
      <c r="BC27" s="400">
        <v>3</v>
      </c>
      <c r="BD27" s="400">
        <v>4</v>
      </c>
      <c r="BE27" s="400"/>
      <c r="BF27" s="400">
        <v>3</v>
      </c>
      <c r="BG27" s="400">
        <v>5</v>
      </c>
      <c r="BH27" s="400"/>
      <c r="BI27" s="400">
        <v>3</v>
      </c>
      <c r="BJ27" s="400">
        <v>5</v>
      </c>
      <c r="BK27" s="400">
        <v>1</v>
      </c>
      <c r="BL27" s="400">
        <v>4</v>
      </c>
      <c r="BM27" s="400">
        <v>4</v>
      </c>
      <c r="BN27" s="400">
        <v>5</v>
      </c>
      <c r="BO27" s="400"/>
      <c r="BP27" s="400">
        <v>5</v>
      </c>
      <c r="BQ27" s="400">
        <v>5</v>
      </c>
      <c r="BR27" s="400"/>
      <c r="BS27" s="400">
        <v>3</v>
      </c>
      <c r="BT27" s="400">
        <v>2</v>
      </c>
      <c r="BU27" s="400">
        <v>4</v>
      </c>
      <c r="BV27" s="409"/>
      <c r="BW27" s="409"/>
      <c r="BX27" s="409"/>
      <c r="BY27" s="409"/>
      <c r="BZ27" s="409"/>
      <c r="CA27" s="409"/>
      <c r="CB27" s="409"/>
      <c r="CC27" s="409"/>
      <c r="CD27" s="409"/>
      <c r="CE27" s="409"/>
      <c r="CF27" s="409"/>
      <c r="CG27" s="409"/>
      <c r="CH27" s="409"/>
      <c r="CI27" s="400"/>
      <c r="CJ27" s="409"/>
      <c r="CK27" s="400"/>
      <c r="CL27" s="400"/>
      <c r="CM27" s="689">
        <f t="shared" si="1"/>
        <v>2.8888888888888888</v>
      </c>
      <c r="CN27" s="400">
        <f t="shared" si="2"/>
        <v>24</v>
      </c>
      <c r="CO27" s="892"/>
      <c r="CP27" s="689">
        <f t="shared" si="3"/>
        <v>2.3333333333333335</v>
      </c>
      <c r="CQ27" s="400">
        <f t="shared" si="4"/>
        <v>12</v>
      </c>
      <c r="CR27" s="892"/>
      <c r="CS27" s="689">
        <f t="shared" si="5"/>
        <v>4.1034482758620694</v>
      </c>
      <c r="CT27" s="400">
        <f t="shared" si="6"/>
        <v>12</v>
      </c>
      <c r="CU27" s="892"/>
      <c r="CV27" s="400">
        <f t="shared" si="7"/>
        <v>159</v>
      </c>
      <c r="CW27" s="689">
        <f t="shared" si="8"/>
        <v>3.6136363636363638</v>
      </c>
      <c r="CX27" s="400">
        <f t="shared" si="9"/>
        <v>21</v>
      </c>
      <c r="CY27" s="892"/>
      <c r="CZ27" s="690" t="s">
        <v>1341</v>
      </c>
    </row>
    <row r="28" spans="1:104" ht="30.75" customHeight="1" x14ac:dyDescent="0.25">
      <c r="A28" s="737" t="s">
        <v>935</v>
      </c>
      <c r="B28" s="738" t="s">
        <v>936</v>
      </c>
      <c r="C28" s="739" t="s">
        <v>937</v>
      </c>
      <c r="D28" s="739" t="s">
        <v>515</v>
      </c>
      <c r="E28" s="916"/>
      <c r="F28" s="684" t="s">
        <v>63</v>
      </c>
      <c r="G28" s="862">
        <f>'Stage 2 - Site Information'!N153</f>
        <v>50</v>
      </c>
      <c r="H28" s="740" t="s">
        <v>63</v>
      </c>
      <c r="I28" s="898">
        <f>'Stage 2 - Site Information'!M153</f>
        <v>0.7</v>
      </c>
      <c r="J28" s="686"/>
      <c r="K28" s="687"/>
      <c r="L28" s="688"/>
      <c r="M28" s="400">
        <f t="shared" si="0"/>
        <v>5</v>
      </c>
      <c r="N28" s="409"/>
      <c r="O28" s="400">
        <v>5</v>
      </c>
      <c r="P28" s="400">
        <v>1</v>
      </c>
      <c r="Q28" s="688"/>
      <c r="R28" s="400">
        <v>5</v>
      </c>
      <c r="S28" s="400">
        <v>5</v>
      </c>
      <c r="T28" s="400">
        <v>1</v>
      </c>
      <c r="U28" s="400">
        <v>3</v>
      </c>
      <c r="V28" s="400"/>
      <c r="W28" s="400">
        <v>4</v>
      </c>
      <c r="X28" s="400">
        <v>3</v>
      </c>
      <c r="Y28" s="400">
        <v>1</v>
      </c>
      <c r="Z28" s="400">
        <v>3</v>
      </c>
      <c r="AA28" s="400"/>
      <c r="AB28" s="400">
        <v>4</v>
      </c>
      <c r="AC28" s="409"/>
      <c r="AD28" s="400"/>
      <c r="AE28" s="400">
        <v>1</v>
      </c>
      <c r="AF28" s="400">
        <v>1</v>
      </c>
      <c r="AG28" s="400"/>
      <c r="AH28" s="400">
        <v>3</v>
      </c>
      <c r="AI28" s="400">
        <v>3</v>
      </c>
      <c r="AJ28" s="400">
        <v>1</v>
      </c>
      <c r="AK28" s="400">
        <v>2</v>
      </c>
      <c r="AL28" s="400"/>
      <c r="AM28" s="400">
        <v>1</v>
      </c>
      <c r="AN28" s="400">
        <v>4</v>
      </c>
      <c r="AO28" s="400">
        <v>3</v>
      </c>
      <c r="AP28" s="400">
        <v>3</v>
      </c>
      <c r="AQ28" s="400">
        <v>5</v>
      </c>
      <c r="AR28" s="400">
        <v>3</v>
      </c>
      <c r="AS28" s="400"/>
      <c r="AT28" s="400">
        <v>2</v>
      </c>
      <c r="AU28" s="400">
        <v>5</v>
      </c>
      <c r="AV28" s="400">
        <v>4</v>
      </c>
      <c r="AW28" s="400">
        <v>5</v>
      </c>
      <c r="AX28" s="400">
        <v>5</v>
      </c>
      <c r="AY28" s="400">
        <v>5</v>
      </c>
      <c r="AZ28" s="400">
        <v>5</v>
      </c>
      <c r="BA28" s="400">
        <v>5</v>
      </c>
      <c r="BB28" s="409"/>
      <c r="BC28" s="400">
        <v>5</v>
      </c>
      <c r="BD28" s="400">
        <v>5</v>
      </c>
      <c r="BE28" s="400"/>
      <c r="BF28" s="400">
        <v>5</v>
      </c>
      <c r="BG28" s="400">
        <v>5</v>
      </c>
      <c r="BH28" s="400"/>
      <c r="BI28" s="400">
        <v>5</v>
      </c>
      <c r="BJ28" s="400">
        <v>3</v>
      </c>
      <c r="BK28" s="400">
        <v>1</v>
      </c>
      <c r="BL28" s="400">
        <v>5</v>
      </c>
      <c r="BM28" s="400">
        <v>2</v>
      </c>
      <c r="BN28" s="400">
        <v>3</v>
      </c>
      <c r="BO28" s="400"/>
      <c r="BP28" s="400">
        <v>3</v>
      </c>
      <c r="BQ28" s="400">
        <v>5</v>
      </c>
      <c r="BR28" s="400"/>
      <c r="BS28" s="400">
        <v>5</v>
      </c>
      <c r="BT28" s="400">
        <v>2</v>
      </c>
      <c r="BU28" s="400">
        <v>5</v>
      </c>
      <c r="BV28" s="409"/>
      <c r="BW28" s="409"/>
      <c r="BX28" s="409"/>
      <c r="BY28" s="409"/>
      <c r="BZ28" s="409"/>
      <c r="CA28" s="409"/>
      <c r="CB28" s="409"/>
      <c r="CC28" s="409"/>
      <c r="CD28" s="409"/>
      <c r="CE28" s="409"/>
      <c r="CF28" s="409"/>
      <c r="CG28" s="409"/>
      <c r="CH28" s="409"/>
      <c r="CI28" s="400"/>
      <c r="CJ28" s="409"/>
      <c r="CK28" s="400"/>
      <c r="CL28" s="400"/>
      <c r="CM28" s="689">
        <f t="shared" si="1"/>
        <v>3.2222222222222223</v>
      </c>
      <c r="CN28" s="400">
        <f t="shared" si="2"/>
        <v>20</v>
      </c>
      <c r="CO28" s="892"/>
      <c r="CP28" s="689">
        <f t="shared" si="3"/>
        <v>1.8333333333333333</v>
      </c>
      <c r="CQ28" s="400">
        <f t="shared" si="4"/>
        <v>20</v>
      </c>
      <c r="CR28" s="892"/>
      <c r="CS28" s="689">
        <f t="shared" si="5"/>
        <v>3.9310344827586206</v>
      </c>
      <c r="CT28" s="400">
        <f t="shared" si="6"/>
        <v>17</v>
      </c>
      <c r="CU28" s="892"/>
      <c r="CV28" s="400">
        <f t="shared" si="7"/>
        <v>154</v>
      </c>
      <c r="CW28" s="689">
        <f t="shared" si="8"/>
        <v>3.5</v>
      </c>
      <c r="CX28" s="400">
        <f t="shared" si="9"/>
        <v>25</v>
      </c>
      <c r="CY28" s="892"/>
      <c r="CZ28" s="690" t="s">
        <v>1348</v>
      </c>
    </row>
    <row r="29" spans="1:104" ht="30.75" customHeight="1" x14ac:dyDescent="0.25">
      <c r="A29" s="720" t="s">
        <v>1267</v>
      </c>
      <c r="B29" s="721" t="s">
        <v>1268</v>
      </c>
      <c r="C29" s="722" t="s">
        <v>1269</v>
      </c>
      <c r="D29" s="722" t="s">
        <v>584</v>
      </c>
      <c r="E29" s="916"/>
      <c r="F29" s="684" t="s">
        <v>63</v>
      </c>
      <c r="G29" s="862">
        <f>'Stage 2 - Site Information'!N284</f>
        <v>75</v>
      </c>
      <c r="H29" s="723" t="s">
        <v>63</v>
      </c>
      <c r="I29" s="899">
        <f>'Stage 2 - Site Information'!M284</f>
        <v>2.5099999999999998</v>
      </c>
      <c r="J29" s="686"/>
      <c r="K29" s="687"/>
      <c r="L29" s="688"/>
      <c r="M29" s="400">
        <f t="shared" si="0"/>
        <v>5</v>
      </c>
      <c r="N29" s="409"/>
      <c r="O29" s="400">
        <v>1</v>
      </c>
      <c r="P29" s="400">
        <v>2</v>
      </c>
      <c r="Q29" s="688"/>
      <c r="R29" s="400">
        <v>5</v>
      </c>
      <c r="S29" s="400">
        <v>5</v>
      </c>
      <c r="T29" s="400">
        <v>5</v>
      </c>
      <c r="U29" s="400">
        <v>4</v>
      </c>
      <c r="V29" s="400"/>
      <c r="W29" s="400">
        <v>4</v>
      </c>
      <c r="X29" s="400">
        <v>2</v>
      </c>
      <c r="Y29" s="400">
        <v>3</v>
      </c>
      <c r="Z29" s="400">
        <v>4</v>
      </c>
      <c r="AA29" s="400"/>
      <c r="AB29" s="400">
        <v>5</v>
      </c>
      <c r="AC29" s="409"/>
      <c r="AD29" s="400"/>
      <c r="AE29" s="400">
        <v>1</v>
      </c>
      <c r="AF29" s="400">
        <v>1</v>
      </c>
      <c r="AG29" s="400"/>
      <c r="AH29" s="400">
        <v>2</v>
      </c>
      <c r="AI29" s="400">
        <v>3</v>
      </c>
      <c r="AJ29" s="400">
        <v>3</v>
      </c>
      <c r="AK29" s="400">
        <v>2</v>
      </c>
      <c r="AL29" s="400"/>
      <c r="AM29" s="400">
        <v>5</v>
      </c>
      <c r="AN29" s="400">
        <v>4</v>
      </c>
      <c r="AO29" s="400">
        <v>5</v>
      </c>
      <c r="AP29" s="400">
        <v>2</v>
      </c>
      <c r="AQ29" s="400">
        <v>5</v>
      </c>
      <c r="AR29" s="400">
        <v>5</v>
      </c>
      <c r="AS29" s="400"/>
      <c r="AT29" s="400">
        <v>5</v>
      </c>
      <c r="AU29" s="400">
        <v>5</v>
      </c>
      <c r="AV29" s="400">
        <v>5</v>
      </c>
      <c r="AW29" s="400">
        <v>5</v>
      </c>
      <c r="AX29" s="400">
        <v>2</v>
      </c>
      <c r="AY29" s="400">
        <v>5</v>
      </c>
      <c r="AZ29" s="400">
        <v>5</v>
      </c>
      <c r="BA29" s="400">
        <v>5</v>
      </c>
      <c r="BB29" s="409"/>
      <c r="BC29" s="400">
        <v>1</v>
      </c>
      <c r="BD29" s="400">
        <v>2</v>
      </c>
      <c r="BE29" s="400"/>
      <c r="BF29" s="400">
        <v>5</v>
      </c>
      <c r="BG29" s="400">
        <v>5</v>
      </c>
      <c r="BH29" s="400"/>
      <c r="BI29" s="400">
        <v>2</v>
      </c>
      <c r="BJ29" s="400">
        <v>5</v>
      </c>
      <c r="BK29" s="400">
        <v>1</v>
      </c>
      <c r="BL29" s="400">
        <v>5</v>
      </c>
      <c r="BM29" s="400">
        <v>1</v>
      </c>
      <c r="BN29" s="400">
        <v>5</v>
      </c>
      <c r="BO29" s="400"/>
      <c r="BP29" s="400">
        <v>5</v>
      </c>
      <c r="BQ29" s="400">
        <v>5</v>
      </c>
      <c r="BR29" s="400"/>
      <c r="BS29" s="400">
        <v>1</v>
      </c>
      <c r="BT29" s="400">
        <v>1</v>
      </c>
      <c r="BU29" s="400">
        <v>1</v>
      </c>
      <c r="BV29" s="409"/>
      <c r="BW29" s="409"/>
      <c r="BX29" s="409"/>
      <c r="BY29" s="409"/>
      <c r="BZ29" s="409"/>
      <c r="CA29" s="409"/>
      <c r="CB29" s="409"/>
      <c r="CC29" s="409"/>
      <c r="CD29" s="409"/>
      <c r="CE29" s="409"/>
      <c r="CF29" s="409"/>
      <c r="CG29" s="409"/>
      <c r="CH29" s="409"/>
      <c r="CI29" s="400"/>
      <c r="CJ29" s="409"/>
      <c r="CK29" s="400"/>
      <c r="CL29" s="400"/>
      <c r="CM29" s="689">
        <f t="shared" si="1"/>
        <v>4.1111111111111107</v>
      </c>
      <c r="CN29" s="400">
        <f t="shared" si="2"/>
        <v>5</v>
      </c>
      <c r="CO29" s="892"/>
      <c r="CP29" s="689">
        <f t="shared" si="3"/>
        <v>2</v>
      </c>
      <c r="CQ29" s="400">
        <f t="shared" si="4"/>
        <v>19</v>
      </c>
      <c r="CR29" s="892"/>
      <c r="CS29" s="689">
        <f t="shared" si="5"/>
        <v>3.7241379310344827</v>
      </c>
      <c r="CT29" s="400">
        <f t="shared" si="6"/>
        <v>23</v>
      </c>
      <c r="CU29" s="892"/>
      <c r="CV29" s="400">
        <f t="shared" si="7"/>
        <v>157</v>
      </c>
      <c r="CW29" s="689">
        <f t="shared" si="8"/>
        <v>3.5681818181818183</v>
      </c>
      <c r="CX29" s="400">
        <f t="shared" si="9"/>
        <v>23</v>
      </c>
      <c r="CY29" s="892"/>
      <c r="CZ29" s="690"/>
    </row>
    <row r="31" spans="1:104" x14ac:dyDescent="0.25">
      <c r="D31" s="103" t="s">
        <v>3322</v>
      </c>
      <c r="E31" s="328">
        <f>COUNTIF(E$2:E$29,"A")</f>
        <v>1</v>
      </c>
      <c r="I31" s="914">
        <f>SUMIF($E$2:$E$30,"A",I$2:I$30)</f>
        <v>10.87</v>
      </c>
    </row>
    <row r="32" spans="1:104" x14ac:dyDescent="0.25">
      <c r="D32" s="103" t="s">
        <v>3323</v>
      </c>
      <c r="E32" s="328">
        <f>COUNTIF(E$2:E$29,"r")</f>
        <v>0</v>
      </c>
      <c r="G32" s="914"/>
      <c r="I32" s="914">
        <f>SUMIF($E$2:$E$30,"r",I$2:I$30)</f>
        <v>0</v>
      </c>
    </row>
    <row r="33" spans="4:9" x14ac:dyDescent="0.25">
      <c r="D33" s="103" t="s">
        <v>3324</v>
      </c>
      <c r="E33" s="328">
        <f>COUNTIF(E$2:E$29,"m")</f>
        <v>0</v>
      </c>
      <c r="G33" s="914"/>
      <c r="I33" s="914">
        <f>SUMIF($E$2:$E$30,"m",I$2:I$30)</f>
        <v>0</v>
      </c>
    </row>
    <row r="35" spans="4:9" x14ac:dyDescent="0.25">
      <c r="D35" s="915" t="s">
        <v>3327</v>
      </c>
      <c r="F35" s="914">
        <f>COUNTA(D2:D29)</f>
        <v>28</v>
      </c>
    </row>
    <row r="36" spans="4:9" x14ac:dyDescent="0.25">
      <c r="D36" s="328" t="s">
        <v>3326</v>
      </c>
      <c r="F36" s="914">
        <f>F35-(SUM(E31:E33))</f>
        <v>27</v>
      </c>
    </row>
  </sheetData>
  <sortState ref="A2:CZ35">
    <sortCondition ref="D2:D35"/>
    <sortCondition ref="CX2:CX35"/>
  </sortState>
  <conditionalFormatting sqref="P2:P1048576 X2:X1048576 AH2:AH1048576 BC2:BC1048576">
    <cfRule type="cellIs" dxfId="3514" priority="154" operator="between">
      <formula>1</formula>
      <formula>2</formula>
    </cfRule>
    <cfRule type="cellIs" dxfId="3513" priority="159" operator="equal">
      <formula>3</formula>
    </cfRule>
    <cfRule type="cellIs" dxfId="3512" priority="160" operator="between">
      <formula>5</formula>
      <formula>4</formula>
    </cfRule>
  </conditionalFormatting>
  <conditionalFormatting sqref="BI2:BI1048576">
    <cfRule type="cellIs" dxfId="3511" priority="126" operator="between">
      <formula>1</formula>
      <formula>2</formula>
    </cfRule>
    <cfRule type="cellIs" dxfId="3510" priority="141" operator="equal">
      <formula>5</formula>
    </cfRule>
    <cfRule type="cellIs" dxfId="3509" priority="142" operator="equal">
      <formula>3</formula>
    </cfRule>
  </conditionalFormatting>
  <conditionalFormatting sqref="AD10 AE2:AF1048576 R2:R1048576 T2:T1048576 Y2:Y1048576">
    <cfRule type="cellIs" dxfId="3508" priority="122" operator="equal">
      <formula>1</formula>
    </cfRule>
    <cfRule type="cellIs" dxfId="3507" priority="123" operator="equal">
      <formula>3</formula>
    </cfRule>
    <cfRule type="cellIs" dxfId="3506" priority="124" operator="equal">
      <formula>5</formula>
    </cfRule>
  </conditionalFormatting>
  <conditionalFormatting sqref="AG10 W2:W1048576 AI2:AI1048576">
    <cfRule type="cellIs" dxfId="3505" priority="116" operator="equal">
      <formula>1</formula>
    </cfRule>
    <cfRule type="cellIs" dxfId="3504" priority="117" operator="equal">
      <formula>3</formula>
    </cfRule>
    <cfRule type="cellIs" dxfId="3503" priority="118" operator="between">
      <formula>4</formula>
      <formula>5</formula>
    </cfRule>
  </conditionalFormatting>
  <conditionalFormatting sqref="AL10">
    <cfRule type="cellIs" dxfId="3502" priority="113" operator="equal">
      <formula>2</formula>
    </cfRule>
    <cfRule type="cellIs" dxfId="3501" priority="114" operator="equal">
      <formula>3</formula>
    </cfRule>
    <cfRule type="cellIs" dxfId="3500" priority="115" operator="between">
      <formula>4</formula>
      <formula>5</formula>
    </cfRule>
  </conditionalFormatting>
  <conditionalFormatting sqref="AS10 AM2:AM1048576 AW2:AW1048576 BJ2:BK1048576 CK2:CK1048576">
    <cfRule type="cellIs" dxfId="3499" priority="107" operator="equal">
      <formula>5</formula>
    </cfRule>
    <cfRule type="cellIs" dxfId="3498" priority="108" operator="equal">
      <formula>3</formula>
    </cfRule>
    <cfRule type="cellIs" dxfId="3497" priority="109" operator="equal">
      <formula>1</formula>
    </cfRule>
  </conditionalFormatting>
  <conditionalFormatting sqref="BH10">
    <cfRule type="cellIs" dxfId="3496" priority="99" operator="equal">
      <formula>5</formula>
    </cfRule>
    <cfRule type="cellIs" dxfId="3495" priority="100" operator="between">
      <formula>2</formula>
      <formula>3</formula>
    </cfRule>
    <cfRule type="cellIs" dxfId="3494" priority="101" operator="equal">
      <formula>1</formula>
    </cfRule>
  </conditionalFormatting>
  <conditionalFormatting sqref="BR10">
    <cfRule type="cellIs" dxfId="3493" priority="94" operator="equal">
      <formula>5</formula>
    </cfRule>
    <cfRule type="cellIs" dxfId="3492" priority="95" operator="equal">
      <formula>3</formula>
    </cfRule>
    <cfRule type="cellIs" dxfId="3491" priority="96" operator="between">
      <formula>1</formula>
      <formula>2</formula>
    </cfRule>
  </conditionalFormatting>
  <conditionalFormatting sqref="CI10 AZ2:AZ8 AZ11:AZ1048576 AV2:AV1048576 BD2:BD1048576 BL2:BL1048576 BN2:BN1048576">
    <cfRule type="cellIs" dxfId="3490" priority="91" operator="equal">
      <formula>1</formula>
    </cfRule>
    <cfRule type="cellIs" dxfId="3489" priority="92" operator="between">
      <formula>2</formula>
      <formula>3</formula>
    </cfRule>
    <cfRule type="cellIs" dxfId="3488" priority="93" operator="between">
      <formula>5</formula>
      <formula>4</formula>
    </cfRule>
  </conditionalFormatting>
  <conditionalFormatting sqref="CL10">
    <cfRule type="cellIs" dxfId="3487" priority="88" operator="equal">
      <formula>1</formula>
    </cfRule>
    <cfRule type="cellIs" dxfId="3486" priority="89" operator="between">
      <formula>2</formula>
      <formula>3</formula>
    </cfRule>
    <cfRule type="cellIs" dxfId="3485" priority="90" operator="between">
      <formula>5</formula>
      <formula>4</formula>
    </cfRule>
  </conditionalFormatting>
  <conditionalFormatting sqref="CO10">
    <cfRule type="cellIs" dxfId="3484" priority="85" operator="equal">
      <formula>5</formula>
    </cfRule>
    <cfRule type="cellIs" dxfId="3483" priority="86" operator="equal">
      <formula>3</formula>
    </cfRule>
    <cfRule type="cellIs" dxfId="3482" priority="87" operator="equal">
      <formula>1</formula>
    </cfRule>
  </conditionalFormatting>
  <conditionalFormatting sqref="CU10">
    <cfRule type="cellIs" dxfId="3481" priority="79" operator="equal">
      <formula>5</formula>
    </cfRule>
    <cfRule type="cellIs" dxfId="3480" priority="80" operator="equal">
      <formula>3</formula>
    </cfRule>
    <cfRule type="cellIs" dxfId="3479" priority="81" operator="equal">
      <formula>1</formula>
    </cfRule>
  </conditionalFormatting>
  <conditionalFormatting sqref="CR10">
    <cfRule type="cellIs" dxfId="3478" priority="82" operator="equal">
      <formula>1</formula>
    </cfRule>
    <cfRule type="cellIs" dxfId="3477" priority="83" operator="between">
      <formula>2</formula>
      <formula>3</formula>
    </cfRule>
    <cfRule type="cellIs" dxfId="3476" priority="84" operator="between">
      <formula>5</formula>
      <formula>4</formula>
    </cfRule>
  </conditionalFormatting>
  <conditionalFormatting sqref="BE10">
    <cfRule type="cellIs" dxfId="3475" priority="75" operator="equal">
      <formula>3</formula>
    </cfRule>
    <cfRule type="cellIs" dxfId="3474" priority="76" operator="equal">
      <formula>1</formula>
    </cfRule>
    <cfRule type="cellIs" dxfId="3473" priority="77" operator="equal">
      <formula>2</formula>
    </cfRule>
    <cfRule type="cellIs" dxfId="3472" priority="78" operator="equal">
      <formula>5</formula>
    </cfRule>
  </conditionalFormatting>
  <conditionalFormatting sqref="AB2:AB1048576">
    <cfRule type="cellIs" dxfId="3471" priority="155" operator="equal">
      <formula>1</formula>
    </cfRule>
    <cfRule type="cellIs" dxfId="3470" priority="156" operator="equal">
      <formula>2</formula>
    </cfRule>
    <cfRule type="cellIs" dxfId="3469" priority="157" operator="equal">
      <formula>3</formula>
    </cfRule>
    <cfRule type="cellIs" dxfId="3468" priority="158" operator="between">
      <formula>4</formula>
      <formula>5</formula>
    </cfRule>
  </conditionalFormatting>
  <conditionalFormatting sqref="AC4:AC6 AC8 AC20 AC25 AC11:AC13 AC23 AC30:AC1048576 BQ2:BQ1048576 S2:S1048576">
    <cfRule type="cellIs" dxfId="3467" priority="119" operator="between">
      <formula>1</formula>
      <formula>2</formula>
    </cfRule>
    <cfRule type="cellIs" dxfId="3466" priority="120" operator="equal">
      <formula>3</formula>
    </cfRule>
    <cfRule type="cellIs" dxfId="3465" priority="121" operator="equal">
      <formula>5</formula>
    </cfRule>
  </conditionalFormatting>
  <conditionalFormatting sqref="AO2:AO1048576">
    <cfRule type="cellIs" dxfId="3464" priority="132" operator="equal">
      <formula>1</formula>
    </cfRule>
    <cfRule type="cellIs" dxfId="3463" priority="133" operator="between">
      <formula>2</formula>
      <formula>3</formula>
    </cfRule>
    <cfRule type="cellIs" dxfId="3462" priority="134" operator="between">
      <formula>5</formula>
      <formula>4</formula>
    </cfRule>
  </conditionalFormatting>
  <conditionalFormatting sqref="AN2:AN1048576">
    <cfRule type="cellIs" dxfId="3461" priority="135" operator="between">
      <formula>1</formula>
      <formula>2</formula>
    </cfRule>
    <cfRule type="cellIs" dxfId="3460" priority="136" operator="between">
      <formula>3</formula>
      <formula>4</formula>
    </cfRule>
    <cfRule type="cellIs" dxfId="3459" priority="137" operator="equal">
      <formula>5</formula>
    </cfRule>
  </conditionalFormatting>
  <conditionalFormatting sqref="AP2:AP1048576">
    <cfRule type="cellIs" dxfId="3458" priority="110" operator="between">
      <formula>5</formula>
      <formula>4</formula>
    </cfRule>
    <cfRule type="cellIs" dxfId="3457" priority="111" operator="between">
      <formula>3</formula>
      <formula>2</formula>
    </cfRule>
    <cfRule type="cellIs" dxfId="3456" priority="112" operator="equal">
      <formula>1</formula>
    </cfRule>
  </conditionalFormatting>
  <conditionalFormatting sqref="BA2:BA8 BA11:BA1048576 AQ2:AQ1048576 O2:O1048576 BF2:BF1048576 BP2:BP1048576">
    <cfRule type="cellIs" dxfId="3455" priority="129" operator="equal">
      <formula>1</formula>
    </cfRule>
    <cfRule type="cellIs" dxfId="3454" priority="130" operator="between">
      <formula>2</formula>
      <formula>4</formula>
    </cfRule>
    <cfRule type="cellIs" dxfId="3453" priority="131" operator="equal">
      <formula>5</formula>
    </cfRule>
  </conditionalFormatting>
  <conditionalFormatting sqref="AR2:AR1048576">
    <cfRule type="cellIs" dxfId="3452" priority="71" operator="between">
      <formula>5</formula>
      <formula>4</formula>
    </cfRule>
    <cfRule type="cellIs" dxfId="3451" priority="72" operator="equal">
      <formula>3</formula>
    </cfRule>
    <cfRule type="cellIs" dxfId="3450" priority="73" operator="equal">
      <formula>2</formula>
    </cfRule>
    <cfRule type="cellIs" dxfId="3449" priority="74" operator="equal">
      <formula>1</formula>
    </cfRule>
  </conditionalFormatting>
  <conditionalFormatting sqref="AT2:AT1048576">
    <cfRule type="cellIs" dxfId="3448" priority="67" operator="equal">
      <formula>5</formula>
    </cfRule>
    <cfRule type="cellIs" dxfId="3447" priority="68" operator="between">
      <formula>3</formula>
      <formula>4</formula>
    </cfRule>
    <cfRule type="cellIs" dxfId="3446" priority="69" operator="equal">
      <formula>2</formula>
    </cfRule>
    <cfRule type="cellIs" dxfId="3445" priority="70" operator="equal">
      <formula>1</formula>
    </cfRule>
  </conditionalFormatting>
  <conditionalFormatting sqref="AU2:AU1048576">
    <cfRule type="cellIs" dxfId="3444" priority="105" operator="equal">
      <formula>1</formula>
    </cfRule>
    <cfRule type="cellIs" dxfId="3443" priority="106" operator="between">
      <formula>2</formula>
      <formula>3</formula>
    </cfRule>
    <cfRule type="cellIs" dxfId="3442" priority="125" operator="equal">
      <formula>5</formula>
    </cfRule>
  </conditionalFormatting>
  <conditionalFormatting sqref="AX2:AX8 AX11:AX1048576">
    <cfRule type="cellIs" dxfId="3441" priority="102" operator="equal">
      <formula>1</formula>
    </cfRule>
    <cfRule type="cellIs" dxfId="3440" priority="103" operator="between">
      <formula>3</formula>
      <formula>2</formula>
    </cfRule>
    <cfRule type="cellIs" dxfId="3439" priority="104" operator="equal">
      <formula>5</formula>
    </cfRule>
  </conditionalFormatting>
  <conditionalFormatting sqref="AY2:AY8 AY11:AY1048576">
    <cfRule type="cellIs" dxfId="3438" priority="127" operator="equal">
      <formula>1</formula>
    </cfRule>
    <cfRule type="cellIs" dxfId="3437" priority="128" operator="equal">
      <formula>5</formula>
    </cfRule>
  </conditionalFormatting>
  <conditionalFormatting sqref="M30:M1048576">
    <cfRule type="cellIs" dxfId="3436" priority="148" operator="equal">
      <formula>1</formula>
    </cfRule>
    <cfRule type="cellIs" dxfId="3435" priority="149" operator="equal">
      <formula>3</formula>
    </cfRule>
    <cfRule type="cellIs" dxfId="3434" priority="150" operator="equal">
      <formula>5</formula>
    </cfRule>
  </conditionalFormatting>
  <conditionalFormatting sqref="U2:U1048576">
    <cfRule type="cellIs" dxfId="3433" priority="66" operator="equal">
      <formula>1</formula>
    </cfRule>
  </conditionalFormatting>
  <conditionalFormatting sqref="U2:U1048576">
    <cfRule type="cellIs" dxfId="3432" priority="64" operator="between">
      <formula>4</formula>
      <formula>5</formula>
    </cfRule>
    <cfRule type="cellIs" dxfId="3431" priority="65" operator="between">
      <formula>2</formula>
      <formula>3</formula>
    </cfRule>
  </conditionalFormatting>
  <conditionalFormatting sqref="Z2:Z1048576">
    <cfRule type="cellIs" dxfId="3430" priority="138" operator="equal">
      <formula>2</formula>
    </cfRule>
    <cfRule type="cellIs" dxfId="3429" priority="139" operator="equal">
      <formula>3</formula>
    </cfRule>
    <cfRule type="cellIs" dxfId="3428" priority="140" operator="equal">
      <formula>4</formula>
    </cfRule>
  </conditionalFormatting>
  <conditionalFormatting sqref="AK2:AK1048576">
    <cfRule type="cellIs" dxfId="3427" priority="62" operator="equal">
      <formula>4</formula>
    </cfRule>
    <cfRule type="cellIs" dxfId="3426" priority="63" operator="equal">
      <formula>2</formula>
    </cfRule>
  </conditionalFormatting>
  <conditionalFormatting sqref="BG2:BG1048576">
    <cfRule type="cellIs" dxfId="3425" priority="61" operator="equal">
      <formula>5</formula>
    </cfRule>
    <cfRule type="cellIs" dxfId="3424" priority="143" operator="equal">
      <formula>1</formula>
    </cfRule>
    <cfRule type="cellIs" dxfId="3423" priority="144" operator="equal">
      <formula>2</formula>
    </cfRule>
    <cfRule type="cellIs" dxfId="3422" priority="145" operator="equal">
      <formula>4</formula>
    </cfRule>
  </conditionalFormatting>
  <conditionalFormatting sqref="BM2:BM1048576">
    <cfRule type="cellIs" dxfId="3421" priority="60" operator="between">
      <formula>4</formula>
      <formula>5</formula>
    </cfRule>
    <cfRule type="cellIs" dxfId="3420" priority="97" operator="equal">
      <formula>2</formula>
    </cfRule>
    <cfRule type="cellIs" dxfId="3419" priority="98" operator="equal">
      <formula>1</formula>
    </cfRule>
  </conditionalFormatting>
  <conditionalFormatting sqref="BS2:BS1048576">
    <cfRule type="cellIs" dxfId="3418" priority="57" operator="equal">
      <formula>5</formula>
    </cfRule>
    <cfRule type="cellIs" dxfId="3417" priority="58" operator="between">
      <formula>2</formula>
      <formula>4</formula>
    </cfRule>
    <cfRule type="cellIs" dxfId="3416" priority="59" operator="equal">
      <formula>1</formula>
    </cfRule>
  </conditionalFormatting>
  <conditionalFormatting sqref="CG30:CG1048576 BY30:CB1048576 BV30:BW1048576 CE30:CE1048576 BT2:BT1048576">
    <cfRule type="cellIs" dxfId="3415" priority="54" operator="between">
      <formula>4</formula>
      <formula>5</formula>
    </cfRule>
    <cfRule type="cellIs" dxfId="3414" priority="55" operator="between">
      <formula>2</formula>
      <formula>3</formula>
    </cfRule>
    <cfRule type="cellIs" dxfId="3413" priority="56" operator="equal">
      <formula>1</formula>
    </cfRule>
  </conditionalFormatting>
  <conditionalFormatting sqref="BU2:BU1048576">
    <cfRule type="cellIs" dxfId="3412" priority="51" operator="between">
      <formula>4</formula>
      <formula>5</formula>
    </cfRule>
    <cfRule type="cellIs" dxfId="3411" priority="52" operator="equal">
      <formula>3</formula>
    </cfRule>
    <cfRule type="cellIs" dxfId="3410" priority="53" operator="between">
      <formula>1</formula>
      <formula>2</formula>
    </cfRule>
  </conditionalFormatting>
  <conditionalFormatting sqref="M2:M29">
    <cfRule type="cellIs" dxfId="3409" priority="47" operator="equal">
      <formula>1</formula>
    </cfRule>
    <cfRule type="cellIs" dxfId="3408" priority="48" operator="equal">
      <formula>5</formula>
    </cfRule>
  </conditionalFormatting>
  <conditionalFormatting sqref="BI2:BI1048576">
    <cfRule type="cellIs" dxfId="3407" priority="34" operator="equal">
      <formula>4</formula>
    </cfRule>
  </conditionalFormatting>
  <conditionalFormatting sqref="AX9:AX10">
    <cfRule type="cellIs" dxfId="3406" priority="29" operator="equal">
      <formula>1</formula>
    </cfRule>
    <cfRule type="cellIs" dxfId="3405" priority="30" operator="between">
      <formula>3</formula>
      <formula>2</formula>
    </cfRule>
    <cfRule type="cellIs" dxfId="3404" priority="31" operator="equal">
      <formula>5</formula>
    </cfRule>
  </conditionalFormatting>
  <conditionalFormatting sqref="AY9:AY10">
    <cfRule type="cellIs" dxfId="3403" priority="32" operator="equal">
      <formula>1</formula>
    </cfRule>
    <cfRule type="cellIs" dxfId="3402" priority="33" operator="equal">
      <formula>5</formula>
    </cfRule>
  </conditionalFormatting>
  <conditionalFormatting sqref="AZ9:AZ10">
    <cfRule type="cellIs" dxfId="3401" priority="26" operator="equal">
      <formula>1</formula>
    </cfRule>
    <cfRule type="cellIs" dxfId="3400" priority="27" operator="between">
      <formula>2</formula>
      <formula>3</formula>
    </cfRule>
    <cfRule type="cellIs" dxfId="3399" priority="28" operator="between">
      <formula>5</formula>
      <formula>4</formula>
    </cfRule>
  </conditionalFormatting>
  <conditionalFormatting sqref="BA9:BA10">
    <cfRule type="cellIs" dxfId="3398" priority="23" operator="equal">
      <formula>1</formula>
    </cfRule>
    <cfRule type="cellIs" dxfId="3397" priority="24" operator="between">
      <formula>2</formula>
      <formula>4</formula>
    </cfRule>
    <cfRule type="cellIs" dxfId="3396" priority="25" operator="equal">
      <formula>5</formula>
    </cfRule>
  </conditionalFormatting>
  <conditionalFormatting sqref="AF1">
    <cfRule type="cellIs" dxfId="3395" priority="16" operator="equal">
      <formula>1</formula>
    </cfRule>
    <cfRule type="cellIs" dxfId="3394" priority="17" operator="equal">
      <formula>3</formula>
    </cfRule>
    <cfRule type="cellIs" dxfId="3393" priority="18" operator="equal">
      <formula>5</formula>
    </cfRule>
  </conditionalFormatting>
  <conditionalFormatting sqref="AE1">
    <cfRule type="cellIs" dxfId="3392" priority="13" operator="equal">
      <formula>1</formula>
    </cfRule>
    <cfRule type="cellIs" dxfId="3391" priority="14" operator="equal">
      <formula>3</formula>
    </cfRule>
    <cfRule type="cellIs" dxfId="3390" priority="15" operator="equal">
      <formula>5</formula>
    </cfRule>
  </conditionalFormatting>
  <conditionalFormatting sqref="Y1">
    <cfRule type="cellIs" dxfId="3389" priority="10" operator="equal">
      <formula>1</formula>
    </cfRule>
    <cfRule type="cellIs" dxfId="3388" priority="11" operator="equal">
      <formula>3</formula>
    </cfRule>
    <cfRule type="cellIs" dxfId="3387" priority="12" operator="equal">
      <formula>5</formula>
    </cfRule>
  </conditionalFormatting>
  <conditionalFormatting sqref="T1">
    <cfRule type="cellIs" dxfId="3386" priority="7" operator="equal">
      <formula>1</formula>
    </cfRule>
    <cfRule type="cellIs" dxfId="3385" priority="8" operator="equal">
      <formula>3</formula>
    </cfRule>
    <cfRule type="cellIs" dxfId="3384" priority="9" operator="equal">
      <formula>5</formula>
    </cfRule>
  </conditionalFormatting>
  <conditionalFormatting sqref="R1">
    <cfRule type="cellIs" dxfId="3383" priority="5" operator="equal">
      <formula>1</formula>
    </cfRule>
    <cfRule type="cellIs" dxfId="3382" priority="6" operator="equal">
      <formula>3</formula>
    </cfRule>
    <cfRule type="cellIs" dxfId="3381" priority="22" operator="equal">
      <formula>5</formula>
    </cfRule>
  </conditionalFormatting>
  <conditionalFormatting sqref="AJ1">
    <cfRule type="cellIs" dxfId="3380" priority="19" operator="equal">
      <formula>1</formula>
    </cfRule>
    <cfRule type="cellIs" dxfId="3379" priority="20" operator="equal">
      <formula>3</formula>
    </cfRule>
    <cfRule type="cellIs" dxfId="3378" priority="21" operator="equal">
      <formula>5</formula>
    </cfRule>
  </conditionalFormatting>
  <conditionalFormatting sqref="CM1">
    <cfRule type="colorScale" priority="4">
      <colorScale>
        <cfvo type="min"/>
        <cfvo type="percentile" val="50"/>
        <cfvo type="max"/>
        <color rgb="FFF8696B"/>
        <color rgb="FFFFEB84"/>
        <color rgb="FF63BE7B"/>
      </colorScale>
    </cfRule>
  </conditionalFormatting>
  <conditionalFormatting sqref="CP1">
    <cfRule type="colorScale" priority="3">
      <colorScale>
        <cfvo type="min"/>
        <cfvo type="percentile" val="50"/>
        <cfvo type="max"/>
        <color rgb="FFF8696B"/>
        <color rgb="FFFFEB84"/>
        <color rgb="FF63BE7B"/>
      </colorScale>
    </cfRule>
  </conditionalFormatting>
  <conditionalFormatting sqref="CS1">
    <cfRule type="colorScale" priority="2">
      <colorScale>
        <cfvo type="min"/>
        <cfvo type="percentile" val="50"/>
        <cfvo type="max"/>
        <color rgb="FFF8696B"/>
        <color rgb="FFFFEB84"/>
        <color rgb="FF63BE7B"/>
      </colorScale>
    </cfRule>
  </conditionalFormatting>
  <conditionalFormatting sqref="CW1">
    <cfRule type="colorScale" priority="1">
      <colorScale>
        <cfvo type="min"/>
        <cfvo type="percentile" val="50"/>
        <cfvo type="max"/>
        <color rgb="FFF8696B"/>
        <color rgb="FFFFEB84"/>
        <color rgb="FF63BE7B"/>
      </colorScale>
    </cfRule>
  </conditionalFormatting>
  <printOptions horizontalCentered="1"/>
  <pageMargins left="0.35433070866141736" right="0.35433070866141736" top="0.59055118110236227" bottom="0.39370078740157483" header="0.51181102362204722" footer="0.51181102362204722"/>
  <pageSetup paperSize="8" scale="30" fitToHeight="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5"/>
  <sheetViews>
    <sheetView workbookViewId="0">
      <pane xSplit="2" ySplit="6" topLeftCell="BH8" activePane="bottomRight" state="frozen"/>
      <selection pane="topRight" activeCell="C1" sqref="C1"/>
      <selection pane="bottomLeft" activeCell="A7" sqref="A7"/>
      <selection pane="bottomRight" activeCell="BL11" sqref="BL11"/>
    </sheetView>
  </sheetViews>
  <sheetFormatPr defaultRowHeight="12.5" x14ac:dyDescent="0.25"/>
  <cols>
    <col min="1" max="1" width="5.26953125" customWidth="1"/>
    <col min="2" max="2" width="52.26953125" bestFit="1" customWidth="1"/>
    <col min="3" max="3" width="23.453125" bestFit="1" customWidth="1"/>
    <col min="4" max="4" width="20.7265625" bestFit="1" customWidth="1"/>
    <col min="5" max="5" width="1.453125" customWidth="1"/>
    <col min="6" max="6" width="7.1796875" style="681" customWidth="1"/>
    <col min="7" max="7" width="7.1796875" customWidth="1"/>
    <col min="8" max="8" width="7.1796875" style="681" customWidth="1"/>
    <col min="9" max="9" width="7.1796875" customWidth="1"/>
    <col min="10" max="10" width="27.453125" bestFit="1" customWidth="1"/>
    <col min="11" max="11" width="15.81640625" bestFit="1" customWidth="1"/>
    <col min="12" max="12" width="1.7265625" customWidth="1"/>
    <col min="13" max="13" width="6.453125" style="539" customWidth="1"/>
    <col min="14" max="16" width="5.7265625" customWidth="1"/>
    <col min="17" max="17" width="1.453125" customWidth="1"/>
    <col min="18" max="21" width="5.7265625" customWidth="1"/>
    <col min="22" max="22" width="1.54296875" customWidth="1"/>
    <col min="23" max="26" width="5.7265625" customWidth="1"/>
    <col min="27" max="27" width="1.26953125" customWidth="1"/>
    <col min="28" max="29" width="5.7265625" customWidth="1"/>
    <col min="30" max="30" width="1.453125" customWidth="1"/>
    <col min="31" max="32" width="5.7265625" customWidth="1"/>
    <col min="33" max="33" width="1.453125" customWidth="1"/>
    <col min="34" max="37" width="5.7265625" customWidth="1"/>
    <col min="38" max="38" width="1.54296875" customWidth="1"/>
    <col min="39" max="44" width="5.7265625" customWidth="1"/>
    <col min="45" max="45" width="1.54296875" customWidth="1"/>
    <col min="46" max="56" width="5.7265625" customWidth="1"/>
    <col min="57" max="57" width="1.26953125" customWidth="1"/>
    <col min="58" max="59" width="5.7265625" customWidth="1"/>
    <col min="60" max="60" width="1.54296875" customWidth="1"/>
    <col min="61" max="61" width="5.7265625" customWidth="1"/>
    <col min="62" max="62" width="5.54296875" customWidth="1"/>
    <col min="63" max="66" width="5.7265625" customWidth="1"/>
    <col min="67" max="67" width="1.453125" customWidth="1"/>
    <col min="68" max="69" width="5.7265625" customWidth="1"/>
    <col min="70" max="70" width="1.453125" customWidth="1"/>
    <col min="71" max="86" width="5.7265625" customWidth="1"/>
    <col min="87" max="87" width="1.7265625" customWidth="1"/>
    <col min="88" max="89" width="5.7265625" customWidth="1"/>
    <col min="90" max="90" width="1.453125" customWidth="1"/>
    <col min="91" max="91" width="60.81640625" bestFit="1" customWidth="1"/>
  </cols>
  <sheetData>
    <row r="1" spans="1:91" s="307" customFormat="1" ht="26" x14ac:dyDescent="0.25">
      <c r="A1" s="121" t="s">
        <v>2</v>
      </c>
      <c r="B1" s="329"/>
      <c r="C1" s="330"/>
      <c r="D1" s="330"/>
      <c r="E1" s="330"/>
      <c r="F1" s="385"/>
      <c r="G1" s="381"/>
      <c r="H1" s="385"/>
      <c r="I1" s="331"/>
      <c r="J1" s="331"/>
      <c r="K1" s="330"/>
      <c r="L1" s="330"/>
      <c r="M1" s="532"/>
      <c r="N1" s="316"/>
      <c r="O1" s="316"/>
      <c r="P1" s="333"/>
      <c r="Q1" s="330"/>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77"/>
    </row>
    <row r="2" spans="1:91" s="103" customFormat="1" ht="45" customHeight="1" x14ac:dyDescent="0.25">
      <c r="A2" s="124" t="s">
        <v>1518</v>
      </c>
      <c r="B2" s="336"/>
      <c r="C2" s="337"/>
      <c r="D2" s="337"/>
      <c r="E2" s="337"/>
      <c r="F2" s="386"/>
      <c r="G2" s="382"/>
      <c r="H2" s="386"/>
      <c r="I2" s="338"/>
      <c r="J2" s="338"/>
      <c r="K2" s="337"/>
      <c r="L2" s="337"/>
      <c r="M2" s="533"/>
      <c r="N2" s="317"/>
      <c r="O2" s="317"/>
      <c r="P2" s="340"/>
      <c r="Q2" s="33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41"/>
      <c r="CL2" s="317"/>
      <c r="CM2" s="378"/>
    </row>
    <row r="3" spans="1:91" s="370" customFormat="1" ht="18.5" x14ac:dyDescent="0.25">
      <c r="A3" s="441" t="s">
        <v>405</v>
      </c>
      <c r="B3" s="441"/>
      <c r="C3" s="449"/>
      <c r="D3" s="449"/>
      <c r="E3" s="365"/>
      <c r="F3" s="556" t="s">
        <v>1523</v>
      </c>
      <c r="G3" s="446"/>
      <c r="H3" s="447"/>
      <c r="I3" s="448"/>
      <c r="J3" s="368"/>
      <c r="K3" s="369"/>
      <c r="L3" s="365"/>
      <c r="M3" s="540" t="s">
        <v>406</v>
      </c>
      <c r="N3" s="522"/>
      <c r="O3" s="523"/>
      <c r="P3" s="523"/>
      <c r="Q3" s="365"/>
      <c r="R3" s="441" t="s">
        <v>407</v>
      </c>
      <c r="S3" s="441"/>
      <c r="T3" s="441"/>
      <c r="U3" s="441"/>
      <c r="V3" s="441"/>
      <c r="W3" s="438"/>
      <c r="X3" s="438"/>
      <c r="Y3" s="438"/>
      <c r="Z3" s="441"/>
      <c r="AA3" s="441"/>
      <c r="AB3" s="441"/>
      <c r="AC3" s="441"/>
      <c r="AD3" s="365"/>
      <c r="AE3" s="441" t="s">
        <v>110</v>
      </c>
      <c r="AF3" s="441"/>
      <c r="AG3" s="441"/>
      <c r="AH3" s="441"/>
      <c r="AI3" s="441"/>
      <c r="AJ3" s="441"/>
      <c r="AK3" s="441"/>
      <c r="AL3" s="365"/>
      <c r="AM3" s="441" t="s">
        <v>145</v>
      </c>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367"/>
      <c r="CM3" s="438" t="s">
        <v>531</v>
      </c>
    </row>
    <row r="4" spans="1:91" s="103" customFormat="1" ht="7.5" customHeight="1" x14ac:dyDescent="0.25">
      <c r="A4" s="302"/>
      <c r="B4" s="440"/>
      <c r="C4" s="440"/>
      <c r="D4" s="440"/>
      <c r="E4" s="330"/>
      <c r="F4" s="443"/>
      <c r="G4" s="444"/>
      <c r="H4" s="443"/>
      <c r="I4" s="445"/>
      <c r="J4" s="331"/>
      <c r="K4" s="330"/>
      <c r="L4" s="330"/>
      <c r="M4" s="534"/>
      <c r="N4" s="439"/>
      <c r="O4" s="439"/>
      <c r="P4" s="439"/>
      <c r="Q4" s="330"/>
      <c r="R4" s="439"/>
      <c r="S4" s="439"/>
      <c r="T4" s="439"/>
      <c r="U4" s="439"/>
      <c r="V4" s="440"/>
      <c r="W4" s="439"/>
      <c r="X4" s="439"/>
      <c r="Y4" s="439"/>
      <c r="Z4" s="439"/>
      <c r="AA4" s="440"/>
      <c r="AB4" s="439"/>
      <c r="AC4" s="439"/>
      <c r="AD4" s="330"/>
      <c r="AE4" s="439"/>
      <c r="AF4" s="439"/>
      <c r="AG4" s="440"/>
      <c r="AH4" s="439"/>
      <c r="AI4" s="439"/>
      <c r="AJ4" s="439"/>
      <c r="AK4" s="439"/>
      <c r="AL4" s="330"/>
      <c r="AM4" s="439"/>
      <c r="AN4" s="439"/>
      <c r="AO4" s="439"/>
      <c r="AP4" s="439"/>
      <c r="AQ4" s="439"/>
      <c r="AR4" s="439"/>
      <c r="AS4" s="440"/>
      <c r="AT4" s="439"/>
      <c r="AU4" s="439"/>
      <c r="AV4" s="439"/>
      <c r="AW4" s="439"/>
      <c r="AX4" s="439"/>
      <c r="AY4" s="439"/>
      <c r="AZ4" s="439"/>
      <c r="BA4" s="439"/>
      <c r="BB4" s="439"/>
      <c r="BC4" s="439"/>
      <c r="BD4" s="439"/>
      <c r="BE4" s="440"/>
      <c r="BF4" s="439"/>
      <c r="BG4" s="439"/>
      <c r="BH4" s="440"/>
      <c r="BI4" s="439"/>
      <c r="BJ4" s="439"/>
      <c r="BK4" s="439"/>
      <c r="BL4" s="439"/>
      <c r="BM4" s="439"/>
      <c r="BN4" s="439"/>
      <c r="BO4" s="440"/>
      <c r="BP4" s="439"/>
      <c r="BQ4" s="439"/>
      <c r="BR4" s="325"/>
      <c r="BS4" s="439"/>
      <c r="BT4" s="439"/>
      <c r="BU4" s="439"/>
      <c r="BV4" s="439"/>
      <c r="BW4" s="439"/>
      <c r="BX4" s="439"/>
      <c r="BY4" s="439"/>
      <c r="BZ4" s="439"/>
      <c r="CA4" s="439"/>
      <c r="CB4" s="439"/>
      <c r="CC4" s="439"/>
      <c r="CD4" s="439"/>
      <c r="CE4" s="439"/>
      <c r="CF4" s="439"/>
      <c r="CG4" s="439"/>
      <c r="CH4" s="439"/>
      <c r="CI4" s="440"/>
      <c r="CJ4" s="439"/>
      <c r="CK4" s="439"/>
      <c r="CL4" s="330"/>
      <c r="CM4" s="437"/>
    </row>
    <row r="5" spans="1:91" s="375" customFormat="1" ht="15" customHeight="1" x14ac:dyDescent="0.25">
      <c r="A5" s="450" t="s">
        <v>1339</v>
      </c>
      <c r="B5" s="450" t="s">
        <v>526</v>
      </c>
      <c r="C5" s="450" t="s">
        <v>527</v>
      </c>
      <c r="D5" s="450" t="s">
        <v>528</v>
      </c>
      <c r="E5" s="365"/>
      <c r="F5" s="679" t="s">
        <v>1515</v>
      </c>
      <c r="G5" s="451"/>
      <c r="H5" s="682" t="s">
        <v>1516</v>
      </c>
      <c r="I5" s="451"/>
      <c r="J5" s="541" t="s">
        <v>1522</v>
      </c>
      <c r="K5" s="393" t="s">
        <v>529</v>
      </c>
      <c r="L5" s="365"/>
      <c r="M5" s="535" t="s">
        <v>17</v>
      </c>
      <c r="N5" s="426"/>
      <c r="O5" s="426"/>
      <c r="P5" s="426"/>
      <c r="Q5" s="365"/>
      <c r="R5" s="426" t="s">
        <v>408</v>
      </c>
      <c r="S5" s="426"/>
      <c r="T5" s="426"/>
      <c r="U5" s="426"/>
      <c r="V5" s="371"/>
      <c r="W5" s="427" t="s">
        <v>46</v>
      </c>
      <c r="X5" s="427"/>
      <c r="Y5" s="427"/>
      <c r="Z5" s="427"/>
      <c r="AA5" s="371"/>
      <c r="AB5" s="427" t="s">
        <v>95</v>
      </c>
      <c r="AC5" s="427"/>
      <c r="AD5" s="372"/>
      <c r="AE5" s="427" t="s">
        <v>111</v>
      </c>
      <c r="AF5" s="427"/>
      <c r="AG5" s="372"/>
      <c r="AH5" s="427" t="s">
        <v>409</v>
      </c>
      <c r="AI5" s="427"/>
      <c r="AJ5" s="427"/>
      <c r="AK5" s="427"/>
      <c r="AL5" s="372"/>
      <c r="AM5" s="427" t="s">
        <v>146</v>
      </c>
      <c r="AN5" s="427"/>
      <c r="AO5" s="427"/>
      <c r="AP5" s="427"/>
      <c r="AQ5" s="427"/>
      <c r="AR5" s="427"/>
      <c r="AS5" s="372"/>
      <c r="AT5" s="427"/>
      <c r="AU5" s="427"/>
      <c r="AV5" s="427"/>
      <c r="AW5" s="427"/>
      <c r="AX5" s="427"/>
      <c r="AY5" s="427"/>
      <c r="AZ5" s="427"/>
      <c r="BA5" s="427"/>
      <c r="BB5" s="427"/>
      <c r="BC5" s="427"/>
      <c r="BD5" s="427"/>
      <c r="BE5" s="373"/>
      <c r="BF5" s="427" t="s">
        <v>410</v>
      </c>
      <c r="BG5" s="427"/>
      <c r="BH5" s="367"/>
      <c r="BI5" s="431" t="s">
        <v>267</v>
      </c>
      <c r="BJ5" s="431"/>
      <c r="BK5" s="431"/>
      <c r="BL5" s="431"/>
      <c r="BM5" s="431"/>
      <c r="BN5" s="431"/>
      <c r="BO5" s="374"/>
      <c r="BP5" s="433" t="s">
        <v>411</v>
      </c>
      <c r="BQ5" s="433"/>
      <c r="BR5" s="434"/>
      <c r="BS5" s="431" t="s">
        <v>317</v>
      </c>
      <c r="BT5" s="431"/>
      <c r="BU5" s="431"/>
      <c r="BV5" s="431"/>
      <c r="BW5" s="431"/>
      <c r="BX5" s="431"/>
      <c r="BY5" s="431"/>
      <c r="BZ5" s="431"/>
      <c r="CA5" s="431"/>
      <c r="CB5" s="431"/>
      <c r="CC5" s="431"/>
      <c r="CD5" s="431"/>
      <c r="CE5" s="431"/>
      <c r="CF5" s="431"/>
      <c r="CG5" s="431"/>
      <c r="CH5" s="431"/>
      <c r="CI5" s="373"/>
      <c r="CJ5" s="427" t="s">
        <v>412</v>
      </c>
      <c r="CK5" s="427"/>
      <c r="CM5" s="376"/>
    </row>
    <row r="6" spans="1:91" s="310" customFormat="1" ht="30" customHeight="1" x14ac:dyDescent="0.25">
      <c r="A6" s="394"/>
      <c r="B6" s="394"/>
      <c r="C6" s="394"/>
      <c r="D6" s="394"/>
      <c r="E6" s="309"/>
      <c r="F6" s="390"/>
      <c r="G6" s="391"/>
      <c r="H6" s="392"/>
      <c r="I6" s="391"/>
      <c r="J6" s="392"/>
      <c r="K6" s="394"/>
      <c r="L6" s="309"/>
      <c r="M6" s="536" t="s">
        <v>1412</v>
      </c>
      <c r="N6" s="424">
        <v>0.2</v>
      </c>
      <c r="O6" s="424">
        <v>0.3</v>
      </c>
      <c r="P6" s="424" t="s">
        <v>413</v>
      </c>
      <c r="Q6" s="309"/>
      <c r="R6" s="425">
        <v>1.1000000000000001</v>
      </c>
      <c r="S6" s="425">
        <v>1.2</v>
      </c>
      <c r="T6" s="425">
        <v>1.3</v>
      </c>
      <c r="U6" s="456" t="s">
        <v>1414</v>
      </c>
      <c r="V6" s="309"/>
      <c r="W6" s="425">
        <v>1.5</v>
      </c>
      <c r="X6" s="425">
        <v>1.6</v>
      </c>
      <c r="Y6" s="425">
        <v>1.7</v>
      </c>
      <c r="Z6" s="425">
        <v>1.8</v>
      </c>
      <c r="AA6" s="309"/>
      <c r="AB6" s="457" t="s">
        <v>1413</v>
      </c>
      <c r="AC6" s="428">
        <v>1.1000000000000001</v>
      </c>
      <c r="AD6" s="309"/>
      <c r="AE6" s="425">
        <v>2.1</v>
      </c>
      <c r="AF6" s="425">
        <v>2.2000000000000002</v>
      </c>
      <c r="AG6" s="309"/>
      <c r="AH6" s="429">
        <v>2.2999999999999998</v>
      </c>
      <c r="AI6" s="429">
        <v>2.4</v>
      </c>
      <c r="AJ6" s="429">
        <v>2.5</v>
      </c>
      <c r="AK6" s="429">
        <v>2.6</v>
      </c>
      <c r="AL6" s="305"/>
      <c r="AM6" s="429">
        <v>3.1</v>
      </c>
      <c r="AN6" s="429">
        <v>3.2</v>
      </c>
      <c r="AO6" s="457" t="s">
        <v>1415</v>
      </c>
      <c r="AP6" s="429">
        <v>3.4</v>
      </c>
      <c r="AQ6" s="429">
        <v>3.5</v>
      </c>
      <c r="AR6" s="457" t="s">
        <v>1421</v>
      </c>
      <c r="AS6" s="309"/>
      <c r="AT6" s="457" t="s">
        <v>1416</v>
      </c>
      <c r="AU6" s="430">
        <v>3.8</v>
      </c>
      <c r="AV6" s="429">
        <v>3.9</v>
      </c>
      <c r="AW6" s="428">
        <v>3.1</v>
      </c>
      <c r="AX6" s="428">
        <v>3.11</v>
      </c>
      <c r="AY6" s="453" t="s">
        <v>1420</v>
      </c>
      <c r="AZ6" s="428">
        <v>3.13</v>
      </c>
      <c r="BA6" s="428">
        <v>3.14</v>
      </c>
      <c r="BB6" s="428">
        <v>3.15</v>
      </c>
      <c r="BC6" s="428">
        <v>3.16</v>
      </c>
      <c r="BD6" s="428">
        <v>3.17</v>
      </c>
      <c r="BE6" s="309"/>
      <c r="BF6" s="429">
        <v>3.18</v>
      </c>
      <c r="BG6" s="429">
        <v>3.19</v>
      </c>
      <c r="BH6" s="309"/>
      <c r="BI6" s="428">
        <v>3.2</v>
      </c>
      <c r="BJ6" s="428">
        <v>3.21</v>
      </c>
      <c r="BK6" s="428">
        <v>3.22</v>
      </c>
      <c r="BL6" s="454" t="s">
        <v>1419</v>
      </c>
      <c r="BM6" s="454" t="s">
        <v>1418</v>
      </c>
      <c r="BN6" s="428">
        <v>3.25</v>
      </c>
      <c r="BO6" s="309"/>
      <c r="BP6" s="428">
        <v>3.26</v>
      </c>
      <c r="BQ6" s="428">
        <v>3.27</v>
      </c>
      <c r="BR6" s="317"/>
      <c r="BS6" s="432" t="s">
        <v>1338</v>
      </c>
      <c r="BT6" s="428">
        <v>3.29</v>
      </c>
      <c r="BU6" s="428">
        <v>3.3</v>
      </c>
      <c r="BV6" s="428">
        <v>3.31</v>
      </c>
      <c r="BW6" s="428">
        <v>3.32</v>
      </c>
      <c r="BX6" s="428">
        <v>3.33</v>
      </c>
      <c r="BY6" s="428">
        <v>3.34</v>
      </c>
      <c r="BZ6" s="428">
        <v>3.35</v>
      </c>
      <c r="CA6" s="428">
        <v>3.36</v>
      </c>
      <c r="CB6" s="428">
        <v>3.37</v>
      </c>
      <c r="CC6" s="428">
        <v>3.38</v>
      </c>
      <c r="CD6" s="428">
        <v>3.39</v>
      </c>
      <c r="CE6" s="428">
        <v>3.4</v>
      </c>
      <c r="CF6" s="428">
        <v>3.41</v>
      </c>
      <c r="CG6" s="428">
        <v>3.42</v>
      </c>
      <c r="CH6" s="428">
        <v>3.43</v>
      </c>
      <c r="CI6" s="309"/>
      <c r="CJ6" s="429">
        <v>3.44</v>
      </c>
      <c r="CK6" s="429">
        <v>3.45</v>
      </c>
      <c r="CL6" s="306"/>
      <c r="CM6" s="376"/>
    </row>
    <row r="7" spans="1:91" s="103" customFormat="1" ht="7.5" customHeight="1" x14ac:dyDescent="0.25">
      <c r="A7" s="325"/>
      <c r="B7" s="347"/>
      <c r="C7" s="346"/>
      <c r="D7" s="346"/>
      <c r="E7" s="326"/>
      <c r="F7" s="326"/>
      <c r="G7" s="326"/>
      <c r="H7" s="326"/>
      <c r="I7" s="326"/>
      <c r="J7" s="326"/>
      <c r="K7" s="326"/>
      <c r="L7" s="326"/>
      <c r="M7" s="537"/>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row>
    <row r="8" spans="1:91" s="103" customFormat="1" ht="30.75" customHeight="1" x14ac:dyDescent="0.25">
      <c r="A8" s="319" t="s">
        <v>575</v>
      </c>
      <c r="B8" s="319" t="s">
        <v>576</v>
      </c>
      <c r="C8" s="320" t="s">
        <v>577</v>
      </c>
      <c r="D8" s="320" t="s">
        <v>518</v>
      </c>
      <c r="E8" s="323"/>
      <c r="F8" s="396" t="s">
        <v>63</v>
      </c>
      <c r="G8" s="397">
        <f>'Stage 2 - Site Information'!N8</f>
        <v>60</v>
      </c>
      <c r="H8" s="396" t="s">
        <v>63</v>
      </c>
      <c r="I8" s="398">
        <f>'Stage 2 - Site Information'!M8</f>
        <v>2.74</v>
      </c>
      <c r="J8" s="399" t="s">
        <v>539</v>
      </c>
      <c r="K8" s="405"/>
      <c r="L8" s="408"/>
      <c r="M8" s="401">
        <f>IF(I8&gt;0.249,5,1)</f>
        <v>5</v>
      </c>
      <c r="N8" s="529"/>
      <c r="O8" s="401">
        <v>5</v>
      </c>
      <c r="P8" s="401">
        <v>1</v>
      </c>
      <c r="Q8" s="408"/>
      <c r="R8" s="400">
        <v>5</v>
      </c>
      <c r="S8" s="400">
        <v>5</v>
      </c>
      <c r="T8" s="400">
        <v>5</v>
      </c>
      <c r="U8" s="400">
        <v>4</v>
      </c>
      <c r="V8" s="407"/>
      <c r="W8" s="401">
        <v>4</v>
      </c>
      <c r="X8" s="401">
        <v>5</v>
      </c>
      <c r="Y8" s="401">
        <v>5</v>
      </c>
      <c r="Z8" s="401">
        <v>4</v>
      </c>
      <c r="AA8" s="407"/>
      <c r="AB8" s="400">
        <v>5</v>
      </c>
      <c r="AC8" s="409"/>
      <c r="AD8" s="407"/>
      <c r="AE8" s="400"/>
      <c r="AF8" s="400"/>
      <c r="AG8" s="406"/>
      <c r="AH8" s="400">
        <v>3</v>
      </c>
      <c r="AI8" s="400">
        <v>4</v>
      </c>
      <c r="AJ8" s="400">
        <v>3</v>
      </c>
      <c r="AK8" s="400">
        <v>2</v>
      </c>
      <c r="AL8" s="395"/>
      <c r="AM8" s="400">
        <v>5</v>
      </c>
      <c r="AN8" s="400">
        <v>4</v>
      </c>
      <c r="AO8" s="400">
        <v>5</v>
      </c>
      <c r="AP8" s="400">
        <v>3</v>
      </c>
      <c r="AQ8" s="400">
        <v>5</v>
      </c>
      <c r="AR8" s="400">
        <v>5</v>
      </c>
      <c r="AS8" s="395"/>
      <c r="AT8" s="400">
        <v>3</v>
      </c>
      <c r="AU8" s="400">
        <v>3</v>
      </c>
      <c r="AV8" s="400">
        <v>4</v>
      </c>
      <c r="AW8" s="400">
        <v>3</v>
      </c>
      <c r="AX8" s="400">
        <v>1</v>
      </c>
      <c r="AY8" s="400">
        <v>5</v>
      </c>
      <c r="AZ8" s="400">
        <v>5</v>
      </c>
      <c r="BA8" s="400">
        <v>5</v>
      </c>
      <c r="BB8" s="409"/>
      <c r="BC8" s="400">
        <v>3</v>
      </c>
      <c r="BD8" s="400">
        <v>3</v>
      </c>
      <c r="BE8" s="395"/>
      <c r="BF8" s="400">
        <v>5</v>
      </c>
      <c r="BG8" s="400">
        <v>5</v>
      </c>
      <c r="BH8" s="395"/>
      <c r="BI8" s="400"/>
      <c r="BJ8" s="400">
        <v>5</v>
      </c>
      <c r="BK8" s="400">
        <v>1</v>
      </c>
      <c r="BL8" s="400">
        <v>4</v>
      </c>
      <c r="BM8" s="400">
        <v>1</v>
      </c>
      <c r="BN8" s="400">
        <v>5</v>
      </c>
      <c r="BO8" s="395"/>
      <c r="BP8" s="400">
        <v>5</v>
      </c>
      <c r="BQ8" s="400">
        <v>5</v>
      </c>
      <c r="BR8" s="406"/>
      <c r="BS8" s="400">
        <v>4</v>
      </c>
      <c r="BT8" s="400">
        <v>2</v>
      </c>
      <c r="BU8" s="400">
        <v>2</v>
      </c>
      <c r="BV8" s="400">
        <v>1</v>
      </c>
      <c r="BW8" s="400">
        <v>5</v>
      </c>
      <c r="BX8" s="409"/>
      <c r="BY8" s="400">
        <v>4</v>
      </c>
      <c r="BZ8" s="400">
        <v>4</v>
      </c>
      <c r="CA8" s="400">
        <v>4</v>
      </c>
      <c r="CB8" s="400">
        <v>5</v>
      </c>
      <c r="CC8" s="409"/>
      <c r="CD8" s="409"/>
      <c r="CE8" s="400">
        <v>1</v>
      </c>
      <c r="CF8" s="409"/>
      <c r="CG8" s="400">
        <v>5</v>
      </c>
      <c r="CH8" s="409"/>
      <c r="CI8" s="395"/>
      <c r="CJ8" s="409"/>
      <c r="CK8" s="400"/>
      <c r="CL8" s="395"/>
      <c r="CM8" s="765" t="s">
        <v>1358</v>
      </c>
    </row>
    <row r="9" spans="1:91" s="103" customFormat="1" ht="30.75" customHeight="1" x14ac:dyDescent="0.25">
      <c r="A9" s="319" t="s">
        <v>692</v>
      </c>
      <c r="B9" s="319" t="s">
        <v>693</v>
      </c>
      <c r="C9" s="320" t="s">
        <v>694</v>
      </c>
      <c r="D9" s="320" t="s">
        <v>535</v>
      </c>
      <c r="E9" s="323"/>
      <c r="F9" s="396"/>
      <c r="G9" s="397">
        <f>'Stage 2 - Site Information'!N61</f>
        <v>0</v>
      </c>
      <c r="H9" s="396"/>
      <c r="I9" s="398">
        <f>'Stage 2 - Site Information'!M61</f>
        <v>0.52</v>
      </c>
      <c r="J9" s="399" t="s">
        <v>854</v>
      </c>
      <c r="K9" s="405"/>
      <c r="L9" s="408"/>
      <c r="M9" s="401">
        <f t="shared" ref="M9:M37" si="0">IF(I9&gt;0.249,5,1)</f>
        <v>5</v>
      </c>
      <c r="N9" s="409"/>
      <c r="O9" s="400">
        <v>5</v>
      </c>
      <c r="P9" s="400">
        <v>5</v>
      </c>
      <c r="Q9" s="408"/>
      <c r="R9" s="400">
        <v>5</v>
      </c>
      <c r="S9" s="400">
        <v>5</v>
      </c>
      <c r="T9" s="400">
        <v>1</v>
      </c>
      <c r="U9" s="400">
        <v>3</v>
      </c>
      <c r="V9" s="407"/>
      <c r="W9" s="401">
        <v>4</v>
      </c>
      <c r="X9" s="401">
        <v>3</v>
      </c>
      <c r="Y9" s="401">
        <v>1</v>
      </c>
      <c r="Z9" s="401">
        <v>4</v>
      </c>
      <c r="AA9" s="407"/>
      <c r="AB9" s="400">
        <v>5</v>
      </c>
      <c r="AC9" s="400">
        <v>1</v>
      </c>
      <c r="AD9" s="407"/>
      <c r="AE9" s="400"/>
      <c r="AF9" s="400"/>
      <c r="AG9" s="406"/>
      <c r="AH9" s="400">
        <v>5</v>
      </c>
      <c r="AI9" s="400">
        <v>3</v>
      </c>
      <c r="AJ9" s="400">
        <v>1</v>
      </c>
      <c r="AK9" s="400">
        <v>2</v>
      </c>
      <c r="AL9" s="395"/>
      <c r="AM9" s="400">
        <v>5</v>
      </c>
      <c r="AN9" s="400">
        <v>5</v>
      </c>
      <c r="AO9" s="400">
        <v>5</v>
      </c>
      <c r="AP9" s="400">
        <v>2</v>
      </c>
      <c r="AQ9" s="400">
        <v>5</v>
      </c>
      <c r="AR9" s="400">
        <v>5</v>
      </c>
      <c r="AS9" s="395"/>
      <c r="AT9" s="400">
        <v>5</v>
      </c>
      <c r="AU9" s="400">
        <v>5</v>
      </c>
      <c r="AV9" s="400">
        <v>5</v>
      </c>
      <c r="AW9" s="400">
        <v>5</v>
      </c>
      <c r="AX9" s="400">
        <v>5</v>
      </c>
      <c r="AY9" s="400">
        <v>5</v>
      </c>
      <c r="AZ9" s="400">
        <v>1</v>
      </c>
      <c r="BA9" s="400">
        <v>5</v>
      </c>
      <c r="BB9" s="409"/>
      <c r="BC9" s="400">
        <v>5</v>
      </c>
      <c r="BD9" s="400">
        <v>5</v>
      </c>
      <c r="BE9" s="395"/>
      <c r="BF9" s="400">
        <v>3</v>
      </c>
      <c r="BG9" s="400">
        <v>5</v>
      </c>
      <c r="BH9" s="395"/>
      <c r="BI9" s="400"/>
      <c r="BJ9" s="400">
        <v>5</v>
      </c>
      <c r="BK9" s="400">
        <v>3</v>
      </c>
      <c r="BL9" s="400">
        <v>1</v>
      </c>
      <c r="BM9" s="400">
        <v>1</v>
      </c>
      <c r="BN9" s="400">
        <v>5</v>
      </c>
      <c r="BO9" s="395">
        <v>5</v>
      </c>
      <c r="BP9" s="400">
        <v>3</v>
      </c>
      <c r="BQ9" s="400">
        <v>2</v>
      </c>
      <c r="BR9" s="406"/>
      <c r="BS9" s="400">
        <v>4</v>
      </c>
      <c r="BT9" s="400">
        <v>2</v>
      </c>
      <c r="BU9" s="400">
        <v>2</v>
      </c>
      <c r="BV9" s="400">
        <v>5</v>
      </c>
      <c r="BW9" s="400">
        <v>5</v>
      </c>
      <c r="BX9" s="409"/>
      <c r="BY9" s="400">
        <v>4</v>
      </c>
      <c r="BZ9" s="400">
        <v>4</v>
      </c>
      <c r="CA9" s="400">
        <v>4</v>
      </c>
      <c r="CB9" s="400">
        <v>5</v>
      </c>
      <c r="CC9" s="409"/>
      <c r="CD9" s="409"/>
      <c r="CE9" s="400">
        <v>4</v>
      </c>
      <c r="CF9" s="409"/>
      <c r="CG9" s="400">
        <v>5</v>
      </c>
      <c r="CH9" s="409"/>
      <c r="CI9" s="395"/>
      <c r="CJ9" s="409"/>
      <c r="CK9" s="400"/>
      <c r="CL9" s="395"/>
      <c r="CM9" s="764"/>
    </row>
    <row r="10" spans="1:91" s="103" customFormat="1" ht="30.75" customHeight="1" x14ac:dyDescent="0.25">
      <c r="A10" s="319" t="s">
        <v>705</v>
      </c>
      <c r="B10" s="319" t="s">
        <v>706</v>
      </c>
      <c r="C10" s="320" t="s">
        <v>681</v>
      </c>
      <c r="D10" s="320" t="s">
        <v>535</v>
      </c>
      <c r="E10" s="323"/>
      <c r="F10" s="396"/>
      <c r="G10" s="397">
        <f>'Stage 2 - Site Information'!N65</f>
        <v>0</v>
      </c>
      <c r="H10" s="396"/>
      <c r="I10" s="398">
        <f>'Stage 2 - Site Information'!M65</f>
        <v>0.51</v>
      </c>
      <c r="J10" s="399" t="s">
        <v>1365</v>
      </c>
      <c r="K10" s="405"/>
      <c r="L10" s="408"/>
      <c r="M10" s="401">
        <f t="shared" si="0"/>
        <v>5</v>
      </c>
      <c r="N10" s="409"/>
      <c r="O10" s="400">
        <v>5</v>
      </c>
      <c r="P10" s="400">
        <v>5</v>
      </c>
      <c r="Q10" s="408"/>
      <c r="R10" s="400">
        <v>1</v>
      </c>
      <c r="S10" s="400">
        <v>2</v>
      </c>
      <c r="T10" s="400">
        <v>1</v>
      </c>
      <c r="U10" s="400">
        <v>2</v>
      </c>
      <c r="V10" s="407"/>
      <c r="W10" s="401">
        <v>4</v>
      </c>
      <c r="X10" s="401">
        <v>3</v>
      </c>
      <c r="Y10" s="401">
        <v>3</v>
      </c>
      <c r="Z10" s="401">
        <v>4</v>
      </c>
      <c r="AA10" s="407"/>
      <c r="AB10" s="400">
        <v>5</v>
      </c>
      <c r="AC10" s="400">
        <v>1</v>
      </c>
      <c r="AD10" s="407"/>
      <c r="AE10" s="400"/>
      <c r="AF10" s="400"/>
      <c r="AG10" s="406"/>
      <c r="AH10" s="400">
        <v>4</v>
      </c>
      <c r="AI10" s="400">
        <v>1</v>
      </c>
      <c r="AJ10" s="400">
        <v>1</v>
      </c>
      <c r="AK10" s="400">
        <v>2</v>
      </c>
      <c r="AL10" s="395"/>
      <c r="AM10" s="400">
        <v>5</v>
      </c>
      <c r="AN10" s="400">
        <v>5</v>
      </c>
      <c r="AO10" s="400">
        <v>4</v>
      </c>
      <c r="AP10" s="400">
        <v>5</v>
      </c>
      <c r="AQ10" s="400">
        <v>5</v>
      </c>
      <c r="AR10" s="400">
        <v>5</v>
      </c>
      <c r="AS10" s="395"/>
      <c r="AT10" s="400">
        <v>5</v>
      </c>
      <c r="AU10" s="400">
        <v>5</v>
      </c>
      <c r="AV10" s="400">
        <v>5</v>
      </c>
      <c r="AW10" s="400">
        <v>5</v>
      </c>
      <c r="AX10" s="400">
        <v>5</v>
      </c>
      <c r="AY10" s="400">
        <v>5</v>
      </c>
      <c r="AZ10" s="400">
        <v>5</v>
      </c>
      <c r="BA10" s="400">
        <v>5</v>
      </c>
      <c r="BB10" s="409"/>
      <c r="BC10" s="400">
        <v>5</v>
      </c>
      <c r="BD10" s="400">
        <v>5</v>
      </c>
      <c r="BE10" s="395"/>
      <c r="BF10" s="400">
        <v>3</v>
      </c>
      <c r="BG10" s="400">
        <v>5</v>
      </c>
      <c r="BH10" s="395"/>
      <c r="BI10" s="400">
        <v>3</v>
      </c>
      <c r="BJ10" s="400">
        <v>5</v>
      </c>
      <c r="BK10" s="400">
        <v>3</v>
      </c>
      <c r="BL10" s="400">
        <v>1</v>
      </c>
      <c r="BM10" s="400">
        <v>5</v>
      </c>
      <c r="BN10" s="400">
        <v>5</v>
      </c>
      <c r="BO10" s="395"/>
      <c r="BP10" s="400">
        <v>3</v>
      </c>
      <c r="BQ10" s="400">
        <v>5</v>
      </c>
      <c r="BR10" s="406"/>
      <c r="BS10" s="400">
        <v>4</v>
      </c>
      <c r="BT10" s="400">
        <v>2</v>
      </c>
      <c r="BU10" s="400">
        <v>5</v>
      </c>
      <c r="BV10" s="400"/>
      <c r="BW10" s="400"/>
      <c r="BX10" s="409"/>
      <c r="BY10" s="400"/>
      <c r="BZ10" s="400"/>
      <c r="CA10" s="400"/>
      <c r="CB10" s="400"/>
      <c r="CC10" s="409"/>
      <c r="CD10" s="409"/>
      <c r="CE10" s="400"/>
      <c r="CF10" s="409"/>
      <c r="CG10" s="400"/>
      <c r="CH10" s="409"/>
      <c r="CI10" s="395"/>
      <c r="CJ10" s="409"/>
      <c r="CK10" s="400"/>
      <c r="CL10" s="395"/>
      <c r="CM10" s="764"/>
    </row>
    <row r="11" spans="1:91" s="103" customFormat="1" ht="30.75" customHeight="1" x14ac:dyDescent="0.25">
      <c r="A11" s="319" t="s">
        <v>728</v>
      </c>
      <c r="B11" s="319" t="s">
        <v>729</v>
      </c>
      <c r="C11" s="320" t="s">
        <v>727</v>
      </c>
      <c r="D11" s="320" t="s">
        <v>612</v>
      </c>
      <c r="E11" s="323"/>
      <c r="F11" s="396"/>
      <c r="G11" s="397">
        <f>'Stage 2 - Site Information'!N73</f>
        <v>0</v>
      </c>
      <c r="H11" s="396"/>
      <c r="I11" s="398">
        <f>'Stage 2 - Site Information'!M73</f>
        <v>5.36</v>
      </c>
      <c r="J11" s="399" t="s">
        <v>682</v>
      </c>
      <c r="K11" s="405"/>
      <c r="L11" s="408"/>
      <c r="M11" s="401">
        <f t="shared" si="0"/>
        <v>5</v>
      </c>
      <c r="N11" s="409"/>
      <c r="O11" s="400">
        <v>4</v>
      </c>
      <c r="P11" s="400">
        <v>1</v>
      </c>
      <c r="Q11" s="408"/>
      <c r="R11" s="400">
        <v>1</v>
      </c>
      <c r="S11" s="400">
        <v>1</v>
      </c>
      <c r="T11" s="400">
        <v>3</v>
      </c>
      <c r="U11" s="400">
        <v>3</v>
      </c>
      <c r="V11" s="407"/>
      <c r="W11" s="401">
        <v>4</v>
      </c>
      <c r="X11" s="401">
        <v>3</v>
      </c>
      <c r="Y11" s="401">
        <v>1</v>
      </c>
      <c r="Z11" s="401">
        <v>2</v>
      </c>
      <c r="AA11" s="407"/>
      <c r="AB11" s="400">
        <v>4</v>
      </c>
      <c r="AC11" s="409"/>
      <c r="AD11" s="407"/>
      <c r="AE11" s="400"/>
      <c r="AF11" s="400"/>
      <c r="AG11" s="406"/>
      <c r="AH11" s="400">
        <v>4</v>
      </c>
      <c r="AI11" s="400">
        <v>4</v>
      </c>
      <c r="AJ11" s="400">
        <v>5</v>
      </c>
      <c r="AK11" s="400">
        <v>2</v>
      </c>
      <c r="AL11" s="395"/>
      <c r="AM11" s="400"/>
      <c r="AN11" s="400"/>
      <c r="AO11" s="400"/>
      <c r="AP11" s="400"/>
      <c r="AQ11" s="400"/>
      <c r="AR11" s="400"/>
      <c r="AS11" s="395"/>
      <c r="AT11" s="400"/>
      <c r="AU11" s="400"/>
      <c r="AV11" s="400"/>
      <c r="AW11" s="400"/>
      <c r="AX11" s="400"/>
      <c r="AY11" s="400"/>
      <c r="AZ11" s="400"/>
      <c r="BA11" s="400"/>
      <c r="BB11" s="409"/>
      <c r="BC11" s="400"/>
      <c r="BD11" s="400"/>
      <c r="BE11" s="395"/>
      <c r="BF11" s="400"/>
      <c r="BG11" s="400"/>
      <c r="BH11" s="395"/>
      <c r="BI11" s="400"/>
      <c r="BJ11" s="400"/>
      <c r="BK11" s="400">
        <v>1</v>
      </c>
      <c r="BL11" s="400"/>
      <c r="BM11" s="400"/>
      <c r="BN11" s="400"/>
      <c r="BO11" s="395"/>
      <c r="BP11" s="400"/>
      <c r="BQ11" s="400"/>
      <c r="BR11" s="406"/>
      <c r="BS11" s="400">
        <v>4</v>
      </c>
      <c r="BT11" s="400">
        <v>2</v>
      </c>
      <c r="BU11" s="400">
        <v>2</v>
      </c>
      <c r="BV11" s="400">
        <v>5</v>
      </c>
      <c r="BW11" s="400">
        <v>3</v>
      </c>
      <c r="BX11" s="409"/>
      <c r="BY11" s="400">
        <v>2</v>
      </c>
      <c r="BZ11" s="400">
        <v>2</v>
      </c>
      <c r="CA11" s="400">
        <v>1</v>
      </c>
      <c r="CB11" s="400">
        <v>3</v>
      </c>
      <c r="CC11" s="409"/>
      <c r="CD11" s="409"/>
      <c r="CE11" s="400">
        <v>2</v>
      </c>
      <c r="CF11" s="409"/>
      <c r="CG11" s="400">
        <v>4</v>
      </c>
      <c r="CH11" s="409"/>
      <c r="CI11" s="395"/>
      <c r="CJ11" s="409"/>
      <c r="CK11" s="400"/>
      <c r="CL11" s="395"/>
      <c r="CM11" s="766" t="s">
        <v>1437</v>
      </c>
    </row>
    <row r="12" spans="1:91" s="513" customFormat="1" ht="30.75" customHeight="1" x14ac:dyDescent="0.25">
      <c r="A12" s="495" t="s">
        <v>744</v>
      </c>
      <c r="B12" s="495" t="s">
        <v>745</v>
      </c>
      <c r="C12" s="531" t="s">
        <v>542</v>
      </c>
      <c r="D12" s="531" t="s">
        <v>543</v>
      </c>
      <c r="E12" s="497"/>
      <c r="F12" s="498"/>
      <c r="G12" s="499">
        <f>'Stage 2 - Site Information'!N79</f>
        <v>0</v>
      </c>
      <c r="H12" s="498"/>
      <c r="I12" s="500">
        <f>'Stage 2 - Site Information'!M79</f>
        <v>0.35</v>
      </c>
      <c r="J12" s="501" t="s">
        <v>746</v>
      </c>
      <c r="K12" s="502"/>
      <c r="L12" s="503"/>
      <c r="M12" s="401">
        <f t="shared" si="0"/>
        <v>5</v>
      </c>
      <c r="N12" s="505"/>
      <c r="O12" s="504">
        <v>2</v>
      </c>
      <c r="P12" s="504">
        <v>3</v>
      </c>
      <c r="Q12" s="503"/>
      <c r="R12" s="504">
        <v>0</v>
      </c>
      <c r="S12" s="504">
        <v>0</v>
      </c>
      <c r="T12" s="504">
        <v>0</v>
      </c>
      <c r="U12" s="504">
        <v>0</v>
      </c>
      <c r="V12" s="506"/>
      <c r="W12" s="507">
        <v>0</v>
      </c>
      <c r="X12" s="507">
        <v>0</v>
      </c>
      <c r="Y12" s="507">
        <v>0</v>
      </c>
      <c r="Z12" s="507">
        <v>0</v>
      </c>
      <c r="AA12" s="506"/>
      <c r="AB12" s="504">
        <v>0</v>
      </c>
      <c r="AC12" s="504">
        <v>0</v>
      </c>
      <c r="AD12" s="506"/>
      <c r="AE12" s="504">
        <v>0</v>
      </c>
      <c r="AF12" s="504">
        <v>0</v>
      </c>
      <c r="AG12" s="509"/>
      <c r="AH12" s="504">
        <v>0</v>
      </c>
      <c r="AI12" s="504">
        <v>0</v>
      </c>
      <c r="AJ12" s="504">
        <v>0</v>
      </c>
      <c r="AK12" s="504">
        <v>0</v>
      </c>
      <c r="AL12" s="510"/>
      <c r="AM12" s="504">
        <v>0</v>
      </c>
      <c r="AN12" s="504">
        <v>0</v>
      </c>
      <c r="AO12" s="504">
        <v>0</v>
      </c>
      <c r="AP12" s="504">
        <v>0</v>
      </c>
      <c r="AQ12" s="504">
        <v>0</v>
      </c>
      <c r="AR12" s="504">
        <v>0</v>
      </c>
      <c r="AS12" s="510"/>
      <c r="AT12" s="504">
        <v>0</v>
      </c>
      <c r="AU12" s="504">
        <v>0</v>
      </c>
      <c r="AV12" s="504">
        <v>0</v>
      </c>
      <c r="AW12" s="504">
        <v>0</v>
      </c>
      <c r="AX12" s="504">
        <v>0</v>
      </c>
      <c r="AY12" s="504">
        <v>0</v>
      </c>
      <c r="AZ12" s="504">
        <v>0</v>
      </c>
      <c r="BA12" s="504">
        <v>0</v>
      </c>
      <c r="BB12" s="505"/>
      <c r="BC12" s="504">
        <v>0</v>
      </c>
      <c r="BD12" s="504">
        <v>0</v>
      </c>
      <c r="BE12" s="510"/>
      <c r="BF12" s="504">
        <v>0</v>
      </c>
      <c r="BG12" s="504">
        <v>0</v>
      </c>
      <c r="BH12" s="510"/>
      <c r="BI12" s="504">
        <v>0</v>
      </c>
      <c r="BJ12" s="504">
        <v>0</v>
      </c>
      <c r="BK12" s="504">
        <v>0</v>
      </c>
      <c r="BL12" s="504">
        <v>0</v>
      </c>
      <c r="BM12" s="504">
        <v>0</v>
      </c>
      <c r="BN12" s="504">
        <v>0</v>
      </c>
      <c r="BO12" s="510"/>
      <c r="BP12" s="504">
        <v>0</v>
      </c>
      <c r="BQ12" s="504">
        <v>0</v>
      </c>
      <c r="BR12" s="509"/>
      <c r="BS12" s="504">
        <v>0</v>
      </c>
      <c r="BT12" s="504">
        <v>0</v>
      </c>
      <c r="BU12" s="504">
        <v>0</v>
      </c>
      <c r="BV12" s="504">
        <v>0</v>
      </c>
      <c r="BW12" s="504">
        <v>0</v>
      </c>
      <c r="BX12" s="505"/>
      <c r="BY12" s="504">
        <v>0</v>
      </c>
      <c r="BZ12" s="504">
        <v>0</v>
      </c>
      <c r="CA12" s="504">
        <v>0</v>
      </c>
      <c r="CB12" s="504">
        <v>0</v>
      </c>
      <c r="CC12" s="505"/>
      <c r="CD12" s="505"/>
      <c r="CE12" s="504">
        <v>0</v>
      </c>
      <c r="CF12" s="505"/>
      <c r="CG12" s="504">
        <v>0</v>
      </c>
      <c r="CH12" s="505"/>
      <c r="CI12" s="510"/>
      <c r="CJ12" s="505"/>
      <c r="CK12" s="504">
        <v>0</v>
      </c>
      <c r="CL12" s="510"/>
      <c r="CM12" s="768" t="s">
        <v>1506</v>
      </c>
    </row>
    <row r="13" spans="1:91" s="103" customFormat="1" ht="30.75" customHeight="1" x14ac:dyDescent="0.25">
      <c r="A13" s="319" t="s">
        <v>777</v>
      </c>
      <c r="B13" s="319" t="s">
        <v>778</v>
      </c>
      <c r="C13" s="320" t="s">
        <v>779</v>
      </c>
      <c r="D13" s="320" t="s">
        <v>535</v>
      </c>
      <c r="E13" s="323"/>
      <c r="F13" s="396"/>
      <c r="G13" s="397">
        <f>'Stage 2 - Site Information'!N92</f>
        <v>0</v>
      </c>
      <c r="H13" s="396"/>
      <c r="I13" s="398">
        <f>'Stage 2 - Site Information'!M92</f>
        <v>1.55</v>
      </c>
      <c r="J13" s="399" t="s">
        <v>780</v>
      </c>
      <c r="K13" s="405"/>
      <c r="L13" s="408"/>
      <c r="M13" s="401">
        <f t="shared" si="0"/>
        <v>5</v>
      </c>
      <c r="N13" s="409"/>
      <c r="O13" s="400">
        <v>5</v>
      </c>
      <c r="P13" s="400">
        <v>1</v>
      </c>
      <c r="Q13" s="408"/>
      <c r="R13" s="400">
        <v>5</v>
      </c>
      <c r="S13" s="400">
        <v>5</v>
      </c>
      <c r="T13" s="400">
        <v>5</v>
      </c>
      <c r="U13" s="400">
        <v>4</v>
      </c>
      <c r="V13" s="407"/>
      <c r="W13" s="401">
        <v>4</v>
      </c>
      <c r="X13" s="401">
        <v>4</v>
      </c>
      <c r="Y13" s="401">
        <v>1</v>
      </c>
      <c r="Z13" s="401">
        <v>4</v>
      </c>
      <c r="AA13" s="407"/>
      <c r="AB13" s="400">
        <v>5</v>
      </c>
      <c r="AC13" s="409"/>
      <c r="AD13" s="407"/>
      <c r="AE13" s="400"/>
      <c r="AF13" s="400"/>
      <c r="AG13" s="406"/>
      <c r="AH13" s="400">
        <v>3</v>
      </c>
      <c r="AI13" s="400">
        <v>5</v>
      </c>
      <c r="AJ13" s="400">
        <v>1</v>
      </c>
      <c r="AK13" s="400">
        <v>2</v>
      </c>
      <c r="AL13" s="395"/>
      <c r="AM13" s="400">
        <v>5</v>
      </c>
      <c r="AN13" s="400">
        <v>5</v>
      </c>
      <c r="AO13" s="400">
        <v>4</v>
      </c>
      <c r="AP13" s="400">
        <v>3</v>
      </c>
      <c r="AQ13" s="400">
        <v>5</v>
      </c>
      <c r="AR13" s="400">
        <v>5</v>
      </c>
      <c r="AS13" s="395"/>
      <c r="AT13" s="400"/>
      <c r="AU13" s="400"/>
      <c r="AV13" s="400"/>
      <c r="AW13" s="400"/>
      <c r="AX13" s="400">
        <v>5</v>
      </c>
      <c r="AY13" s="400">
        <v>5</v>
      </c>
      <c r="AZ13" s="400"/>
      <c r="BA13" s="400"/>
      <c r="BB13" s="409"/>
      <c r="BC13" s="400">
        <v>4</v>
      </c>
      <c r="BD13" s="400">
        <v>4</v>
      </c>
      <c r="BE13" s="395"/>
      <c r="BF13" s="400">
        <v>5</v>
      </c>
      <c r="BG13" s="400">
        <v>5</v>
      </c>
      <c r="BH13" s="395"/>
      <c r="BI13" s="400"/>
      <c r="BJ13" s="400">
        <v>5</v>
      </c>
      <c r="BK13" s="400">
        <v>1</v>
      </c>
      <c r="BL13" s="400">
        <v>5</v>
      </c>
      <c r="BM13" s="400">
        <v>5</v>
      </c>
      <c r="BN13" s="400">
        <v>5</v>
      </c>
      <c r="BO13" s="395">
        <v>5</v>
      </c>
      <c r="BP13" s="400">
        <v>5</v>
      </c>
      <c r="BQ13" s="400">
        <v>5</v>
      </c>
      <c r="BR13" s="406"/>
      <c r="BS13" s="400">
        <v>4</v>
      </c>
      <c r="BT13" s="400">
        <v>2</v>
      </c>
      <c r="BU13" s="400">
        <v>5</v>
      </c>
      <c r="BV13" s="400"/>
      <c r="BW13" s="400"/>
      <c r="BX13" s="409"/>
      <c r="BY13" s="400"/>
      <c r="BZ13" s="400"/>
      <c r="CA13" s="400"/>
      <c r="CB13" s="400"/>
      <c r="CC13" s="409"/>
      <c r="CD13" s="409"/>
      <c r="CE13" s="400"/>
      <c r="CF13" s="409"/>
      <c r="CG13" s="400"/>
      <c r="CH13" s="409"/>
      <c r="CI13" s="395"/>
      <c r="CJ13" s="409"/>
      <c r="CK13" s="400"/>
      <c r="CL13" s="395"/>
      <c r="CM13" s="764"/>
    </row>
    <row r="14" spans="1:91" s="103" customFormat="1" ht="30.75" customHeight="1" x14ac:dyDescent="0.25">
      <c r="A14" s="319" t="s">
        <v>795</v>
      </c>
      <c r="B14" s="319" t="s">
        <v>796</v>
      </c>
      <c r="C14" s="320" t="s">
        <v>797</v>
      </c>
      <c r="D14" s="320" t="s">
        <v>593</v>
      </c>
      <c r="E14" s="323"/>
      <c r="F14" s="396" t="s">
        <v>63</v>
      </c>
      <c r="G14" s="397">
        <f>'Stage 2 - Site Information'!N14</f>
        <v>36</v>
      </c>
      <c r="H14" s="396"/>
      <c r="I14" s="398">
        <f>'Stage 2 - Site Information'!M14</f>
        <v>1.41</v>
      </c>
      <c r="J14" s="399" t="s">
        <v>780</v>
      </c>
      <c r="K14" s="405"/>
      <c r="L14" s="408"/>
      <c r="M14" s="401">
        <f t="shared" si="0"/>
        <v>5</v>
      </c>
      <c r="N14" s="529"/>
      <c r="O14" s="401">
        <v>2</v>
      </c>
      <c r="P14" s="401">
        <v>1</v>
      </c>
      <c r="Q14" s="408"/>
      <c r="R14" s="400">
        <v>3</v>
      </c>
      <c r="S14" s="400">
        <v>5</v>
      </c>
      <c r="T14" s="400">
        <v>3</v>
      </c>
      <c r="U14" s="400">
        <v>4</v>
      </c>
      <c r="V14" s="407"/>
      <c r="W14" s="401">
        <v>4</v>
      </c>
      <c r="X14" s="401">
        <v>3</v>
      </c>
      <c r="Y14" s="401">
        <v>3</v>
      </c>
      <c r="Z14" s="401">
        <v>4</v>
      </c>
      <c r="AA14" s="407"/>
      <c r="AB14" s="400">
        <v>5</v>
      </c>
      <c r="AC14" s="409"/>
      <c r="AD14" s="407"/>
      <c r="AE14" s="400"/>
      <c r="AF14" s="400"/>
      <c r="AG14" s="406"/>
      <c r="AH14" s="400">
        <v>5</v>
      </c>
      <c r="AI14" s="400">
        <v>5</v>
      </c>
      <c r="AJ14" s="400">
        <v>5</v>
      </c>
      <c r="AK14" s="400">
        <v>2</v>
      </c>
      <c r="AL14" s="395"/>
      <c r="AM14" s="400">
        <v>5</v>
      </c>
      <c r="AN14" s="400">
        <v>4</v>
      </c>
      <c r="AO14" s="400">
        <v>5</v>
      </c>
      <c r="AP14" s="400">
        <v>3</v>
      </c>
      <c r="AQ14" s="400">
        <v>5</v>
      </c>
      <c r="AR14" s="400">
        <v>4</v>
      </c>
      <c r="AS14" s="395"/>
      <c r="AT14" s="400"/>
      <c r="AU14" s="400"/>
      <c r="AV14" s="400"/>
      <c r="AW14" s="400"/>
      <c r="AX14" s="400"/>
      <c r="AY14" s="400">
        <v>5</v>
      </c>
      <c r="AZ14" s="400"/>
      <c r="BA14" s="400"/>
      <c r="BB14" s="409"/>
      <c r="BC14" s="400"/>
      <c r="BD14" s="400"/>
      <c r="BE14" s="395"/>
      <c r="BF14" s="400"/>
      <c r="BG14" s="400"/>
      <c r="BH14" s="395"/>
      <c r="BI14" s="400"/>
      <c r="BJ14" s="400">
        <v>5</v>
      </c>
      <c r="BK14" s="400">
        <v>1</v>
      </c>
      <c r="BL14" s="400">
        <v>4</v>
      </c>
      <c r="BM14" s="400">
        <v>5</v>
      </c>
      <c r="BN14" s="400">
        <v>5</v>
      </c>
      <c r="BO14" s="395"/>
      <c r="BP14" s="400">
        <v>5</v>
      </c>
      <c r="BQ14" s="400">
        <v>5</v>
      </c>
      <c r="BR14" s="406"/>
      <c r="BS14" s="400">
        <v>1</v>
      </c>
      <c r="BT14" s="400">
        <v>2</v>
      </c>
      <c r="BU14" s="400">
        <v>4</v>
      </c>
      <c r="BV14" s="400">
        <v>1</v>
      </c>
      <c r="BW14" s="400">
        <v>1</v>
      </c>
      <c r="BX14" s="409"/>
      <c r="BY14" s="400">
        <v>1</v>
      </c>
      <c r="BZ14" s="400">
        <v>5</v>
      </c>
      <c r="CA14" s="400">
        <v>1</v>
      </c>
      <c r="CB14" s="400">
        <v>1</v>
      </c>
      <c r="CC14" s="409"/>
      <c r="CD14" s="409"/>
      <c r="CE14" s="400">
        <v>1</v>
      </c>
      <c r="CF14" s="409"/>
      <c r="CG14" s="400">
        <v>5</v>
      </c>
      <c r="CH14" s="409"/>
      <c r="CI14" s="395"/>
      <c r="CJ14" s="409"/>
      <c r="CK14" s="400"/>
      <c r="CL14" s="395"/>
      <c r="CM14" s="764" t="s">
        <v>1547</v>
      </c>
    </row>
    <row r="15" spans="1:91" s="103" customFormat="1" ht="30.75" customHeight="1" x14ac:dyDescent="0.25">
      <c r="A15" s="319" t="s">
        <v>833</v>
      </c>
      <c r="B15" s="319" t="s">
        <v>834</v>
      </c>
      <c r="C15" s="320" t="s">
        <v>514</v>
      </c>
      <c r="D15" s="320" t="s">
        <v>515</v>
      </c>
      <c r="E15" s="323"/>
      <c r="F15" s="396" t="s">
        <v>63</v>
      </c>
      <c r="G15" s="397">
        <f>'Stage 2 - Site Information'!N61</f>
        <v>0</v>
      </c>
      <c r="H15" s="396"/>
      <c r="I15" s="398">
        <f>'Stage 2 - Site Information'!M61</f>
        <v>0.52</v>
      </c>
      <c r="J15" s="399" t="s">
        <v>1550</v>
      </c>
      <c r="K15" s="405"/>
      <c r="L15" s="408"/>
      <c r="M15" s="401">
        <f t="shared" si="0"/>
        <v>5</v>
      </c>
      <c r="N15" s="409"/>
      <c r="O15" s="400">
        <v>5</v>
      </c>
      <c r="P15" s="400">
        <v>1</v>
      </c>
      <c r="Q15" s="408"/>
      <c r="R15" s="400">
        <v>3</v>
      </c>
      <c r="S15" s="400">
        <v>5</v>
      </c>
      <c r="T15" s="400">
        <v>5</v>
      </c>
      <c r="U15" s="400">
        <v>4</v>
      </c>
      <c r="V15" s="407"/>
      <c r="W15" s="401">
        <v>4</v>
      </c>
      <c r="X15" s="401">
        <v>3</v>
      </c>
      <c r="Y15" s="401">
        <v>3</v>
      </c>
      <c r="Z15" s="401">
        <v>4</v>
      </c>
      <c r="AA15" s="407"/>
      <c r="AB15" s="400">
        <v>5</v>
      </c>
      <c r="AC15" s="409"/>
      <c r="AD15" s="407"/>
      <c r="AE15" s="400"/>
      <c r="AF15" s="400"/>
      <c r="AG15" s="406"/>
      <c r="AH15" s="400">
        <v>3</v>
      </c>
      <c r="AI15" s="400">
        <v>3</v>
      </c>
      <c r="AJ15" s="400">
        <v>3</v>
      </c>
      <c r="AK15" s="400">
        <v>2</v>
      </c>
      <c r="AL15" s="395"/>
      <c r="AM15" s="400">
        <v>1</v>
      </c>
      <c r="AN15" s="400">
        <v>1</v>
      </c>
      <c r="AO15" s="400">
        <v>5</v>
      </c>
      <c r="AP15" s="400">
        <v>3</v>
      </c>
      <c r="AQ15" s="400">
        <v>5</v>
      </c>
      <c r="AR15" s="400">
        <v>5</v>
      </c>
      <c r="AS15" s="395"/>
      <c r="AT15" s="400">
        <v>5</v>
      </c>
      <c r="AU15" s="400">
        <v>5</v>
      </c>
      <c r="AV15" s="400">
        <v>3</v>
      </c>
      <c r="AW15" s="400">
        <v>3</v>
      </c>
      <c r="AX15" s="400">
        <v>2</v>
      </c>
      <c r="AY15" s="400">
        <v>5</v>
      </c>
      <c r="AZ15" s="400">
        <v>5</v>
      </c>
      <c r="BA15" s="400">
        <v>5</v>
      </c>
      <c r="BB15" s="409"/>
      <c r="BC15" s="400">
        <v>5</v>
      </c>
      <c r="BD15" s="400">
        <v>3</v>
      </c>
      <c r="BE15" s="395"/>
      <c r="BF15" s="400">
        <v>5</v>
      </c>
      <c r="BG15" s="400">
        <v>1</v>
      </c>
      <c r="BH15" s="395"/>
      <c r="BI15" s="400"/>
      <c r="BJ15" s="400">
        <v>5</v>
      </c>
      <c r="BK15" s="400">
        <v>3</v>
      </c>
      <c r="BL15" s="400">
        <v>5</v>
      </c>
      <c r="BM15" s="400">
        <v>5</v>
      </c>
      <c r="BN15" s="400">
        <v>5</v>
      </c>
      <c r="BO15" s="395"/>
      <c r="BP15" s="400">
        <v>5</v>
      </c>
      <c r="BQ15" s="400">
        <v>5</v>
      </c>
      <c r="BR15" s="406"/>
      <c r="BS15" s="400">
        <v>3</v>
      </c>
      <c r="BT15" s="400">
        <v>2</v>
      </c>
      <c r="BU15" s="400">
        <v>3</v>
      </c>
      <c r="BV15" s="400">
        <v>3</v>
      </c>
      <c r="BW15" s="400">
        <v>3</v>
      </c>
      <c r="BX15" s="409"/>
      <c r="BY15" s="400">
        <v>5</v>
      </c>
      <c r="BZ15" s="400">
        <v>4</v>
      </c>
      <c r="CA15" s="400">
        <v>4</v>
      </c>
      <c r="CB15" s="400">
        <v>2</v>
      </c>
      <c r="CC15" s="409"/>
      <c r="CD15" s="409"/>
      <c r="CE15" s="400">
        <v>2</v>
      </c>
      <c r="CF15" s="409"/>
      <c r="CG15" s="400">
        <v>4</v>
      </c>
      <c r="CH15" s="409"/>
      <c r="CI15" s="395"/>
      <c r="CJ15" s="409"/>
      <c r="CK15" s="400"/>
      <c r="CL15" s="395"/>
      <c r="CM15" s="764" t="s">
        <v>1343</v>
      </c>
    </row>
    <row r="16" spans="1:91" s="103" customFormat="1" ht="30.75" customHeight="1" x14ac:dyDescent="0.25">
      <c r="A16" s="319" t="s">
        <v>835</v>
      </c>
      <c r="B16" s="319" t="s">
        <v>836</v>
      </c>
      <c r="C16" s="320" t="s">
        <v>837</v>
      </c>
      <c r="D16" s="320" t="s">
        <v>518</v>
      </c>
      <c r="E16" s="323"/>
      <c r="F16" s="396"/>
      <c r="G16" s="397">
        <f>'Stage 2 - Site Information'!N113</f>
        <v>0</v>
      </c>
      <c r="H16" s="396"/>
      <c r="I16" s="398">
        <f>'Stage 2 - Site Information'!M113</f>
        <v>1.27</v>
      </c>
      <c r="J16" s="399" t="s">
        <v>854</v>
      </c>
      <c r="K16" s="405"/>
      <c r="L16" s="408"/>
      <c r="M16" s="401">
        <f t="shared" si="0"/>
        <v>5</v>
      </c>
      <c r="N16" s="409"/>
      <c r="O16" s="400">
        <v>5</v>
      </c>
      <c r="P16" s="400">
        <v>1</v>
      </c>
      <c r="Q16" s="408"/>
      <c r="R16" s="400">
        <v>5</v>
      </c>
      <c r="S16" s="400">
        <v>5</v>
      </c>
      <c r="T16" s="400">
        <v>3</v>
      </c>
      <c r="U16" s="400">
        <v>4</v>
      </c>
      <c r="V16" s="407"/>
      <c r="W16" s="401">
        <v>1</v>
      </c>
      <c r="X16" s="401">
        <v>3</v>
      </c>
      <c r="Y16" s="401">
        <v>1</v>
      </c>
      <c r="Z16" s="401">
        <v>4</v>
      </c>
      <c r="AA16" s="407"/>
      <c r="AB16" s="400">
        <v>5</v>
      </c>
      <c r="AC16" s="409"/>
      <c r="AD16" s="407"/>
      <c r="AE16" s="400"/>
      <c r="AF16" s="400"/>
      <c r="AG16" s="406"/>
      <c r="AH16" s="400">
        <v>4</v>
      </c>
      <c r="AI16" s="400">
        <v>3</v>
      </c>
      <c r="AJ16" s="400">
        <v>1</v>
      </c>
      <c r="AK16" s="400">
        <v>2</v>
      </c>
      <c r="AL16" s="395"/>
      <c r="AM16" s="400">
        <v>5</v>
      </c>
      <c r="AN16" s="400">
        <v>5</v>
      </c>
      <c r="AO16" s="400">
        <v>5</v>
      </c>
      <c r="AP16" s="400">
        <v>3</v>
      </c>
      <c r="AQ16" s="400">
        <v>3</v>
      </c>
      <c r="AR16" s="400">
        <v>5</v>
      </c>
      <c r="AS16" s="395"/>
      <c r="AT16" s="400">
        <v>5</v>
      </c>
      <c r="AU16" s="400">
        <v>5</v>
      </c>
      <c r="AV16" s="400">
        <v>3</v>
      </c>
      <c r="AW16" s="400">
        <v>1</v>
      </c>
      <c r="AX16" s="400">
        <v>2</v>
      </c>
      <c r="AY16" s="400">
        <v>5</v>
      </c>
      <c r="AZ16" s="400">
        <v>5</v>
      </c>
      <c r="BA16" s="400">
        <v>5</v>
      </c>
      <c r="BB16" s="409"/>
      <c r="BC16" s="400">
        <v>5</v>
      </c>
      <c r="BD16" s="400">
        <v>5</v>
      </c>
      <c r="BE16" s="395"/>
      <c r="BF16" s="400">
        <v>5</v>
      </c>
      <c r="BG16" s="400">
        <v>5</v>
      </c>
      <c r="BH16" s="395"/>
      <c r="BI16" s="400"/>
      <c r="BJ16" s="400">
        <v>3</v>
      </c>
      <c r="BK16" s="400">
        <v>3</v>
      </c>
      <c r="BL16" s="400">
        <v>5</v>
      </c>
      <c r="BM16" s="400">
        <v>5</v>
      </c>
      <c r="BN16" s="400">
        <v>5</v>
      </c>
      <c r="BO16" s="395"/>
      <c r="BP16" s="400">
        <v>5</v>
      </c>
      <c r="BQ16" s="400">
        <v>5</v>
      </c>
      <c r="BR16" s="406"/>
      <c r="BS16" s="400">
        <v>2</v>
      </c>
      <c r="BT16" s="400">
        <v>2</v>
      </c>
      <c r="BU16" s="400">
        <v>4</v>
      </c>
      <c r="BV16" s="400"/>
      <c r="BW16" s="400"/>
      <c r="BX16" s="409"/>
      <c r="BY16" s="400"/>
      <c r="BZ16" s="400"/>
      <c r="CA16" s="400"/>
      <c r="CB16" s="400"/>
      <c r="CC16" s="409"/>
      <c r="CD16" s="409"/>
      <c r="CE16" s="400"/>
      <c r="CF16" s="409"/>
      <c r="CG16" s="400"/>
      <c r="CH16" s="409"/>
      <c r="CI16" s="395"/>
      <c r="CJ16" s="409"/>
      <c r="CK16" s="400"/>
      <c r="CL16" s="395"/>
      <c r="CM16" s="764" t="s">
        <v>1345</v>
      </c>
    </row>
    <row r="17" spans="1:91" s="103" customFormat="1" ht="30.75" customHeight="1" x14ac:dyDescent="0.25">
      <c r="A17" s="319" t="s">
        <v>888</v>
      </c>
      <c r="B17" s="319" t="s">
        <v>889</v>
      </c>
      <c r="C17" s="320" t="s">
        <v>890</v>
      </c>
      <c r="D17" s="320" t="s">
        <v>515</v>
      </c>
      <c r="E17" s="323"/>
      <c r="F17" s="396" t="s">
        <v>63</v>
      </c>
      <c r="G17" s="553">
        <f>'Stage 2 - Site Information'!G135</f>
        <v>8</v>
      </c>
      <c r="H17" s="396"/>
      <c r="I17" s="398">
        <f>'Stage 2 - Site Information'!M135</f>
        <v>0.25</v>
      </c>
      <c r="J17" s="399" t="s">
        <v>1365</v>
      </c>
      <c r="K17" s="405"/>
      <c r="L17" s="408"/>
      <c r="M17" s="401">
        <f t="shared" si="0"/>
        <v>5</v>
      </c>
      <c r="N17" s="409"/>
      <c r="O17" s="400">
        <v>5</v>
      </c>
      <c r="P17" s="400">
        <v>5</v>
      </c>
      <c r="Q17" s="408"/>
      <c r="R17" s="400">
        <v>5</v>
      </c>
      <c r="S17" s="400">
        <v>5</v>
      </c>
      <c r="T17" s="400">
        <v>5</v>
      </c>
      <c r="U17" s="400">
        <v>4</v>
      </c>
      <c r="V17" s="407"/>
      <c r="W17" s="401">
        <v>1</v>
      </c>
      <c r="X17" s="401">
        <v>3</v>
      </c>
      <c r="Y17" s="401">
        <v>1</v>
      </c>
      <c r="Z17" s="401">
        <v>4</v>
      </c>
      <c r="AA17" s="407"/>
      <c r="AB17" s="400">
        <v>4</v>
      </c>
      <c r="AC17" s="400">
        <v>1</v>
      </c>
      <c r="AD17" s="407"/>
      <c r="AE17" s="400"/>
      <c r="AF17" s="400"/>
      <c r="AG17" s="406"/>
      <c r="AH17" s="400">
        <v>2</v>
      </c>
      <c r="AI17" s="400">
        <v>3</v>
      </c>
      <c r="AJ17" s="400">
        <v>1</v>
      </c>
      <c r="AK17" s="400">
        <v>2</v>
      </c>
      <c r="AL17" s="395"/>
      <c r="AM17" s="400">
        <v>5</v>
      </c>
      <c r="AN17" s="400">
        <v>5</v>
      </c>
      <c r="AO17" s="400">
        <v>5</v>
      </c>
      <c r="AP17" s="400">
        <v>4</v>
      </c>
      <c r="AQ17" s="400">
        <v>5</v>
      </c>
      <c r="AR17" s="400">
        <v>5</v>
      </c>
      <c r="AS17" s="395"/>
      <c r="AT17" s="400">
        <v>5</v>
      </c>
      <c r="AU17" s="400">
        <v>5</v>
      </c>
      <c r="AV17" s="400">
        <v>5</v>
      </c>
      <c r="AW17" s="400">
        <v>5</v>
      </c>
      <c r="AX17" s="400">
        <v>5</v>
      </c>
      <c r="AY17" s="400">
        <v>5</v>
      </c>
      <c r="AZ17" s="400">
        <v>5</v>
      </c>
      <c r="BA17" s="400">
        <v>5</v>
      </c>
      <c r="BB17" s="409"/>
      <c r="BC17" s="400">
        <v>5</v>
      </c>
      <c r="BD17" s="400">
        <v>5</v>
      </c>
      <c r="BE17" s="395"/>
      <c r="BF17" s="400">
        <v>5</v>
      </c>
      <c r="BG17" s="400">
        <v>5</v>
      </c>
      <c r="BH17" s="395"/>
      <c r="BI17" s="400"/>
      <c r="BJ17" s="400">
        <v>5</v>
      </c>
      <c r="BK17" s="400">
        <v>3</v>
      </c>
      <c r="BL17" s="400">
        <v>3</v>
      </c>
      <c r="BM17" s="400">
        <v>1</v>
      </c>
      <c r="BN17" s="400">
        <v>3</v>
      </c>
      <c r="BO17" s="395"/>
      <c r="BP17" s="400">
        <v>3</v>
      </c>
      <c r="BQ17" s="400">
        <v>5</v>
      </c>
      <c r="BR17" s="406"/>
      <c r="BS17" s="400">
        <v>4</v>
      </c>
      <c r="BT17" s="400">
        <v>4</v>
      </c>
      <c r="BU17" s="400">
        <v>5</v>
      </c>
      <c r="BV17" s="400"/>
      <c r="BW17" s="400"/>
      <c r="BX17" s="409"/>
      <c r="BY17" s="400"/>
      <c r="BZ17" s="400"/>
      <c r="CA17" s="400"/>
      <c r="CB17" s="400"/>
      <c r="CC17" s="409"/>
      <c r="CD17" s="409"/>
      <c r="CE17" s="400"/>
      <c r="CF17" s="409"/>
      <c r="CG17" s="400"/>
      <c r="CH17" s="409"/>
      <c r="CI17" s="395"/>
      <c r="CJ17" s="409"/>
      <c r="CK17" s="400"/>
      <c r="CL17" s="395"/>
      <c r="CM17" s="764"/>
    </row>
    <row r="18" spans="1:91" s="103" customFormat="1" ht="30.75" customHeight="1" x14ac:dyDescent="0.25">
      <c r="A18" s="319" t="s">
        <v>895</v>
      </c>
      <c r="B18" s="319" t="s">
        <v>896</v>
      </c>
      <c r="C18" s="320" t="s">
        <v>897</v>
      </c>
      <c r="D18" s="320" t="s">
        <v>612</v>
      </c>
      <c r="E18" s="323"/>
      <c r="F18" s="396"/>
      <c r="G18" s="397">
        <f>'Stage 2 - Site Information'!N138</f>
        <v>0</v>
      </c>
      <c r="H18" s="396"/>
      <c r="I18" s="398">
        <f>'Stage 2 - Site Information'!M138</f>
        <v>0.03</v>
      </c>
      <c r="J18" s="399" t="s">
        <v>898</v>
      </c>
      <c r="K18" s="405"/>
      <c r="L18" s="408"/>
      <c r="M18" s="401">
        <f t="shared" si="0"/>
        <v>1</v>
      </c>
      <c r="N18" s="409"/>
      <c r="O18" s="400">
        <v>4</v>
      </c>
      <c r="P18" s="400">
        <v>5</v>
      </c>
      <c r="Q18" s="408"/>
      <c r="R18" s="400">
        <v>5</v>
      </c>
      <c r="S18" s="400">
        <v>1</v>
      </c>
      <c r="T18" s="400">
        <v>3</v>
      </c>
      <c r="U18" s="400">
        <v>3</v>
      </c>
      <c r="V18" s="407"/>
      <c r="W18" s="401">
        <v>4</v>
      </c>
      <c r="X18" s="401">
        <v>3</v>
      </c>
      <c r="Y18" s="401">
        <v>3</v>
      </c>
      <c r="Z18" s="401">
        <v>4</v>
      </c>
      <c r="AA18" s="407"/>
      <c r="AB18" s="400">
        <v>5</v>
      </c>
      <c r="AC18" s="400">
        <v>1</v>
      </c>
      <c r="AD18" s="407"/>
      <c r="AE18" s="400"/>
      <c r="AF18" s="400"/>
      <c r="AG18" s="406"/>
      <c r="AH18" s="400"/>
      <c r="AI18" s="400"/>
      <c r="AJ18" s="400"/>
      <c r="AK18" s="400"/>
      <c r="AL18" s="395"/>
      <c r="AM18" s="400"/>
      <c r="AN18" s="400"/>
      <c r="AO18" s="400">
        <v>3</v>
      </c>
      <c r="AP18" s="400"/>
      <c r="AQ18" s="400">
        <v>5</v>
      </c>
      <c r="AR18" s="400"/>
      <c r="AS18" s="395"/>
      <c r="AT18" s="400"/>
      <c r="AU18" s="400"/>
      <c r="AV18" s="400"/>
      <c r="AW18" s="400"/>
      <c r="AX18" s="400">
        <v>5</v>
      </c>
      <c r="AY18" s="400">
        <v>5</v>
      </c>
      <c r="AZ18" s="400"/>
      <c r="BA18" s="400"/>
      <c r="BB18" s="409"/>
      <c r="BC18" s="400"/>
      <c r="BD18" s="400"/>
      <c r="BE18" s="395"/>
      <c r="BF18" s="400"/>
      <c r="BG18" s="400"/>
      <c r="BH18" s="395"/>
      <c r="BI18" s="400"/>
      <c r="BJ18" s="400">
        <v>5</v>
      </c>
      <c r="BK18" s="400">
        <v>3</v>
      </c>
      <c r="BL18" s="400"/>
      <c r="BM18" s="400"/>
      <c r="BN18" s="400"/>
      <c r="BO18" s="395"/>
      <c r="BP18" s="400"/>
      <c r="BQ18" s="400"/>
      <c r="BR18" s="406"/>
      <c r="BS18" s="400">
        <v>5</v>
      </c>
      <c r="BT18" s="400">
        <v>5</v>
      </c>
      <c r="BU18" s="400">
        <v>4</v>
      </c>
      <c r="BV18" s="400"/>
      <c r="BW18" s="400"/>
      <c r="BX18" s="409"/>
      <c r="BY18" s="400"/>
      <c r="BZ18" s="400"/>
      <c r="CA18" s="400"/>
      <c r="CB18" s="400"/>
      <c r="CC18" s="409"/>
      <c r="CD18" s="409"/>
      <c r="CE18" s="400"/>
      <c r="CF18" s="409"/>
      <c r="CG18" s="400"/>
      <c r="CH18" s="409"/>
      <c r="CI18" s="395"/>
      <c r="CJ18" s="409"/>
      <c r="CK18" s="400"/>
      <c r="CL18" s="395"/>
      <c r="CM18" s="764"/>
    </row>
    <row r="19" spans="1:91" s="103" customFormat="1" ht="30.75" customHeight="1" x14ac:dyDescent="0.25">
      <c r="A19" s="319" t="s">
        <v>899</v>
      </c>
      <c r="B19" s="319" t="s">
        <v>900</v>
      </c>
      <c r="C19" s="320" t="s">
        <v>897</v>
      </c>
      <c r="D19" s="320" t="s">
        <v>612</v>
      </c>
      <c r="E19" s="323"/>
      <c r="F19" s="396"/>
      <c r="G19" s="397">
        <f>'Stage 2 - Site Information'!N139</f>
        <v>0</v>
      </c>
      <c r="H19" s="396"/>
      <c r="I19" s="398">
        <f>'Stage 2 - Site Information'!M139</f>
        <v>0.03</v>
      </c>
      <c r="J19" s="399" t="s">
        <v>898</v>
      </c>
      <c r="K19" s="405"/>
      <c r="L19" s="408"/>
      <c r="M19" s="401">
        <f t="shared" si="0"/>
        <v>1</v>
      </c>
      <c r="N19" s="409"/>
      <c r="O19" s="400">
        <v>4</v>
      </c>
      <c r="P19" s="400">
        <v>5</v>
      </c>
      <c r="Q19" s="408"/>
      <c r="R19" s="400">
        <v>5</v>
      </c>
      <c r="S19" s="400">
        <v>1</v>
      </c>
      <c r="T19" s="400">
        <v>3</v>
      </c>
      <c r="U19" s="400">
        <v>3</v>
      </c>
      <c r="V19" s="407"/>
      <c r="W19" s="401">
        <v>4</v>
      </c>
      <c r="X19" s="401">
        <v>3</v>
      </c>
      <c r="Y19" s="401">
        <v>3</v>
      </c>
      <c r="Z19" s="401">
        <v>4</v>
      </c>
      <c r="AA19" s="407"/>
      <c r="AB19" s="400">
        <v>5</v>
      </c>
      <c r="AC19" s="400">
        <v>1</v>
      </c>
      <c r="AD19" s="407"/>
      <c r="AE19" s="400"/>
      <c r="AF19" s="400"/>
      <c r="AG19" s="406"/>
      <c r="AH19" s="400"/>
      <c r="AI19" s="400"/>
      <c r="AJ19" s="400"/>
      <c r="AK19" s="400"/>
      <c r="AL19" s="395"/>
      <c r="AM19" s="400"/>
      <c r="AN19" s="400"/>
      <c r="AO19" s="400">
        <v>3</v>
      </c>
      <c r="AP19" s="400"/>
      <c r="AQ19" s="400">
        <v>5</v>
      </c>
      <c r="AR19" s="400"/>
      <c r="AS19" s="395"/>
      <c r="AT19" s="400"/>
      <c r="AU19" s="400"/>
      <c r="AV19" s="400"/>
      <c r="AW19" s="400"/>
      <c r="AX19" s="400">
        <v>5</v>
      </c>
      <c r="AY19" s="400">
        <v>5</v>
      </c>
      <c r="AZ19" s="400"/>
      <c r="BA19" s="400"/>
      <c r="BB19" s="409"/>
      <c r="BC19" s="400"/>
      <c r="BD19" s="400"/>
      <c r="BE19" s="395"/>
      <c r="BF19" s="400"/>
      <c r="BG19" s="400"/>
      <c r="BH19" s="395"/>
      <c r="BI19" s="400"/>
      <c r="BJ19" s="400">
        <v>5</v>
      </c>
      <c r="BK19" s="400">
        <v>3</v>
      </c>
      <c r="BL19" s="400"/>
      <c r="BM19" s="400"/>
      <c r="BN19" s="400"/>
      <c r="BO19" s="395"/>
      <c r="BP19" s="400"/>
      <c r="BQ19" s="400"/>
      <c r="BR19" s="406"/>
      <c r="BS19" s="400">
        <v>5</v>
      </c>
      <c r="BT19" s="400">
        <v>5</v>
      </c>
      <c r="BU19" s="400">
        <v>4</v>
      </c>
      <c r="BV19" s="400"/>
      <c r="BW19" s="400"/>
      <c r="BX19" s="409"/>
      <c r="BY19" s="400"/>
      <c r="BZ19" s="400"/>
      <c r="CA19" s="400"/>
      <c r="CB19" s="400"/>
      <c r="CC19" s="409"/>
      <c r="CD19" s="409"/>
      <c r="CE19" s="400"/>
      <c r="CF19" s="409"/>
      <c r="CG19" s="400"/>
      <c r="CH19" s="409"/>
      <c r="CI19" s="395"/>
      <c r="CJ19" s="409"/>
      <c r="CK19" s="400"/>
      <c r="CL19" s="395"/>
      <c r="CM19" s="764"/>
    </row>
    <row r="20" spans="1:91" s="103" customFormat="1" ht="30.75" customHeight="1" x14ac:dyDescent="0.25">
      <c r="A20" s="594" t="s">
        <v>954</v>
      </c>
      <c r="B20" s="319" t="s">
        <v>955</v>
      </c>
      <c r="C20" s="320" t="s">
        <v>942</v>
      </c>
      <c r="D20" s="320" t="s">
        <v>515</v>
      </c>
      <c r="E20" s="323"/>
      <c r="F20" s="680" t="str">
        <f>'Stage 2 - Site Information'!F160</f>
        <v>Yes</v>
      </c>
      <c r="G20" s="398">
        <f>'Stage 2 - Site Information'!G160</f>
        <v>49</v>
      </c>
      <c r="H20" s="680" t="str">
        <f>'Stage 2 - Site Information'!H160</f>
        <v>Yes</v>
      </c>
      <c r="I20" s="398">
        <f>'Stage 2 - Site Information'!I160</f>
        <v>1.62</v>
      </c>
      <c r="J20" s="399" t="s">
        <v>1365</v>
      </c>
      <c r="K20" s="405"/>
      <c r="L20" s="408"/>
      <c r="M20" s="401">
        <f t="shared" si="0"/>
        <v>5</v>
      </c>
      <c r="N20" s="529"/>
      <c r="O20" s="401">
        <v>5</v>
      </c>
      <c r="P20" s="401">
        <v>5</v>
      </c>
      <c r="Q20" s="408"/>
      <c r="R20" s="400">
        <v>1</v>
      </c>
      <c r="S20" s="400">
        <v>5</v>
      </c>
      <c r="T20" s="400">
        <v>3</v>
      </c>
      <c r="U20" s="400">
        <v>3</v>
      </c>
      <c r="V20" s="407"/>
      <c r="W20" s="401">
        <v>1</v>
      </c>
      <c r="X20" s="401">
        <v>3</v>
      </c>
      <c r="Y20" s="401">
        <v>1</v>
      </c>
      <c r="Z20" s="401">
        <v>4</v>
      </c>
      <c r="AA20" s="407"/>
      <c r="AB20" s="400">
        <v>4</v>
      </c>
      <c r="AC20" s="400">
        <v>1</v>
      </c>
      <c r="AD20" s="407"/>
      <c r="AE20" s="400"/>
      <c r="AF20" s="400"/>
      <c r="AG20" s="406"/>
      <c r="AH20" s="400">
        <v>2</v>
      </c>
      <c r="AI20" s="400">
        <v>1</v>
      </c>
      <c r="AJ20" s="400">
        <v>3</v>
      </c>
      <c r="AK20" s="400">
        <v>2</v>
      </c>
      <c r="AL20" s="395"/>
      <c r="AM20" s="400">
        <v>5</v>
      </c>
      <c r="AN20" s="400">
        <v>5</v>
      </c>
      <c r="AO20" s="400">
        <v>5</v>
      </c>
      <c r="AP20" s="400">
        <v>5</v>
      </c>
      <c r="AQ20" s="400">
        <v>5</v>
      </c>
      <c r="AR20" s="400">
        <v>3</v>
      </c>
      <c r="AS20" s="395"/>
      <c r="AT20" s="400"/>
      <c r="AU20" s="400"/>
      <c r="AV20" s="400">
        <v>5</v>
      </c>
      <c r="AW20" s="400"/>
      <c r="AX20" s="400">
        <v>5</v>
      </c>
      <c r="AY20" s="400">
        <v>5</v>
      </c>
      <c r="AZ20" s="400"/>
      <c r="BA20" s="400"/>
      <c r="BB20" s="409"/>
      <c r="BC20" s="400"/>
      <c r="BD20" s="400"/>
      <c r="BE20" s="395"/>
      <c r="BF20" s="400"/>
      <c r="BG20" s="400"/>
      <c r="BH20" s="395"/>
      <c r="BI20" s="400"/>
      <c r="BJ20" s="400">
        <v>3</v>
      </c>
      <c r="BK20" s="400">
        <v>3</v>
      </c>
      <c r="BL20" s="400">
        <v>3</v>
      </c>
      <c r="BM20" s="400">
        <v>1</v>
      </c>
      <c r="BN20" s="400">
        <v>5</v>
      </c>
      <c r="BO20" s="395"/>
      <c r="BP20" s="400">
        <v>5</v>
      </c>
      <c r="BQ20" s="400">
        <v>3</v>
      </c>
      <c r="BR20" s="406"/>
      <c r="BS20" s="400">
        <v>4</v>
      </c>
      <c r="BT20" s="400">
        <v>2</v>
      </c>
      <c r="BU20" s="400">
        <v>1</v>
      </c>
      <c r="BV20" s="400"/>
      <c r="BW20" s="400"/>
      <c r="BX20" s="409"/>
      <c r="BY20" s="400"/>
      <c r="BZ20" s="400"/>
      <c r="CA20" s="400"/>
      <c r="CB20" s="400"/>
      <c r="CC20" s="409"/>
      <c r="CD20" s="409"/>
      <c r="CE20" s="400"/>
      <c r="CF20" s="409"/>
      <c r="CG20" s="400"/>
      <c r="CH20" s="409"/>
      <c r="CI20" s="395"/>
      <c r="CJ20" s="409"/>
      <c r="CK20" s="400"/>
      <c r="CL20" s="395"/>
      <c r="CM20" s="764" t="s">
        <v>1352</v>
      </c>
    </row>
    <row r="21" spans="1:91" s="103" customFormat="1" ht="30.75" customHeight="1" x14ac:dyDescent="0.25">
      <c r="A21" s="594" t="s">
        <v>980</v>
      </c>
      <c r="B21" s="319" t="s">
        <v>981</v>
      </c>
      <c r="C21" s="320" t="s">
        <v>538</v>
      </c>
      <c r="D21" s="320" t="s">
        <v>565</v>
      </c>
      <c r="E21" s="323"/>
      <c r="F21" s="396"/>
      <c r="G21" s="397">
        <f>'Stage 2 - Site Information'!N170</f>
        <v>0</v>
      </c>
      <c r="H21" s="396" t="s">
        <v>63</v>
      </c>
      <c r="I21" s="398">
        <f>'Stage 2 - Site Information'!M170</f>
        <v>0.47</v>
      </c>
      <c r="J21" s="399" t="s">
        <v>1584</v>
      </c>
      <c r="K21" s="405"/>
      <c r="L21" s="408"/>
      <c r="M21" s="401">
        <f>IF(I21&gt;0.249,5,1)</f>
        <v>5</v>
      </c>
      <c r="N21" s="409"/>
      <c r="O21" s="400">
        <v>5</v>
      </c>
      <c r="P21" s="400">
        <v>5</v>
      </c>
      <c r="Q21" s="408"/>
      <c r="R21" s="400">
        <v>3</v>
      </c>
      <c r="S21" s="400">
        <v>1</v>
      </c>
      <c r="T21" s="400">
        <v>3</v>
      </c>
      <c r="U21" s="400">
        <v>4</v>
      </c>
      <c r="V21" s="407"/>
      <c r="W21" s="401">
        <v>4</v>
      </c>
      <c r="X21" s="401">
        <v>3</v>
      </c>
      <c r="Y21" s="401">
        <v>1</v>
      </c>
      <c r="Z21" s="401">
        <v>4</v>
      </c>
      <c r="AA21" s="407"/>
      <c r="AB21" s="400">
        <v>3</v>
      </c>
      <c r="AC21" s="400">
        <v>1</v>
      </c>
      <c r="AD21" s="407"/>
      <c r="AE21" s="400"/>
      <c r="AF21" s="400"/>
      <c r="AG21" s="406"/>
      <c r="AH21" s="400">
        <v>3</v>
      </c>
      <c r="AI21" s="400">
        <v>3</v>
      </c>
      <c r="AJ21" s="400">
        <v>1</v>
      </c>
      <c r="AK21" s="400">
        <v>2</v>
      </c>
      <c r="AL21" s="395"/>
      <c r="AM21" s="400"/>
      <c r="AN21" s="400"/>
      <c r="AO21" s="400">
        <v>4</v>
      </c>
      <c r="AP21" s="400"/>
      <c r="AQ21" s="400">
        <v>5</v>
      </c>
      <c r="AR21" s="400"/>
      <c r="AS21" s="395"/>
      <c r="AT21" s="400"/>
      <c r="AU21" s="400"/>
      <c r="AV21" s="400">
        <v>5</v>
      </c>
      <c r="AW21" s="400"/>
      <c r="AX21" s="400">
        <v>5</v>
      </c>
      <c r="AY21" s="400">
        <v>5</v>
      </c>
      <c r="AZ21" s="400"/>
      <c r="BA21" s="400"/>
      <c r="BB21" s="409"/>
      <c r="BC21" s="400"/>
      <c r="BD21" s="400"/>
      <c r="BE21" s="395"/>
      <c r="BF21" s="400">
        <v>5</v>
      </c>
      <c r="BG21" s="400"/>
      <c r="BH21" s="395"/>
      <c r="BI21" s="400"/>
      <c r="BJ21" s="400"/>
      <c r="BK21" s="400">
        <v>5</v>
      </c>
      <c r="BL21" s="400"/>
      <c r="BM21" s="400"/>
      <c r="BN21" s="400"/>
      <c r="BO21" s="395"/>
      <c r="BP21" s="400"/>
      <c r="BQ21" s="400"/>
      <c r="BR21" s="406"/>
      <c r="BS21" s="400">
        <v>1</v>
      </c>
      <c r="BT21" s="400">
        <v>4</v>
      </c>
      <c r="BU21" s="400">
        <v>3</v>
      </c>
      <c r="BV21" s="409"/>
      <c r="BW21" s="409"/>
      <c r="BX21" s="409"/>
      <c r="BY21" s="409"/>
      <c r="BZ21" s="409"/>
      <c r="CA21" s="409"/>
      <c r="CB21" s="409"/>
      <c r="CC21" s="409"/>
      <c r="CD21" s="409"/>
      <c r="CE21" s="409"/>
      <c r="CF21" s="409"/>
      <c r="CG21" s="409"/>
      <c r="CH21" s="409"/>
      <c r="CI21" s="395"/>
      <c r="CJ21" s="409"/>
      <c r="CK21" s="400"/>
      <c r="CL21" s="395"/>
      <c r="CM21" s="764" t="s">
        <v>1351</v>
      </c>
    </row>
    <row r="22" spans="1:91" s="103" customFormat="1" ht="30.75" customHeight="1" x14ac:dyDescent="0.25">
      <c r="A22" s="319" t="s">
        <v>1153</v>
      </c>
      <c r="B22" s="319" t="s">
        <v>1154</v>
      </c>
      <c r="C22" s="320" t="s">
        <v>1155</v>
      </c>
      <c r="D22" s="320" t="s">
        <v>515</v>
      </c>
      <c r="E22" s="323"/>
      <c r="F22" s="396"/>
      <c r="G22" s="397">
        <f>'Stage 2 - Site Information'!N233</f>
        <v>0</v>
      </c>
      <c r="H22" s="396"/>
      <c r="I22" s="398">
        <f>'Stage 2 - Site Information'!M233</f>
        <v>2.99</v>
      </c>
      <c r="J22" s="399" t="s">
        <v>539</v>
      </c>
      <c r="K22" s="405"/>
      <c r="L22" s="408"/>
      <c r="M22" s="401">
        <f t="shared" si="0"/>
        <v>5</v>
      </c>
      <c r="N22" s="409"/>
      <c r="O22" s="400">
        <v>5</v>
      </c>
      <c r="P22" s="400">
        <v>1</v>
      </c>
      <c r="Q22" s="408"/>
      <c r="R22" s="400">
        <v>3</v>
      </c>
      <c r="S22" s="400">
        <v>5</v>
      </c>
      <c r="T22" s="400">
        <v>5</v>
      </c>
      <c r="U22" s="400">
        <v>3</v>
      </c>
      <c r="V22" s="407"/>
      <c r="W22" s="401">
        <v>4</v>
      </c>
      <c r="X22" s="401">
        <v>3</v>
      </c>
      <c r="Y22" s="401">
        <v>3</v>
      </c>
      <c r="Z22" s="401">
        <v>4</v>
      </c>
      <c r="AA22" s="407"/>
      <c r="AB22" s="400">
        <v>5</v>
      </c>
      <c r="AC22" s="409"/>
      <c r="AD22" s="407"/>
      <c r="AE22" s="400"/>
      <c r="AF22" s="400"/>
      <c r="AG22" s="406"/>
      <c r="AH22" s="400">
        <v>3</v>
      </c>
      <c r="AI22" s="400">
        <v>4</v>
      </c>
      <c r="AJ22" s="400">
        <v>5</v>
      </c>
      <c r="AK22" s="400">
        <v>2</v>
      </c>
      <c r="AL22" s="395"/>
      <c r="AM22" s="400">
        <v>5</v>
      </c>
      <c r="AN22" s="400">
        <v>3</v>
      </c>
      <c r="AO22" s="400">
        <v>4</v>
      </c>
      <c r="AP22" s="400">
        <v>3</v>
      </c>
      <c r="AQ22" s="400">
        <v>4</v>
      </c>
      <c r="AR22" s="400">
        <v>4</v>
      </c>
      <c r="AS22" s="395"/>
      <c r="AT22" s="400"/>
      <c r="AU22" s="400"/>
      <c r="AV22" s="400">
        <v>4</v>
      </c>
      <c r="AW22" s="400">
        <v>5</v>
      </c>
      <c r="AX22" s="400">
        <v>2</v>
      </c>
      <c r="AY22" s="400">
        <v>5</v>
      </c>
      <c r="AZ22" s="400"/>
      <c r="BA22" s="400"/>
      <c r="BB22" s="409"/>
      <c r="BC22" s="400"/>
      <c r="BD22" s="400"/>
      <c r="BE22" s="395"/>
      <c r="BF22" s="400">
        <v>5</v>
      </c>
      <c r="BG22" s="400"/>
      <c r="BH22" s="395"/>
      <c r="BI22" s="400"/>
      <c r="BJ22" s="400"/>
      <c r="BK22" s="400">
        <v>3</v>
      </c>
      <c r="BL22" s="400"/>
      <c r="BM22" s="400"/>
      <c r="BN22" s="400"/>
      <c r="BO22" s="395"/>
      <c r="BP22" s="400"/>
      <c r="BQ22" s="400"/>
      <c r="BR22" s="406"/>
      <c r="BS22" s="400">
        <v>4</v>
      </c>
      <c r="BT22" s="400">
        <v>2</v>
      </c>
      <c r="BU22" s="400">
        <v>5</v>
      </c>
      <c r="BV22" s="400"/>
      <c r="BW22" s="400"/>
      <c r="BX22" s="409"/>
      <c r="BY22" s="400"/>
      <c r="BZ22" s="400"/>
      <c r="CA22" s="400"/>
      <c r="CB22" s="400"/>
      <c r="CC22" s="409"/>
      <c r="CD22" s="409"/>
      <c r="CE22" s="400"/>
      <c r="CF22" s="409"/>
      <c r="CG22" s="400"/>
      <c r="CH22" s="409"/>
      <c r="CI22" s="395"/>
      <c r="CJ22" s="409"/>
      <c r="CK22" s="400"/>
      <c r="CL22" s="395"/>
      <c r="CM22" s="764"/>
    </row>
    <row r="23" spans="1:91" s="103" customFormat="1" ht="30.75" customHeight="1" x14ac:dyDescent="0.25">
      <c r="A23" s="319" t="s">
        <v>1156</v>
      </c>
      <c r="B23" s="319" t="s">
        <v>1157</v>
      </c>
      <c r="C23" s="320" t="s">
        <v>1155</v>
      </c>
      <c r="D23" s="320" t="s">
        <v>515</v>
      </c>
      <c r="E23" s="323"/>
      <c r="F23" s="396"/>
      <c r="G23" s="397">
        <f>'Stage 2 - Site Information'!N234</f>
        <v>0</v>
      </c>
      <c r="H23" s="396"/>
      <c r="I23" s="398">
        <f>'Stage 2 - Site Information'!M234</f>
        <v>15.49</v>
      </c>
      <c r="J23" s="399" t="s">
        <v>539</v>
      </c>
      <c r="K23" s="405"/>
      <c r="L23" s="408"/>
      <c r="M23" s="401">
        <f t="shared" si="0"/>
        <v>5</v>
      </c>
      <c r="N23" s="409"/>
      <c r="O23" s="400">
        <v>5</v>
      </c>
      <c r="P23" s="400">
        <v>1</v>
      </c>
      <c r="Q23" s="408"/>
      <c r="R23" s="400">
        <v>3</v>
      </c>
      <c r="S23" s="400">
        <v>5</v>
      </c>
      <c r="T23" s="400">
        <v>5</v>
      </c>
      <c r="U23" s="400">
        <v>3</v>
      </c>
      <c r="V23" s="407"/>
      <c r="W23" s="401">
        <v>4</v>
      </c>
      <c r="X23" s="401">
        <v>3</v>
      </c>
      <c r="Y23" s="401">
        <v>3</v>
      </c>
      <c r="Z23" s="401">
        <v>4</v>
      </c>
      <c r="AA23" s="407"/>
      <c r="AB23" s="400">
        <v>5</v>
      </c>
      <c r="AC23" s="409"/>
      <c r="AD23" s="407"/>
      <c r="AE23" s="400"/>
      <c r="AF23" s="400"/>
      <c r="AG23" s="406"/>
      <c r="AH23" s="400">
        <v>3</v>
      </c>
      <c r="AI23" s="400">
        <v>4</v>
      </c>
      <c r="AJ23" s="400">
        <v>5</v>
      </c>
      <c r="AK23" s="400">
        <v>2</v>
      </c>
      <c r="AL23" s="395"/>
      <c r="AM23" s="400">
        <v>5</v>
      </c>
      <c r="AN23" s="400">
        <v>3</v>
      </c>
      <c r="AO23" s="400">
        <v>4</v>
      </c>
      <c r="AP23" s="400">
        <v>3</v>
      </c>
      <c r="AQ23" s="400">
        <v>4</v>
      </c>
      <c r="AR23" s="400">
        <v>4</v>
      </c>
      <c r="AS23" s="395"/>
      <c r="AT23" s="400"/>
      <c r="AU23" s="400">
        <v>1</v>
      </c>
      <c r="AV23" s="400">
        <v>4</v>
      </c>
      <c r="AW23" s="400">
        <v>5</v>
      </c>
      <c r="AX23" s="400">
        <v>2</v>
      </c>
      <c r="AY23" s="400">
        <v>5</v>
      </c>
      <c r="AZ23" s="400"/>
      <c r="BA23" s="400"/>
      <c r="BB23" s="409"/>
      <c r="BC23" s="400"/>
      <c r="BD23" s="400"/>
      <c r="BE23" s="395"/>
      <c r="BF23" s="400">
        <v>5</v>
      </c>
      <c r="BG23" s="400"/>
      <c r="BH23" s="395"/>
      <c r="BI23" s="400"/>
      <c r="BJ23" s="400"/>
      <c r="BK23" s="400">
        <v>3</v>
      </c>
      <c r="BL23" s="400"/>
      <c r="BM23" s="400"/>
      <c r="BN23" s="400"/>
      <c r="BO23" s="395"/>
      <c r="BP23" s="400"/>
      <c r="BQ23" s="400"/>
      <c r="BR23" s="406"/>
      <c r="BS23" s="400">
        <v>4</v>
      </c>
      <c r="BT23" s="400">
        <v>2</v>
      </c>
      <c r="BU23" s="400">
        <v>5</v>
      </c>
      <c r="BV23" s="400"/>
      <c r="BW23" s="400"/>
      <c r="BX23" s="409"/>
      <c r="BY23" s="400"/>
      <c r="BZ23" s="400"/>
      <c r="CA23" s="400"/>
      <c r="CB23" s="400"/>
      <c r="CC23" s="409"/>
      <c r="CD23" s="409"/>
      <c r="CE23" s="400"/>
      <c r="CF23" s="409"/>
      <c r="CG23" s="400"/>
      <c r="CH23" s="409"/>
      <c r="CI23" s="395"/>
      <c r="CJ23" s="409"/>
      <c r="CK23" s="400"/>
      <c r="CL23" s="395"/>
      <c r="CM23" s="764"/>
    </row>
    <row r="24" spans="1:91" s="103" customFormat="1" ht="27.75" customHeight="1" x14ac:dyDescent="0.25">
      <c r="A24" s="319" t="s">
        <v>1169</v>
      </c>
      <c r="B24" s="319" t="s">
        <v>1170</v>
      </c>
      <c r="C24" s="320" t="s">
        <v>1171</v>
      </c>
      <c r="D24" s="320" t="s">
        <v>518</v>
      </c>
      <c r="E24" s="323"/>
      <c r="F24" s="396"/>
      <c r="G24" s="397">
        <f>'Stage 2 - Site Information'!N240</f>
        <v>0</v>
      </c>
      <c r="H24" s="396"/>
      <c r="I24" s="398">
        <f>'Stage 2 - Site Information'!M240</f>
        <v>0</v>
      </c>
      <c r="J24" s="399" t="s">
        <v>539</v>
      </c>
      <c r="K24" s="405"/>
      <c r="L24" s="408"/>
      <c r="M24" s="401">
        <f t="shared" si="0"/>
        <v>1</v>
      </c>
      <c r="N24" s="409"/>
      <c r="O24" s="400">
        <v>5</v>
      </c>
      <c r="P24" s="400">
        <v>1</v>
      </c>
      <c r="Q24" s="408"/>
      <c r="R24" s="400">
        <v>3</v>
      </c>
      <c r="S24" s="400">
        <v>5</v>
      </c>
      <c r="T24" s="400">
        <v>5</v>
      </c>
      <c r="U24" s="400">
        <v>3</v>
      </c>
      <c r="V24" s="407"/>
      <c r="W24" s="401">
        <v>4</v>
      </c>
      <c r="X24" s="401">
        <v>3</v>
      </c>
      <c r="Y24" s="401">
        <v>1</v>
      </c>
      <c r="Z24" s="401">
        <v>4</v>
      </c>
      <c r="AA24" s="407"/>
      <c r="AB24" s="400">
        <v>5</v>
      </c>
      <c r="AC24" s="409"/>
      <c r="AD24" s="407"/>
      <c r="AE24" s="400"/>
      <c r="AF24" s="400"/>
      <c r="AG24" s="406"/>
      <c r="AH24" s="400"/>
      <c r="AI24" s="400"/>
      <c r="AJ24" s="400"/>
      <c r="AK24" s="400"/>
      <c r="AL24" s="395"/>
      <c r="AM24" s="400"/>
      <c r="AN24" s="400"/>
      <c r="AO24" s="400">
        <v>5</v>
      </c>
      <c r="AP24" s="400"/>
      <c r="AQ24" s="400">
        <v>5</v>
      </c>
      <c r="AR24" s="400"/>
      <c r="AS24" s="395"/>
      <c r="AT24" s="400"/>
      <c r="AU24" s="400"/>
      <c r="AV24" s="400"/>
      <c r="AW24" s="400"/>
      <c r="AX24" s="400">
        <v>2</v>
      </c>
      <c r="AY24" s="400">
        <v>5</v>
      </c>
      <c r="AZ24" s="400"/>
      <c r="BA24" s="400"/>
      <c r="BB24" s="409"/>
      <c r="BC24" s="400"/>
      <c r="BD24" s="400"/>
      <c r="BE24" s="395"/>
      <c r="BF24" s="400"/>
      <c r="BG24" s="400"/>
      <c r="BH24" s="395"/>
      <c r="BI24" s="400"/>
      <c r="BJ24" s="400"/>
      <c r="BK24" s="400">
        <v>1</v>
      </c>
      <c r="BL24" s="400"/>
      <c r="BM24" s="400"/>
      <c r="BN24" s="400"/>
      <c r="BO24" s="395"/>
      <c r="BP24" s="400"/>
      <c r="BQ24" s="400"/>
      <c r="BR24" s="406"/>
      <c r="BS24" s="400"/>
      <c r="BT24" s="400"/>
      <c r="BU24" s="400"/>
      <c r="BV24" s="400"/>
      <c r="BW24" s="400"/>
      <c r="BX24" s="409"/>
      <c r="BY24" s="400"/>
      <c r="BZ24" s="400"/>
      <c r="CA24" s="400"/>
      <c r="CB24" s="400"/>
      <c r="CC24" s="409"/>
      <c r="CD24" s="409"/>
      <c r="CE24" s="400"/>
      <c r="CF24" s="409"/>
      <c r="CG24" s="400"/>
      <c r="CH24" s="409"/>
      <c r="CI24" s="395"/>
      <c r="CJ24" s="409"/>
      <c r="CK24" s="400"/>
      <c r="CL24" s="395"/>
      <c r="CM24" s="764"/>
    </row>
    <row r="25" spans="1:91" s="103" customFormat="1" ht="30.75" customHeight="1" x14ac:dyDescent="0.25">
      <c r="A25" s="319" t="s">
        <v>1172</v>
      </c>
      <c r="B25" s="319" t="s">
        <v>1173</v>
      </c>
      <c r="C25" s="320" t="s">
        <v>1174</v>
      </c>
      <c r="D25" s="320" t="s">
        <v>535</v>
      </c>
      <c r="E25" s="323"/>
      <c r="F25" s="396"/>
      <c r="G25" s="397">
        <f>'Stage 2 - Site Information'!N241</f>
        <v>0</v>
      </c>
      <c r="H25" s="396"/>
      <c r="I25" s="398">
        <f>'Stage 2 - Site Information'!M241</f>
        <v>67.599999999999994</v>
      </c>
      <c r="J25" s="411" t="s">
        <v>1355</v>
      </c>
      <c r="K25" s="405"/>
      <c r="L25" s="408"/>
      <c r="M25" s="401">
        <f t="shared" si="0"/>
        <v>5</v>
      </c>
      <c r="N25" s="409"/>
      <c r="O25" s="400">
        <v>1</v>
      </c>
      <c r="P25" s="400">
        <v>1</v>
      </c>
      <c r="Q25" s="408"/>
      <c r="R25" s="400">
        <v>3</v>
      </c>
      <c r="S25" s="400">
        <v>2</v>
      </c>
      <c r="T25" s="400">
        <v>1</v>
      </c>
      <c r="U25" s="400">
        <v>3</v>
      </c>
      <c r="V25" s="407"/>
      <c r="W25" s="401">
        <v>4</v>
      </c>
      <c r="X25" s="401">
        <v>3</v>
      </c>
      <c r="Y25" s="401">
        <v>1</v>
      </c>
      <c r="Z25" s="401">
        <v>4</v>
      </c>
      <c r="AA25" s="407"/>
      <c r="AB25" s="400">
        <v>5</v>
      </c>
      <c r="AC25" s="409"/>
      <c r="AD25" s="407"/>
      <c r="AE25" s="400"/>
      <c r="AF25" s="400"/>
      <c r="AG25" s="406"/>
      <c r="AH25" s="400">
        <v>4</v>
      </c>
      <c r="AI25" s="400">
        <v>4</v>
      </c>
      <c r="AJ25" s="400">
        <v>5</v>
      </c>
      <c r="AK25" s="400">
        <v>2</v>
      </c>
      <c r="AL25" s="395"/>
      <c r="AM25" s="400"/>
      <c r="AN25" s="400"/>
      <c r="AO25" s="400">
        <v>4</v>
      </c>
      <c r="AP25" s="400"/>
      <c r="AQ25" s="400">
        <v>5</v>
      </c>
      <c r="AR25" s="400"/>
      <c r="AS25" s="395"/>
      <c r="AT25" s="400"/>
      <c r="AU25" s="400"/>
      <c r="AV25" s="400"/>
      <c r="AW25" s="400"/>
      <c r="AX25" s="400">
        <v>2</v>
      </c>
      <c r="AY25" s="400">
        <v>1</v>
      </c>
      <c r="AZ25" s="400"/>
      <c r="BA25" s="400"/>
      <c r="BB25" s="409"/>
      <c r="BC25" s="400"/>
      <c r="BD25" s="400"/>
      <c r="BE25" s="395"/>
      <c r="BF25" s="400"/>
      <c r="BG25" s="400"/>
      <c r="BH25" s="395"/>
      <c r="BI25" s="400"/>
      <c r="BJ25" s="400"/>
      <c r="BK25" s="400">
        <v>3</v>
      </c>
      <c r="BL25" s="400"/>
      <c r="BM25" s="400"/>
      <c r="BN25" s="400"/>
      <c r="BO25" s="395"/>
      <c r="BP25" s="400"/>
      <c r="BQ25" s="400"/>
      <c r="BR25" s="406"/>
      <c r="BS25" s="400">
        <v>4</v>
      </c>
      <c r="BT25" s="400">
        <v>4</v>
      </c>
      <c r="BU25" s="400">
        <v>1</v>
      </c>
      <c r="BV25" s="400"/>
      <c r="BW25" s="400"/>
      <c r="BX25" s="409"/>
      <c r="BY25" s="400"/>
      <c r="BZ25" s="400"/>
      <c r="CA25" s="400"/>
      <c r="CB25" s="400"/>
      <c r="CC25" s="409"/>
      <c r="CD25" s="409"/>
      <c r="CE25" s="400"/>
      <c r="CF25" s="409"/>
      <c r="CG25" s="400"/>
      <c r="CH25" s="409"/>
      <c r="CI25" s="395"/>
      <c r="CJ25" s="409"/>
      <c r="CK25" s="400"/>
      <c r="CL25" s="395"/>
      <c r="CM25" s="766" t="s">
        <v>1447</v>
      </c>
    </row>
    <row r="26" spans="1:91" s="103" customFormat="1" ht="30.75" customHeight="1" x14ac:dyDescent="0.25">
      <c r="A26" s="319" t="s">
        <v>1177</v>
      </c>
      <c r="B26" s="319" t="s">
        <v>1178</v>
      </c>
      <c r="C26" s="320" t="s">
        <v>1174</v>
      </c>
      <c r="D26" s="320" t="s">
        <v>535</v>
      </c>
      <c r="E26" s="323"/>
      <c r="F26" s="396"/>
      <c r="G26" s="397">
        <f>'Stage 2 - Site Information'!N243</f>
        <v>0</v>
      </c>
      <c r="H26" s="396" t="s">
        <v>63</v>
      </c>
      <c r="I26" s="398">
        <f>'Stage 2 - Site Information'!M243</f>
        <v>19.66</v>
      </c>
      <c r="J26" s="411" t="s">
        <v>682</v>
      </c>
      <c r="K26" s="405"/>
      <c r="L26" s="408"/>
      <c r="M26" s="401">
        <f t="shared" si="0"/>
        <v>5</v>
      </c>
      <c r="N26" s="409"/>
      <c r="O26" s="400">
        <v>1</v>
      </c>
      <c r="P26" s="400">
        <v>1</v>
      </c>
      <c r="Q26" s="408"/>
      <c r="R26" s="400">
        <v>3</v>
      </c>
      <c r="S26" s="400">
        <v>2</v>
      </c>
      <c r="T26" s="400">
        <v>1</v>
      </c>
      <c r="U26" s="400">
        <v>3</v>
      </c>
      <c r="V26" s="407"/>
      <c r="W26" s="401">
        <v>4</v>
      </c>
      <c r="X26" s="401">
        <v>3</v>
      </c>
      <c r="Y26" s="401">
        <v>1</v>
      </c>
      <c r="Z26" s="401">
        <v>4</v>
      </c>
      <c r="AA26" s="407"/>
      <c r="AB26" s="400">
        <v>4</v>
      </c>
      <c r="AC26" s="409"/>
      <c r="AD26" s="407"/>
      <c r="AE26" s="400"/>
      <c r="AF26" s="400"/>
      <c r="AG26" s="406"/>
      <c r="AH26" s="400">
        <v>3</v>
      </c>
      <c r="AI26" s="400">
        <v>4</v>
      </c>
      <c r="AJ26" s="400">
        <v>5</v>
      </c>
      <c r="AK26" s="400">
        <v>2</v>
      </c>
      <c r="AL26" s="395"/>
      <c r="AM26" s="400"/>
      <c r="AN26" s="400"/>
      <c r="AO26" s="400">
        <v>4</v>
      </c>
      <c r="AP26" s="400"/>
      <c r="AQ26" s="400">
        <v>5</v>
      </c>
      <c r="AR26" s="400"/>
      <c r="AS26" s="395"/>
      <c r="AT26" s="400"/>
      <c r="AU26" s="400"/>
      <c r="AV26" s="400"/>
      <c r="AW26" s="400"/>
      <c r="AX26" s="400">
        <v>2</v>
      </c>
      <c r="AY26" s="400">
        <v>1</v>
      </c>
      <c r="AZ26" s="400"/>
      <c r="BA26" s="400"/>
      <c r="BB26" s="409"/>
      <c r="BC26" s="400"/>
      <c r="BD26" s="400"/>
      <c r="BE26" s="395"/>
      <c r="BF26" s="400"/>
      <c r="BG26" s="400"/>
      <c r="BH26" s="395"/>
      <c r="BI26" s="400"/>
      <c r="BJ26" s="400"/>
      <c r="BK26" s="400">
        <v>3</v>
      </c>
      <c r="BL26" s="400">
        <v>5</v>
      </c>
      <c r="BM26" s="400">
        <v>2</v>
      </c>
      <c r="BN26" s="400">
        <v>5</v>
      </c>
      <c r="BO26" s="395"/>
      <c r="BP26" s="400">
        <v>5</v>
      </c>
      <c r="BQ26" s="400">
        <v>5</v>
      </c>
      <c r="BR26" s="406"/>
      <c r="BS26" s="400">
        <v>4</v>
      </c>
      <c r="BT26" s="400">
        <v>4</v>
      </c>
      <c r="BU26" s="400">
        <v>1</v>
      </c>
      <c r="BV26" s="400"/>
      <c r="BW26" s="400"/>
      <c r="BX26" s="409"/>
      <c r="BY26" s="400"/>
      <c r="BZ26" s="400"/>
      <c r="CA26" s="400"/>
      <c r="CB26" s="400"/>
      <c r="CC26" s="409"/>
      <c r="CD26" s="409"/>
      <c r="CE26" s="400"/>
      <c r="CF26" s="409"/>
      <c r="CG26" s="400"/>
      <c r="CH26" s="409"/>
      <c r="CI26" s="395"/>
      <c r="CJ26" s="409"/>
      <c r="CK26" s="400"/>
      <c r="CL26" s="395"/>
      <c r="CM26" s="766" t="s">
        <v>1447</v>
      </c>
    </row>
    <row r="27" spans="1:91" s="103" customFormat="1" ht="30.75" customHeight="1" x14ac:dyDescent="0.25">
      <c r="A27" s="319" t="s">
        <v>1183</v>
      </c>
      <c r="B27" s="319" t="s">
        <v>1184</v>
      </c>
      <c r="C27" s="320" t="s">
        <v>1185</v>
      </c>
      <c r="D27" s="320" t="s">
        <v>515</v>
      </c>
      <c r="E27" s="323"/>
      <c r="F27" s="396"/>
      <c r="G27" s="397">
        <f>'Stage 2 - Site Information'!N246</f>
        <v>0</v>
      </c>
      <c r="H27" s="396"/>
      <c r="I27" s="398">
        <f>'Stage 2 - Site Information'!M246</f>
        <v>161.12</v>
      </c>
      <c r="J27" s="399" t="s">
        <v>539</v>
      </c>
      <c r="K27" s="405"/>
      <c r="L27" s="408"/>
      <c r="M27" s="401">
        <f t="shared" si="0"/>
        <v>5</v>
      </c>
      <c r="N27" s="409"/>
      <c r="O27" s="400">
        <v>5</v>
      </c>
      <c r="P27" s="400">
        <v>1</v>
      </c>
      <c r="Q27" s="408"/>
      <c r="R27" s="400">
        <v>1</v>
      </c>
      <c r="S27" s="400">
        <v>2</v>
      </c>
      <c r="T27" s="400">
        <v>1</v>
      </c>
      <c r="U27" s="400">
        <v>3</v>
      </c>
      <c r="V27" s="407"/>
      <c r="W27" s="401">
        <v>4</v>
      </c>
      <c r="X27" s="401">
        <v>3</v>
      </c>
      <c r="Y27" s="401">
        <v>3</v>
      </c>
      <c r="Z27" s="401">
        <v>4</v>
      </c>
      <c r="AA27" s="407"/>
      <c r="AB27" s="400">
        <v>5</v>
      </c>
      <c r="AC27" s="409"/>
      <c r="AD27" s="407"/>
      <c r="AE27" s="400"/>
      <c r="AF27" s="400"/>
      <c r="AG27" s="406"/>
      <c r="AH27" s="400"/>
      <c r="AI27" s="400"/>
      <c r="AJ27" s="400"/>
      <c r="AK27" s="400"/>
      <c r="AL27" s="395"/>
      <c r="AM27" s="400"/>
      <c r="AN27" s="400"/>
      <c r="AO27" s="400">
        <v>5</v>
      </c>
      <c r="AP27" s="400"/>
      <c r="AQ27" s="400">
        <v>5</v>
      </c>
      <c r="AR27" s="400"/>
      <c r="AS27" s="395"/>
      <c r="AT27" s="400"/>
      <c r="AU27" s="400"/>
      <c r="AV27" s="400"/>
      <c r="AW27" s="400"/>
      <c r="AX27" s="400">
        <v>2</v>
      </c>
      <c r="AY27" s="400">
        <v>5</v>
      </c>
      <c r="AZ27" s="400"/>
      <c r="BA27" s="400"/>
      <c r="BB27" s="409"/>
      <c r="BC27" s="400"/>
      <c r="BD27" s="400"/>
      <c r="BE27" s="395"/>
      <c r="BF27" s="400"/>
      <c r="BG27" s="400"/>
      <c r="BH27" s="395"/>
      <c r="BI27" s="400"/>
      <c r="BJ27" s="400"/>
      <c r="BK27" s="400">
        <v>1</v>
      </c>
      <c r="BL27" s="400"/>
      <c r="BM27" s="400"/>
      <c r="BN27" s="400"/>
      <c r="BO27" s="395"/>
      <c r="BP27" s="400"/>
      <c r="BQ27" s="400"/>
      <c r="BR27" s="406"/>
      <c r="BS27" s="400"/>
      <c r="BT27" s="400"/>
      <c r="BU27" s="400"/>
      <c r="BV27" s="400"/>
      <c r="BW27" s="400"/>
      <c r="BX27" s="409"/>
      <c r="BY27" s="400"/>
      <c r="BZ27" s="400"/>
      <c r="CA27" s="400"/>
      <c r="CB27" s="400"/>
      <c r="CC27" s="409"/>
      <c r="CD27" s="409"/>
      <c r="CE27" s="400"/>
      <c r="CF27" s="409"/>
      <c r="CG27" s="400"/>
      <c r="CH27" s="409"/>
      <c r="CI27" s="395"/>
      <c r="CJ27" s="409"/>
      <c r="CK27" s="400"/>
      <c r="CL27" s="395"/>
      <c r="CM27" s="764"/>
    </row>
    <row r="28" spans="1:91" s="103" customFormat="1" ht="30.75" customHeight="1" x14ac:dyDescent="0.25">
      <c r="A28" s="319" t="s">
        <v>1199</v>
      </c>
      <c r="B28" s="319" t="s">
        <v>681</v>
      </c>
      <c r="C28" s="352" t="s">
        <v>1200</v>
      </c>
      <c r="D28" s="320" t="s">
        <v>535</v>
      </c>
      <c r="E28" s="323"/>
      <c r="F28" s="396"/>
      <c r="G28" s="397">
        <f>'Stage 2 - Site Information'!N252</f>
        <v>0</v>
      </c>
      <c r="H28" s="396" t="s">
        <v>63</v>
      </c>
      <c r="I28" s="398">
        <f>'Stage 2 - Site Information'!M252</f>
        <v>7.58</v>
      </c>
      <c r="J28" s="399" t="s">
        <v>1510</v>
      </c>
      <c r="K28" s="405"/>
      <c r="L28" s="408"/>
      <c r="M28" s="401">
        <f t="shared" si="0"/>
        <v>5</v>
      </c>
      <c r="N28" s="409"/>
      <c r="O28" s="400">
        <v>5</v>
      </c>
      <c r="P28" s="400">
        <v>5</v>
      </c>
      <c r="Q28" s="408"/>
      <c r="R28" s="400"/>
      <c r="S28" s="400"/>
      <c r="T28" s="400"/>
      <c r="U28" s="400"/>
      <c r="V28" s="407"/>
      <c r="W28" s="401"/>
      <c r="X28" s="401"/>
      <c r="Y28" s="401"/>
      <c r="Z28" s="401"/>
      <c r="AA28" s="407"/>
      <c r="AB28" s="400"/>
      <c r="AC28" s="400">
        <v>1</v>
      </c>
      <c r="AD28" s="407"/>
      <c r="AE28" s="400"/>
      <c r="AF28" s="400"/>
      <c r="AG28" s="406"/>
      <c r="AH28" s="400">
        <v>2</v>
      </c>
      <c r="AI28" s="400">
        <v>3</v>
      </c>
      <c r="AJ28" s="400">
        <v>1</v>
      </c>
      <c r="AK28" s="400">
        <v>4</v>
      </c>
      <c r="AL28" s="395"/>
      <c r="AM28" s="400"/>
      <c r="AN28" s="400"/>
      <c r="AO28" s="400">
        <v>4</v>
      </c>
      <c r="AP28" s="400"/>
      <c r="AQ28" s="400">
        <v>5</v>
      </c>
      <c r="AR28" s="400"/>
      <c r="AS28" s="395"/>
      <c r="AT28" s="400"/>
      <c r="AU28" s="400"/>
      <c r="AV28" s="400"/>
      <c r="AW28" s="400"/>
      <c r="AX28" s="400">
        <v>5</v>
      </c>
      <c r="AY28" s="400">
        <v>5</v>
      </c>
      <c r="AZ28" s="400"/>
      <c r="BA28" s="400"/>
      <c r="BB28" s="409"/>
      <c r="BC28" s="400"/>
      <c r="BD28" s="400"/>
      <c r="BE28" s="395"/>
      <c r="BF28" s="400">
        <v>3</v>
      </c>
      <c r="BG28" s="400"/>
      <c r="BH28" s="395"/>
      <c r="BI28" s="400"/>
      <c r="BJ28" s="400"/>
      <c r="BK28" s="400"/>
      <c r="BL28" s="400"/>
      <c r="BM28" s="400"/>
      <c r="BN28" s="400"/>
      <c r="BO28" s="395"/>
      <c r="BP28" s="400"/>
      <c r="BQ28" s="400"/>
      <c r="BR28" s="406"/>
      <c r="BS28" s="400">
        <v>4</v>
      </c>
      <c r="BT28" s="400">
        <v>4</v>
      </c>
      <c r="BU28" s="400">
        <v>5</v>
      </c>
      <c r="BV28" s="400"/>
      <c r="BW28" s="400"/>
      <c r="BX28" s="409"/>
      <c r="BY28" s="400"/>
      <c r="BZ28" s="400"/>
      <c r="CA28" s="400"/>
      <c r="CB28" s="400"/>
      <c r="CC28" s="409"/>
      <c r="CD28" s="409"/>
      <c r="CE28" s="400"/>
      <c r="CF28" s="409"/>
      <c r="CG28" s="400"/>
      <c r="CH28" s="409"/>
      <c r="CI28" s="395"/>
      <c r="CJ28" s="409"/>
      <c r="CK28" s="400"/>
      <c r="CL28" s="395"/>
      <c r="CM28" s="764" t="s">
        <v>1351</v>
      </c>
    </row>
    <row r="29" spans="1:91" s="103" customFormat="1" ht="30.75" customHeight="1" x14ac:dyDescent="0.25">
      <c r="A29" s="319" t="s">
        <v>1201</v>
      </c>
      <c r="B29" s="319" t="s">
        <v>942</v>
      </c>
      <c r="C29" s="352" t="s">
        <v>1200</v>
      </c>
      <c r="D29" s="320" t="s">
        <v>515</v>
      </c>
      <c r="E29" s="323"/>
      <c r="F29" s="396"/>
      <c r="G29" s="397">
        <f>'Stage 2 - Site Information'!N253</f>
        <v>0</v>
      </c>
      <c r="H29" s="396" t="s">
        <v>63</v>
      </c>
      <c r="I29" s="398">
        <f>'Stage 2 - Site Information'!M253</f>
        <v>12.74</v>
      </c>
      <c r="J29" s="399" t="s">
        <v>1510</v>
      </c>
      <c r="K29" s="405"/>
      <c r="L29" s="408"/>
      <c r="M29" s="401">
        <f t="shared" si="0"/>
        <v>5</v>
      </c>
      <c r="N29" s="409"/>
      <c r="O29" s="400">
        <v>5</v>
      </c>
      <c r="P29" s="400">
        <v>5</v>
      </c>
      <c r="Q29" s="408"/>
      <c r="R29" s="400"/>
      <c r="S29" s="400"/>
      <c r="T29" s="400"/>
      <c r="U29" s="400"/>
      <c r="V29" s="407"/>
      <c r="W29" s="401"/>
      <c r="X29" s="401"/>
      <c r="Y29" s="401"/>
      <c r="Z29" s="401"/>
      <c r="AA29" s="407"/>
      <c r="AB29" s="400"/>
      <c r="AC29" s="400">
        <v>1</v>
      </c>
      <c r="AD29" s="407"/>
      <c r="AE29" s="400"/>
      <c r="AF29" s="400"/>
      <c r="AG29" s="406"/>
      <c r="AH29" s="400">
        <v>3</v>
      </c>
      <c r="AI29" s="400">
        <v>3</v>
      </c>
      <c r="AJ29" s="400">
        <v>3</v>
      </c>
      <c r="AK29" s="400">
        <v>4</v>
      </c>
      <c r="AL29" s="395"/>
      <c r="AM29" s="400"/>
      <c r="AN29" s="400"/>
      <c r="AO29" s="400">
        <v>5</v>
      </c>
      <c r="AP29" s="400"/>
      <c r="AQ29" s="400">
        <v>5</v>
      </c>
      <c r="AR29" s="400"/>
      <c r="AS29" s="395"/>
      <c r="AT29" s="400"/>
      <c r="AU29" s="400"/>
      <c r="AV29" s="400"/>
      <c r="AW29" s="400"/>
      <c r="AX29" s="400">
        <v>5</v>
      </c>
      <c r="AY29" s="400">
        <v>5</v>
      </c>
      <c r="AZ29" s="400"/>
      <c r="BA29" s="400"/>
      <c r="BB29" s="409"/>
      <c r="BC29" s="400"/>
      <c r="BD29" s="400"/>
      <c r="BE29" s="395"/>
      <c r="BF29" s="400">
        <v>5</v>
      </c>
      <c r="BG29" s="400"/>
      <c r="BH29" s="395"/>
      <c r="BI29" s="400"/>
      <c r="BJ29" s="400"/>
      <c r="BK29" s="400"/>
      <c r="BL29" s="400"/>
      <c r="BM29" s="400"/>
      <c r="BN29" s="400"/>
      <c r="BO29" s="395"/>
      <c r="BP29" s="400"/>
      <c r="BQ29" s="400"/>
      <c r="BR29" s="406"/>
      <c r="BS29" s="400">
        <v>4</v>
      </c>
      <c r="BT29" s="400">
        <v>2</v>
      </c>
      <c r="BU29" s="400">
        <v>5</v>
      </c>
      <c r="BV29" s="400"/>
      <c r="BW29" s="400"/>
      <c r="BX29" s="409"/>
      <c r="BY29" s="400"/>
      <c r="BZ29" s="400"/>
      <c r="CA29" s="400"/>
      <c r="CB29" s="400"/>
      <c r="CC29" s="409"/>
      <c r="CD29" s="409"/>
      <c r="CE29" s="400"/>
      <c r="CF29" s="409"/>
      <c r="CG29" s="400"/>
      <c r="CH29" s="409"/>
      <c r="CI29" s="395"/>
      <c r="CJ29" s="409"/>
      <c r="CK29" s="400"/>
      <c r="CL29" s="395"/>
      <c r="CM29" s="764" t="s">
        <v>1351</v>
      </c>
    </row>
    <row r="30" spans="1:91" s="103" customFormat="1" ht="30.75" customHeight="1" x14ac:dyDescent="0.25">
      <c r="A30" s="319" t="s">
        <v>1202</v>
      </c>
      <c r="B30" s="319" t="s">
        <v>1203</v>
      </c>
      <c r="C30" s="352" t="s">
        <v>1200</v>
      </c>
      <c r="D30" s="320" t="s">
        <v>565</v>
      </c>
      <c r="E30" s="323"/>
      <c r="F30" s="396"/>
      <c r="G30" s="397">
        <f>'Stage 2 - Site Information'!N254</f>
        <v>0</v>
      </c>
      <c r="H30" s="396" t="s">
        <v>63</v>
      </c>
      <c r="I30" s="398">
        <f>'Stage 2 - Site Information'!M254</f>
        <v>31.07</v>
      </c>
      <c r="J30" s="399" t="s">
        <v>1510</v>
      </c>
      <c r="K30" s="405"/>
      <c r="L30" s="408"/>
      <c r="M30" s="401">
        <f t="shared" si="0"/>
        <v>5</v>
      </c>
      <c r="N30" s="409"/>
      <c r="O30" s="400">
        <v>5</v>
      </c>
      <c r="P30" s="400">
        <v>5</v>
      </c>
      <c r="Q30" s="408"/>
      <c r="R30" s="400"/>
      <c r="S30" s="400"/>
      <c r="T30" s="400"/>
      <c r="U30" s="400"/>
      <c r="V30" s="407"/>
      <c r="W30" s="401"/>
      <c r="X30" s="401"/>
      <c r="Y30" s="401"/>
      <c r="Z30" s="401"/>
      <c r="AA30" s="407"/>
      <c r="AB30" s="400"/>
      <c r="AC30" s="400">
        <v>1</v>
      </c>
      <c r="AD30" s="407"/>
      <c r="AE30" s="400"/>
      <c r="AF30" s="400"/>
      <c r="AG30" s="406"/>
      <c r="AH30" s="400">
        <v>4</v>
      </c>
      <c r="AI30" s="400">
        <v>3</v>
      </c>
      <c r="AJ30" s="400">
        <v>3</v>
      </c>
      <c r="AK30" s="400">
        <v>4</v>
      </c>
      <c r="AL30" s="395"/>
      <c r="AM30" s="400"/>
      <c r="AN30" s="400"/>
      <c r="AO30" s="400">
        <v>5</v>
      </c>
      <c r="AP30" s="400"/>
      <c r="AQ30" s="400">
        <v>5</v>
      </c>
      <c r="AR30" s="400"/>
      <c r="AS30" s="395"/>
      <c r="AT30" s="400"/>
      <c r="AU30" s="400"/>
      <c r="AV30" s="400"/>
      <c r="AW30" s="400"/>
      <c r="AX30" s="400">
        <v>2</v>
      </c>
      <c r="AY30" s="400">
        <v>5</v>
      </c>
      <c r="AZ30" s="400"/>
      <c r="BA30" s="400"/>
      <c r="BB30" s="409"/>
      <c r="BC30" s="400"/>
      <c r="BD30" s="400"/>
      <c r="BE30" s="395"/>
      <c r="BF30" s="400">
        <v>5</v>
      </c>
      <c r="BG30" s="400"/>
      <c r="BH30" s="395"/>
      <c r="BI30" s="400"/>
      <c r="BJ30" s="400"/>
      <c r="BK30" s="400"/>
      <c r="BL30" s="400"/>
      <c r="BM30" s="400"/>
      <c r="BN30" s="400"/>
      <c r="BO30" s="395"/>
      <c r="BP30" s="400"/>
      <c r="BQ30" s="400"/>
      <c r="BR30" s="406"/>
      <c r="BS30" s="400">
        <v>1</v>
      </c>
      <c r="BT30" s="400">
        <v>2</v>
      </c>
      <c r="BU30" s="400">
        <v>3</v>
      </c>
      <c r="BV30" s="400"/>
      <c r="BW30" s="400"/>
      <c r="BX30" s="409"/>
      <c r="BY30" s="400"/>
      <c r="BZ30" s="400"/>
      <c r="CA30" s="400"/>
      <c r="CB30" s="400"/>
      <c r="CC30" s="409"/>
      <c r="CD30" s="409"/>
      <c r="CE30" s="400"/>
      <c r="CF30" s="409"/>
      <c r="CG30" s="400"/>
      <c r="CH30" s="409"/>
      <c r="CI30" s="395"/>
      <c r="CJ30" s="409"/>
      <c r="CK30" s="400"/>
      <c r="CL30" s="395"/>
      <c r="CM30" s="764" t="s">
        <v>1351</v>
      </c>
    </row>
    <row r="31" spans="1:91" s="103" customFormat="1" ht="30.75" customHeight="1" x14ac:dyDescent="0.25">
      <c r="A31" s="319" t="s">
        <v>1204</v>
      </c>
      <c r="B31" s="319" t="s">
        <v>1205</v>
      </c>
      <c r="C31" s="352" t="s">
        <v>1200</v>
      </c>
      <c r="D31" s="320" t="s">
        <v>515</v>
      </c>
      <c r="E31" s="323"/>
      <c r="F31" s="396"/>
      <c r="G31" s="397">
        <f>'Stage 2 - Site Information'!N255</f>
        <v>0</v>
      </c>
      <c r="H31" s="396" t="s">
        <v>63</v>
      </c>
      <c r="I31" s="398">
        <f>'Stage 2 - Site Information'!M255</f>
        <v>55.93</v>
      </c>
      <c r="J31" s="399" t="s">
        <v>1510</v>
      </c>
      <c r="K31" s="405"/>
      <c r="L31" s="408"/>
      <c r="M31" s="401">
        <f t="shared" si="0"/>
        <v>5</v>
      </c>
      <c r="N31" s="409"/>
      <c r="O31" s="400">
        <v>5</v>
      </c>
      <c r="P31" s="400">
        <v>5</v>
      </c>
      <c r="Q31" s="408"/>
      <c r="R31" s="400"/>
      <c r="S31" s="400"/>
      <c r="T31" s="400"/>
      <c r="U31" s="400"/>
      <c r="V31" s="407"/>
      <c r="W31" s="401"/>
      <c r="X31" s="401"/>
      <c r="Y31" s="401"/>
      <c r="Z31" s="401"/>
      <c r="AA31" s="407"/>
      <c r="AB31" s="400"/>
      <c r="AC31" s="400">
        <v>1</v>
      </c>
      <c r="AD31" s="407"/>
      <c r="AE31" s="400"/>
      <c r="AF31" s="400"/>
      <c r="AG31" s="406"/>
      <c r="AH31" s="400">
        <v>5</v>
      </c>
      <c r="AI31" s="400">
        <v>5</v>
      </c>
      <c r="AJ31" s="400">
        <v>5</v>
      </c>
      <c r="AK31" s="400">
        <v>4</v>
      </c>
      <c r="AL31" s="395"/>
      <c r="AM31" s="400"/>
      <c r="AN31" s="400"/>
      <c r="AO31" s="400">
        <v>4</v>
      </c>
      <c r="AP31" s="400"/>
      <c r="AQ31" s="400">
        <v>5</v>
      </c>
      <c r="AR31" s="400"/>
      <c r="AS31" s="395"/>
      <c r="AT31" s="400"/>
      <c r="AU31" s="400"/>
      <c r="AV31" s="400"/>
      <c r="AW31" s="400"/>
      <c r="AX31" s="400">
        <v>2</v>
      </c>
      <c r="AY31" s="400">
        <v>5</v>
      </c>
      <c r="AZ31" s="400"/>
      <c r="BA31" s="400"/>
      <c r="BB31" s="409"/>
      <c r="BC31" s="400"/>
      <c r="BD31" s="400"/>
      <c r="BE31" s="395"/>
      <c r="BF31" s="400">
        <v>1</v>
      </c>
      <c r="BG31" s="400"/>
      <c r="BH31" s="395"/>
      <c r="BI31" s="400"/>
      <c r="BJ31" s="400"/>
      <c r="BK31" s="400"/>
      <c r="BL31" s="400"/>
      <c r="BM31" s="400"/>
      <c r="BN31" s="400"/>
      <c r="BO31" s="395"/>
      <c r="BP31" s="400"/>
      <c r="BQ31" s="400"/>
      <c r="BR31" s="406"/>
      <c r="BS31" s="400">
        <v>5</v>
      </c>
      <c r="BT31" s="400">
        <v>5</v>
      </c>
      <c r="BU31" s="400">
        <v>1</v>
      </c>
      <c r="BV31" s="400"/>
      <c r="BW31" s="400"/>
      <c r="BX31" s="409"/>
      <c r="BY31" s="400"/>
      <c r="BZ31" s="400"/>
      <c r="CA31" s="400"/>
      <c r="CB31" s="400"/>
      <c r="CC31" s="409"/>
      <c r="CD31" s="409"/>
      <c r="CE31" s="400"/>
      <c r="CF31" s="409"/>
      <c r="CG31" s="400"/>
      <c r="CH31" s="409"/>
      <c r="CI31" s="395"/>
      <c r="CJ31" s="409"/>
      <c r="CK31" s="400"/>
      <c r="CL31" s="395"/>
      <c r="CM31" s="764" t="s">
        <v>1351</v>
      </c>
    </row>
    <row r="32" spans="1:91" s="103" customFormat="1" ht="30.75" customHeight="1" x14ac:dyDescent="0.25">
      <c r="A32" s="319" t="s">
        <v>1206</v>
      </c>
      <c r="B32" s="319" t="s">
        <v>1207</v>
      </c>
      <c r="C32" s="352" t="s">
        <v>1200</v>
      </c>
      <c r="D32" s="320" t="s">
        <v>515</v>
      </c>
      <c r="E32" s="323"/>
      <c r="F32" s="396"/>
      <c r="G32" s="397">
        <f>'Stage 2 - Site Information'!N256</f>
        <v>0</v>
      </c>
      <c r="H32" s="396" t="s">
        <v>63</v>
      </c>
      <c r="I32" s="398">
        <f>'Stage 2 - Site Information'!M256</f>
        <v>12.08</v>
      </c>
      <c r="J32" s="399" t="s">
        <v>1510</v>
      </c>
      <c r="K32" s="405"/>
      <c r="L32" s="408"/>
      <c r="M32" s="401">
        <f t="shared" si="0"/>
        <v>5</v>
      </c>
      <c r="N32" s="409"/>
      <c r="O32" s="400">
        <v>5</v>
      </c>
      <c r="P32" s="400">
        <v>5</v>
      </c>
      <c r="Q32" s="408"/>
      <c r="R32" s="400"/>
      <c r="S32" s="400"/>
      <c r="T32" s="400"/>
      <c r="U32" s="400"/>
      <c r="V32" s="407"/>
      <c r="W32" s="401"/>
      <c r="X32" s="401"/>
      <c r="Y32" s="401"/>
      <c r="Z32" s="401"/>
      <c r="AA32" s="407"/>
      <c r="AB32" s="400"/>
      <c r="AC32" s="400">
        <v>1</v>
      </c>
      <c r="AD32" s="407"/>
      <c r="AE32" s="400"/>
      <c r="AF32" s="400"/>
      <c r="AG32" s="406"/>
      <c r="AH32" s="400">
        <v>2</v>
      </c>
      <c r="AI32" s="400">
        <v>3</v>
      </c>
      <c r="AJ32" s="400">
        <v>3</v>
      </c>
      <c r="AK32" s="400">
        <v>4</v>
      </c>
      <c r="AL32" s="395"/>
      <c r="AM32" s="400"/>
      <c r="AN32" s="400"/>
      <c r="AO32" s="400">
        <v>5</v>
      </c>
      <c r="AP32" s="400"/>
      <c r="AQ32" s="400">
        <v>5</v>
      </c>
      <c r="AR32" s="400"/>
      <c r="AS32" s="395"/>
      <c r="AT32" s="400"/>
      <c r="AU32" s="400"/>
      <c r="AV32" s="400"/>
      <c r="AW32" s="400"/>
      <c r="AX32" s="400">
        <v>2</v>
      </c>
      <c r="AY32" s="400">
        <v>5</v>
      </c>
      <c r="AZ32" s="400"/>
      <c r="BA32" s="400"/>
      <c r="BB32" s="409"/>
      <c r="BC32" s="400"/>
      <c r="BD32" s="400"/>
      <c r="BE32" s="395"/>
      <c r="BF32" s="400">
        <v>5</v>
      </c>
      <c r="BG32" s="400"/>
      <c r="BH32" s="395"/>
      <c r="BI32" s="400"/>
      <c r="BJ32" s="400"/>
      <c r="BK32" s="400"/>
      <c r="BL32" s="400"/>
      <c r="BM32" s="400"/>
      <c r="BN32" s="400"/>
      <c r="BO32" s="395"/>
      <c r="BP32" s="400"/>
      <c r="BQ32" s="400"/>
      <c r="BR32" s="406"/>
      <c r="BS32" s="400">
        <v>4</v>
      </c>
      <c r="BT32" s="400">
        <v>2</v>
      </c>
      <c r="BU32" s="400">
        <v>4</v>
      </c>
      <c r="BV32" s="400"/>
      <c r="BW32" s="400"/>
      <c r="BX32" s="409"/>
      <c r="BY32" s="400"/>
      <c r="BZ32" s="400"/>
      <c r="CA32" s="400"/>
      <c r="CB32" s="400"/>
      <c r="CC32" s="409"/>
      <c r="CD32" s="409"/>
      <c r="CE32" s="400"/>
      <c r="CF32" s="409"/>
      <c r="CG32" s="400"/>
      <c r="CH32" s="409"/>
      <c r="CI32" s="395"/>
      <c r="CJ32" s="409"/>
      <c r="CK32" s="400"/>
      <c r="CL32" s="395"/>
      <c r="CM32" s="764" t="s">
        <v>1351</v>
      </c>
    </row>
    <row r="33" spans="1:91" s="103" customFormat="1" ht="30.75" customHeight="1" x14ac:dyDescent="0.25">
      <c r="A33" s="319" t="s">
        <v>1208</v>
      </c>
      <c r="B33" s="319" t="s">
        <v>1209</v>
      </c>
      <c r="C33" s="352" t="s">
        <v>1200</v>
      </c>
      <c r="D33" s="320" t="s">
        <v>521</v>
      </c>
      <c r="E33" s="323"/>
      <c r="F33" s="396"/>
      <c r="G33" s="397">
        <f>'Stage 2 - Site Information'!N257</f>
        <v>0</v>
      </c>
      <c r="H33" s="396" t="s">
        <v>63</v>
      </c>
      <c r="I33" s="398">
        <f>'Stage 2 - Site Information'!M257</f>
        <v>13.08</v>
      </c>
      <c r="J33" s="399" t="s">
        <v>1510</v>
      </c>
      <c r="K33" s="405"/>
      <c r="L33" s="408"/>
      <c r="M33" s="401">
        <f t="shared" si="0"/>
        <v>5</v>
      </c>
      <c r="N33" s="409"/>
      <c r="O33" s="400">
        <v>5</v>
      </c>
      <c r="P33" s="400">
        <v>5</v>
      </c>
      <c r="Q33" s="408"/>
      <c r="R33" s="400"/>
      <c r="S33" s="400"/>
      <c r="T33" s="400"/>
      <c r="U33" s="400"/>
      <c r="V33" s="407"/>
      <c r="W33" s="401"/>
      <c r="X33" s="401"/>
      <c r="Y33" s="401"/>
      <c r="Z33" s="401"/>
      <c r="AA33" s="407"/>
      <c r="AB33" s="400"/>
      <c r="AC33" s="400">
        <v>1</v>
      </c>
      <c r="AD33" s="407"/>
      <c r="AE33" s="400"/>
      <c r="AF33" s="400"/>
      <c r="AG33" s="406"/>
      <c r="AH33" s="400">
        <v>5</v>
      </c>
      <c r="AI33" s="400">
        <v>5</v>
      </c>
      <c r="AJ33" s="400">
        <v>5</v>
      </c>
      <c r="AK33" s="400">
        <v>4</v>
      </c>
      <c r="AL33" s="395"/>
      <c r="AM33" s="400"/>
      <c r="AN33" s="400"/>
      <c r="AO33" s="400">
        <v>5</v>
      </c>
      <c r="AP33" s="400"/>
      <c r="AQ33" s="400">
        <v>5</v>
      </c>
      <c r="AR33" s="400"/>
      <c r="AS33" s="395"/>
      <c r="AT33" s="400"/>
      <c r="AU33" s="400"/>
      <c r="AV33" s="400"/>
      <c r="AW33" s="400"/>
      <c r="AX33" s="400">
        <v>1</v>
      </c>
      <c r="AY33" s="400">
        <v>5</v>
      </c>
      <c r="AZ33" s="400"/>
      <c r="BA33" s="400"/>
      <c r="BB33" s="409"/>
      <c r="BC33" s="400"/>
      <c r="BD33" s="400"/>
      <c r="BE33" s="395"/>
      <c r="BF33" s="400">
        <v>5</v>
      </c>
      <c r="BG33" s="400"/>
      <c r="BH33" s="395"/>
      <c r="BI33" s="400"/>
      <c r="BJ33" s="400"/>
      <c r="BK33" s="400"/>
      <c r="BL33" s="400"/>
      <c r="BM33" s="400"/>
      <c r="BN33" s="400"/>
      <c r="BO33" s="395"/>
      <c r="BP33" s="400"/>
      <c r="BQ33" s="400"/>
      <c r="BR33" s="406"/>
      <c r="BS33" s="400">
        <v>1</v>
      </c>
      <c r="BT33" s="400">
        <v>4</v>
      </c>
      <c r="BU33" s="400">
        <v>4</v>
      </c>
      <c r="BV33" s="400"/>
      <c r="BW33" s="400"/>
      <c r="BX33" s="409"/>
      <c r="BY33" s="400"/>
      <c r="BZ33" s="400"/>
      <c r="CA33" s="400"/>
      <c r="CB33" s="400"/>
      <c r="CC33" s="409"/>
      <c r="CD33" s="409"/>
      <c r="CE33" s="400"/>
      <c r="CF33" s="409"/>
      <c r="CG33" s="400"/>
      <c r="CH33" s="409"/>
      <c r="CI33" s="395"/>
      <c r="CJ33" s="409"/>
      <c r="CK33" s="400"/>
      <c r="CL33" s="395"/>
      <c r="CM33" s="764" t="s">
        <v>1351</v>
      </c>
    </row>
    <row r="34" spans="1:91" s="103" customFormat="1" ht="30.75" customHeight="1" x14ac:dyDescent="0.25">
      <c r="A34" s="319" t="s">
        <v>1210</v>
      </c>
      <c r="B34" s="319" t="s">
        <v>1211</v>
      </c>
      <c r="C34" s="352" t="s">
        <v>1200</v>
      </c>
      <c r="D34" s="320" t="s">
        <v>535</v>
      </c>
      <c r="E34" s="323"/>
      <c r="F34" s="396"/>
      <c r="G34" s="397">
        <f>'Stage 2 - Site Information'!N258</f>
        <v>0</v>
      </c>
      <c r="H34" s="396" t="s">
        <v>63</v>
      </c>
      <c r="I34" s="398">
        <f>'Stage 2 - Site Information'!M258</f>
        <v>27.34</v>
      </c>
      <c r="J34" s="399" t="s">
        <v>1510</v>
      </c>
      <c r="K34" s="405"/>
      <c r="L34" s="408"/>
      <c r="M34" s="401">
        <f t="shared" si="0"/>
        <v>5</v>
      </c>
      <c r="N34" s="409"/>
      <c r="O34" s="400">
        <v>5</v>
      </c>
      <c r="P34" s="400">
        <v>5</v>
      </c>
      <c r="Q34" s="408"/>
      <c r="R34" s="400"/>
      <c r="S34" s="400"/>
      <c r="T34" s="400"/>
      <c r="U34" s="400"/>
      <c r="V34" s="407"/>
      <c r="W34" s="401"/>
      <c r="X34" s="401"/>
      <c r="Y34" s="401"/>
      <c r="Z34" s="401"/>
      <c r="AA34" s="407"/>
      <c r="AB34" s="400"/>
      <c r="AC34" s="400">
        <v>1</v>
      </c>
      <c r="AD34" s="407"/>
      <c r="AE34" s="400"/>
      <c r="AF34" s="400"/>
      <c r="AG34" s="406"/>
      <c r="AH34" s="400">
        <v>4</v>
      </c>
      <c r="AI34" s="400">
        <v>4</v>
      </c>
      <c r="AJ34" s="400">
        <v>3</v>
      </c>
      <c r="AK34" s="400">
        <v>4</v>
      </c>
      <c r="AL34" s="395"/>
      <c r="AM34" s="400"/>
      <c r="AN34" s="400"/>
      <c r="AO34" s="400">
        <v>5</v>
      </c>
      <c r="AP34" s="400"/>
      <c r="AQ34" s="400">
        <v>5</v>
      </c>
      <c r="AR34" s="400"/>
      <c r="AS34" s="395"/>
      <c r="AT34" s="400"/>
      <c r="AU34" s="400"/>
      <c r="AV34" s="400"/>
      <c r="AW34" s="400"/>
      <c r="AX34" s="400">
        <v>2</v>
      </c>
      <c r="AY34" s="400">
        <v>5</v>
      </c>
      <c r="AZ34" s="400"/>
      <c r="BA34" s="400"/>
      <c r="BB34" s="409"/>
      <c r="BC34" s="400"/>
      <c r="BD34" s="400"/>
      <c r="BE34" s="395"/>
      <c r="BF34" s="400">
        <v>1</v>
      </c>
      <c r="BG34" s="400"/>
      <c r="BH34" s="395"/>
      <c r="BI34" s="400"/>
      <c r="BJ34" s="400"/>
      <c r="BK34" s="400"/>
      <c r="BL34" s="400"/>
      <c r="BM34" s="400"/>
      <c r="BN34" s="400"/>
      <c r="BO34" s="395"/>
      <c r="BP34" s="400"/>
      <c r="BQ34" s="400"/>
      <c r="BR34" s="406"/>
      <c r="BS34" s="400">
        <v>5</v>
      </c>
      <c r="BT34" s="400">
        <v>2</v>
      </c>
      <c r="BU34" s="400">
        <v>5</v>
      </c>
      <c r="BV34" s="400"/>
      <c r="BW34" s="400"/>
      <c r="BX34" s="409"/>
      <c r="BY34" s="400"/>
      <c r="BZ34" s="400"/>
      <c r="CA34" s="400"/>
      <c r="CB34" s="400"/>
      <c r="CC34" s="409"/>
      <c r="CD34" s="409"/>
      <c r="CE34" s="400"/>
      <c r="CF34" s="409"/>
      <c r="CG34" s="400"/>
      <c r="CH34" s="409"/>
      <c r="CI34" s="395"/>
      <c r="CJ34" s="409"/>
      <c r="CK34" s="400"/>
      <c r="CL34" s="395"/>
      <c r="CM34" s="764" t="s">
        <v>1351</v>
      </c>
    </row>
    <row r="35" spans="1:91" s="103" customFormat="1" ht="30.75" customHeight="1" x14ac:dyDescent="0.25">
      <c r="A35" s="319" t="s">
        <v>1212</v>
      </c>
      <c r="B35" s="319" t="s">
        <v>1213</v>
      </c>
      <c r="C35" s="352" t="s">
        <v>1200</v>
      </c>
      <c r="D35" s="320" t="s">
        <v>1138</v>
      </c>
      <c r="E35" s="323"/>
      <c r="F35" s="396"/>
      <c r="G35" s="397">
        <f>'Stage 2 - Site Information'!N259</f>
        <v>0</v>
      </c>
      <c r="H35" s="396"/>
      <c r="I35" s="398">
        <f>'Stage 2 - Site Information'!M259</f>
        <v>0</v>
      </c>
      <c r="J35" s="399" t="s">
        <v>1366</v>
      </c>
      <c r="K35" s="405"/>
      <c r="L35" s="408"/>
      <c r="M35" s="401">
        <f t="shared" si="0"/>
        <v>1</v>
      </c>
      <c r="N35" s="409"/>
      <c r="O35" s="400" t="s">
        <v>1389</v>
      </c>
      <c r="P35" s="400" t="s">
        <v>1389</v>
      </c>
      <c r="Q35" s="408"/>
      <c r="R35" s="400">
        <v>0</v>
      </c>
      <c r="S35" s="400">
        <v>0</v>
      </c>
      <c r="T35" s="400">
        <v>0</v>
      </c>
      <c r="U35" s="400">
        <v>0</v>
      </c>
      <c r="V35" s="407"/>
      <c r="W35" s="401">
        <v>0</v>
      </c>
      <c r="X35" s="401">
        <v>0</v>
      </c>
      <c r="Y35" s="401">
        <v>0</v>
      </c>
      <c r="Z35" s="401">
        <v>0</v>
      </c>
      <c r="AA35" s="407"/>
      <c r="AB35" s="400">
        <v>0</v>
      </c>
      <c r="AC35" s="409"/>
      <c r="AD35" s="407"/>
      <c r="AE35" s="400">
        <v>0</v>
      </c>
      <c r="AF35" s="400">
        <v>0</v>
      </c>
      <c r="AG35" s="406"/>
      <c r="AH35" s="400">
        <v>0</v>
      </c>
      <c r="AI35" s="400">
        <v>0</v>
      </c>
      <c r="AJ35" s="400">
        <v>0</v>
      </c>
      <c r="AK35" s="400">
        <v>0</v>
      </c>
      <c r="AL35" s="395"/>
      <c r="AM35" s="400">
        <v>0</v>
      </c>
      <c r="AN35" s="400">
        <v>0</v>
      </c>
      <c r="AO35" s="400">
        <v>0</v>
      </c>
      <c r="AP35" s="400">
        <v>0</v>
      </c>
      <c r="AQ35" s="400">
        <v>0</v>
      </c>
      <c r="AR35" s="400">
        <v>0</v>
      </c>
      <c r="AS35" s="395"/>
      <c r="AT35" s="400">
        <v>0</v>
      </c>
      <c r="AU35" s="400">
        <v>0</v>
      </c>
      <c r="AV35" s="400">
        <v>0</v>
      </c>
      <c r="AW35" s="400">
        <v>0</v>
      </c>
      <c r="AX35" s="400">
        <v>0</v>
      </c>
      <c r="AY35" s="400">
        <v>0</v>
      </c>
      <c r="AZ35" s="400">
        <v>0</v>
      </c>
      <c r="BA35" s="400">
        <v>0</v>
      </c>
      <c r="BB35" s="409"/>
      <c r="BC35" s="400">
        <v>0</v>
      </c>
      <c r="BD35" s="400">
        <v>0</v>
      </c>
      <c r="BE35" s="395"/>
      <c r="BF35" s="400">
        <v>0</v>
      </c>
      <c r="BG35" s="400">
        <v>0</v>
      </c>
      <c r="BH35" s="395"/>
      <c r="BI35" s="400">
        <v>0</v>
      </c>
      <c r="BJ35" s="400">
        <v>0</v>
      </c>
      <c r="BK35" s="400">
        <v>0</v>
      </c>
      <c r="BL35" s="400">
        <v>0</v>
      </c>
      <c r="BM35" s="400">
        <v>0</v>
      </c>
      <c r="BN35" s="400">
        <v>0</v>
      </c>
      <c r="BO35" s="395"/>
      <c r="BP35" s="400">
        <v>0</v>
      </c>
      <c r="BQ35" s="400">
        <v>0</v>
      </c>
      <c r="BR35" s="406"/>
      <c r="BS35" s="400">
        <v>0</v>
      </c>
      <c r="BT35" s="400">
        <v>0</v>
      </c>
      <c r="BU35" s="400">
        <v>0</v>
      </c>
      <c r="BV35" s="400">
        <v>0</v>
      </c>
      <c r="BW35" s="400">
        <v>0</v>
      </c>
      <c r="BX35" s="409"/>
      <c r="BY35" s="400">
        <v>0</v>
      </c>
      <c r="BZ35" s="400">
        <v>0</v>
      </c>
      <c r="CA35" s="400">
        <v>0</v>
      </c>
      <c r="CB35" s="400">
        <v>0</v>
      </c>
      <c r="CC35" s="409"/>
      <c r="CD35" s="409"/>
      <c r="CE35" s="400">
        <v>0</v>
      </c>
      <c r="CF35" s="409"/>
      <c r="CG35" s="400">
        <v>0</v>
      </c>
      <c r="CH35" s="409"/>
      <c r="CI35" s="395"/>
      <c r="CJ35" s="409"/>
      <c r="CK35" s="400">
        <v>0</v>
      </c>
      <c r="CL35" s="395"/>
      <c r="CM35" s="764"/>
    </row>
    <row r="36" spans="1:91" s="103" customFormat="1" ht="30.75" customHeight="1" x14ac:dyDescent="0.25">
      <c r="A36" s="319" t="s">
        <v>1214</v>
      </c>
      <c r="B36" s="319" t="s">
        <v>1215</v>
      </c>
      <c r="C36" s="352" t="s">
        <v>1200</v>
      </c>
      <c r="D36" s="352" t="s">
        <v>1200</v>
      </c>
      <c r="E36" s="323"/>
      <c r="F36" s="396"/>
      <c r="G36" s="397">
        <f>'Stage 2 - Site Information'!N260</f>
        <v>0</v>
      </c>
      <c r="H36" s="396"/>
      <c r="I36" s="398">
        <f>'Stage 2 - Site Information'!M260</f>
        <v>0</v>
      </c>
      <c r="J36" s="399" t="s">
        <v>539</v>
      </c>
      <c r="K36" s="405"/>
      <c r="L36" s="408"/>
      <c r="M36" s="401">
        <f t="shared" si="0"/>
        <v>1</v>
      </c>
      <c r="N36" s="409"/>
      <c r="O36" s="400" t="s">
        <v>1389</v>
      </c>
      <c r="P36" s="400" t="s">
        <v>1389</v>
      </c>
      <c r="Q36" s="408"/>
      <c r="R36" s="400">
        <v>0</v>
      </c>
      <c r="S36" s="400">
        <v>0</v>
      </c>
      <c r="T36" s="400">
        <v>0</v>
      </c>
      <c r="U36" s="400">
        <v>0</v>
      </c>
      <c r="V36" s="407"/>
      <c r="W36" s="401">
        <v>0</v>
      </c>
      <c r="X36" s="401">
        <v>0</v>
      </c>
      <c r="Y36" s="401">
        <v>0</v>
      </c>
      <c r="Z36" s="401">
        <v>0</v>
      </c>
      <c r="AA36" s="407"/>
      <c r="AB36" s="400">
        <v>0</v>
      </c>
      <c r="AC36" s="409"/>
      <c r="AD36" s="407"/>
      <c r="AE36" s="400">
        <v>0</v>
      </c>
      <c r="AF36" s="400">
        <v>0</v>
      </c>
      <c r="AG36" s="406"/>
      <c r="AH36" s="400">
        <v>0</v>
      </c>
      <c r="AI36" s="400">
        <v>0</v>
      </c>
      <c r="AJ36" s="400">
        <v>0</v>
      </c>
      <c r="AK36" s="400">
        <v>0</v>
      </c>
      <c r="AL36" s="395"/>
      <c r="AM36" s="400">
        <v>0</v>
      </c>
      <c r="AN36" s="400">
        <v>0</v>
      </c>
      <c r="AO36" s="400">
        <v>0</v>
      </c>
      <c r="AP36" s="400">
        <v>0</v>
      </c>
      <c r="AQ36" s="400">
        <v>0</v>
      </c>
      <c r="AR36" s="400">
        <v>0</v>
      </c>
      <c r="AS36" s="395"/>
      <c r="AT36" s="400">
        <v>0</v>
      </c>
      <c r="AU36" s="400">
        <v>0</v>
      </c>
      <c r="AV36" s="400">
        <v>0</v>
      </c>
      <c r="AW36" s="400">
        <v>0</v>
      </c>
      <c r="AX36" s="400">
        <v>0</v>
      </c>
      <c r="AY36" s="400">
        <v>0</v>
      </c>
      <c r="AZ36" s="400">
        <v>0</v>
      </c>
      <c r="BA36" s="400">
        <v>0</v>
      </c>
      <c r="BB36" s="409"/>
      <c r="BC36" s="400">
        <v>0</v>
      </c>
      <c r="BD36" s="400">
        <v>0</v>
      </c>
      <c r="BE36" s="395"/>
      <c r="BF36" s="400">
        <v>0</v>
      </c>
      <c r="BG36" s="400">
        <v>0</v>
      </c>
      <c r="BH36" s="395"/>
      <c r="BI36" s="400">
        <v>0</v>
      </c>
      <c r="BJ36" s="400">
        <v>0</v>
      </c>
      <c r="BK36" s="400">
        <v>0</v>
      </c>
      <c r="BL36" s="400">
        <v>0</v>
      </c>
      <c r="BM36" s="400">
        <v>0</v>
      </c>
      <c r="BN36" s="400">
        <v>0</v>
      </c>
      <c r="BO36" s="395"/>
      <c r="BP36" s="400">
        <v>0</v>
      </c>
      <c r="BQ36" s="400">
        <v>0</v>
      </c>
      <c r="BR36" s="406"/>
      <c r="BS36" s="400">
        <v>0</v>
      </c>
      <c r="BT36" s="400">
        <v>0</v>
      </c>
      <c r="BU36" s="400">
        <v>0</v>
      </c>
      <c r="BV36" s="400">
        <v>0</v>
      </c>
      <c r="BW36" s="400">
        <v>0</v>
      </c>
      <c r="BX36" s="409"/>
      <c r="BY36" s="400">
        <v>0</v>
      </c>
      <c r="BZ36" s="400">
        <v>0</v>
      </c>
      <c r="CA36" s="400">
        <v>0</v>
      </c>
      <c r="CB36" s="400">
        <v>0</v>
      </c>
      <c r="CC36" s="409"/>
      <c r="CD36" s="409"/>
      <c r="CE36" s="400">
        <v>0</v>
      </c>
      <c r="CF36" s="409"/>
      <c r="CG36" s="400">
        <v>0</v>
      </c>
      <c r="CH36" s="409"/>
      <c r="CI36" s="395"/>
      <c r="CJ36" s="409"/>
      <c r="CK36" s="400">
        <v>0</v>
      </c>
      <c r="CL36" s="395"/>
      <c r="CM36" s="764"/>
    </row>
    <row r="37" spans="1:91" s="103" customFormat="1" ht="30.75" customHeight="1" x14ac:dyDescent="0.25">
      <c r="A37" s="319" t="s">
        <v>1216</v>
      </c>
      <c r="B37" s="319" t="s">
        <v>1217</v>
      </c>
      <c r="C37" s="352" t="s">
        <v>1200</v>
      </c>
      <c r="D37" s="320" t="s">
        <v>547</v>
      </c>
      <c r="E37" s="323"/>
      <c r="F37" s="396"/>
      <c r="G37" s="397">
        <f>'Stage 2 - Site Information'!N261</f>
        <v>0</v>
      </c>
      <c r="H37" s="396"/>
      <c r="I37" s="398">
        <f>'Stage 2 - Site Information'!M261</f>
        <v>0</v>
      </c>
      <c r="J37" s="399" t="s">
        <v>1366</v>
      </c>
      <c r="K37" s="405"/>
      <c r="L37" s="408"/>
      <c r="M37" s="401">
        <f t="shared" si="0"/>
        <v>1</v>
      </c>
      <c r="N37" s="409"/>
      <c r="O37" s="400" t="s">
        <v>1389</v>
      </c>
      <c r="P37" s="400" t="s">
        <v>1389</v>
      </c>
      <c r="Q37" s="408"/>
      <c r="R37" s="400">
        <v>0</v>
      </c>
      <c r="S37" s="400">
        <v>0</v>
      </c>
      <c r="T37" s="400">
        <v>0</v>
      </c>
      <c r="U37" s="400">
        <v>0</v>
      </c>
      <c r="V37" s="407"/>
      <c r="W37" s="401">
        <v>0</v>
      </c>
      <c r="X37" s="401">
        <v>0</v>
      </c>
      <c r="Y37" s="401">
        <v>0</v>
      </c>
      <c r="Z37" s="401">
        <v>0</v>
      </c>
      <c r="AA37" s="407"/>
      <c r="AB37" s="400">
        <v>0</v>
      </c>
      <c r="AC37" s="409"/>
      <c r="AD37" s="407"/>
      <c r="AE37" s="400">
        <v>0</v>
      </c>
      <c r="AF37" s="400">
        <v>0</v>
      </c>
      <c r="AG37" s="406"/>
      <c r="AH37" s="400">
        <v>0</v>
      </c>
      <c r="AI37" s="400">
        <v>0</v>
      </c>
      <c r="AJ37" s="400">
        <v>0</v>
      </c>
      <c r="AK37" s="400">
        <v>0</v>
      </c>
      <c r="AL37" s="395"/>
      <c r="AM37" s="400">
        <v>0</v>
      </c>
      <c r="AN37" s="400">
        <v>0</v>
      </c>
      <c r="AO37" s="400">
        <v>0</v>
      </c>
      <c r="AP37" s="400">
        <v>0</v>
      </c>
      <c r="AQ37" s="400">
        <v>0</v>
      </c>
      <c r="AR37" s="400">
        <v>0</v>
      </c>
      <c r="AS37" s="395"/>
      <c r="AT37" s="400">
        <v>0</v>
      </c>
      <c r="AU37" s="400">
        <v>0</v>
      </c>
      <c r="AV37" s="400">
        <v>0</v>
      </c>
      <c r="AW37" s="400">
        <v>0</v>
      </c>
      <c r="AX37" s="400">
        <v>0</v>
      </c>
      <c r="AY37" s="400">
        <v>0</v>
      </c>
      <c r="AZ37" s="400">
        <v>0</v>
      </c>
      <c r="BA37" s="400">
        <v>0</v>
      </c>
      <c r="BB37" s="409"/>
      <c r="BC37" s="400">
        <v>0</v>
      </c>
      <c r="BD37" s="400">
        <v>0</v>
      </c>
      <c r="BE37" s="395"/>
      <c r="BF37" s="400">
        <v>0</v>
      </c>
      <c r="BG37" s="400">
        <v>0</v>
      </c>
      <c r="BH37" s="395"/>
      <c r="BI37" s="400">
        <v>0</v>
      </c>
      <c r="BJ37" s="400">
        <v>0</v>
      </c>
      <c r="BK37" s="400">
        <v>0</v>
      </c>
      <c r="BL37" s="400">
        <v>0</v>
      </c>
      <c r="BM37" s="400">
        <v>0</v>
      </c>
      <c r="BN37" s="400">
        <v>0</v>
      </c>
      <c r="BO37" s="395"/>
      <c r="BP37" s="400">
        <v>0</v>
      </c>
      <c r="BQ37" s="400">
        <v>0</v>
      </c>
      <c r="BR37" s="406"/>
      <c r="BS37" s="400">
        <v>0</v>
      </c>
      <c r="BT37" s="400">
        <v>0</v>
      </c>
      <c r="BU37" s="400">
        <v>0</v>
      </c>
      <c r="BV37" s="400">
        <v>0</v>
      </c>
      <c r="BW37" s="400">
        <v>0</v>
      </c>
      <c r="BX37" s="409"/>
      <c r="BY37" s="400">
        <v>0</v>
      </c>
      <c r="BZ37" s="400">
        <v>0</v>
      </c>
      <c r="CA37" s="400">
        <v>0</v>
      </c>
      <c r="CB37" s="400">
        <v>0</v>
      </c>
      <c r="CC37" s="409"/>
      <c r="CD37" s="409"/>
      <c r="CE37" s="400">
        <v>0</v>
      </c>
      <c r="CF37" s="409"/>
      <c r="CG37" s="400">
        <v>0</v>
      </c>
      <c r="CH37" s="409"/>
      <c r="CI37" s="395"/>
      <c r="CJ37" s="409"/>
      <c r="CK37" s="400">
        <v>0</v>
      </c>
      <c r="CL37" s="395"/>
      <c r="CM37" s="764"/>
    </row>
    <row r="38" spans="1:91" s="103" customFormat="1" ht="30.75" customHeight="1" x14ac:dyDescent="0.25">
      <c r="A38" s="319" t="s">
        <v>1218</v>
      </c>
      <c r="B38" s="319" t="s">
        <v>1219</v>
      </c>
      <c r="C38" s="352" t="s">
        <v>1200</v>
      </c>
      <c r="D38" s="320" t="s">
        <v>515</v>
      </c>
      <c r="E38" s="323"/>
      <c r="F38" s="396"/>
      <c r="G38" s="397">
        <f>'Stage 2 - Site Information'!N262</f>
        <v>0</v>
      </c>
      <c r="H38" s="396"/>
      <c r="I38" s="398">
        <f>'Stage 2 - Site Information'!M262</f>
        <v>0</v>
      </c>
      <c r="J38" s="399" t="s">
        <v>2695</v>
      </c>
      <c r="K38" s="405"/>
      <c r="L38" s="408"/>
      <c r="M38" s="401">
        <f t="shared" ref="M38:M43" si="1">IF(I38&gt;0.249,5,1)</f>
        <v>1</v>
      </c>
      <c r="N38" s="409"/>
      <c r="O38" s="400" t="s">
        <v>1389</v>
      </c>
      <c r="P38" s="400" t="s">
        <v>1389</v>
      </c>
      <c r="Q38" s="408"/>
      <c r="R38" s="400">
        <v>0</v>
      </c>
      <c r="S38" s="400">
        <v>0</v>
      </c>
      <c r="T38" s="400">
        <v>0</v>
      </c>
      <c r="U38" s="400">
        <v>0</v>
      </c>
      <c r="V38" s="407"/>
      <c r="W38" s="401">
        <v>0</v>
      </c>
      <c r="X38" s="401">
        <v>0</v>
      </c>
      <c r="Y38" s="401">
        <v>0</v>
      </c>
      <c r="Z38" s="401">
        <v>0</v>
      </c>
      <c r="AA38" s="407"/>
      <c r="AB38" s="400">
        <v>0</v>
      </c>
      <c r="AC38" s="409"/>
      <c r="AD38" s="407"/>
      <c r="AE38" s="400">
        <v>0</v>
      </c>
      <c r="AF38" s="400">
        <v>0</v>
      </c>
      <c r="AG38" s="406"/>
      <c r="AH38" s="400">
        <v>0</v>
      </c>
      <c r="AI38" s="400">
        <v>0</v>
      </c>
      <c r="AJ38" s="400">
        <v>0</v>
      </c>
      <c r="AK38" s="400">
        <v>0</v>
      </c>
      <c r="AL38" s="395"/>
      <c r="AM38" s="400">
        <v>0</v>
      </c>
      <c r="AN38" s="400">
        <v>0</v>
      </c>
      <c r="AO38" s="400">
        <v>0</v>
      </c>
      <c r="AP38" s="400">
        <v>0</v>
      </c>
      <c r="AQ38" s="400">
        <v>0</v>
      </c>
      <c r="AR38" s="400">
        <v>0</v>
      </c>
      <c r="AS38" s="395"/>
      <c r="AT38" s="400">
        <v>0</v>
      </c>
      <c r="AU38" s="400">
        <v>0</v>
      </c>
      <c r="AV38" s="400">
        <v>0</v>
      </c>
      <c r="AW38" s="400">
        <v>0</v>
      </c>
      <c r="AX38" s="400">
        <v>0</v>
      </c>
      <c r="AY38" s="400">
        <v>0</v>
      </c>
      <c r="AZ38" s="400">
        <v>0</v>
      </c>
      <c r="BA38" s="400">
        <v>0</v>
      </c>
      <c r="BB38" s="409"/>
      <c r="BC38" s="400">
        <v>0</v>
      </c>
      <c r="BD38" s="400">
        <v>0</v>
      </c>
      <c r="BE38" s="395"/>
      <c r="BF38" s="400">
        <v>0</v>
      </c>
      <c r="BG38" s="400">
        <v>0</v>
      </c>
      <c r="BH38" s="395"/>
      <c r="BI38" s="400">
        <v>0</v>
      </c>
      <c r="BJ38" s="400">
        <v>0</v>
      </c>
      <c r="BK38" s="400">
        <v>0</v>
      </c>
      <c r="BL38" s="400">
        <v>0</v>
      </c>
      <c r="BM38" s="400">
        <v>0</v>
      </c>
      <c r="BN38" s="400">
        <v>0</v>
      </c>
      <c r="BO38" s="395"/>
      <c r="BP38" s="400">
        <v>0</v>
      </c>
      <c r="BQ38" s="400">
        <v>0</v>
      </c>
      <c r="BR38" s="406"/>
      <c r="BS38" s="400">
        <v>0</v>
      </c>
      <c r="BT38" s="400">
        <v>0</v>
      </c>
      <c r="BU38" s="400">
        <v>0</v>
      </c>
      <c r="BV38" s="400">
        <v>0</v>
      </c>
      <c r="BW38" s="400">
        <v>0</v>
      </c>
      <c r="BX38" s="409"/>
      <c r="BY38" s="400">
        <v>0</v>
      </c>
      <c r="BZ38" s="400">
        <v>0</v>
      </c>
      <c r="CA38" s="400">
        <v>0</v>
      </c>
      <c r="CB38" s="400">
        <v>0</v>
      </c>
      <c r="CC38" s="409"/>
      <c r="CD38" s="409"/>
      <c r="CE38" s="400">
        <v>0</v>
      </c>
      <c r="CF38" s="409"/>
      <c r="CG38" s="400">
        <v>0</v>
      </c>
      <c r="CH38" s="409"/>
      <c r="CI38" s="395"/>
      <c r="CJ38" s="409"/>
      <c r="CK38" s="400">
        <v>0</v>
      </c>
      <c r="CL38" s="395"/>
      <c r="CM38" s="764"/>
    </row>
    <row r="39" spans="1:91" s="103" customFormat="1" ht="30.75" customHeight="1" x14ac:dyDescent="0.25">
      <c r="A39" s="319" t="s">
        <v>1226</v>
      </c>
      <c r="B39" s="319" t="s">
        <v>1227</v>
      </c>
      <c r="C39" s="320" t="s">
        <v>961</v>
      </c>
      <c r="D39" s="320" t="s">
        <v>515</v>
      </c>
      <c r="E39" s="323"/>
      <c r="F39" s="396"/>
      <c r="G39" s="397">
        <f>'Stage 2 - Site Information'!N265</f>
        <v>0</v>
      </c>
      <c r="H39" s="396"/>
      <c r="I39" s="398">
        <f>'Stage 2 - Site Information'!M265</f>
        <v>1.0900000000000001</v>
      </c>
      <c r="J39" s="399" t="s">
        <v>854</v>
      </c>
      <c r="K39" s="405"/>
      <c r="L39" s="408"/>
      <c r="M39" s="401">
        <f t="shared" si="1"/>
        <v>5</v>
      </c>
      <c r="N39" s="409"/>
      <c r="O39" s="400">
        <v>5</v>
      </c>
      <c r="P39" s="400">
        <v>5</v>
      </c>
      <c r="Q39" s="408"/>
      <c r="R39" s="400">
        <v>1</v>
      </c>
      <c r="S39" s="400">
        <v>2</v>
      </c>
      <c r="T39" s="400">
        <v>1</v>
      </c>
      <c r="U39" s="400">
        <v>2</v>
      </c>
      <c r="V39" s="407"/>
      <c r="W39" s="401">
        <v>4</v>
      </c>
      <c r="X39" s="401">
        <v>5</v>
      </c>
      <c r="Y39" s="401">
        <v>1</v>
      </c>
      <c r="Z39" s="401">
        <v>4</v>
      </c>
      <c r="AA39" s="407"/>
      <c r="AB39" s="400">
        <v>4</v>
      </c>
      <c r="AC39" s="400">
        <v>1</v>
      </c>
      <c r="AD39" s="407"/>
      <c r="AE39" s="400"/>
      <c r="AF39" s="400"/>
      <c r="AG39" s="406"/>
      <c r="AH39" s="400">
        <v>1</v>
      </c>
      <c r="AI39" s="400">
        <v>3</v>
      </c>
      <c r="AJ39" s="400">
        <v>1</v>
      </c>
      <c r="AK39" s="400">
        <v>2</v>
      </c>
      <c r="AL39" s="395"/>
      <c r="AM39" s="400">
        <v>5</v>
      </c>
      <c r="AN39" s="400">
        <v>5</v>
      </c>
      <c r="AO39" s="400">
        <v>4</v>
      </c>
      <c r="AP39" s="400">
        <v>5</v>
      </c>
      <c r="AQ39" s="400">
        <v>5</v>
      </c>
      <c r="AR39" s="400">
        <v>5</v>
      </c>
      <c r="AS39" s="395"/>
      <c r="AT39" s="400">
        <v>5</v>
      </c>
      <c r="AU39" s="400">
        <v>5</v>
      </c>
      <c r="AV39" s="400">
        <v>3</v>
      </c>
      <c r="AW39" s="400">
        <v>5</v>
      </c>
      <c r="AX39" s="400">
        <v>5</v>
      </c>
      <c r="AY39" s="400">
        <v>5</v>
      </c>
      <c r="AZ39" s="400">
        <v>5</v>
      </c>
      <c r="BA39" s="400">
        <v>5</v>
      </c>
      <c r="BB39" s="409"/>
      <c r="BC39" s="400">
        <v>5</v>
      </c>
      <c r="BD39" s="400">
        <v>5</v>
      </c>
      <c r="BE39" s="395"/>
      <c r="BF39" s="400">
        <v>5</v>
      </c>
      <c r="BG39" s="400">
        <v>5</v>
      </c>
      <c r="BH39" s="395"/>
      <c r="BI39" s="400"/>
      <c r="BJ39" s="400"/>
      <c r="BK39" s="400">
        <v>3</v>
      </c>
      <c r="BL39" s="400">
        <v>2</v>
      </c>
      <c r="BM39" s="400">
        <v>1</v>
      </c>
      <c r="BN39" s="400">
        <v>3</v>
      </c>
      <c r="BO39" s="395"/>
      <c r="BP39" s="400">
        <v>3</v>
      </c>
      <c r="BQ39" s="400">
        <v>5</v>
      </c>
      <c r="BR39" s="406"/>
      <c r="BS39" s="400"/>
      <c r="BT39" s="400"/>
      <c r="BU39" s="400"/>
      <c r="BV39" s="400"/>
      <c r="BW39" s="400"/>
      <c r="BX39" s="409"/>
      <c r="BY39" s="400"/>
      <c r="BZ39" s="400"/>
      <c r="CA39" s="400"/>
      <c r="CB39" s="400"/>
      <c r="CC39" s="409"/>
      <c r="CD39" s="409"/>
      <c r="CE39" s="400"/>
      <c r="CF39" s="409"/>
      <c r="CG39" s="400"/>
      <c r="CH39" s="409"/>
      <c r="CI39" s="395"/>
      <c r="CJ39" s="409"/>
      <c r="CK39" s="400"/>
      <c r="CL39" s="395"/>
      <c r="CM39" s="764"/>
    </row>
    <row r="40" spans="1:91" s="103" customFormat="1" ht="30.75" customHeight="1" x14ac:dyDescent="0.25">
      <c r="A40" s="601" t="s">
        <v>1232</v>
      </c>
      <c r="B40" s="319" t="s">
        <v>1452</v>
      </c>
      <c r="C40" s="321" t="s">
        <v>700</v>
      </c>
      <c r="D40" s="321" t="s">
        <v>701</v>
      </c>
      <c r="E40" s="323"/>
      <c r="F40" s="413"/>
      <c r="G40" s="397">
        <f>'Stage 2 - Site Information'!N268</f>
        <v>0</v>
      </c>
      <c r="H40" s="413"/>
      <c r="I40" s="398">
        <f>'Stage 2 - Site Information'!M268</f>
        <v>0.9</v>
      </c>
      <c r="J40" s="414" t="s">
        <v>539</v>
      </c>
      <c r="K40" s="405"/>
      <c r="L40" s="408"/>
      <c r="M40" s="401">
        <f t="shared" si="1"/>
        <v>5</v>
      </c>
      <c r="N40" s="409"/>
      <c r="O40" s="400">
        <v>2</v>
      </c>
      <c r="P40" s="400">
        <v>1</v>
      </c>
      <c r="Q40" s="408"/>
      <c r="R40" s="400">
        <v>5</v>
      </c>
      <c r="S40" s="400">
        <v>5</v>
      </c>
      <c r="T40" s="400">
        <v>1</v>
      </c>
      <c r="U40" s="400">
        <v>4</v>
      </c>
      <c r="V40" s="407"/>
      <c r="W40" s="401">
        <v>4</v>
      </c>
      <c r="X40" s="401">
        <v>3</v>
      </c>
      <c r="Y40" s="401">
        <v>1</v>
      </c>
      <c r="Z40" s="401">
        <v>4</v>
      </c>
      <c r="AA40" s="407"/>
      <c r="AB40" s="400">
        <v>5</v>
      </c>
      <c r="AC40" s="409"/>
      <c r="AD40" s="407"/>
      <c r="AE40" s="400"/>
      <c r="AF40" s="400"/>
      <c r="AG40" s="406"/>
      <c r="AH40" s="400">
        <v>5</v>
      </c>
      <c r="AI40" s="400">
        <v>5</v>
      </c>
      <c r="AJ40" s="400">
        <v>5</v>
      </c>
      <c r="AK40" s="400">
        <v>2</v>
      </c>
      <c r="AL40" s="395"/>
      <c r="AM40" s="400">
        <v>3</v>
      </c>
      <c r="AN40" s="400">
        <v>1</v>
      </c>
      <c r="AO40" s="400">
        <v>5</v>
      </c>
      <c r="AP40" s="400">
        <v>3</v>
      </c>
      <c r="AQ40" s="400">
        <v>5</v>
      </c>
      <c r="AR40" s="400">
        <v>5</v>
      </c>
      <c r="AS40" s="395"/>
      <c r="AT40" s="400">
        <v>5</v>
      </c>
      <c r="AU40" s="400">
        <v>1</v>
      </c>
      <c r="AV40" s="400">
        <v>3</v>
      </c>
      <c r="AW40" s="400">
        <v>5</v>
      </c>
      <c r="AX40" s="400">
        <v>2</v>
      </c>
      <c r="AY40" s="400">
        <v>5</v>
      </c>
      <c r="AZ40" s="400">
        <v>5</v>
      </c>
      <c r="BA40" s="400">
        <v>3</v>
      </c>
      <c r="BB40" s="409"/>
      <c r="BC40" s="400">
        <v>3</v>
      </c>
      <c r="BD40" s="400">
        <v>3</v>
      </c>
      <c r="BE40" s="395"/>
      <c r="BF40" s="400">
        <v>5</v>
      </c>
      <c r="BG40" s="400">
        <v>5</v>
      </c>
      <c r="BH40" s="395"/>
      <c r="BI40" s="400"/>
      <c r="BJ40" s="400"/>
      <c r="BK40" s="400">
        <v>1</v>
      </c>
      <c r="BL40" s="400">
        <v>5</v>
      </c>
      <c r="BM40" s="400">
        <v>5</v>
      </c>
      <c r="BN40" s="400">
        <v>5</v>
      </c>
      <c r="BO40" s="395"/>
      <c r="BP40" s="400">
        <v>3</v>
      </c>
      <c r="BQ40" s="400">
        <v>5</v>
      </c>
      <c r="BR40" s="406"/>
      <c r="BS40" s="400">
        <v>2</v>
      </c>
      <c r="BT40" s="400">
        <v>4</v>
      </c>
      <c r="BU40" s="400">
        <v>3</v>
      </c>
      <c r="BV40" s="400">
        <v>1</v>
      </c>
      <c r="BW40" s="400">
        <v>2</v>
      </c>
      <c r="BX40" s="409"/>
      <c r="BY40" s="400">
        <v>1</v>
      </c>
      <c r="BZ40" s="400">
        <v>5</v>
      </c>
      <c r="CA40" s="400">
        <v>1</v>
      </c>
      <c r="CB40" s="400">
        <v>1</v>
      </c>
      <c r="CC40" s="409"/>
      <c r="CD40" s="409"/>
      <c r="CE40" s="400">
        <v>1</v>
      </c>
      <c r="CF40" s="409"/>
      <c r="CG40" s="400">
        <v>4</v>
      </c>
      <c r="CH40" s="409"/>
      <c r="CI40" s="395"/>
      <c r="CJ40" s="409"/>
      <c r="CK40" s="400"/>
      <c r="CL40" s="395"/>
      <c r="CM40" s="764"/>
    </row>
    <row r="41" spans="1:91" s="103" customFormat="1" ht="30.75" customHeight="1" x14ac:dyDescent="0.25">
      <c r="A41" s="601" t="s">
        <v>1275</v>
      </c>
      <c r="B41" s="319" t="s">
        <v>1276</v>
      </c>
      <c r="C41" s="475" t="s">
        <v>1185</v>
      </c>
      <c r="D41" s="321" t="s">
        <v>515</v>
      </c>
      <c r="E41" s="323"/>
      <c r="F41" s="413"/>
      <c r="G41" s="397">
        <f>'Stage 2 - Site Information'!N287</f>
        <v>0</v>
      </c>
      <c r="H41" s="413"/>
      <c r="I41" s="398">
        <f>'Stage 2 - Site Information'!M287</f>
        <v>0</v>
      </c>
      <c r="J41" s="414" t="s">
        <v>539</v>
      </c>
      <c r="K41" s="405"/>
      <c r="L41" s="408"/>
      <c r="M41" s="401">
        <f t="shared" si="1"/>
        <v>1</v>
      </c>
      <c r="N41" s="409"/>
      <c r="O41" s="400">
        <v>4</v>
      </c>
      <c r="P41" s="400">
        <v>2</v>
      </c>
      <c r="Q41" s="408"/>
      <c r="R41" s="400">
        <v>1</v>
      </c>
      <c r="S41" s="400">
        <v>2</v>
      </c>
      <c r="T41" s="400">
        <v>1</v>
      </c>
      <c r="U41" s="400">
        <v>3</v>
      </c>
      <c r="V41" s="407"/>
      <c r="W41" s="401">
        <v>4</v>
      </c>
      <c r="X41" s="401">
        <v>3</v>
      </c>
      <c r="Y41" s="401">
        <v>1</v>
      </c>
      <c r="Z41" s="401">
        <v>4</v>
      </c>
      <c r="AA41" s="407"/>
      <c r="AB41" s="400">
        <v>5</v>
      </c>
      <c r="AC41" s="409"/>
      <c r="AD41" s="407"/>
      <c r="AE41" s="400"/>
      <c r="AF41" s="400"/>
      <c r="AG41" s="406"/>
      <c r="AH41" s="400"/>
      <c r="AI41" s="400"/>
      <c r="AJ41" s="400"/>
      <c r="AK41" s="400"/>
      <c r="AL41" s="395"/>
      <c r="AM41" s="400"/>
      <c r="AN41" s="400"/>
      <c r="AO41" s="400"/>
      <c r="AP41" s="400"/>
      <c r="AQ41" s="400"/>
      <c r="AR41" s="400"/>
      <c r="AS41" s="395"/>
      <c r="AT41" s="400"/>
      <c r="AU41" s="400"/>
      <c r="AV41" s="400"/>
      <c r="AW41" s="400"/>
      <c r="AX41" s="400">
        <v>2</v>
      </c>
      <c r="AY41" s="400">
        <v>5</v>
      </c>
      <c r="AZ41" s="400"/>
      <c r="BA41" s="400"/>
      <c r="BB41" s="409"/>
      <c r="BC41" s="400"/>
      <c r="BD41" s="400"/>
      <c r="BE41" s="395"/>
      <c r="BF41" s="400"/>
      <c r="BG41" s="400"/>
      <c r="BH41" s="395"/>
      <c r="BI41" s="400"/>
      <c r="BJ41" s="400"/>
      <c r="BK41" s="400">
        <v>1</v>
      </c>
      <c r="BL41" s="400"/>
      <c r="BM41" s="400"/>
      <c r="BN41" s="400"/>
      <c r="BO41" s="395"/>
      <c r="BP41" s="400"/>
      <c r="BQ41" s="400"/>
      <c r="BR41" s="406"/>
      <c r="BS41" s="400"/>
      <c r="BT41" s="400"/>
      <c r="BU41" s="400"/>
      <c r="BV41" s="400"/>
      <c r="BW41" s="400"/>
      <c r="BX41" s="409"/>
      <c r="BY41" s="400"/>
      <c r="BZ41" s="400"/>
      <c r="CA41" s="400"/>
      <c r="CB41" s="400"/>
      <c r="CC41" s="409"/>
      <c r="CD41" s="409"/>
      <c r="CE41" s="400"/>
      <c r="CF41" s="409"/>
      <c r="CG41" s="400"/>
      <c r="CH41" s="409"/>
      <c r="CI41" s="395"/>
      <c r="CJ41" s="409"/>
      <c r="CK41" s="400"/>
      <c r="CL41" s="395"/>
      <c r="CM41" s="764"/>
    </row>
    <row r="42" spans="1:91" s="103" customFormat="1" ht="30.75" customHeight="1" x14ac:dyDescent="0.25">
      <c r="A42" s="601" t="s">
        <v>1306</v>
      </c>
      <c r="B42" s="319" t="s">
        <v>1307</v>
      </c>
      <c r="C42" s="321" t="s">
        <v>611</v>
      </c>
      <c r="D42" s="321" t="s">
        <v>612</v>
      </c>
      <c r="E42" s="323"/>
      <c r="F42" s="413"/>
      <c r="G42" s="397">
        <f>'Stage 2 - Site Information'!N300</f>
        <v>0</v>
      </c>
      <c r="H42" s="413" t="s">
        <v>63</v>
      </c>
      <c r="I42" s="398">
        <f>'Stage 2 - Site Information'!M300</f>
        <v>4.7300000000000004</v>
      </c>
      <c r="J42" s="414" t="s">
        <v>1356</v>
      </c>
      <c r="K42" s="405"/>
      <c r="L42" s="408"/>
      <c r="M42" s="401">
        <f t="shared" si="1"/>
        <v>5</v>
      </c>
      <c r="N42" s="409"/>
      <c r="O42" s="400">
        <v>4</v>
      </c>
      <c r="P42" s="400">
        <v>1</v>
      </c>
      <c r="Q42" s="408"/>
      <c r="R42" s="400">
        <v>5</v>
      </c>
      <c r="S42" s="400">
        <v>5</v>
      </c>
      <c r="T42" s="400">
        <v>5</v>
      </c>
      <c r="U42" s="400">
        <v>4</v>
      </c>
      <c r="V42" s="407"/>
      <c r="W42" s="401">
        <v>4</v>
      </c>
      <c r="X42" s="401">
        <v>3</v>
      </c>
      <c r="Y42" s="401">
        <v>3</v>
      </c>
      <c r="Z42" s="401">
        <v>4</v>
      </c>
      <c r="AA42" s="407"/>
      <c r="AB42" s="400">
        <v>5</v>
      </c>
      <c r="AC42" s="409"/>
      <c r="AD42" s="407"/>
      <c r="AE42" s="400"/>
      <c r="AF42" s="400"/>
      <c r="AG42" s="406"/>
      <c r="AH42" s="400">
        <v>4</v>
      </c>
      <c r="AI42" s="400">
        <v>5</v>
      </c>
      <c r="AJ42" s="400">
        <v>5</v>
      </c>
      <c r="AK42" s="400">
        <v>2</v>
      </c>
      <c r="AL42" s="395"/>
      <c r="AM42" s="400">
        <v>5</v>
      </c>
      <c r="AN42" s="400">
        <v>5</v>
      </c>
      <c r="AO42" s="400">
        <v>3</v>
      </c>
      <c r="AP42" s="400">
        <v>5</v>
      </c>
      <c r="AQ42" s="400">
        <v>4</v>
      </c>
      <c r="AR42" s="400">
        <v>4</v>
      </c>
      <c r="AS42" s="395"/>
      <c r="AT42" s="400">
        <v>5</v>
      </c>
      <c r="AU42" s="400">
        <v>5</v>
      </c>
      <c r="AV42" s="400">
        <v>3</v>
      </c>
      <c r="AW42" s="400">
        <v>5</v>
      </c>
      <c r="AX42" s="400">
        <v>2</v>
      </c>
      <c r="AY42" s="400">
        <v>5</v>
      </c>
      <c r="AZ42" s="400">
        <v>5</v>
      </c>
      <c r="BA42" s="400">
        <v>5</v>
      </c>
      <c r="BB42" s="409"/>
      <c r="BC42" s="400">
        <v>5</v>
      </c>
      <c r="BD42" s="400">
        <v>4</v>
      </c>
      <c r="BE42" s="395"/>
      <c r="BF42" s="400">
        <v>5</v>
      </c>
      <c r="BG42" s="400">
        <v>5</v>
      </c>
      <c r="BH42" s="395"/>
      <c r="BI42" s="400"/>
      <c r="BJ42" s="400"/>
      <c r="BK42" s="400">
        <v>1</v>
      </c>
      <c r="BL42" s="400">
        <v>1</v>
      </c>
      <c r="BM42" s="400">
        <v>1</v>
      </c>
      <c r="BN42" s="400">
        <v>1</v>
      </c>
      <c r="BO42" s="395"/>
      <c r="BP42" s="400">
        <v>5</v>
      </c>
      <c r="BQ42" s="400">
        <v>5</v>
      </c>
      <c r="BR42" s="406"/>
      <c r="BS42" s="400">
        <v>4</v>
      </c>
      <c r="BT42" s="400">
        <v>4</v>
      </c>
      <c r="BU42" s="400">
        <v>3</v>
      </c>
      <c r="BV42" s="400"/>
      <c r="BW42" s="400"/>
      <c r="BX42" s="409"/>
      <c r="BY42" s="400"/>
      <c r="BZ42" s="400"/>
      <c r="CA42" s="400"/>
      <c r="CB42" s="400"/>
      <c r="CC42" s="409"/>
      <c r="CD42" s="409"/>
      <c r="CE42" s="400"/>
      <c r="CF42" s="409"/>
      <c r="CG42" s="400"/>
      <c r="CH42" s="409"/>
      <c r="CI42" s="395"/>
      <c r="CJ42" s="409"/>
      <c r="CK42" s="400"/>
      <c r="CL42" s="395"/>
      <c r="CM42" s="764"/>
    </row>
    <row r="43" spans="1:91" s="103" customFormat="1" ht="30.75" customHeight="1" x14ac:dyDescent="0.25">
      <c r="A43" s="601" t="s">
        <v>1310</v>
      </c>
      <c r="B43" s="319" t="s">
        <v>1311</v>
      </c>
      <c r="C43" s="363" t="s">
        <v>1185</v>
      </c>
      <c r="D43" s="321" t="s">
        <v>515</v>
      </c>
      <c r="E43" s="323"/>
      <c r="F43" s="413"/>
      <c r="G43" s="397">
        <f>'Stage 2 - Site Information'!N302</f>
        <v>0</v>
      </c>
      <c r="H43" s="413"/>
      <c r="I43" s="398">
        <f>'Stage 2 - Site Information'!M302</f>
        <v>127.31</v>
      </c>
      <c r="J43" s="414" t="s">
        <v>539</v>
      </c>
      <c r="K43" s="405"/>
      <c r="L43" s="408"/>
      <c r="M43" s="401">
        <f t="shared" si="1"/>
        <v>5</v>
      </c>
      <c r="N43" s="409"/>
      <c r="O43" s="400">
        <v>4</v>
      </c>
      <c r="P43" s="400">
        <v>1</v>
      </c>
      <c r="Q43" s="408"/>
      <c r="R43" s="400">
        <v>1</v>
      </c>
      <c r="S43" s="400">
        <v>2</v>
      </c>
      <c r="T43" s="400">
        <v>1</v>
      </c>
      <c r="U43" s="400">
        <v>3</v>
      </c>
      <c r="V43" s="407"/>
      <c r="W43" s="401">
        <v>4</v>
      </c>
      <c r="X43" s="401">
        <v>3</v>
      </c>
      <c r="Y43" s="401">
        <v>1</v>
      </c>
      <c r="Z43" s="401">
        <v>4</v>
      </c>
      <c r="AA43" s="407"/>
      <c r="AB43" s="400">
        <v>5</v>
      </c>
      <c r="AC43" s="409"/>
      <c r="AD43" s="407"/>
      <c r="AE43" s="400"/>
      <c r="AF43" s="400"/>
      <c r="AG43" s="406"/>
      <c r="AH43" s="400"/>
      <c r="AI43" s="400"/>
      <c r="AJ43" s="400"/>
      <c r="AK43" s="400"/>
      <c r="AL43" s="395"/>
      <c r="AM43" s="400"/>
      <c r="AN43" s="400"/>
      <c r="AO43" s="400">
        <v>4</v>
      </c>
      <c r="AP43" s="400">
        <v>3</v>
      </c>
      <c r="AQ43" s="400">
        <v>4</v>
      </c>
      <c r="AR43" s="400"/>
      <c r="AS43" s="395"/>
      <c r="AT43" s="400"/>
      <c r="AU43" s="400"/>
      <c r="AV43" s="400"/>
      <c r="AW43" s="400"/>
      <c r="AX43" s="400">
        <v>2</v>
      </c>
      <c r="AY43" s="400">
        <v>5</v>
      </c>
      <c r="AZ43" s="400"/>
      <c r="BA43" s="400"/>
      <c r="BB43" s="409"/>
      <c r="BC43" s="400"/>
      <c r="BD43" s="400"/>
      <c r="BE43" s="395"/>
      <c r="BF43" s="400"/>
      <c r="BG43" s="400"/>
      <c r="BH43" s="395"/>
      <c r="BI43" s="400"/>
      <c r="BJ43" s="400"/>
      <c r="BK43" s="400">
        <v>1</v>
      </c>
      <c r="BL43" s="400"/>
      <c r="BM43" s="400"/>
      <c r="BN43" s="400"/>
      <c r="BO43" s="395"/>
      <c r="BP43" s="400"/>
      <c r="BQ43" s="400"/>
      <c r="BR43" s="406"/>
      <c r="BS43" s="400">
        <v>3</v>
      </c>
      <c r="BT43" s="400">
        <v>2</v>
      </c>
      <c r="BU43" s="400">
        <v>5</v>
      </c>
      <c r="BV43" s="400"/>
      <c r="BW43" s="400"/>
      <c r="BX43" s="409"/>
      <c r="BY43" s="400"/>
      <c r="BZ43" s="400"/>
      <c r="CA43" s="400"/>
      <c r="CB43" s="400"/>
      <c r="CC43" s="409"/>
      <c r="CD43" s="409"/>
      <c r="CE43" s="400"/>
      <c r="CF43" s="409"/>
      <c r="CG43" s="400"/>
      <c r="CH43" s="409"/>
      <c r="CI43" s="395"/>
      <c r="CJ43" s="409"/>
      <c r="CK43" s="400"/>
      <c r="CL43" s="395"/>
      <c r="CM43" s="764"/>
    </row>
    <row r="44" spans="1:91" ht="30.75" customHeight="1" x14ac:dyDescent="0.25">
      <c r="A44" s="314"/>
      <c r="B44" s="314"/>
      <c r="AJ44" s="634" t="s">
        <v>1610</v>
      </c>
    </row>
    <row r="45" spans="1:91" ht="30.75" customHeight="1" x14ac:dyDescent="0.25"/>
  </sheetData>
  <conditionalFormatting sqref="P12 X12 AH12 BC12">
    <cfRule type="cellIs" dxfId="3377" priority="5342" operator="between">
      <formula>1</formula>
      <formula>2</formula>
    </cfRule>
    <cfRule type="cellIs" dxfId="3376" priority="5347" operator="equal">
      <formula>3</formula>
    </cfRule>
    <cfRule type="cellIs" dxfId="3375" priority="5348" operator="between">
      <formula>5</formula>
      <formula>4</formula>
    </cfRule>
  </conditionalFormatting>
  <conditionalFormatting sqref="T12 Y12 AF12 AJ12 R12">
    <cfRule type="cellIs" dxfId="3374" priority="5339" operator="equal">
      <formula>1</formula>
    </cfRule>
    <cfRule type="cellIs" dxfId="3373" priority="5340" operator="equal">
      <formula>3</formula>
    </cfRule>
    <cfRule type="cellIs" dxfId="3372" priority="5341" operator="equal">
      <formula>5</formula>
    </cfRule>
  </conditionalFormatting>
  <conditionalFormatting sqref="G12">
    <cfRule type="cellIs" dxfId="3371" priority="5338" operator="lessThan">
      <formula>4</formula>
    </cfRule>
  </conditionalFormatting>
  <conditionalFormatting sqref="I12">
    <cfRule type="cellIs" dxfId="3370" priority="5337" operator="lessThan">
      <formula>0.25</formula>
    </cfRule>
  </conditionalFormatting>
  <conditionalFormatting sqref="BI12">
    <cfRule type="cellIs" dxfId="3369" priority="5317" operator="between">
      <formula>1</formula>
      <formula>2</formula>
    </cfRule>
    <cfRule type="cellIs" dxfId="3368" priority="5332" operator="equal">
      <formula>5</formula>
    </cfRule>
    <cfRule type="cellIs" dxfId="3367" priority="5333" operator="equal">
      <formula>3</formula>
    </cfRule>
  </conditionalFormatting>
  <conditionalFormatting sqref="W12 AI12">
    <cfRule type="cellIs" dxfId="3366" priority="5310" operator="equal">
      <formula>1</formula>
    </cfRule>
    <cfRule type="cellIs" dxfId="3365" priority="5311" operator="equal">
      <formula>3</formula>
    </cfRule>
    <cfRule type="cellIs" dxfId="3364" priority="5312" operator="between">
      <formula>4</formula>
      <formula>5</formula>
    </cfRule>
  </conditionalFormatting>
  <conditionalFormatting sqref="AM12 AW12 BJ12:BK12 CK12">
    <cfRule type="cellIs" dxfId="3363" priority="5304" operator="equal">
      <formula>5</formula>
    </cfRule>
    <cfRule type="cellIs" dxfId="3362" priority="5305" operator="equal">
      <formula>3</formula>
    </cfRule>
    <cfRule type="cellIs" dxfId="3361" priority="5306" operator="equal">
      <formula>1</formula>
    </cfRule>
  </conditionalFormatting>
  <conditionalFormatting sqref="AV12 AZ12 BD12 BL12 BN12">
    <cfRule type="cellIs" dxfId="3360" priority="5294" operator="equal">
      <formula>1</formula>
    </cfRule>
    <cfRule type="cellIs" dxfId="3359" priority="5295" operator="between">
      <formula>2</formula>
      <formula>3</formula>
    </cfRule>
    <cfRule type="cellIs" dxfId="3358" priority="5296" operator="between">
      <formula>5</formula>
      <formula>4</formula>
    </cfRule>
  </conditionalFormatting>
  <conditionalFormatting sqref="AB12">
    <cfRule type="cellIs" dxfId="3357" priority="5343" operator="equal">
      <formula>1</formula>
    </cfRule>
    <cfRule type="cellIs" dxfId="3356" priority="5344" operator="equal">
      <formula>2</formula>
    </cfRule>
    <cfRule type="cellIs" dxfId="3355" priority="5345" operator="equal">
      <formula>3</formula>
    </cfRule>
    <cfRule type="cellIs" dxfId="3354" priority="5346" operator="between">
      <formula>4</formula>
      <formula>5</formula>
    </cfRule>
  </conditionalFormatting>
  <conditionalFormatting sqref="AC12 BQ12 S12">
    <cfRule type="cellIs" dxfId="3353" priority="5313" operator="between">
      <formula>1</formula>
      <formula>2</formula>
    </cfRule>
    <cfRule type="cellIs" dxfId="3352" priority="5314" operator="equal">
      <formula>3</formula>
    </cfRule>
    <cfRule type="cellIs" dxfId="3351" priority="5315" operator="equal">
      <formula>5</formula>
    </cfRule>
  </conditionalFormatting>
  <conditionalFormatting sqref="AO12">
    <cfRule type="cellIs" dxfId="3350" priority="5323" operator="equal">
      <formula>1</formula>
    </cfRule>
    <cfRule type="cellIs" dxfId="3349" priority="5324" operator="between">
      <formula>2</formula>
      <formula>3</formula>
    </cfRule>
    <cfRule type="cellIs" dxfId="3348" priority="5325" operator="between">
      <formula>5</formula>
      <formula>4</formula>
    </cfRule>
  </conditionalFormatting>
  <conditionalFormatting sqref="AN12">
    <cfRule type="cellIs" dxfId="3347" priority="5326" operator="between">
      <formula>1</formula>
      <formula>2</formula>
    </cfRule>
    <cfRule type="cellIs" dxfId="3346" priority="5327" operator="between">
      <formula>3</formula>
      <formula>4</formula>
    </cfRule>
    <cfRule type="cellIs" dxfId="3345" priority="5328" operator="equal">
      <formula>5</formula>
    </cfRule>
  </conditionalFormatting>
  <conditionalFormatting sqref="AP12">
    <cfRule type="cellIs" dxfId="3344" priority="5307" operator="between">
      <formula>5</formula>
      <formula>4</formula>
    </cfRule>
    <cfRule type="cellIs" dxfId="3343" priority="5308" operator="between">
      <formula>3</formula>
      <formula>2</formula>
    </cfRule>
    <cfRule type="cellIs" dxfId="3342" priority="5309" operator="equal">
      <formula>1</formula>
    </cfRule>
  </conditionalFormatting>
  <conditionalFormatting sqref="AQ12 BA12 O12 BF12 BP12">
    <cfRule type="cellIs" dxfId="3341" priority="5320" operator="equal">
      <formula>1</formula>
    </cfRule>
    <cfRule type="cellIs" dxfId="3340" priority="5321" operator="between">
      <formula>2</formula>
      <formula>4</formula>
    </cfRule>
    <cfRule type="cellIs" dxfId="3339" priority="5322" operator="equal">
      <formula>5</formula>
    </cfRule>
  </conditionalFormatting>
  <conditionalFormatting sqref="AR12">
    <cfRule type="cellIs" dxfId="3338" priority="5290" operator="between">
      <formula>5</formula>
      <formula>4</formula>
    </cfRule>
    <cfRule type="cellIs" dxfId="3337" priority="5291" operator="equal">
      <formula>3</formula>
    </cfRule>
    <cfRule type="cellIs" dxfId="3336" priority="5292" operator="equal">
      <formula>2</formula>
    </cfRule>
    <cfRule type="cellIs" dxfId="3335" priority="5293" operator="equal">
      <formula>1</formula>
    </cfRule>
  </conditionalFormatting>
  <conditionalFormatting sqref="AT12">
    <cfRule type="cellIs" dxfId="3334" priority="5286" operator="equal">
      <formula>5</formula>
    </cfRule>
    <cfRule type="cellIs" dxfId="3333" priority="5287" operator="between">
      <formula>3</formula>
      <formula>4</formula>
    </cfRule>
    <cfRule type="cellIs" dxfId="3332" priority="5288" operator="equal">
      <formula>2</formula>
    </cfRule>
    <cfRule type="cellIs" dxfId="3331" priority="5289" operator="equal">
      <formula>1</formula>
    </cfRule>
  </conditionalFormatting>
  <conditionalFormatting sqref="AU12">
    <cfRule type="cellIs" dxfId="3330" priority="5302" operator="equal">
      <formula>1</formula>
    </cfRule>
    <cfRule type="cellIs" dxfId="3329" priority="5303" operator="between">
      <formula>2</formula>
      <formula>3</formula>
    </cfRule>
    <cfRule type="cellIs" dxfId="3328" priority="5316" operator="equal">
      <formula>5</formula>
    </cfRule>
  </conditionalFormatting>
  <conditionalFormatting sqref="AX12">
    <cfRule type="cellIs" dxfId="3327" priority="5299" operator="equal">
      <formula>1</formula>
    </cfRule>
    <cfRule type="cellIs" dxfId="3326" priority="5300" operator="between">
      <formula>3</formula>
      <formula>2</formula>
    </cfRule>
    <cfRule type="cellIs" dxfId="3325" priority="5301" operator="equal">
      <formula>5</formula>
    </cfRule>
  </conditionalFormatting>
  <conditionalFormatting sqref="AY12">
    <cfRule type="cellIs" dxfId="3324" priority="5318" operator="equal">
      <formula>1</formula>
    </cfRule>
    <cfRule type="cellIs" dxfId="3323" priority="5319" operator="equal">
      <formula>5</formula>
    </cfRule>
  </conditionalFormatting>
  <conditionalFormatting sqref="U12">
    <cfRule type="cellIs" dxfId="3322" priority="5285" operator="equal">
      <formula>1</formula>
    </cfRule>
  </conditionalFormatting>
  <conditionalFormatting sqref="U12">
    <cfRule type="cellIs" dxfId="3321" priority="5283" operator="between">
      <formula>4</formula>
      <formula>5</formula>
    </cfRule>
    <cfRule type="cellIs" dxfId="3320" priority="5284" operator="between">
      <formula>2</formula>
      <formula>3</formula>
    </cfRule>
  </conditionalFormatting>
  <conditionalFormatting sqref="Z12">
    <cfRule type="cellIs" dxfId="3319" priority="5329" operator="equal">
      <formula>2</formula>
    </cfRule>
    <cfRule type="cellIs" dxfId="3318" priority="5330" operator="equal">
      <formula>3</formula>
    </cfRule>
    <cfRule type="cellIs" dxfId="3317" priority="5331" operator="equal">
      <formula>4</formula>
    </cfRule>
  </conditionalFormatting>
  <conditionalFormatting sqref="AK12">
    <cfRule type="cellIs" dxfId="3316" priority="5281" operator="equal">
      <formula>4</formula>
    </cfRule>
    <cfRule type="cellIs" dxfId="3315" priority="5282" operator="equal">
      <formula>2</formula>
    </cfRule>
  </conditionalFormatting>
  <conditionalFormatting sqref="BG12">
    <cfRule type="cellIs" dxfId="3314" priority="5280" operator="equal">
      <formula>5</formula>
    </cfRule>
    <cfRule type="cellIs" dxfId="3313" priority="5334" operator="equal">
      <formula>1</formula>
    </cfRule>
    <cfRule type="cellIs" dxfId="3312" priority="5335" operator="equal">
      <formula>2</formula>
    </cfRule>
    <cfRule type="cellIs" dxfId="3311" priority="5336" operator="equal">
      <formula>4</formula>
    </cfRule>
  </conditionalFormatting>
  <conditionalFormatting sqref="BM12">
    <cfRule type="cellIs" dxfId="3310" priority="5279" operator="between">
      <formula>4</formula>
      <formula>5</formula>
    </cfRule>
    <cfRule type="cellIs" dxfId="3309" priority="5297" operator="equal">
      <formula>2</formula>
    </cfRule>
    <cfRule type="cellIs" dxfId="3308" priority="5298" operator="equal">
      <formula>1</formula>
    </cfRule>
  </conditionalFormatting>
  <conditionalFormatting sqref="BS12">
    <cfRule type="cellIs" dxfId="3307" priority="5276" operator="equal">
      <formula>5</formula>
    </cfRule>
    <cfRule type="cellIs" dxfId="3306" priority="5277" operator="between">
      <formula>2</formula>
      <formula>4</formula>
    </cfRule>
    <cfRule type="cellIs" dxfId="3305" priority="5278" operator="equal">
      <formula>1</formula>
    </cfRule>
  </conditionalFormatting>
  <conditionalFormatting sqref="BT12 CG12 BY12:CB12 BV12:BW12 CE12">
    <cfRule type="cellIs" dxfId="3304" priority="5273" operator="between">
      <formula>4</formula>
      <formula>5</formula>
    </cfRule>
    <cfRule type="cellIs" dxfId="3303" priority="5274" operator="between">
      <formula>2</formula>
      <formula>3</formula>
    </cfRule>
    <cfRule type="cellIs" dxfId="3302" priority="5275" operator="equal">
      <formula>1</formula>
    </cfRule>
  </conditionalFormatting>
  <conditionalFormatting sqref="BU12">
    <cfRule type="cellIs" dxfId="3301" priority="5270" operator="between">
      <formula>4</formula>
      <formula>5</formula>
    </cfRule>
    <cfRule type="cellIs" dxfId="3300" priority="5271" operator="equal">
      <formula>3</formula>
    </cfRule>
    <cfRule type="cellIs" dxfId="3299" priority="5272" operator="between">
      <formula>1</formula>
      <formula>2</formula>
    </cfRule>
  </conditionalFormatting>
  <conditionalFormatting sqref="BC11 AH11 X11 P11">
    <cfRule type="cellIs" dxfId="3298" priority="5105" operator="between">
      <formula>1</formula>
      <formula>2</formula>
    </cfRule>
    <cfRule type="cellIs" dxfId="3297" priority="5110" operator="equal">
      <formula>3</formula>
    </cfRule>
    <cfRule type="cellIs" dxfId="3296" priority="5111" operator="between">
      <formula>5</formula>
      <formula>4</formula>
    </cfRule>
  </conditionalFormatting>
  <conditionalFormatting sqref="R11 AJ11 AF11 Y11 T11">
    <cfRule type="cellIs" dxfId="3295" priority="5102" operator="equal">
      <formula>1</formula>
    </cfRule>
    <cfRule type="cellIs" dxfId="3294" priority="5103" operator="equal">
      <formula>3</formula>
    </cfRule>
    <cfRule type="cellIs" dxfId="3293" priority="5104" operator="equal">
      <formula>5</formula>
    </cfRule>
  </conditionalFormatting>
  <conditionalFormatting sqref="G11">
    <cfRule type="cellIs" dxfId="3292" priority="5101" operator="lessThan">
      <formula>4</formula>
    </cfRule>
  </conditionalFormatting>
  <conditionalFormatting sqref="I11">
    <cfRule type="cellIs" dxfId="3291" priority="5100" operator="lessThan">
      <formula>0.25</formula>
    </cfRule>
  </conditionalFormatting>
  <conditionalFormatting sqref="BI11">
    <cfRule type="cellIs" dxfId="3290" priority="5080" operator="between">
      <formula>1</formula>
      <formula>2</formula>
    </cfRule>
    <cfRule type="cellIs" dxfId="3289" priority="5095" operator="equal">
      <formula>5</formula>
    </cfRule>
    <cfRule type="cellIs" dxfId="3288" priority="5096" operator="equal">
      <formula>3</formula>
    </cfRule>
  </conditionalFormatting>
  <conditionalFormatting sqref="AI11 W11">
    <cfRule type="cellIs" dxfId="3287" priority="5073" operator="equal">
      <formula>1</formula>
    </cfRule>
    <cfRule type="cellIs" dxfId="3286" priority="5074" operator="equal">
      <formula>3</formula>
    </cfRule>
    <cfRule type="cellIs" dxfId="3285" priority="5075" operator="between">
      <formula>4</formula>
      <formula>5</formula>
    </cfRule>
  </conditionalFormatting>
  <conditionalFormatting sqref="CK11 BJ11:BK11 AW11 AM11">
    <cfRule type="cellIs" dxfId="3284" priority="5067" operator="equal">
      <formula>5</formula>
    </cfRule>
    <cfRule type="cellIs" dxfId="3283" priority="5068" operator="equal">
      <formula>3</formula>
    </cfRule>
    <cfRule type="cellIs" dxfId="3282" priority="5069" operator="equal">
      <formula>1</formula>
    </cfRule>
  </conditionalFormatting>
  <conditionalFormatting sqref="BN11 BL11 BD11 AZ11 AV11">
    <cfRule type="cellIs" dxfId="3281" priority="5057" operator="equal">
      <formula>1</formula>
    </cfRule>
    <cfRule type="cellIs" dxfId="3280" priority="5058" operator="between">
      <formula>2</formula>
      <formula>3</formula>
    </cfRule>
    <cfRule type="cellIs" dxfId="3279" priority="5059" operator="between">
      <formula>5</formula>
      <formula>4</formula>
    </cfRule>
  </conditionalFormatting>
  <conditionalFormatting sqref="AB11">
    <cfRule type="cellIs" dxfId="3278" priority="5106" operator="equal">
      <formula>1</formula>
    </cfRule>
    <cfRule type="cellIs" dxfId="3277" priority="5107" operator="equal">
      <formula>2</formula>
    </cfRule>
    <cfRule type="cellIs" dxfId="3276" priority="5108" operator="equal">
      <formula>3</formula>
    </cfRule>
    <cfRule type="cellIs" dxfId="3275" priority="5109" operator="between">
      <formula>4</formula>
      <formula>5</formula>
    </cfRule>
  </conditionalFormatting>
  <conditionalFormatting sqref="S11 BQ11">
    <cfRule type="cellIs" dxfId="3274" priority="5076" operator="between">
      <formula>1</formula>
      <formula>2</formula>
    </cfRule>
    <cfRule type="cellIs" dxfId="3273" priority="5077" operator="equal">
      <formula>3</formula>
    </cfRule>
    <cfRule type="cellIs" dxfId="3272" priority="5078" operator="equal">
      <formula>5</formula>
    </cfRule>
  </conditionalFormatting>
  <conditionalFormatting sqref="AO11">
    <cfRule type="cellIs" dxfId="3271" priority="5086" operator="equal">
      <formula>1</formula>
    </cfRule>
    <cfRule type="cellIs" dxfId="3270" priority="5087" operator="between">
      <formula>2</formula>
      <formula>3</formula>
    </cfRule>
    <cfRule type="cellIs" dxfId="3269" priority="5088" operator="between">
      <formula>5</formula>
      <formula>4</formula>
    </cfRule>
  </conditionalFormatting>
  <conditionalFormatting sqref="AN11">
    <cfRule type="cellIs" dxfId="3268" priority="5089" operator="between">
      <formula>1</formula>
      <formula>2</formula>
    </cfRule>
    <cfRule type="cellIs" dxfId="3267" priority="5090" operator="between">
      <formula>3</formula>
      <formula>4</formula>
    </cfRule>
    <cfRule type="cellIs" dxfId="3266" priority="5091" operator="equal">
      <formula>5</formula>
    </cfRule>
  </conditionalFormatting>
  <conditionalFormatting sqref="AP11">
    <cfRule type="cellIs" dxfId="3265" priority="5070" operator="between">
      <formula>5</formula>
      <formula>4</formula>
    </cfRule>
    <cfRule type="cellIs" dxfId="3264" priority="5071" operator="between">
      <formula>3</formula>
      <formula>2</formula>
    </cfRule>
    <cfRule type="cellIs" dxfId="3263" priority="5072" operator="equal">
      <formula>1</formula>
    </cfRule>
  </conditionalFormatting>
  <conditionalFormatting sqref="BP11 BF11 O11 BA11 AQ11">
    <cfRule type="cellIs" dxfId="3262" priority="5083" operator="equal">
      <formula>1</formula>
    </cfRule>
    <cfRule type="cellIs" dxfId="3261" priority="5084" operator="between">
      <formula>2</formula>
      <formula>4</formula>
    </cfRule>
    <cfRule type="cellIs" dxfId="3260" priority="5085" operator="equal">
      <formula>5</formula>
    </cfRule>
  </conditionalFormatting>
  <conditionalFormatting sqref="AR11">
    <cfRule type="cellIs" dxfId="3259" priority="5053" operator="between">
      <formula>5</formula>
      <formula>4</formula>
    </cfRule>
    <cfRule type="cellIs" dxfId="3258" priority="5054" operator="equal">
      <formula>3</formula>
    </cfRule>
    <cfRule type="cellIs" dxfId="3257" priority="5055" operator="equal">
      <formula>2</formula>
    </cfRule>
    <cfRule type="cellIs" dxfId="3256" priority="5056" operator="equal">
      <formula>1</formula>
    </cfRule>
  </conditionalFormatting>
  <conditionalFormatting sqref="AT11">
    <cfRule type="cellIs" dxfId="3255" priority="5049" operator="equal">
      <formula>5</formula>
    </cfRule>
    <cfRule type="cellIs" dxfId="3254" priority="5050" operator="between">
      <formula>3</formula>
      <formula>4</formula>
    </cfRule>
    <cfRule type="cellIs" dxfId="3253" priority="5051" operator="equal">
      <formula>2</formula>
    </cfRule>
    <cfRule type="cellIs" dxfId="3252" priority="5052" operator="equal">
      <formula>1</formula>
    </cfRule>
  </conditionalFormatting>
  <conditionalFormatting sqref="AU11">
    <cfRule type="cellIs" dxfId="3251" priority="5065" operator="equal">
      <formula>1</formula>
    </cfRule>
    <cfRule type="cellIs" dxfId="3250" priority="5066" operator="between">
      <formula>2</formula>
      <formula>3</formula>
    </cfRule>
    <cfRule type="cellIs" dxfId="3249" priority="5079" operator="equal">
      <formula>5</formula>
    </cfRule>
  </conditionalFormatting>
  <conditionalFormatting sqref="AX11">
    <cfRule type="cellIs" dxfId="3248" priority="5062" operator="equal">
      <formula>1</formula>
    </cfRule>
    <cfRule type="cellIs" dxfId="3247" priority="5063" operator="between">
      <formula>3</formula>
      <formula>2</formula>
    </cfRule>
    <cfRule type="cellIs" dxfId="3246" priority="5064" operator="equal">
      <formula>5</formula>
    </cfRule>
  </conditionalFormatting>
  <conditionalFormatting sqref="AY11">
    <cfRule type="cellIs" dxfId="3245" priority="5081" operator="equal">
      <formula>1</formula>
    </cfRule>
    <cfRule type="cellIs" dxfId="3244" priority="5082" operator="equal">
      <formula>5</formula>
    </cfRule>
  </conditionalFormatting>
  <conditionalFormatting sqref="U11">
    <cfRule type="cellIs" dxfId="3243" priority="5048" operator="equal">
      <formula>1</formula>
    </cfRule>
  </conditionalFormatting>
  <conditionalFormatting sqref="U11">
    <cfRule type="cellIs" dxfId="3242" priority="5046" operator="between">
      <formula>4</formula>
      <formula>5</formula>
    </cfRule>
    <cfRule type="cellIs" dxfId="3241" priority="5047" operator="between">
      <formula>2</formula>
      <formula>3</formula>
    </cfRule>
  </conditionalFormatting>
  <conditionalFormatting sqref="Z11">
    <cfRule type="cellIs" dxfId="3240" priority="5092" operator="equal">
      <formula>2</formula>
    </cfRule>
    <cfRule type="cellIs" dxfId="3239" priority="5093" operator="equal">
      <formula>3</formula>
    </cfRule>
    <cfRule type="cellIs" dxfId="3238" priority="5094" operator="equal">
      <formula>4</formula>
    </cfRule>
  </conditionalFormatting>
  <conditionalFormatting sqref="AK11">
    <cfRule type="cellIs" dxfId="3237" priority="5044" operator="equal">
      <formula>4</formula>
    </cfRule>
    <cfRule type="cellIs" dxfId="3236" priority="5045" operator="equal">
      <formula>2</formula>
    </cfRule>
  </conditionalFormatting>
  <conditionalFormatting sqref="BG11">
    <cfRule type="cellIs" dxfId="3235" priority="5043" operator="equal">
      <formula>5</formula>
    </cfRule>
    <cfRule type="cellIs" dxfId="3234" priority="5097" operator="equal">
      <formula>1</formula>
    </cfRule>
    <cfRule type="cellIs" dxfId="3233" priority="5098" operator="equal">
      <formula>2</formula>
    </cfRule>
    <cfRule type="cellIs" dxfId="3232" priority="5099" operator="equal">
      <formula>4</formula>
    </cfRule>
  </conditionalFormatting>
  <conditionalFormatting sqref="BM11">
    <cfRule type="cellIs" dxfId="3231" priority="5042" operator="between">
      <formula>4</formula>
      <formula>5</formula>
    </cfRule>
    <cfRule type="cellIs" dxfId="3230" priority="5060" operator="equal">
      <formula>2</formula>
    </cfRule>
    <cfRule type="cellIs" dxfId="3229" priority="5061" operator="equal">
      <formula>1</formula>
    </cfRule>
  </conditionalFormatting>
  <conditionalFormatting sqref="BS11">
    <cfRule type="cellIs" dxfId="3228" priority="5039" operator="equal">
      <formula>5</formula>
    </cfRule>
    <cfRule type="cellIs" dxfId="3227" priority="5040" operator="between">
      <formula>2</formula>
      <formula>4</formula>
    </cfRule>
    <cfRule type="cellIs" dxfId="3226" priority="5041" operator="equal">
      <formula>1</formula>
    </cfRule>
  </conditionalFormatting>
  <conditionalFormatting sqref="CE11 BV11:BW11 BY11:CB11 CG11 BT11">
    <cfRule type="cellIs" dxfId="3225" priority="5036" operator="between">
      <formula>4</formula>
      <formula>5</formula>
    </cfRule>
    <cfRule type="cellIs" dxfId="3224" priority="5037" operator="between">
      <formula>2</formula>
      <formula>3</formula>
    </cfRule>
    <cfRule type="cellIs" dxfId="3223" priority="5038" operator="equal">
      <formula>1</formula>
    </cfRule>
  </conditionalFormatting>
  <conditionalFormatting sqref="BU11">
    <cfRule type="cellIs" dxfId="3222" priority="5033" operator="between">
      <formula>4</formula>
      <formula>5</formula>
    </cfRule>
    <cfRule type="cellIs" dxfId="3221" priority="5034" operator="equal">
      <formula>3</formula>
    </cfRule>
    <cfRule type="cellIs" dxfId="3220" priority="5035" operator="between">
      <formula>1</formula>
      <formula>2</formula>
    </cfRule>
  </conditionalFormatting>
  <conditionalFormatting sqref="P13 X13 AH13 BC13">
    <cfRule type="cellIs" dxfId="3219" priority="5026" operator="between">
      <formula>1</formula>
      <formula>2</formula>
    </cfRule>
    <cfRule type="cellIs" dxfId="3218" priority="5031" operator="equal">
      <formula>3</formula>
    </cfRule>
    <cfRule type="cellIs" dxfId="3217" priority="5032" operator="between">
      <formula>5</formula>
      <formula>4</formula>
    </cfRule>
  </conditionalFormatting>
  <conditionalFormatting sqref="T13 Y13 AF13 AJ13 R13">
    <cfRule type="cellIs" dxfId="3216" priority="5023" operator="equal">
      <formula>1</formula>
    </cfRule>
    <cfRule type="cellIs" dxfId="3215" priority="5024" operator="equal">
      <formula>3</formula>
    </cfRule>
    <cfRule type="cellIs" dxfId="3214" priority="5025" operator="equal">
      <formula>5</formula>
    </cfRule>
  </conditionalFormatting>
  <conditionalFormatting sqref="G13">
    <cfRule type="cellIs" dxfId="3213" priority="5022" operator="lessThan">
      <formula>4</formula>
    </cfRule>
  </conditionalFormatting>
  <conditionalFormatting sqref="I13">
    <cfRule type="cellIs" dxfId="3212" priority="5021" operator="lessThan">
      <formula>0.25</formula>
    </cfRule>
  </conditionalFormatting>
  <conditionalFormatting sqref="BI13">
    <cfRule type="cellIs" dxfId="3211" priority="5001" operator="between">
      <formula>1</formula>
      <formula>2</formula>
    </cfRule>
    <cfRule type="cellIs" dxfId="3210" priority="5016" operator="equal">
      <formula>5</formula>
    </cfRule>
    <cfRule type="cellIs" dxfId="3209" priority="5017" operator="equal">
      <formula>3</formula>
    </cfRule>
  </conditionalFormatting>
  <conditionalFormatting sqref="W13 AI13">
    <cfRule type="cellIs" dxfId="3208" priority="4994" operator="equal">
      <formula>1</formula>
    </cfRule>
    <cfRule type="cellIs" dxfId="3207" priority="4995" operator="equal">
      <formula>3</formula>
    </cfRule>
    <cfRule type="cellIs" dxfId="3206" priority="4996" operator="between">
      <formula>4</formula>
      <formula>5</formula>
    </cfRule>
  </conditionalFormatting>
  <conditionalFormatting sqref="AM13 AW13 BJ13:BK13 CK13">
    <cfRule type="cellIs" dxfId="3205" priority="4988" operator="equal">
      <formula>5</formula>
    </cfRule>
    <cfRule type="cellIs" dxfId="3204" priority="4989" operator="equal">
      <formula>3</formula>
    </cfRule>
    <cfRule type="cellIs" dxfId="3203" priority="4990" operator="equal">
      <formula>1</formula>
    </cfRule>
  </conditionalFormatting>
  <conditionalFormatting sqref="AV13 AZ13 BD13 BL13 BN13">
    <cfRule type="cellIs" dxfId="3202" priority="4978" operator="equal">
      <formula>1</formula>
    </cfRule>
    <cfRule type="cellIs" dxfId="3201" priority="4979" operator="between">
      <formula>2</formula>
      <formula>3</formula>
    </cfRule>
    <cfRule type="cellIs" dxfId="3200" priority="4980" operator="between">
      <formula>5</formula>
      <formula>4</formula>
    </cfRule>
  </conditionalFormatting>
  <conditionalFormatting sqref="AB13">
    <cfRule type="cellIs" dxfId="3199" priority="5027" operator="equal">
      <formula>1</formula>
    </cfRule>
    <cfRule type="cellIs" dxfId="3198" priority="5028" operator="equal">
      <formula>2</formula>
    </cfRule>
    <cfRule type="cellIs" dxfId="3197" priority="5029" operator="equal">
      <formula>3</formula>
    </cfRule>
    <cfRule type="cellIs" dxfId="3196" priority="5030" operator="between">
      <formula>4</formula>
      <formula>5</formula>
    </cfRule>
  </conditionalFormatting>
  <conditionalFormatting sqref="BQ13 S13">
    <cfRule type="cellIs" dxfId="3195" priority="4997" operator="between">
      <formula>1</formula>
      <formula>2</formula>
    </cfRule>
    <cfRule type="cellIs" dxfId="3194" priority="4998" operator="equal">
      <formula>3</formula>
    </cfRule>
    <cfRule type="cellIs" dxfId="3193" priority="4999" operator="equal">
      <formula>5</formula>
    </cfRule>
  </conditionalFormatting>
  <conditionalFormatting sqref="AO13">
    <cfRule type="cellIs" dxfId="3192" priority="5007" operator="equal">
      <formula>1</formula>
    </cfRule>
    <cfRule type="cellIs" dxfId="3191" priority="5008" operator="between">
      <formula>2</formula>
      <formula>3</formula>
    </cfRule>
    <cfRule type="cellIs" dxfId="3190" priority="5009" operator="between">
      <formula>5</formula>
      <formula>4</formula>
    </cfRule>
  </conditionalFormatting>
  <conditionalFormatting sqref="AN13">
    <cfRule type="cellIs" dxfId="3189" priority="5010" operator="between">
      <formula>1</formula>
      <formula>2</formula>
    </cfRule>
    <cfRule type="cellIs" dxfId="3188" priority="5011" operator="between">
      <formula>3</formula>
      <formula>4</formula>
    </cfRule>
    <cfRule type="cellIs" dxfId="3187" priority="5012" operator="equal">
      <formula>5</formula>
    </cfRule>
  </conditionalFormatting>
  <conditionalFormatting sqref="AP13">
    <cfRule type="cellIs" dxfId="3186" priority="4991" operator="between">
      <formula>5</formula>
      <formula>4</formula>
    </cfRule>
    <cfRule type="cellIs" dxfId="3185" priority="4992" operator="between">
      <formula>3</formula>
      <formula>2</formula>
    </cfRule>
    <cfRule type="cellIs" dxfId="3184" priority="4993" operator="equal">
      <formula>1</formula>
    </cfRule>
  </conditionalFormatting>
  <conditionalFormatting sqref="AQ13 BA13 O13 BF13 BP13">
    <cfRule type="cellIs" dxfId="3183" priority="5004" operator="equal">
      <formula>1</formula>
    </cfRule>
    <cfRule type="cellIs" dxfId="3182" priority="5005" operator="between">
      <formula>2</formula>
      <formula>4</formula>
    </cfRule>
    <cfRule type="cellIs" dxfId="3181" priority="5006" operator="equal">
      <formula>5</formula>
    </cfRule>
  </conditionalFormatting>
  <conditionalFormatting sqref="AR13">
    <cfRule type="cellIs" dxfId="3180" priority="4974" operator="between">
      <formula>5</formula>
      <formula>4</formula>
    </cfRule>
    <cfRule type="cellIs" dxfId="3179" priority="4975" operator="equal">
      <formula>3</formula>
    </cfRule>
    <cfRule type="cellIs" dxfId="3178" priority="4976" operator="equal">
      <formula>2</formula>
    </cfRule>
    <cfRule type="cellIs" dxfId="3177" priority="4977" operator="equal">
      <formula>1</formula>
    </cfRule>
  </conditionalFormatting>
  <conditionalFormatting sqref="AT13">
    <cfRule type="cellIs" dxfId="3176" priority="4970" operator="equal">
      <formula>5</formula>
    </cfRule>
    <cfRule type="cellIs" dxfId="3175" priority="4971" operator="between">
      <formula>3</formula>
      <formula>4</formula>
    </cfRule>
    <cfRule type="cellIs" dxfId="3174" priority="4972" operator="equal">
      <formula>2</formula>
    </cfRule>
    <cfRule type="cellIs" dxfId="3173" priority="4973" operator="equal">
      <formula>1</formula>
    </cfRule>
  </conditionalFormatting>
  <conditionalFormatting sqref="AU13">
    <cfRule type="cellIs" dxfId="3172" priority="4986" operator="equal">
      <formula>1</formula>
    </cfRule>
    <cfRule type="cellIs" dxfId="3171" priority="4987" operator="between">
      <formula>2</formula>
      <formula>3</formula>
    </cfRule>
    <cfRule type="cellIs" dxfId="3170" priority="5000" operator="equal">
      <formula>5</formula>
    </cfRule>
  </conditionalFormatting>
  <conditionalFormatting sqref="AX13">
    <cfRule type="cellIs" dxfId="3169" priority="4983" operator="equal">
      <formula>1</formula>
    </cfRule>
    <cfRule type="cellIs" dxfId="3168" priority="4984" operator="between">
      <formula>3</formula>
      <formula>2</formula>
    </cfRule>
    <cfRule type="cellIs" dxfId="3167" priority="4985" operator="equal">
      <formula>5</formula>
    </cfRule>
  </conditionalFormatting>
  <conditionalFormatting sqref="AY13">
    <cfRule type="cellIs" dxfId="3166" priority="5002" operator="equal">
      <formula>1</formula>
    </cfRule>
    <cfRule type="cellIs" dxfId="3165" priority="5003" operator="equal">
      <formula>5</formula>
    </cfRule>
  </conditionalFormatting>
  <conditionalFormatting sqref="U13">
    <cfRule type="cellIs" dxfId="3164" priority="4969" operator="equal">
      <formula>1</formula>
    </cfRule>
  </conditionalFormatting>
  <conditionalFormatting sqref="U13">
    <cfRule type="cellIs" dxfId="3163" priority="4967" operator="between">
      <formula>4</formula>
      <formula>5</formula>
    </cfRule>
    <cfRule type="cellIs" dxfId="3162" priority="4968" operator="between">
      <formula>2</formula>
      <formula>3</formula>
    </cfRule>
  </conditionalFormatting>
  <conditionalFormatting sqref="Z13">
    <cfRule type="cellIs" dxfId="3161" priority="5013" operator="equal">
      <formula>2</formula>
    </cfRule>
    <cfRule type="cellIs" dxfId="3160" priority="5014" operator="equal">
      <formula>3</formula>
    </cfRule>
    <cfRule type="cellIs" dxfId="3159" priority="5015" operator="equal">
      <formula>4</formula>
    </cfRule>
  </conditionalFormatting>
  <conditionalFormatting sqref="AK13">
    <cfRule type="cellIs" dxfId="3158" priority="4965" operator="equal">
      <formula>4</formula>
    </cfRule>
    <cfRule type="cellIs" dxfId="3157" priority="4966" operator="equal">
      <formula>2</formula>
    </cfRule>
  </conditionalFormatting>
  <conditionalFormatting sqref="BG13">
    <cfRule type="cellIs" dxfId="3156" priority="4964" operator="equal">
      <formula>5</formula>
    </cfRule>
    <cfRule type="cellIs" dxfId="3155" priority="5018" operator="equal">
      <formula>1</formula>
    </cfRule>
    <cfRule type="cellIs" dxfId="3154" priority="5019" operator="equal">
      <formula>2</formula>
    </cfRule>
    <cfRule type="cellIs" dxfId="3153" priority="5020" operator="equal">
      <formula>4</formula>
    </cfRule>
  </conditionalFormatting>
  <conditionalFormatting sqref="BM13">
    <cfRule type="cellIs" dxfId="3152" priority="4963" operator="between">
      <formula>4</formula>
      <formula>5</formula>
    </cfRule>
    <cfRule type="cellIs" dxfId="3151" priority="4981" operator="equal">
      <formula>2</formula>
    </cfRule>
    <cfRule type="cellIs" dxfId="3150" priority="4982" operator="equal">
      <formula>1</formula>
    </cfRule>
  </conditionalFormatting>
  <conditionalFormatting sqref="BS13">
    <cfRule type="cellIs" dxfId="3149" priority="4960" operator="equal">
      <formula>5</formula>
    </cfRule>
    <cfRule type="cellIs" dxfId="3148" priority="4961" operator="between">
      <formula>2</formula>
      <formula>4</formula>
    </cfRule>
    <cfRule type="cellIs" dxfId="3147" priority="4962" operator="equal">
      <formula>1</formula>
    </cfRule>
  </conditionalFormatting>
  <conditionalFormatting sqref="BT13 CG13 BY13:CB13 BV13:BW13 CE13">
    <cfRule type="cellIs" dxfId="3146" priority="4957" operator="between">
      <formula>4</formula>
      <formula>5</formula>
    </cfRule>
    <cfRule type="cellIs" dxfId="3145" priority="4958" operator="between">
      <formula>2</formula>
      <formula>3</formula>
    </cfRule>
    <cfRule type="cellIs" dxfId="3144" priority="4959" operator="equal">
      <formula>1</formula>
    </cfRule>
  </conditionalFormatting>
  <conditionalFormatting sqref="BU13">
    <cfRule type="cellIs" dxfId="3143" priority="4954" operator="between">
      <formula>4</formula>
      <formula>5</formula>
    </cfRule>
    <cfRule type="cellIs" dxfId="3142" priority="4955" operator="equal">
      <formula>3</formula>
    </cfRule>
    <cfRule type="cellIs" dxfId="3141" priority="4956" operator="between">
      <formula>1</formula>
      <formula>2</formula>
    </cfRule>
  </conditionalFormatting>
  <conditionalFormatting sqref="BC10 AH10 X10 P10">
    <cfRule type="cellIs" dxfId="3140" priority="4947" operator="between">
      <formula>1</formula>
      <formula>2</formula>
    </cfRule>
    <cfRule type="cellIs" dxfId="3139" priority="4952" operator="equal">
      <formula>3</formula>
    </cfRule>
    <cfRule type="cellIs" dxfId="3138" priority="4953" operator="between">
      <formula>5</formula>
      <formula>4</formula>
    </cfRule>
  </conditionalFormatting>
  <conditionalFormatting sqref="R10 AJ10 AF10 Y10 T10">
    <cfRule type="cellIs" dxfId="3137" priority="4944" operator="equal">
      <formula>1</formula>
    </cfRule>
    <cfRule type="cellIs" dxfId="3136" priority="4945" operator="equal">
      <formula>3</formula>
    </cfRule>
    <cfRule type="cellIs" dxfId="3135" priority="4946" operator="equal">
      <formula>5</formula>
    </cfRule>
  </conditionalFormatting>
  <conditionalFormatting sqref="G10">
    <cfRule type="cellIs" dxfId="3134" priority="4943" operator="lessThan">
      <formula>4</formula>
    </cfRule>
  </conditionalFormatting>
  <conditionalFormatting sqref="I10">
    <cfRule type="cellIs" dxfId="3133" priority="4942" operator="lessThan">
      <formula>0.25</formula>
    </cfRule>
  </conditionalFormatting>
  <conditionalFormatting sqref="BI10">
    <cfRule type="cellIs" dxfId="3132" priority="4922" operator="between">
      <formula>1</formula>
      <formula>2</formula>
    </cfRule>
    <cfRule type="cellIs" dxfId="3131" priority="4937" operator="equal">
      <formula>5</formula>
    </cfRule>
    <cfRule type="cellIs" dxfId="3130" priority="4938" operator="equal">
      <formula>3</formula>
    </cfRule>
  </conditionalFormatting>
  <conditionalFormatting sqref="AI10 W10">
    <cfRule type="cellIs" dxfId="3129" priority="4915" operator="equal">
      <formula>1</formula>
    </cfRule>
    <cfRule type="cellIs" dxfId="3128" priority="4916" operator="equal">
      <formula>3</formula>
    </cfRule>
    <cfRule type="cellIs" dxfId="3127" priority="4917" operator="between">
      <formula>4</formula>
      <formula>5</formula>
    </cfRule>
  </conditionalFormatting>
  <conditionalFormatting sqref="CK10 BJ10:BK10 AW10 AM10">
    <cfRule type="cellIs" dxfId="3126" priority="4909" operator="equal">
      <formula>5</formula>
    </cfRule>
    <cfRule type="cellIs" dxfId="3125" priority="4910" operator="equal">
      <formula>3</formula>
    </cfRule>
    <cfRule type="cellIs" dxfId="3124" priority="4911" operator="equal">
      <formula>1</formula>
    </cfRule>
  </conditionalFormatting>
  <conditionalFormatting sqref="BN10 BL10 BD10 AZ10 AV10">
    <cfRule type="cellIs" dxfId="3123" priority="4899" operator="equal">
      <formula>1</formula>
    </cfRule>
    <cfRule type="cellIs" dxfId="3122" priority="4900" operator="between">
      <formula>2</formula>
      <formula>3</formula>
    </cfRule>
    <cfRule type="cellIs" dxfId="3121" priority="4901" operator="between">
      <formula>5</formula>
      <formula>4</formula>
    </cfRule>
  </conditionalFormatting>
  <conditionalFormatting sqref="AB10">
    <cfRule type="cellIs" dxfId="3120" priority="4948" operator="equal">
      <formula>1</formula>
    </cfRule>
    <cfRule type="cellIs" dxfId="3119" priority="4949" operator="equal">
      <formula>2</formula>
    </cfRule>
    <cfRule type="cellIs" dxfId="3118" priority="4950" operator="equal">
      <formula>3</formula>
    </cfRule>
    <cfRule type="cellIs" dxfId="3117" priority="4951" operator="between">
      <formula>4</formula>
      <formula>5</formula>
    </cfRule>
  </conditionalFormatting>
  <conditionalFormatting sqref="AC10 S10 BQ10">
    <cfRule type="cellIs" dxfId="3116" priority="4918" operator="between">
      <formula>1</formula>
      <formula>2</formula>
    </cfRule>
    <cfRule type="cellIs" dxfId="3115" priority="4919" operator="equal">
      <formula>3</formula>
    </cfRule>
    <cfRule type="cellIs" dxfId="3114" priority="4920" operator="equal">
      <formula>5</formula>
    </cfRule>
  </conditionalFormatting>
  <conditionalFormatting sqref="AO10">
    <cfRule type="cellIs" dxfId="3113" priority="4928" operator="equal">
      <formula>1</formula>
    </cfRule>
    <cfRule type="cellIs" dxfId="3112" priority="4929" operator="between">
      <formula>2</formula>
      <formula>3</formula>
    </cfRule>
    <cfRule type="cellIs" dxfId="3111" priority="4930" operator="between">
      <formula>5</formula>
      <formula>4</formula>
    </cfRule>
  </conditionalFormatting>
  <conditionalFormatting sqref="AN10">
    <cfRule type="cellIs" dxfId="3110" priority="4931" operator="between">
      <formula>1</formula>
      <formula>2</formula>
    </cfRule>
    <cfRule type="cellIs" dxfId="3109" priority="4932" operator="between">
      <formula>3</formula>
      <formula>4</formula>
    </cfRule>
    <cfRule type="cellIs" dxfId="3108" priority="4933" operator="equal">
      <formula>5</formula>
    </cfRule>
  </conditionalFormatting>
  <conditionalFormatting sqref="AP10">
    <cfRule type="cellIs" dxfId="3107" priority="4912" operator="between">
      <formula>5</formula>
      <formula>4</formula>
    </cfRule>
    <cfRule type="cellIs" dxfId="3106" priority="4913" operator="between">
      <formula>3</formula>
      <formula>2</formula>
    </cfRule>
    <cfRule type="cellIs" dxfId="3105" priority="4914" operator="equal">
      <formula>1</formula>
    </cfRule>
  </conditionalFormatting>
  <conditionalFormatting sqref="BP10 BF10 O10 BA10 AQ10">
    <cfRule type="cellIs" dxfId="3104" priority="4925" operator="equal">
      <formula>1</formula>
    </cfRule>
    <cfRule type="cellIs" dxfId="3103" priority="4926" operator="between">
      <formula>2</formula>
      <formula>4</formula>
    </cfRule>
    <cfRule type="cellIs" dxfId="3102" priority="4927" operator="equal">
      <formula>5</formula>
    </cfRule>
  </conditionalFormatting>
  <conditionalFormatting sqref="AR10">
    <cfRule type="cellIs" dxfId="3101" priority="4895" operator="between">
      <formula>5</formula>
      <formula>4</formula>
    </cfRule>
    <cfRule type="cellIs" dxfId="3100" priority="4896" operator="equal">
      <formula>3</formula>
    </cfRule>
    <cfRule type="cellIs" dxfId="3099" priority="4897" operator="equal">
      <formula>2</formula>
    </cfRule>
    <cfRule type="cellIs" dxfId="3098" priority="4898" operator="equal">
      <formula>1</formula>
    </cfRule>
  </conditionalFormatting>
  <conditionalFormatting sqref="AT10">
    <cfRule type="cellIs" dxfId="3097" priority="4891" operator="equal">
      <formula>5</formula>
    </cfRule>
    <cfRule type="cellIs" dxfId="3096" priority="4892" operator="between">
      <formula>3</formula>
      <formula>4</formula>
    </cfRule>
    <cfRule type="cellIs" dxfId="3095" priority="4893" operator="equal">
      <formula>2</formula>
    </cfRule>
    <cfRule type="cellIs" dxfId="3094" priority="4894" operator="equal">
      <formula>1</formula>
    </cfRule>
  </conditionalFormatting>
  <conditionalFormatting sqref="AU10">
    <cfRule type="cellIs" dxfId="3093" priority="4907" operator="equal">
      <formula>1</formula>
    </cfRule>
    <cfRule type="cellIs" dxfId="3092" priority="4908" operator="between">
      <formula>2</formula>
      <formula>3</formula>
    </cfRule>
    <cfRule type="cellIs" dxfId="3091" priority="4921" operator="equal">
      <formula>5</formula>
    </cfRule>
  </conditionalFormatting>
  <conditionalFormatting sqref="AX10">
    <cfRule type="cellIs" dxfId="3090" priority="4904" operator="equal">
      <formula>1</formula>
    </cfRule>
    <cfRule type="cellIs" dxfId="3089" priority="4905" operator="between">
      <formula>3</formula>
      <formula>2</formula>
    </cfRule>
    <cfRule type="cellIs" dxfId="3088" priority="4906" operator="equal">
      <formula>5</formula>
    </cfRule>
  </conditionalFormatting>
  <conditionalFormatting sqref="AY10">
    <cfRule type="cellIs" dxfId="3087" priority="4923" operator="equal">
      <formula>1</formula>
    </cfRule>
    <cfRule type="cellIs" dxfId="3086" priority="4924" operator="equal">
      <formula>5</formula>
    </cfRule>
  </conditionalFormatting>
  <conditionalFormatting sqref="U10">
    <cfRule type="cellIs" dxfId="3085" priority="4890" operator="equal">
      <formula>1</formula>
    </cfRule>
  </conditionalFormatting>
  <conditionalFormatting sqref="U10">
    <cfRule type="cellIs" dxfId="3084" priority="4888" operator="between">
      <formula>4</formula>
      <formula>5</formula>
    </cfRule>
    <cfRule type="cellIs" dxfId="3083" priority="4889" operator="between">
      <formula>2</formula>
      <formula>3</formula>
    </cfRule>
  </conditionalFormatting>
  <conditionalFormatting sqref="Z10">
    <cfRule type="cellIs" dxfId="3082" priority="4934" operator="equal">
      <formula>2</formula>
    </cfRule>
    <cfRule type="cellIs" dxfId="3081" priority="4935" operator="equal">
      <formula>3</formula>
    </cfRule>
    <cfRule type="cellIs" dxfId="3080" priority="4936" operator="equal">
      <formula>4</formula>
    </cfRule>
  </conditionalFormatting>
  <conditionalFormatting sqref="AK10">
    <cfRule type="cellIs" dxfId="3079" priority="4886" operator="equal">
      <formula>4</formula>
    </cfRule>
    <cfRule type="cellIs" dxfId="3078" priority="4887" operator="equal">
      <formula>2</formula>
    </cfRule>
  </conditionalFormatting>
  <conditionalFormatting sqref="BG10">
    <cfRule type="cellIs" dxfId="3077" priority="4885" operator="equal">
      <formula>5</formula>
    </cfRule>
    <cfRule type="cellIs" dxfId="3076" priority="4939" operator="equal">
      <formula>1</formula>
    </cfRule>
    <cfRule type="cellIs" dxfId="3075" priority="4940" operator="equal">
      <formula>2</formula>
    </cfRule>
    <cfRule type="cellIs" dxfId="3074" priority="4941" operator="equal">
      <formula>4</formula>
    </cfRule>
  </conditionalFormatting>
  <conditionalFormatting sqref="BM10">
    <cfRule type="cellIs" dxfId="3073" priority="4884" operator="between">
      <formula>4</formula>
      <formula>5</formula>
    </cfRule>
    <cfRule type="cellIs" dxfId="3072" priority="4902" operator="equal">
      <formula>2</formula>
    </cfRule>
    <cfRule type="cellIs" dxfId="3071" priority="4903" operator="equal">
      <formula>1</formula>
    </cfRule>
  </conditionalFormatting>
  <conditionalFormatting sqref="BS10">
    <cfRule type="cellIs" dxfId="3070" priority="4881" operator="equal">
      <formula>5</formula>
    </cfRule>
    <cfRule type="cellIs" dxfId="3069" priority="4882" operator="between">
      <formula>2</formula>
      <formula>4</formula>
    </cfRule>
    <cfRule type="cellIs" dxfId="3068" priority="4883" operator="equal">
      <formula>1</formula>
    </cfRule>
  </conditionalFormatting>
  <conditionalFormatting sqref="CE10 BV10:BW10 BY10:CB10 CG10 BT10">
    <cfRule type="cellIs" dxfId="3067" priority="4878" operator="between">
      <formula>4</formula>
      <formula>5</formula>
    </cfRule>
    <cfRule type="cellIs" dxfId="3066" priority="4879" operator="between">
      <formula>2</formula>
      <formula>3</formula>
    </cfRule>
    <cfRule type="cellIs" dxfId="3065" priority="4880" operator="equal">
      <formula>1</formula>
    </cfRule>
  </conditionalFormatting>
  <conditionalFormatting sqref="BU10">
    <cfRule type="cellIs" dxfId="3064" priority="4875" operator="between">
      <formula>4</formula>
      <formula>5</formula>
    </cfRule>
    <cfRule type="cellIs" dxfId="3063" priority="4876" operator="equal">
      <formula>3</formula>
    </cfRule>
    <cfRule type="cellIs" dxfId="3062" priority="4877" operator="between">
      <formula>1</formula>
      <formula>2</formula>
    </cfRule>
  </conditionalFormatting>
  <conditionalFormatting sqref="P9 X9 AH9 BC9">
    <cfRule type="cellIs" dxfId="3061" priority="4868" operator="between">
      <formula>1</formula>
      <formula>2</formula>
    </cfRule>
    <cfRule type="cellIs" dxfId="3060" priority="4873" operator="equal">
      <formula>3</formula>
    </cfRule>
    <cfRule type="cellIs" dxfId="3059" priority="4874" operator="between">
      <formula>5</formula>
      <formula>4</formula>
    </cfRule>
  </conditionalFormatting>
  <conditionalFormatting sqref="T9 Y9 AF9 AJ9 R9">
    <cfRule type="cellIs" dxfId="3058" priority="4865" operator="equal">
      <formula>1</formula>
    </cfRule>
    <cfRule type="cellIs" dxfId="3057" priority="4866" operator="equal">
      <formula>3</formula>
    </cfRule>
    <cfRule type="cellIs" dxfId="3056" priority="4867" operator="equal">
      <formula>5</formula>
    </cfRule>
  </conditionalFormatting>
  <conditionalFormatting sqref="G9">
    <cfRule type="cellIs" dxfId="3055" priority="4864" operator="lessThan">
      <formula>4</formula>
    </cfRule>
  </conditionalFormatting>
  <conditionalFormatting sqref="I9">
    <cfRule type="cellIs" dxfId="3054" priority="4863" operator="lessThan">
      <formula>0.25</formula>
    </cfRule>
  </conditionalFormatting>
  <conditionalFormatting sqref="BI9">
    <cfRule type="cellIs" dxfId="3053" priority="4843" operator="between">
      <formula>1</formula>
      <formula>2</formula>
    </cfRule>
    <cfRule type="cellIs" dxfId="3052" priority="4858" operator="equal">
      <formula>5</formula>
    </cfRule>
    <cfRule type="cellIs" dxfId="3051" priority="4859" operator="equal">
      <formula>3</formula>
    </cfRule>
  </conditionalFormatting>
  <conditionalFormatting sqref="W9 AI9">
    <cfRule type="cellIs" dxfId="3050" priority="4836" operator="equal">
      <formula>1</formula>
    </cfRule>
    <cfRule type="cellIs" dxfId="3049" priority="4837" operator="equal">
      <formula>3</formula>
    </cfRule>
    <cfRule type="cellIs" dxfId="3048" priority="4838" operator="between">
      <formula>4</formula>
      <formula>5</formula>
    </cfRule>
  </conditionalFormatting>
  <conditionalFormatting sqref="AM9 AW9 BJ9:BK9 CK9">
    <cfRule type="cellIs" dxfId="3047" priority="4830" operator="equal">
      <formula>5</formula>
    </cfRule>
    <cfRule type="cellIs" dxfId="3046" priority="4831" operator="equal">
      <formula>3</formula>
    </cfRule>
    <cfRule type="cellIs" dxfId="3045" priority="4832" operator="equal">
      <formula>1</formula>
    </cfRule>
  </conditionalFormatting>
  <conditionalFormatting sqref="AV9 AZ9 BD9 BL9 BN9">
    <cfRule type="cellIs" dxfId="3044" priority="4820" operator="equal">
      <formula>1</formula>
    </cfRule>
    <cfRule type="cellIs" dxfId="3043" priority="4821" operator="between">
      <formula>2</formula>
      <formula>3</formula>
    </cfRule>
    <cfRule type="cellIs" dxfId="3042" priority="4822" operator="between">
      <formula>5</formula>
      <formula>4</formula>
    </cfRule>
  </conditionalFormatting>
  <conditionalFormatting sqref="AB9">
    <cfRule type="cellIs" dxfId="3041" priority="4869" operator="equal">
      <formula>1</formula>
    </cfRule>
    <cfRule type="cellIs" dxfId="3040" priority="4870" operator="equal">
      <formula>2</formula>
    </cfRule>
    <cfRule type="cellIs" dxfId="3039" priority="4871" operator="equal">
      <formula>3</formula>
    </cfRule>
    <cfRule type="cellIs" dxfId="3038" priority="4872" operator="between">
      <formula>4</formula>
      <formula>5</formula>
    </cfRule>
  </conditionalFormatting>
  <conditionalFormatting sqref="AC9 BQ9 S9">
    <cfRule type="cellIs" dxfId="3037" priority="4839" operator="between">
      <formula>1</formula>
      <formula>2</formula>
    </cfRule>
    <cfRule type="cellIs" dxfId="3036" priority="4840" operator="equal">
      <formula>3</formula>
    </cfRule>
    <cfRule type="cellIs" dxfId="3035" priority="4841" operator="equal">
      <formula>5</formula>
    </cfRule>
  </conditionalFormatting>
  <conditionalFormatting sqref="AO9">
    <cfRule type="cellIs" dxfId="3034" priority="4849" operator="equal">
      <formula>1</formula>
    </cfRule>
    <cfRule type="cellIs" dxfId="3033" priority="4850" operator="between">
      <formula>2</formula>
      <formula>3</formula>
    </cfRule>
    <cfRule type="cellIs" dxfId="3032" priority="4851" operator="between">
      <formula>5</formula>
      <formula>4</formula>
    </cfRule>
  </conditionalFormatting>
  <conditionalFormatting sqref="AN9">
    <cfRule type="cellIs" dxfId="3031" priority="4852" operator="between">
      <formula>1</formula>
      <formula>2</formula>
    </cfRule>
    <cfRule type="cellIs" dxfId="3030" priority="4853" operator="between">
      <formula>3</formula>
      <formula>4</formula>
    </cfRule>
    <cfRule type="cellIs" dxfId="3029" priority="4854" operator="equal">
      <formula>5</formula>
    </cfRule>
  </conditionalFormatting>
  <conditionalFormatting sqref="AP9">
    <cfRule type="cellIs" dxfId="3028" priority="4833" operator="between">
      <formula>5</formula>
      <formula>4</formula>
    </cfRule>
    <cfRule type="cellIs" dxfId="3027" priority="4834" operator="between">
      <formula>3</formula>
      <formula>2</formula>
    </cfRule>
    <cfRule type="cellIs" dxfId="3026" priority="4835" operator="equal">
      <formula>1</formula>
    </cfRule>
  </conditionalFormatting>
  <conditionalFormatting sqref="AQ9 BA9 O9 BF9 BP9">
    <cfRule type="cellIs" dxfId="3025" priority="4846" operator="equal">
      <formula>1</formula>
    </cfRule>
    <cfRule type="cellIs" dxfId="3024" priority="4847" operator="between">
      <formula>2</formula>
      <formula>4</formula>
    </cfRule>
    <cfRule type="cellIs" dxfId="3023" priority="4848" operator="equal">
      <formula>5</formula>
    </cfRule>
  </conditionalFormatting>
  <conditionalFormatting sqref="AR9">
    <cfRule type="cellIs" dxfId="3022" priority="4816" operator="between">
      <formula>5</formula>
      <formula>4</formula>
    </cfRule>
    <cfRule type="cellIs" dxfId="3021" priority="4817" operator="equal">
      <formula>3</formula>
    </cfRule>
    <cfRule type="cellIs" dxfId="3020" priority="4818" operator="equal">
      <formula>2</formula>
    </cfRule>
    <cfRule type="cellIs" dxfId="3019" priority="4819" operator="equal">
      <formula>1</formula>
    </cfRule>
  </conditionalFormatting>
  <conditionalFormatting sqref="AT9">
    <cfRule type="cellIs" dxfId="3018" priority="4812" operator="equal">
      <formula>5</formula>
    </cfRule>
    <cfRule type="cellIs" dxfId="3017" priority="4813" operator="between">
      <formula>3</formula>
      <formula>4</formula>
    </cfRule>
    <cfRule type="cellIs" dxfId="3016" priority="4814" operator="equal">
      <formula>2</formula>
    </cfRule>
    <cfRule type="cellIs" dxfId="3015" priority="4815" operator="equal">
      <formula>1</formula>
    </cfRule>
  </conditionalFormatting>
  <conditionalFormatting sqref="AU9">
    <cfRule type="cellIs" dxfId="3014" priority="4828" operator="equal">
      <formula>1</formula>
    </cfRule>
    <cfRule type="cellIs" dxfId="3013" priority="4829" operator="between">
      <formula>2</formula>
      <formula>3</formula>
    </cfRule>
    <cfRule type="cellIs" dxfId="3012" priority="4842" operator="equal">
      <formula>5</formula>
    </cfRule>
  </conditionalFormatting>
  <conditionalFormatting sqref="AX9">
    <cfRule type="cellIs" dxfId="3011" priority="4825" operator="equal">
      <formula>1</formula>
    </cfRule>
    <cfRule type="cellIs" dxfId="3010" priority="4826" operator="between">
      <formula>3</formula>
      <formula>2</formula>
    </cfRule>
    <cfRule type="cellIs" dxfId="3009" priority="4827" operator="equal">
      <formula>5</formula>
    </cfRule>
  </conditionalFormatting>
  <conditionalFormatting sqref="AY9">
    <cfRule type="cellIs" dxfId="3008" priority="4844" operator="equal">
      <formula>1</formula>
    </cfRule>
    <cfRule type="cellIs" dxfId="3007" priority="4845" operator="equal">
      <formula>5</formula>
    </cfRule>
  </conditionalFormatting>
  <conditionalFormatting sqref="U9">
    <cfRule type="cellIs" dxfId="3006" priority="4811" operator="equal">
      <formula>1</formula>
    </cfRule>
  </conditionalFormatting>
  <conditionalFormatting sqref="U9">
    <cfRule type="cellIs" dxfId="3005" priority="4809" operator="between">
      <formula>4</formula>
      <formula>5</formula>
    </cfRule>
    <cfRule type="cellIs" dxfId="3004" priority="4810" operator="between">
      <formula>2</formula>
      <formula>3</formula>
    </cfRule>
  </conditionalFormatting>
  <conditionalFormatting sqref="Z9">
    <cfRule type="cellIs" dxfId="3003" priority="4855" operator="equal">
      <formula>2</formula>
    </cfRule>
    <cfRule type="cellIs" dxfId="3002" priority="4856" operator="equal">
      <formula>3</formula>
    </cfRule>
    <cfRule type="cellIs" dxfId="3001" priority="4857" operator="equal">
      <formula>4</formula>
    </cfRule>
  </conditionalFormatting>
  <conditionalFormatting sqref="AK9">
    <cfRule type="cellIs" dxfId="3000" priority="4807" operator="equal">
      <formula>4</formula>
    </cfRule>
    <cfRule type="cellIs" dxfId="2999" priority="4808" operator="equal">
      <formula>2</formula>
    </cfRule>
  </conditionalFormatting>
  <conditionalFormatting sqref="BG9">
    <cfRule type="cellIs" dxfId="2998" priority="4806" operator="equal">
      <formula>5</formula>
    </cfRule>
    <cfRule type="cellIs" dxfId="2997" priority="4860" operator="equal">
      <formula>1</formula>
    </cfRule>
    <cfRule type="cellIs" dxfId="2996" priority="4861" operator="equal">
      <formula>2</formula>
    </cfRule>
    <cfRule type="cellIs" dxfId="2995" priority="4862" operator="equal">
      <formula>4</formula>
    </cfRule>
  </conditionalFormatting>
  <conditionalFormatting sqref="BM9">
    <cfRule type="cellIs" dxfId="2994" priority="4805" operator="between">
      <formula>4</formula>
      <formula>5</formula>
    </cfRule>
    <cfRule type="cellIs" dxfId="2993" priority="4823" operator="equal">
      <formula>2</formula>
    </cfRule>
    <cfRule type="cellIs" dxfId="2992" priority="4824" operator="equal">
      <formula>1</formula>
    </cfRule>
  </conditionalFormatting>
  <conditionalFormatting sqref="BS9">
    <cfRule type="cellIs" dxfId="2991" priority="4802" operator="equal">
      <formula>5</formula>
    </cfRule>
    <cfRule type="cellIs" dxfId="2990" priority="4803" operator="between">
      <formula>2</formula>
      <formula>4</formula>
    </cfRule>
    <cfRule type="cellIs" dxfId="2989" priority="4804" operator="equal">
      <formula>1</formula>
    </cfRule>
  </conditionalFormatting>
  <conditionalFormatting sqref="BT9 CG9 BY9:CB9 BV9:BW9 CE9">
    <cfRule type="cellIs" dxfId="2988" priority="4799" operator="between">
      <formula>4</formula>
      <formula>5</formula>
    </cfRule>
    <cfRule type="cellIs" dxfId="2987" priority="4800" operator="between">
      <formula>2</formula>
      <formula>3</formula>
    </cfRule>
    <cfRule type="cellIs" dxfId="2986" priority="4801" operator="equal">
      <formula>1</formula>
    </cfRule>
  </conditionalFormatting>
  <conditionalFormatting sqref="BU9">
    <cfRule type="cellIs" dxfId="2985" priority="4796" operator="between">
      <formula>4</formula>
      <formula>5</formula>
    </cfRule>
    <cfRule type="cellIs" dxfId="2984" priority="4797" operator="equal">
      <formula>3</formula>
    </cfRule>
    <cfRule type="cellIs" dxfId="2983" priority="4798" operator="between">
      <formula>1</formula>
      <formula>2</formula>
    </cfRule>
  </conditionalFormatting>
  <conditionalFormatting sqref="BC16 AH16 X16 P16">
    <cfRule type="cellIs" dxfId="2982" priority="4236" operator="between">
      <formula>1</formula>
      <formula>2</formula>
    </cfRule>
    <cfRule type="cellIs" dxfId="2981" priority="4241" operator="equal">
      <formula>3</formula>
    </cfRule>
    <cfRule type="cellIs" dxfId="2980" priority="4242" operator="between">
      <formula>5</formula>
      <formula>4</formula>
    </cfRule>
  </conditionalFormatting>
  <conditionalFormatting sqref="R16 AJ16 AF16 Y16 T16">
    <cfRule type="cellIs" dxfId="2979" priority="4233" operator="equal">
      <formula>1</formula>
    </cfRule>
    <cfRule type="cellIs" dxfId="2978" priority="4234" operator="equal">
      <formula>3</formula>
    </cfRule>
    <cfRule type="cellIs" dxfId="2977" priority="4235" operator="equal">
      <formula>5</formula>
    </cfRule>
  </conditionalFormatting>
  <conditionalFormatting sqref="G16">
    <cfRule type="cellIs" dxfId="2976" priority="4232" operator="lessThan">
      <formula>4</formula>
    </cfRule>
  </conditionalFormatting>
  <conditionalFormatting sqref="I16">
    <cfRule type="cellIs" dxfId="2975" priority="4231" operator="lessThan">
      <formula>0.25</formula>
    </cfRule>
  </conditionalFormatting>
  <conditionalFormatting sqref="BI16">
    <cfRule type="cellIs" dxfId="2974" priority="4211" operator="between">
      <formula>1</formula>
      <formula>2</formula>
    </cfRule>
    <cfRule type="cellIs" dxfId="2973" priority="4226" operator="equal">
      <formula>5</formula>
    </cfRule>
    <cfRule type="cellIs" dxfId="2972" priority="4227" operator="equal">
      <formula>3</formula>
    </cfRule>
  </conditionalFormatting>
  <conditionalFormatting sqref="AI16 W16">
    <cfRule type="cellIs" dxfId="2971" priority="4204" operator="equal">
      <formula>1</formula>
    </cfRule>
    <cfRule type="cellIs" dxfId="2970" priority="4205" operator="equal">
      <formula>3</formula>
    </cfRule>
    <cfRule type="cellIs" dxfId="2969" priority="4206" operator="between">
      <formula>4</formula>
      <formula>5</formula>
    </cfRule>
  </conditionalFormatting>
  <conditionalFormatting sqref="CK16 BJ16:BK16 AW16 AM16">
    <cfRule type="cellIs" dxfId="2968" priority="4198" operator="equal">
      <formula>5</formula>
    </cfRule>
    <cfRule type="cellIs" dxfId="2967" priority="4199" operator="equal">
      <formula>3</formula>
    </cfRule>
    <cfRule type="cellIs" dxfId="2966" priority="4200" operator="equal">
      <formula>1</formula>
    </cfRule>
  </conditionalFormatting>
  <conditionalFormatting sqref="BN16 BL16 BD16 AZ16 AV16">
    <cfRule type="cellIs" dxfId="2965" priority="4188" operator="equal">
      <formula>1</formula>
    </cfRule>
    <cfRule type="cellIs" dxfId="2964" priority="4189" operator="between">
      <formula>2</formula>
      <formula>3</formula>
    </cfRule>
    <cfRule type="cellIs" dxfId="2963" priority="4190" operator="between">
      <formula>5</formula>
      <formula>4</formula>
    </cfRule>
  </conditionalFormatting>
  <conditionalFormatting sqref="AB16">
    <cfRule type="cellIs" dxfId="2962" priority="4237" operator="equal">
      <formula>1</formula>
    </cfRule>
    <cfRule type="cellIs" dxfId="2961" priority="4238" operator="equal">
      <formula>2</formula>
    </cfRule>
    <cfRule type="cellIs" dxfId="2960" priority="4239" operator="equal">
      <formula>3</formula>
    </cfRule>
    <cfRule type="cellIs" dxfId="2959" priority="4240" operator="between">
      <formula>4</formula>
      <formula>5</formula>
    </cfRule>
  </conditionalFormatting>
  <conditionalFormatting sqref="S16 BQ16">
    <cfRule type="cellIs" dxfId="2958" priority="4207" operator="between">
      <formula>1</formula>
      <formula>2</formula>
    </cfRule>
    <cfRule type="cellIs" dxfId="2957" priority="4208" operator="equal">
      <formula>3</formula>
    </cfRule>
    <cfRule type="cellIs" dxfId="2956" priority="4209" operator="equal">
      <formula>5</formula>
    </cfRule>
  </conditionalFormatting>
  <conditionalFormatting sqref="AO16">
    <cfRule type="cellIs" dxfId="2955" priority="4217" operator="equal">
      <formula>1</formula>
    </cfRule>
    <cfRule type="cellIs" dxfId="2954" priority="4218" operator="between">
      <formula>2</formula>
      <formula>3</formula>
    </cfRule>
    <cfRule type="cellIs" dxfId="2953" priority="4219" operator="between">
      <formula>5</formula>
      <formula>4</formula>
    </cfRule>
  </conditionalFormatting>
  <conditionalFormatting sqref="AN16">
    <cfRule type="cellIs" dxfId="2952" priority="4220" operator="between">
      <formula>1</formula>
      <formula>2</formula>
    </cfRule>
    <cfRule type="cellIs" dxfId="2951" priority="4221" operator="between">
      <formula>3</formula>
      <formula>4</formula>
    </cfRule>
    <cfRule type="cellIs" dxfId="2950" priority="4222" operator="equal">
      <formula>5</formula>
    </cfRule>
  </conditionalFormatting>
  <conditionalFormatting sqref="AP16">
    <cfRule type="cellIs" dxfId="2949" priority="4201" operator="between">
      <formula>5</formula>
      <formula>4</formula>
    </cfRule>
    <cfRule type="cellIs" dxfId="2948" priority="4202" operator="between">
      <formula>3</formula>
      <formula>2</formula>
    </cfRule>
    <cfRule type="cellIs" dxfId="2947" priority="4203" operator="equal">
      <formula>1</formula>
    </cfRule>
  </conditionalFormatting>
  <conditionalFormatting sqref="BP16 BF16 O16 BA16 AQ16">
    <cfRule type="cellIs" dxfId="2946" priority="4214" operator="equal">
      <formula>1</formula>
    </cfRule>
    <cfRule type="cellIs" dxfId="2945" priority="4215" operator="between">
      <formula>2</formula>
      <formula>4</formula>
    </cfRule>
    <cfRule type="cellIs" dxfId="2944" priority="4216" operator="equal">
      <formula>5</formula>
    </cfRule>
  </conditionalFormatting>
  <conditionalFormatting sqref="AR16">
    <cfRule type="cellIs" dxfId="2943" priority="4184" operator="between">
      <formula>5</formula>
      <formula>4</formula>
    </cfRule>
    <cfRule type="cellIs" dxfId="2942" priority="4185" operator="equal">
      <formula>3</formula>
    </cfRule>
    <cfRule type="cellIs" dxfId="2941" priority="4186" operator="equal">
      <formula>2</formula>
    </cfRule>
    <cfRule type="cellIs" dxfId="2940" priority="4187" operator="equal">
      <formula>1</formula>
    </cfRule>
  </conditionalFormatting>
  <conditionalFormatting sqref="AT16">
    <cfRule type="cellIs" dxfId="2939" priority="4180" operator="equal">
      <formula>5</formula>
    </cfRule>
    <cfRule type="cellIs" dxfId="2938" priority="4181" operator="between">
      <formula>3</formula>
      <formula>4</formula>
    </cfRule>
    <cfRule type="cellIs" dxfId="2937" priority="4182" operator="equal">
      <formula>2</formula>
    </cfRule>
    <cfRule type="cellIs" dxfId="2936" priority="4183" operator="equal">
      <formula>1</formula>
    </cfRule>
  </conditionalFormatting>
  <conditionalFormatting sqref="AU16">
    <cfRule type="cellIs" dxfId="2935" priority="4196" operator="equal">
      <formula>1</formula>
    </cfRule>
    <cfRule type="cellIs" dxfId="2934" priority="4197" operator="between">
      <formula>2</formula>
      <formula>3</formula>
    </cfRule>
    <cfRule type="cellIs" dxfId="2933" priority="4210" operator="equal">
      <formula>5</formula>
    </cfRule>
  </conditionalFormatting>
  <conditionalFormatting sqref="AX16">
    <cfRule type="cellIs" dxfId="2932" priority="4193" operator="equal">
      <formula>1</formula>
    </cfRule>
    <cfRule type="cellIs" dxfId="2931" priority="4194" operator="between">
      <formula>3</formula>
      <formula>2</formula>
    </cfRule>
    <cfRule type="cellIs" dxfId="2930" priority="4195" operator="equal">
      <formula>5</formula>
    </cfRule>
  </conditionalFormatting>
  <conditionalFormatting sqref="AY16">
    <cfRule type="cellIs" dxfId="2929" priority="4212" operator="equal">
      <formula>1</formula>
    </cfRule>
    <cfRule type="cellIs" dxfId="2928" priority="4213" operator="equal">
      <formula>5</formula>
    </cfRule>
  </conditionalFormatting>
  <conditionalFormatting sqref="U16">
    <cfRule type="cellIs" dxfId="2927" priority="4179" operator="equal">
      <formula>1</formula>
    </cfRule>
  </conditionalFormatting>
  <conditionalFormatting sqref="U16">
    <cfRule type="cellIs" dxfId="2926" priority="4177" operator="between">
      <formula>4</formula>
      <formula>5</formula>
    </cfRule>
    <cfRule type="cellIs" dxfId="2925" priority="4178" operator="between">
      <formula>2</formula>
      <formula>3</formula>
    </cfRule>
  </conditionalFormatting>
  <conditionalFormatting sqref="Z16">
    <cfRule type="cellIs" dxfId="2924" priority="4223" operator="equal">
      <formula>2</formula>
    </cfRule>
    <cfRule type="cellIs" dxfId="2923" priority="4224" operator="equal">
      <formula>3</formula>
    </cfRule>
    <cfRule type="cellIs" dxfId="2922" priority="4225" operator="equal">
      <formula>4</formula>
    </cfRule>
  </conditionalFormatting>
  <conditionalFormatting sqref="AK16">
    <cfRule type="cellIs" dxfId="2921" priority="4175" operator="equal">
      <formula>4</formula>
    </cfRule>
    <cfRule type="cellIs" dxfId="2920" priority="4176" operator="equal">
      <formula>2</formula>
    </cfRule>
  </conditionalFormatting>
  <conditionalFormatting sqref="BG16">
    <cfRule type="cellIs" dxfId="2919" priority="4174" operator="equal">
      <formula>5</formula>
    </cfRule>
    <cfRule type="cellIs" dxfId="2918" priority="4228" operator="equal">
      <formula>1</formula>
    </cfRule>
    <cfRule type="cellIs" dxfId="2917" priority="4229" operator="equal">
      <formula>2</formula>
    </cfRule>
    <cfRule type="cellIs" dxfId="2916" priority="4230" operator="equal">
      <formula>4</formula>
    </cfRule>
  </conditionalFormatting>
  <conditionalFormatting sqref="BM16">
    <cfRule type="cellIs" dxfId="2915" priority="4173" operator="between">
      <formula>4</formula>
      <formula>5</formula>
    </cfRule>
    <cfRule type="cellIs" dxfId="2914" priority="4191" operator="equal">
      <formula>2</formula>
    </cfRule>
    <cfRule type="cellIs" dxfId="2913" priority="4192" operator="equal">
      <formula>1</formula>
    </cfRule>
  </conditionalFormatting>
  <conditionalFormatting sqref="BS16">
    <cfRule type="cellIs" dxfId="2912" priority="4170" operator="equal">
      <formula>5</formula>
    </cfRule>
    <cfRule type="cellIs" dxfId="2911" priority="4171" operator="between">
      <formula>2</formula>
      <formula>4</formula>
    </cfRule>
    <cfRule type="cellIs" dxfId="2910" priority="4172" operator="equal">
      <formula>1</formula>
    </cfRule>
  </conditionalFormatting>
  <conditionalFormatting sqref="CE16 BV16:BW16 BY16:CB16 CG16 BT16">
    <cfRule type="cellIs" dxfId="2909" priority="4167" operator="between">
      <formula>4</formula>
      <formula>5</formula>
    </cfRule>
    <cfRule type="cellIs" dxfId="2908" priority="4168" operator="between">
      <formula>2</formula>
      <formula>3</formula>
    </cfRule>
    <cfRule type="cellIs" dxfId="2907" priority="4169" operator="equal">
      <formula>1</formula>
    </cfRule>
  </conditionalFormatting>
  <conditionalFormatting sqref="BU16">
    <cfRule type="cellIs" dxfId="2906" priority="4164" operator="between">
      <formula>4</formula>
      <formula>5</formula>
    </cfRule>
    <cfRule type="cellIs" dxfId="2905" priority="4165" operator="equal">
      <formula>3</formula>
    </cfRule>
    <cfRule type="cellIs" dxfId="2904" priority="4166" operator="between">
      <formula>1</formula>
      <formula>2</formula>
    </cfRule>
  </conditionalFormatting>
  <conditionalFormatting sqref="P17 X17 AH17 BC17">
    <cfRule type="cellIs" dxfId="2903" priority="3920" operator="between">
      <formula>1</formula>
      <formula>2</formula>
    </cfRule>
    <cfRule type="cellIs" dxfId="2902" priority="3925" operator="equal">
      <formula>3</formula>
    </cfRule>
    <cfRule type="cellIs" dxfId="2901" priority="3926" operator="between">
      <formula>5</formula>
      <formula>4</formula>
    </cfRule>
  </conditionalFormatting>
  <conditionalFormatting sqref="T17 Y17 AF17 AJ17 R17">
    <cfRule type="cellIs" dxfId="2900" priority="3917" operator="equal">
      <formula>1</formula>
    </cfRule>
    <cfRule type="cellIs" dxfId="2899" priority="3918" operator="equal">
      <formula>3</formula>
    </cfRule>
    <cfRule type="cellIs" dxfId="2898" priority="3919" operator="equal">
      <formula>5</formula>
    </cfRule>
  </conditionalFormatting>
  <conditionalFormatting sqref="G17">
    <cfRule type="cellIs" dxfId="2897" priority="3916" operator="lessThan">
      <formula>4</formula>
    </cfRule>
  </conditionalFormatting>
  <conditionalFormatting sqref="I17">
    <cfRule type="cellIs" dxfId="2896" priority="3915" operator="lessThan">
      <formula>0.25</formula>
    </cfRule>
  </conditionalFormatting>
  <conditionalFormatting sqref="BI17">
    <cfRule type="cellIs" dxfId="2895" priority="3895" operator="between">
      <formula>1</formula>
      <formula>2</formula>
    </cfRule>
    <cfRule type="cellIs" dxfId="2894" priority="3910" operator="equal">
      <formula>5</formula>
    </cfRule>
    <cfRule type="cellIs" dxfId="2893" priority="3911" operator="equal">
      <formula>3</formula>
    </cfRule>
  </conditionalFormatting>
  <conditionalFormatting sqref="W17 AI17">
    <cfRule type="cellIs" dxfId="2892" priority="3888" operator="equal">
      <formula>1</formula>
    </cfRule>
    <cfRule type="cellIs" dxfId="2891" priority="3889" operator="equal">
      <formula>3</formula>
    </cfRule>
    <cfRule type="cellIs" dxfId="2890" priority="3890" operator="between">
      <formula>4</formula>
      <formula>5</formula>
    </cfRule>
  </conditionalFormatting>
  <conditionalFormatting sqref="AM17 AW17 BJ17:BK17 CK17">
    <cfRule type="cellIs" dxfId="2889" priority="3882" operator="equal">
      <formula>5</formula>
    </cfRule>
    <cfRule type="cellIs" dxfId="2888" priority="3883" operator="equal">
      <formula>3</formula>
    </cfRule>
    <cfRule type="cellIs" dxfId="2887" priority="3884" operator="equal">
      <formula>1</formula>
    </cfRule>
  </conditionalFormatting>
  <conditionalFormatting sqref="AV17 AZ17 BD17 BL17 BN17">
    <cfRule type="cellIs" dxfId="2886" priority="3872" operator="equal">
      <formula>1</formula>
    </cfRule>
    <cfRule type="cellIs" dxfId="2885" priority="3873" operator="between">
      <formula>2</formula>
      <formula>3</formula>
    </cfRule>
    <cfRule type="cellIs" dxfId="2884" priority="3874" operator="between">
      <formula>5</formula>
      <formula>4</formula>
    </cfRule>
  </conditionalFormatting>
  <conditionalFormatting sqref="AB17">
    <cfRule type="cellIs" dxfId="2883" priority="3921" operator="equal">
      <formula>1</formula>
    </cfRule>
    <cfRule type="cellIs" dxfId="2882" priority="3922" operator="equal">
      <formula>2</formula>
    </cfRule>
    <cfRule type="cellIs" dxfId="2881" priority="3923" operator="equal">
      <formula>3</formula>
    </cfRule>
    <cfRule type="cellIs" dxfId="2880" priority="3924" operator="between">
      <formula>4</formula>
      <formula>5</formula>
    </cfRule>
  </conditionalFormatting>
  <conditionalFormatting sqref="AC17 BQ17 S17">
    <cfRule type="cellIs" dxfId="2879" priority="3891" operator="between">
      <formula>1</formula>
      <formula>2</formula>
    </cfRule>
    <cfRule type="cellIs" dxfId="2878" priority="3892" operator="equal">
      <formula>3</formula>
    </cfRule>
    <cfRule type="cellIs" dxfId="2877" priority="3893" operator="equal">
      <formula>5</formula>
    </cfRule>
  </conditionalFormatting>
  <conditionalFormatting sqref="AO17">
    <cfRule type="cellIs" dxfId="2876" priority="3901" operator="equal">
      <formula>1</formula>
    </cfRule>
    <cfRule type="cellIs" dxfId="2875" priority="3902" operator="between">
      <formula>2</formula>
      <formula>3</formula>
    </cfRule>
    <cfRule type="cellIs" dxfId="2874" priority="3903" operator="between">
      <formula>5</formula>
      <formula>4</formula>
    </cfRule>
  </conditionalFormatting>
  <conditionalFormatting sqref="AN17">
    <cfRule type="cellIs" dxfId="2873" priority="3904" operator="between">
      <formula>1</formula>
      <formula>2</formula>
    </cfRule>
    <cfRule type="cellIs" dxfId="2872" priority="3905" operator="between">
      <formula>3</formula>
      <formula>4</formula>
    </cfRule>
    <cfRule type="cellIs" dxfId="2871" priority="3906" operator="equal">
      <formula>5</formula>
    </cfRule>
  </conditionalFormatting>
  <conditionalFormatting sqref="AP17">
    <cfRule type="cellIs" dxfId="2870" priority="3885" operator="between">
      <formula>5</formula>
      <formula>4</formula>
    </cfRule>
    <cfRule type="cellIs" dxfId="2869" priority="3886" operator="between">
      <formula>3</formula>
      <formula>2</formula>
    </cfRule>
    <cfRule type="cellIs" dxfId="2868" priority="3887" operator="equal">
      <formula>1</formula>
    </cfRule>
  </conditionalFormatting>
  <conditionalFormatting sqref="AQ17 BA17 O17 BF17 BP17">
    <cfRule type="cellIs" dxfId="2867" priority="3898" operator="equal">
      <formula>1</formula>
    </cfRule>
    <cfRule type="cellIs" dxfId="2866" priority="3899" operator="between">
      <formula>2</formula>
      <formula>4</formula>
    </cfRule>
    <cfRule type="cellIs" dxfId="2865" priority="3900" operator="equal">
      <formula>5</formula>
    </cfRule>
  </conditionalFormatting>
  <conditionalFormatting sqref="AR17">
    <cfRule type="cellIs" dxfId="2864" priority="3868" operator="between">
      <formula>5</formula>
      <formula>4</formula>
    </cfRule>
    <cfRule type="cellIs" dxfId="2863" priority="3869" operator="equal">
      <formula>3</formula>
    </cfRule>
    <cfRule type="cellIs" dxfId="2862" priority="3870" operator="equal">
      <formula>2</formula>
    </cfRule>
    <cfRule type="cellIs" dxfId="2861" priority="3871" operator="equal">
      <formula>1</formula>
    </cfRule>
  </conditionalFormatting>
  <conditionalFormatting sqref="AT17">
    <cfRule type="cellIs" dxfId="2860" priority="3864" operator="equal">
      <formula>5</formula>
    </cfRule>
    <cfRule type="cellIs" dxfId="2859" priority="3865" operator="between">
      <formula>3</formula>
      <formula>4</formula>
    </cfRule>
    <cfRule type="cellIs" dxfId="2858" priority="3866" operator="equal">
      <formula>2</formula>
    </cfRule>
    <cfRule type="cellIs" dxfId="2857" priority="3867" operator="equal">
      <formula>1</formula>
    </cfRule>
  </conditionalFormatting>
  <conditionalFormatting sqref="AU17">
    <cfRule type="cellIs" dxfId="2856" priority="3880" operator="equal">
      <formula>1</formula>
    </cfRule>
    <cfRule type="cellIs" dxfId="2855" priority="3881" operator="between">
      <formula>2</formula>
      <formula>3</formula>
    </cfRule>
    <cfRule type="cellIs" dxfId="2854" priority="3894" operator="equal">
      <formula>5</formula>
    </cfRule>
  </conditionalFormatting>
  <conditionalFormatting sqref="AX17">
    <cfRule type="cellIs" dxfId="2853" priority="3877" operator="equal">
      <formula>1</formula>
    </cfRule>
    <cfRule type="cellIs" dxfId="2852" priority="3878" operator="between">
      <formula>3</formula>
      <formula>2</formula>
    </cfRule>
    <cfRule type="cellIs" dxfId="2851" priority="3879" operator="equal">
      <formula>5</formula>
    </cfRule>
  </conditionalFormatting>
  <conditionalFormatting sqref="AY17">
    <cfRule type="cellIs" dxfId="2850" priority="3896" operator="equal">
      <formula>1</formula>
    </cfRule>
    <cfRule type="cellIs" dxfId="2849" priority="3897" operator="equal">
      <formula>5</formula>
    </cfRule>
  </conditionalFormatting>
  <conditionalFormatting sqref="U17">
    <cfRule type="cellIs" dxfId="2848" priority="3863" operator="equal">
      <formula>1</formula>
    </cfRule>
  </conditionalFormatting>
  <conditionalFormatting sqref="U17">
    <cfRule type="cellIs" dxfId="2847" priority="3861" operator="between">
      <formula>4</formula>
      <formula>5</formula>
    </cfRule>
    <cfRule type="cellIs" dxfId="2846" priority="3862" operator="between">
      <formula>2</formula>
      <formula>3</formula>
    </cfRule>
  </conditionalFormatting>
  <conditionalFormatting sqref="Z17">
    <cfRule type="cellIs" dxfId="2845" priority="3907" operator="equal">
      <formula>2</formula>
    </cfRule>
    <cfRule type="cellIs" dxfId="2844" priority="3908" operator="equal">
      <formula>3</formula>
    </cfRule>
    <cfRule type="cellIs" dxfId="2843" priority="3909" operator="equal">
      <formula>4</formula>
    </cfRule>
  </conditionalFormatting>
  <conditionalFormatting sqref="AK17">
    <cfRule type="cellIs" dxfId="2842" priority="3859" operator="equal">
      <formula>4</formula>
    </cfRule>
    <cfRule type="cellIs" dxfId="2841" priority="3860" operator="equal">
      <formula>2</formula>
    </cfRule>
  </conditionalFormatting>
  <conditionalFormatting sqref="BG17">
    <cfRule type="cellIs" dxfId="2840" priority="3858" operator="equal">
      <formula>5</formula>
    </cfRule>
    <cfRule type="cellIs" dxfId="2839" priority="3912" operator="equal">
      <formula>1</formula>
    </cfRule>
    <cfRule type="cellIs" dxfId="2838" priority="3913" operator="equal">
      <formula>2</formula>
    </cfRule>
    <cfRule type="cellIs" dxfId="2837" priority="3914" operator="equal">
      <formula>4</formula>
    </cfRule>
  </conditionalFormatting>
  <conditionalFormatting sqref="BM17">
    <cfRule type="cellIs" dxfId="2836" priority="3857" operator="between">
      <formula>4</formula>
      <formula>5</formula>
    </cfRule>
    <cfRule type="cellIs" dxfId="2835" priority="3875" operator="equal">
      <formula>2</formula>
    </cfRule>
    <cfRule type="cellIs" dxfId="2834" priority="3876" operator="equal">
      <formula>1</formula>
    </cfRule>
  </conditionalFormatting>
  <conditionalFormatting sqref="BS17">
    <cfRule type="cellIs" dxfId="2833" priority="3854" operator="equal">
      <formula>5</formula>
    </cfRule>
    <cfRule type="cellIs" dxfId="2832" priority="3855" operator="between">
      <formula>2</formula>
      <formula>4</formula>
    </cfRule>
    <cfRule type="cellIs" dxfId="2831" priority="3856" operator="equal">
      <formula>1</formula>
    </cfRule>
  </conditionalFormatting>
  <conditionalFormatting sqref="BT17 CG17 BY17:CB17 BV17:BW17 CE17">
    <cfRule type="cellIs" dxfId="2830" priority="3851" operator="between">
      <formula>4</formula>
      <formula>5</formula>
    </cfRule>
    <cfRule type="cellIs" dxfId="2829" priority="3852" operator="between">
      <formula>2</formula>
      <formula>3</formula>
    </cfRule>
    <cfRule type="cellIs" dxfId="2828" priority="3853" operator="equal">
      <formula>1</formula>
    </cfRule>
  </conditionalFormatting>
  <conditionalFormatting sqref="BU17">
    <cfRule type="cellIs" dxfId="2827" priority="3848" operator="between">
      <formula>4</formula>
      <formula>5</formula>
    </cfRule>
    <cfRule type="cellIs" dxfId="2826" priority="3849" operator="equal">
      <formula>3</formula>
    </cfRule>
    <cfRule type="cellIs" dxfId="2825" priority="3850" operator="between">
      <formula>1</formula>
      <formula>2</formula>
    </cfRule>
  </conditionalFormatting>
  <conditionalFormatting sqref="BC18:BC19 AH18:AH19 X18:X19 P18:P19">
    <cfRule type="cellIs" dxfId="2824" priority="3841" operator="between">
      <formula>1</formula>
      <formula>2</formula>
    </cfRule>
    <cfRule type="cellIs" dxfId="2823" priority="3846" operator="equal">
      <formula>3</formula>
    </cfRule>
    <cfRule type="cellIs" dxfId="2822" priority="3847" operator="between">
      <formula>5</formula>
      <formula>4</formula>
    </cfRule>
  </conditionalFormatting>
  <conditionalFormatting sqref="R18:R19 AJ18:AJ19 AF18:AF19 Y18:Y19 T18:T19">
    <cfRule type="cellIs" dxfId="2821" priority="3838" operator="equal">
      <formula>1</formula>
    </cfRule>
    <cfRule type="cellIs" dxfId="2820" priority="3839" operator="equal">
      <formula>3</formula>
    </cfRule>
    <cfRule type="cellIs" dxfId="2819" priority="3840" operator="equal">
      <formula>5</formula>
    </cfRule>
  </conditionalFormatting>
  <conditionalFormatting sqref="G18:G19">
    <cfRule type="cellIs" dxfId="2818" priority="3837" operator="lessThan">
      <formula>4</formula>
    </cfRule>
  </conditionalFormatting>
  <conditionalFormatting sqref="I18:I19">
    <cfRule type="cellIs" dxfId="2817" priority="3836" operator="lessThan">
      <formula>0.25</formula>
    </cfRule>
  </conditionalFormatting>
  <conditionalFormatting sqref="BI18:BI19">
    <cfRule type="cellIs" dxfId="2816" priority="3816" operator="between">
      <formula>1</formula>
      <formula>2</formula>
    </cfRule>
    <cfRule type="cellIs" dxfId="2815" priority="3831" operator="equal">
      <formula>5</formula>
    </cfRule>
    <cfRule type="cellIs" dxfId="2814" priority="3832" operator="equal">
      <formula>3</formula>
    </cfRule>
  </conditionalFormatting>
  <conditionalFormatting sqref="AI18:AI19 W18:W19">
    <cfRule type="cellIs" dxfId="2813" priority="3809" operator="equal">
      <formula>1</formula>
    </cfRule>
    <cfRule type="cellIs" dxfId="2812" priority="3810" operator="equal">
      <formula>3</formula>
    </cfRule>
    <cfRule type="cellIs" dxfId="2811" priority="3811" operator="between">
      <formula>4</formula>
      <formula>5</formula>
    </cfRule>
  </conditionalFormatting>
  <conditionalFormatting sqref="CK18:CK19 BJ18:BK19 AW18:AW19 AM18:AM19">
    <cfRule type="cellIs" dxfId="2810" priority="3803" operator="equal">
      <formula>5</formula>
    </cfRule>
    <cfRule type="cellIs" dxfId="2809" priority="3804" operator="equal">
      <formula>3</formula>
    </cfRule>
    <cfRule type="cellIs" dxfId="2808" priority="3805" operator="equal">
      <formula>1</formula>
    </cfRule>
  </conditionalFormatting>
  <conditionalFormatting sqref="BN18:BN19 BL18:BL19 BD18:BD19 AZ18:AZ19 AV18:AV19">
    <cfRule type="cellIs" dxfId="2807" priority="3793" operator="equal">
      <formula>1</formula>
    </cfRule>
    <cfRule type="cellIs" dxfId="2806" priority="3794" operator="between">
      <formula>2</formula>
      <formula>3</formula>
    </cfRule>
    <cfRule type="cellIs" dxfId="2805" priority="3795" operator="between">
      <formula>5</formula>
      <formula>4</formula>
    </cfRule>
  </conditionalFormatting>
  <conditionalFormatting sqref="AB18:AB19">
    <cfRule type="cellIs" dxfId="2804" priority="3842" operator="equal">
      <formula>1</formula>
    </cfRule>
    <cfRule type="cellIs" dxfId="2803" priority="3843" operator="equal">
      <formula>2</formula>
    </cfRule>
    <cfRule type="cellIs" dxfId="2802" priority="3844" operator="equal">
      <formula>3</formula>
    </cfRule>
    <cfRule type="cellIs" dxfId="2801" priority="3845" operator="between">
      <formula>4</formula>
      <formula>5</formula>
    </cfRule>
  </conditionalFormatting>
  <conditionalFormatting sqref="AC18:AC19 S18:S19 BQ18:BQ19">
    <cfRule type="cellIs" dxfId="2800" priority="3812" operator="between">
      <formula>1</formula>
      <formula>2</formula>
    </cfRule>
    <cfRule type="cellIs" dxfId="2799" priority="3813" operator="equal">
      <formula>3</formula>
    </cfRule>
    <cfRule type="cellIs" dxfId="2798" priority="3814" operator="equal">
      <formula>5</formula>
    </cfRule>
  </conditionalFormatting>
  <conditionalFormatting sqref="AO18:AO19">
    <cfRule type="cellIs" dxfId="2797" priority="3822" operator="equal">
      <formula>1</formula>
    </cfRule>
    <cfRule type="cellIs" dxfId="2796" priority="3823" operator="between">
      <formula>2</formula>
      <formula>3</formula>
    </cfRule>
    <cfRule type="cellIs" dxfId="2795" priority="3824" operator="between">
      <formula>5</formula>
      <formula>4</formula>
    </cfRule>
  </conditionalFormatting>
  <conditionalFormatting sqref="AN18:AN19">
    <cfRule type="cellIs" dxfId="2794" priority="3825" operator="between">
      <formula>1</formula>
      <formula>2</formula>
    </cfRule>
    <cfRule type="cellIs" dxfId="2793" priority="3826" operator="between">
      <formula>3</formula>
      <formula>4</formula>
    </cfRule>
    <cfRule type="cellIs" dxfId="2792" priority="3827" operator="equal">
      <formula>5</formula>
    </cfRule>
  </conditionalFormatting>
  <conditionalFormatting sqref="AP18:AP19">
    <cfRule type="cellIs" dxfId="2791" priority="3806" operator="between">
      <formula>5</formula>
      <formula>4</formula>
    </cfRule>
    <cfRule type="cellIs" dxfId="2790" priority="3807" operator="between">
      <formula>3</formula>
      <formula>2</formula>
    </cfRule>
    <cfRule type="cellIs" dxfId="2789" priority="3808" operator="equal">
      <formula>1</formula>
    </cfRule>
  </conditionalFormatting>
  <conditionalFormatting sqref="BP18:BP19 BF18:BF19 O18:O19 BA18:BA19 AQ18:AQ19">
    <cfRule type="cellIs" dxfId="2788" priority="3819" operator="equal">
      <formula>1</formula>
    </cfRule>
    <cfRule type="cellIs" dxfId="2787" priority="3820" operator="between">
      <formula>2</formula>
      <formula>4</formula>
    </cfRule>
    <cfRule type="cellIs" dxfId="2786" priority="3821" operator="equal">
      <formula>5</formula>
    </cfRule>
  </conditionalFormatting>
  <conditionalFormatting sqref="AR18:AR19">
    <cfRule type="cellIs" dxfId="2785" priority="3789" operator="between">
      <formula>5</formula>
      <formula>4</formula>
    </cfRule>
    <cfRule type="cellIs" dxfId="2784" priority="3790" operator="equal">
      <formula>3</formula>
    </cfRule>
    <cfRule type="cellIs" dxfId="2783" priority="3791" operator="equal">
      <formula>2</formula>
    </cfRule>
    <cfRule type="cellIs" dxfId="2782" priority="3792" operator="equal">
      <formula>1</formula>
    </cfRule>
  </conditionalFormatting>
  <conditionalFormatting sqref="AT18:AT19">
    <cfRule type="cellIs" dxfId="2781" priority="3785" operator="equal">
      <formula>5</formula>
    </cfRule>
    <cfRule type="cellIs" dxfId="2780" priority="3786" operator="between">
      <formula>3</formula>
      <formula>4</formula>
    </cfRule>
    <cfRule type="cellIs" dxfId="2779" priority="3787" operator="equal">
      <formula>2</formula>
    </cfRule>
    <cfRule type="cellIs" dxfId="2778" priority="3788" operator="equal">
      <formula>1</formula>
    </cfRule>
  </conditionalFormatting>
  <conditionalFormatting sqref="AU18:AU19">
    <cfRule type="cellIs" dxfId="2777" priority="3801" operator="equal">
      <formula>1</formula>
    </cfRule>
    <cfRule type="cellIs" dxfId="2776" priority="3802" operator="between">
      <formula>2</formula>
      <formula>3</formula>
    </cfRule>
    <cfRule type="cellIs" dxfId="2775" priority="3815" operator="equal">
      <formula>5</formula>
    </cfRule>
  </conditionalFormatting>
  <conditionalFormatting sqref="AX18:AX19">
    <cfRule type="cellIs" dxfId="2774" priority="3798" operator="equal">
      <formula>1</formula>
    </cfRule>
    <cfRule type="cellIs" dxfId="2773" priority="3799" operator="between">
      <formula>3</formula>
      <formula>2</formula>
    </cfRule>
    <cfRule type="cellIs" dxfId="2772" priority="3800" operator="equal">
      <formula>5</formula>
    </cfRule>
  </conditionalFormatting>
  <conditionalFormatting sqref="AY18:AY19">
    <cfRule type="cellIs" dxfId="2771" priority="3817" operator="equal">
      <formula>1</formula>
    </cfRule>
    <cfRule type="cellIs" dxfId="2770" priority="3818" operator="equal">
      <formula>5</formula>
    </cfRule>
  </conditionalFormatting>
  <conditionalFormatting sqref="U18:U19">
    <cfRule type="cellIs" dxfId="2769" priority="3784" operator="equal">
      <formula>1</formula>
    </cfRule>
  </conditionalFormatting>
  <conditionalFormatting sqref="U18:U19">
    <cfRule type="cellIs" dxfId="2768" priority="3782" operator="between">
      <formula>4</formula>
      <formula>5</formula>
    </cfRule>
    <cfRule type="cellIs" dxfId="2767" priority="3783" operator="between">
      <formula>2</formula>
      <formula>3</formula>
    </cfRule>
  </conditionalFormatting>
  <conditionalFormatting sqref="Z18:Z19">
    <cfRule type="cellIs" dxfId="2766" priority="3828" operator="equal">
      <formula>2</formula>
    </cfRule>
    <cfRule type="cellIs" dxfId="2765" priority="3829" operator="equal">
      <formula>3</formula>
    </cfRule>
    <cfRule type="cellIs" dxfId="2764" priority="3830" operator="equal">
      <formula>4</formula>
    </cfRule>
  </conditionalFormatting>
  <conditionalFormatting sqref="AK18:AK19">
    <cfRule type="cellIs" dxfId="2763" priority="3780" operator="equal">
      <formula>4</formula>
    </cfRule>
    <cfRule type="cellIs" dxfId="2762" priority="3781" operator="equal">
      <formula>2</formula>
    </cfRule>
  </conditionalFormatting>
  <conditionalFormatting sqref="BG18:BG19">
    <cfRule type="cellIs" dxfId="2761" priority="3779" operator="equal">
      <formula>5</formula>
    </cfRule>
    <cfRule type="cellIs" dxfId="2760" priority="3833" operator="equal">
      <formula>1</formula>
    </cfRule>
    <cfRule type="cellIs" dxfId="2759" priority="3834" operator="equal">
      <formula>2</formula>
    </cfRule>
    <cfRule type="cellIs" dxfId="2758" priority="3835" operator="equal">
      <formula>4</formula>
    </cfRule>
  </conditionalFormatting>
  <conditionalFormatting sqref="BM18:BM19">
    <cfRule type="cellIs" dxfId="2757" priority="3778" operator="between">
      <formula>4</formula>
      <formula>5</formula>
    </cfRule>
    <cfRule type="cellIs" dxfId="2756" priority="3796" operator="equal">
      <formula>2</formula>
    </cfRule>
    <cfRule type="cellIs" dxfId="2755" priority="3797" operator="equal">
      <formula>1</formula>
    </cfRule>
  </conditionalFormatting>
  <conditionalFormatting sqref="BS18:BS19">
    <cfRule type="cellIs" dxfId="2754" priority="3775" operator="equal">
      <formula>5</formula>
    </cfRule>
    <cfRule type="cellIs" dxfId="2753" priority="3776" operator="between">
      <formula>2</formula>
      <formula>4</formula>
    </cfRule>
    <cfRule type="cellIs" dxfId="2752" priority="3777" operator="equal">
      <formula>1</formula>
    </cfRule>
  </conditionalFormatting>
  <conditionalFormatting sqref="CE18:CE19 BV18:BW19 BY18:CB19 CG18:CG19 BT18:BT19">
    <cfRule type="cellIs" dxfId="2751" priority="3772" operator="between">
      <formula>4</formula>
      <formula>5</formula>
    </cfRule>
    <cfRule type="cellIs" dxfId="2750" priority="3773" operator="between">
      <formula>2</formula>
      <formula>3</formula>
    </cfRule>
    <cfRule type="cellIs" dxfId="2749" priority="3774" operator="equal">
      <formula>1</formula>
    </cfRule>
  </conditionalFormatting>
  <conditionalFormatting sqref="BU18:BU19">
    <cfRule type="cellIs" dxfId="2748" priority="3769" operator="between">
      <formula>4</formula>
      <formula>5</formula>
    </cfRule>
    <cfRule type="cellIs" dxfId="2747" priority="3770" operator="equal">
      <formula>3</formula>
    </cfRule>
    <cfRule type="cellIs" dxfId="2746" priority="3771" operator="between">
      <formula>1</formula>
      <formula>2</formula>
    </cfRule>
  </conditionalFormatting>
  <conditionalFormatting sqref="P22:P23 X22:X23 AH22:AH23 BC22:BC23">
    <cfRule type="cellIs" dxfId="2745" priority="2577" operator="between">
      <formula>1</formula>
      <formula>2</formula>
    </cfRule>
    <cfRule type="cellIs" dxfId="2744" priority="2582" operator="equal">
      <formula>3</formula>
    </cfRule>
    <cfRule type="cellIs" dxfId="2743" priority="2583" operator="between">
      <formula>5</formula>
      <formula>4</formula>
    </cfRule>
  </conditionalFormatting>
  <conditionalFormatting sqref="T22:T23 Y22:Y23 AF22:AF23 AJ22:AJ23 R22:R23">
    <cfRule type="cellIs" dxfId="2742" priority="2574" operator="equal">
      <formula>1</formula>
    </cfRule>
    <cfRule type="cellIs" dxfId="2741" priority="2575" operator="equal">
      <formula>3</formula>
    </cfRule>
    <cfRule type="cellIs" dxfId="2740" priority="2576" operator="equal">
      <formula>5</formula>
    </cfRule>
  </conditionalFormatting>
  <conditionalFormatting sqref="G22:G23">
    <cfRule type="cellIs" dxfId="2739" priority="2573" operator="lessThan">
      <formula>4</formula>
    </cfRule>
  </conditionalFormatting>
  <conditionalFormatting sqref="I22:I23">
    <cfRule type="cellIs" dxfId="2738" priority="2572" operator="lessThan">
      <formula>0.25</formula>
    </cfRule>
  </conditionalFormatting>
  <conditionalFormatting sqref="BI22:BI23">
    <cfRule type="cellIs" dxfId="2737" priority="2552" operator="between">
      <formula>1</formula>
      <formula>2</formula>
    </cfRule>
    <cfRule type="cellIs" dxfId="2736" priority="2567" operator="equal">
      <formula>5</formula>
    </cfRule>
    <cfRule type="cellIs" dxfId="2735" priority="2568" operator="equal">
      <formula>3</formula>
    </cfRule>
  </conditionalFormatting>
  <conditionalFormatting sqref="W22:W23 AI22:AI23">
    <cfRule type="cellIs" dxfId="2734" priority="2545" operator="equal">
      <formula>1</formula>
    </cfRule>
    <cfRule type="cellIs" dxfId="2733" priority="2546" operator="equal">
      <formula>3</formula>
    </cfRule>
    <cfRule type="cellIs" dxfId="2732" priority="2547" operator="between">
      <formula>4</formula>
      <formula>5</formula>
    </cfRule>
  </conditionalFormatting>
  <conditionalFormatting sqref="AM22:AM23 AW22:AW23 BJ22:BK23 CK22:CK23">
    <cfRule type="cellIs" dxfId="2731" priority="2539" operator="equal">
      <formula>5</formula>
    </cfRule>
    <cfRule type="cellIs" dxfId="2730" priority="2540" operator="equal">
      <formula>3</formula>
    </cfRule>
    <cfRule type="cellIs" dxfId="2729" priority="2541" operator="equal">
      <formula>1</formula>
    </cfRule>
  </conditionalFormatting>
  <conditionalFormatting sqref="AV22:AV23 AZ22:AZ23 BD22:BD23 BL22:BL23 BN22:BN23">
    <cfRule type="cellIs" dxfId="2728" priority="2529" operator="equal">
      <formula>1</formula>
    </cfRule>
    <cfRule type="cellIs" dxfId="2727" priority="2530" operator="between">
      <formula>2</formula>
      <formula>3</formula>
    </cfRule>
    <cfRule type="cellIs" dxfId="2726" priority="2531" operator="between">
      <formula>5</formula>
      <formula>4</formula>
    </cfRule>
  </conditionalFormatting>
  <conditionalFormatting sqref="AB22:AB23">
    <cfRule type="cellIs" dxfId="2725" priority="2578" operator="equal">
      <formula>1</formula>
    </cfRule>
    <cfRule type="cellIs" dxfId="2724" priority="2579" operator="equal">
      <formula>2</formula>
    </cfRule>
    <cfRule type="cellIs" dxfId="2723" priority="2580" operator="equal">
      <formula>3</formula>
    </cfRule>
    <cfRule type="cellIs" dxfId="2722" priority="2581" operator="between">
      <formula>4</formula>
      <formula>5</formula>
    </cfRule>
  </conditionalFormatting>
  <conditionalFormatting sqref="BQ22:BQ23 S22:S23">
    <cfRule type="cellIs" dxfId="2721" priority="2548" operator="between">
      <formula>1</formula>
      <formula>2</formula>
    </cfRule>
    <cfRule type="cellIs" dxfId="2720" priority="2549" operator="equal">
      <formula>3</formula>
    </cfRule>
    <cfRule type="cellIs" dxfId="2719" priority="2550" operator="equal">
      <formula>5</formula>
    </cfRule>
  </conditionalFormatting>
  <conditionalFormatting sqref="AO22:AO23">
    <cfRule type="cellIs" dxfId="2718" priority="2558" operator="equal">
      <formula>1</formula>
    </cfRule>
    <cfRule type="cellIs" dxfId="2717" priority="2559" operator="between">
      <formula>2</formula>
      <formula>3</formula>
    </cfRule>
    <cfRule type="cellIs" dxfId="2716" priority="2560" operator="between">
      <formula>5</formula>
      <formula>4</formula>
    </cfRule>
  </conditionalFormatting>
  <conditionalFormatting sqref="AN22:AN23">
    <cfRule type="cellIs" dxfId="2715" priority="2561" operator="between">
      <formula>1</formula>
      <formula>2</formula>
    </cfRule>
    <cfRule type="cellIs" dxfId="2714" priority="2562" operator="between">
      <formula>3</formula>
      <formula>4</formula>
    </cfRule>
    <cfRule type="cellIs" dxfId="2713" priority="2563" operator="equal">
      <formula>5</formula>
    </cfRule>
  </conditionalFormatting>
  <conditionalFormatting sqref="AP22:AP23">
    <cfRule type="cellIs" dxfId="2712" priority="2542" operator="between">
      <formula>5</formula>
      <formula>4</formula>
    </cfRule>
    <cfRule type="cellIs" dxfId="2711" priority="2543" operator="between">
      <formula>3</formula>
      <formula>2</formula>
    </cfRule>
    <cfRule type="cellIs" dxfId="2710" priority="2544" operator="equal">
      <formula>1</formula>
    </cfRule>
  </conditionalFormatting>
  <conditionalFormatting sqref="AQ22:AQ23 BA22:BA23 O22:O23 BF22:BF23 BP22:BP23">
    <cfRule type="cellIs" dxfId="2709" priority="2555" operator="equal">
      <formula>1</formula>
    </cfRule>
    <cfRule type="cellIs" dxfId="2708" priority="2556" operator="between">
      <formula>2</formula>
      <formula>4</formula>
    </cfRule>
    <cfRule type="cellIs" dxfId="2707" priority="2557" operator="equal">
      <formula>5</formula>
    </cfRule>
  </conditionalFormatting>
  <conditionalFormatting sqref="AR22:AR23">
    <cfRule type="cellIs" dxfId="2706" priority="2525" operator="between">
      <formula>5</formula>
      <formula>4</formula>
    </cfRule>
    <cfRule type="cellIs" dxfId="2705" priority="2526" operator="equal">
      <formula>3</formula>
    </cfRule>
    <cfRule type="cellIs" dxfId="2704" priority="2527" operator="equal">
      <formula>2</formula>
    </cfRule>
    <cfRule type="cellIs" dxfId="2703" priority="2528" operator="equal">
      <formula>1</formula>
    </cfRule>
  </conditionalFormatting>
  <conditionalFormatting sqref="AT22:AT23">
    <cfRule type="cellIs" dxfId="2702" priority="2521" operator="equal">
      <formula>5</formula>
    </cfRule>
    <cfRule type="cellIs" dxfId="2701" priority="2522" operator="between">
      <formula>3</formula>
      <formula>4</formula>
    </cfRule>
    <cfRule type="cellIs" dxfId="2700" priority="2523" operator="equal">
      <formula>2</formula>
    </cfRule>
    <cfRule type="cellIs" dxfId="2699" priority="2524" operator="equal">
      <formula>1</formula>
    </cfRule>
  </conditionalFormatting>
  <conditionalFormatting sqref="AU22:AU23">
    <cfRule type="cellIs" dxfId="2698" priority="2537" operator="equal">
      <formula>1</formula>
    </cfRule>
    <cfRule type="cellIs" dxfId="2697" priority="2538" operator="between">
      <formula>2</formula>
      <formula>3</formula>
    </cfRule>
    <cfRule type="cellIs" dxfId="2696" priority="2551" operator="equal">
      <formula>5</formula>
    </cfRule>
  </conditionalFormatting>
  <conditionalFormatting sqref="AX22:AX23">
    <cfRule type="cellIs" dxfId="2695" priority="2534" operator="equal">
      <formula>1</formula>
    </cfRule>
    <cfRule type="cellIs" dxfId="2694" priority="2535" operator="between">
      <formula>3</formula>
      <formula>2</formula>
    </cfRule>
    <cfRule type="cellIs" dxfId="2693" priority="2536" operator="equal">
      <formula>5</formula>
    </cfRule>
  </conditionalFormatting>
  <conditionalFormatting sqref="AY22:AY23">
    <cfRule type="cellIs" dxfId="2692" priority="2553" operator="equal">
      <formula>1</formula>
    </cfRule>
    <cfRule type="cellIs" dxfId="2691" priority="2554" operator="equal">
      <formula>5</formula>
    </cfRule>
  </conditionalFormatting>
  <conditionalFormatting sqref="U22:U23">
    <cfRule type="cellIs" dxfId="2690" priority="2520" operator="equal">
      <formula>1</formula>
    </cfRule>
  </conditionalFormatting>
  <conditionalFormatting sqref="U22:U23">
    <cfRule type="cellIs" dxfId="2689" priority="2518" operator="between">
      <formula>4</formula>
      <formula>5</formula>
    </cfRule>
    <cfRule type="cellIs" dxfId="2688" priority="2519" operator="between">
      <formula>2</formula>
      <formula>3</formula>
    </cfRule>
  </conditionalFormatting>
  <conditionalFormatting sqref="Z22:Z23">
    <cfRule type="cellIs" dxfId="2687" priority="2564" operator="equal">
      <formula>2</formula>
    </cfRule>
    <cfRule type="cellIs" dxfId="2686" priority="2565" operator="equal">
      <formula>3</formula>
    </cfRule>
    <cfRule type="cellIs" dxfId="2685" priority="2566" operator="equal">
      <formula>4</formula>
    </cfRule>
  </conditionalFormatting>
  <conditionalFormatting sqref="AK22:AK23">
    <cfRule type="cellIs" dxfId="2684" priority="2516" operator="equal">
      <formula>4</formula>
    </cfRule>
    <cfRule type="cellIs" dxfId="2683" priority="2517" operator="equal">
      <formula>2</formula>
    </cfRule>
  </conditionalFormatting>
  <conditionalFormatting sqref="BG22:BG23">
    <cfRule type="cellIs" dxfId="2682" priority="2515" operator="equal">
      <formula>5</formula>
    </cfRule>
    <cfRule type="cellIs" dxfId="2681" priority="2569" operator="equal">
      <formula>1</formula>
    </cfRule>
    <cfRule type="cellIs" dxfId="2680" priority="2570" operator="equal">
      <formula>2</formula>
    </cfRule>
    <cfRule type="cellIs" dxfId="2679" priority="2571" operator="equal">
      <formula>4</formula>
    </cfRule>
  </conditionalFormatting>
  <conditionalFormatting sqref="BM22:BM23">
    <cfRule type="cellIs" dxfId="2678" priority="2514" operator="between">
      <formula>4</formula>
      <formula>5</formula>
    </cfRule>
    <cfRule type="cellIs" dxfId="2677" priority="2532" operator="equal">
      <formula>2</formula>
    </cfRule>
    <cfRule type="cellIs" dxfId="2676" priority="2533" operator="equal">
      <formula>1</formula>
    </cfRule>
  </conditionalFormatting>
  <conditionalFormatting sqref="BS22:BS23">
    <cfRule type="cellIs" dxfId="2675" priority="2511" operator="equal">
      <formula>5</formula>
    </cfRule>
    <cfRule type="cellIs" dxfId="2674" priority="2512" operator="between">
      <formula>2</formula>
      <formula>4</formula>
    </cfRule>
    <cfRule type="cellIs" dxfId="2673" priority="2513" operator="equal">
      <formula>1</formula>
    </cfRule>
  </conditionalFormatting>
  <conditionalFormatting sqref="BT22:BT23 CG22:CG23 BY22:CB23 BV22:BW23 CE22:CE23">
    <cfRule type="cellIs" dxfId="2672" priority="2508" operator="between">
      <formula>4</formula>
      <formula>5</formula>
    </cfRule>
    <cfRule type="cellIs" dxfId="2671" priority="2509" operator="between">
      <formula>2</formula>
      <formula>3</formula>
    </cfRule>
    <cfRule type="cellIs" dxfId="2670" priority="2510" operator="equal">
      <formula>1</formula>
    </cfRule>
  </conditionalFormatting>
  <conditionalFormatting sqref="BU22:BU23">
    <cfRule type="cellIs" dxfId="2669" priority="2505" operator="between">
      <formula>4</formula>
      <formula>5</formula>
    </cfRule>
    <cfRule type="cellIs" dxfId="2668" priority="2506" operator="equal">
      <formula>3</formula>
    </cfRule>
    <cfRule type="cellIs" dxfId="2667" priority="2507" operator="between">
      <formula>1</formula>
      <formula>2</formula>
    </cfRule>
  </conditionalFormatting>
  <conditionalFormatting sqref="BC24:BC25 AH24:AH25 X24:X25 P24:P25">
    <cfRule type="cellIs" dxfId="2666" priority="2498" operator="between">
      <formula>1</formula>
      <formula>2</formula>
    </cfRule>
    <cfRule type="cellIs" dxfId="2665" priority="2503" operator="equal">
      <formula>3</formula>
    </cfRule>
    <cfRule type="cellIs" dxfId="2664" priority="2504" operator="between">
      <formula>5</formula>
      <formula>4</formula>
    </cfRule>
  </conditionalFormatting>
  <conditionalFormatting sqref="R24:R25 AJ24:AJ25 AF24:AF25 Y24:Y25 T24:T25">
    <cfRule type="cellIs" dxfId="2663" priority="2495" operator="equal">
      <formula>1</formula>
    </cfRule>
    <cfRule type="cellIs" dxfId="2662" priority="2496" operator="equal">
      <formula>3</formula>
    </cfRule>
    <cfRule type="cellIs" dxfId="2661" priority="2497" operator="equal">
      <formula>5</formula>
    </cfRule>
  </conditionalFormatting>
  <conditionalFormatting sqref="G24:G25">
    <cfRule type="cellIs" dxfId="2660" priority="2494" operator="lessThan">
      <formula>4</formula>
    </cfRule>
  </conditionalFormatting>
  <conditionalFormatting sqref="I24:I25">
    <cfRule type="cellIs" dxfId="2659" priority="2493" operator="lessThan">
      <formula>0.25</formula>
    </cfRule>
  </conditionalFormatting>
  <conditionalFormatting sqref="BI24:BI25">
    <cfRule type="cellIs" dxfId="2658" priority="2473" operator="between">
      <formula>1</formula>
      <formula>2</formula>
    </cfRule>
    <cfRule type="cellIs" dxfId="2657" priority="2488" operator="equal">
      <formula>5</formula>
    </cfRule>
    <cfRule type="cellIs" dxfId="2656" priority="2489" operator="equal">
      <formula>3</formula>
    </cfRule>
  </conditionalFormatting>
  <conditionalFormatting sqref="AI24:AI25 W24:W25">
    <cfRule type="cellIs" dxfId="2655" priority="2466" operator="equal">
      <formula>1</formula>
    </cfRule>
    <cfRule type="cellIs" dxfId="2654" priority="2467" operator="equal">
      <formula>3</formula>
    </cfRule>
    <cfRule type="cellIs" dxfId="2653" priority="2468" operator="between">
      <formula>4</formula>
      <formula>5</formula>
    </cfRule>
  </conditionalFormatting>
  <conditionalFormatting sqref="CK24:CK25 BJ24:BK25 AW24:AW25 AM24:AM25">
    <cfRule type="cellIs" dxfId="2652" priority="2460" operator="equal">
      <formula>5</formula>
    </cfRule>
    <cfRule type="cellIs" dxfId="2651" priority="2461" operator="equal">
      <formula>3</formula>
    </cfRule>
    <cfRule type="cellIs" dxfId="2650" priority="2462" operator="equal">
      <formula>1</formula>
    </cfRule>
  </conditionalFormatting>
  <conditionalFormatting sqref="BN24:BN25 BL24:BL25 BD24:BD25 AZ24:AZ25 AV24:AV25">
    <cfRule type="cellIs" dxfId="2649" priority="2450" operator="equal">
      <formula>1</formula>
    </cfRule>
    <cfRule type="cellIs" dxfId="2648" priority="2451" operator="between">
      <formula>2</formula>
      <formula>3</formula>
    </cfRule>
    <cfRule type="cellIs" dxfId="2647" priority="2452" operator="between">
      <formula>5</formula>
      <formula>4</formula>
    </cfRule>
  </conditionalFormatting>
  <conditionalFormatting sqref="AB24:AB25">
    <cfRule type="cellIs" dxfId="2646" priority="2499" operator="equal">
      <formula>1</formula>
    </cfRule>
    <cfRule type="cellIs" dxfId="2645" priority="2500" operator="equal">
      <formula>2</formula>
    </cfRule>
    <cfRule type="cellIs" dxfId="2644" priority="2501" operator="equal">
      <formula>3</formula>
    </cfRule>
    <cfRule type="cellIs" dxfId="2643" priority="2502" operator="between">
      <formula>4</formula>
      <formula>5</formula>
    </cfRule>
  </conditionalFormatting>
  <conditionalFormatting sqref="S24:S25 BQ24:BQ25">
    <cfRule type="cellIs" dxfId="2642" priority="2469" operator="between">
      <formula>1</formula>
      <formula>2</formula>
    </cfRule>
    <cfRule type="cellIs" dxfId="2641" priority="2470" operator="equal">
      <formula>3</formula>
    </cfRule>
    <cfRule type="cellIs" dxfId="2640" priority="2471" operator="equal">
      <formula>5</formula>
    </cfRule>
  </conditionalFormatting>
  <conditionalFormatting sqref="AO24:AO25">
    <cfRule type="cellIs" dxfId="2639" priority="2479" operator="equal">
      <formula>1</formula>
    </cfRule>
    <cfRule type="cellIs" dxfId="2638" priority="2480" operator="between">
      <formula>2</formula>
      <formula>3</formula>
    </cfRule>
    <cfRule type="cellIs" dxfId="2637" priority="2481" operator="between">
      <formula>5</formula>
      <formula>4</formula>
    </cfRule>
  </conditionalFormatting>
  <conditionalFormatting sqref="AN24:AN25">
    <cfRule type="cellIs" dxfId="2636" priority="2482" operator="between">
      <formula>1</formula>
      <formula>2</formula>
    </cfRule>
    <cfRule type="cellIs" dxfId="2635" priority="2483" operator="between">
      <formula>3</formula>
      <formula>4</formula>
    </cfRule>
    <cfRule type="cellIs" dxfId="2634" priority="2484" operator="equal">
      <formula>5</formula>
    </cfRule>
  </conditionalFormatting>
  <conditionalFormatting sqref="AP24:AP25">
    <cfRule type="cellIs" dxfId="2633" priority="2463" operator="between">
      <formula>5</formula>
      <formula>4</formula>
    </cfRule>
    <cfRule type="cellIs" dxfId="2632" priority="2464" operator="between">
      <formula>3</formula>
      <formula>2</formula>
    </cfRule>
    <cfRule type="cellIs" dxfId="2631" priority="2465" operator="equal">
      <formula>1</formula>
    </cfRule>
  </conditionalFormatting>
  <conditionalFormatting sqref="BP24:BP25 BF24:BF25 O24:O25 BA24:BA25 AQ24:AQ25">
    <cfRule type="cellIs" dxfId="2630" priority="2476" operator="equal">
      <formula>1</formula>
    </cfRule>
    <cfRule type="cellIs" dxfId="2629" priority="2477" operator="between">
      <formula>2</formula>
      <formula>4</formula>
    </cfRule>
    <cfRule type="cellIs" dxfId="2628" priority="2478" operator="equal">
      <formula>5</formula>
    </cfRule>
  </conditionalFormatting>
  <conditionalFormatting sqref="AR24:AR25">
    <cfRule type="cellIs" dxfId="2627" priority="2446" operator="between">
      <formula>5</formula>
      <formula>4</formula>
    </cfRule>
    <cfRule type="cellIs" dxfId="2626" priority="2447" operator="equal">
      <formula>3</formula>
    </cfRule>
    <cfRule type="cellIs" dxfId="2625" priority="2448" operator="equal">
      <formula>2</formula>
    </cfRule>
    <cfRule type="cellIs" dxfId="2624" priority="2449" operator="equal">
      <formula>1</formula>
    </cfRule>
  </conditionalFormatting>
  <conditionalFormatting sqref="AT24:AT25">
    <cfRule type="cellIs" dxfId="2623" priority="2442" operator="equal">
      <formula>5</formula>
    </cfRule>
    <cfRule type="cellIs" dxfId="2622" priority="2443" operator="between">
      <formula>3</formula>
      <formula>4</formula>
    </cfRule>
    <cfRule type="cellIs" dxfId="2621" priority="2444" operator="equal">
      <formula>2</formula>
    </cfRule>
    <cfRule type="cellIs" dxfId="2620" priority="2445" operator="equal">
      <formula>1</formula>
    </cfRule>
  </conditionalFormatting>
  <conditionalFormatting sqref="AU24:AU25">
    <cfRule type="cellIs" dxfId="2619" priority="2458" operator="equal">
      <formula>1</formula>
    </cfRule>
    <cfRule type="cellIs" dxfId="2618" priority="2459" operator="between">
      <formula>2</formula>
      <formula>3</formula>
    </cfRule>
    <cfRule type="cellIs" dxfId="2617" priority="2472" operator="equal">
      <formula>5</formula>
    </cfRule>
  </conditionalFormatting>
  <conditionalFormatting sqref="AX24:AX25">
    <cfRule type="cellIs" dxfId="2616" priority="2455" operator="equal">
      <formula>1</formula>
    </cfRule>
    <cfRule type="cellIs" dxfId="2615" priority="2456" operator="between">
      <formula>3</formula>
      <formula>2</formula>
    </cfRule>
    <cfRule type="cellIs" dxfId="2614" priority="2457" operator="equal">
      <formula>5</formula>
    </cfRule>
  </conditionalFormatting>
  <conditionalFormatting sqref="AY24:AY25">
    <cfRule type="cellIs" dxfId="2613" priority="2474" operator="equal">
      <formula>1</formula>
    </cfRule>
    <cfRule type="cellIs" dxfId="2612" priority="2475" operator="equal">
      <formula>5</formula>
    </cfRule>
  </conditionalFormatting>
  <conditionalFormatting sqref="U24:U25">
    <cfRule type="cellIs" dxfId="2611" priority="2441" operator="equal">
      <formula>1</formula>
    </cfRule>
  </conditionalFormatting>
  <conditionalFormatting sqref="U24:U25">
    <cfRule type="cellIs" dxfId="2610" priority="2439" operator="between">
      <formula>4</formula>
      <formula>5</formula>
    </cfRule>
    <cfRule type="cellIs" dxfId="2609" priority="2440" operator="between">
      <formula>2</formula>
      <formula>3</formula>
    </cfRule>
  </conditionalFormatting>
  <conditionalFormatting sqref="Z24:Z25">
    <cfRule type="cellIs" dxfId="2608" priority="2485" operator="equal">
      <formula>2</formula>
    </cfRule>
    <cfRule type="cellIs" dxfId="2607" priority="2486" operator="equal">
      <formula>3</formula>
    </cfRule>
    <cfRule type="cellIs" dxfId="2606" priority="2487" operator="equal">
      <formula>4</formula>
    </cfRule>
  </conditionalFormatting>
  <conditionalFormatting sqref="AK24:AK25">
    <cfRule type="cellIs" dxfId="2605" priority="2437" operator="equal">
      <formula>4</formula>
    </cfRule>
    <cfRule type="cellIs" dxfId="2604" priority="2438" operator="equal">
      <formula>2</formula>
    </cfRule>
  </conditionalFormatting>
  <conditionalFormatting sqref="BG24:BG25">
    <cfRule type="cellIs" dxfId="2603" priority="2436" operator="equal">
      <formula>5</formula>
    </cfRule>
    <cfRule type="cellIs" dxfId="2602" priority="2490" operator="equal">
      <formula>1</formula>
    </cfRule>
    <cfRule type="cellIs" dxfId="2601" priority="2491" operator="equal">
      <formula>2</formula>
    </cfRule>
    <cfRule type="cellIs" dxfId="2600" priority="2492" operator="equal">
      <formula>4</formula>
    </cfRule>
  </conditionalFormatting>
  <conditionalFormatting sqref="BM24:BM25">
    <cfRule type="cellIs" dxfId="2599" priority="2435" operator="between">
      <formula>4</formula>
      <formula>5</formula>
    </cfRule>
    <cfRule type="cellIs" dxfId="2598" priority="2453" operator="equal">
      <formula>2</formula>
    </cfRule>
    <cfRule type="cellIs" dxfId="2597" priority="2454" operator="equal">
      <formula>1</formula>
    </cfRule>
  </conditionalFormatting>
  <conditionalFormatting sqref="BS24:BS25">
    <cfRule type="cellIs" dxfId="2596" priority="2432" operator="equal">
      <formula>5</formula>
    </cfRule>
    <cfRule type="cellIs" dxfId="2595" priority="2433" operator="between">
      <formula>2</formula>
      <formula>4</formula>
    </cfRule>
    <cfRule type="cellIs" dxfId="2594" priority="2434" operator="equal">
      <formula>1</formula>
    </cfRule>
  </conditionalFormatting>
  <conditionalFormatting sqref="CE24:CE25 BV24:BW25 BY24:CB25 CG24:CG25 BT24:BT25">
    <cfRule type="cellIs" dxfId="2593" priority="2429" operator="between">
      <formula>4</formula>
      <formula>5</formula>
    </cfRule>
    <cfRule type="cellIs" dxfId="2592" priority="2430" operator="between">
      <formula>2</formula>
      <formula>3</formula>
    </cfRule>
    <cfRule type="cellIs" dxfId="2591" priority="2431" operator="equal">
      <formula>1</formula>
    </cfRule>
  </conditionalFormatting>
  <conditionalFormatting sqref="BU24:BU25">
    <cfRule type="cellIs" dxfId="2590" priority="2426" operator="between">
      <formula>4</formula>
      <formula>5</formula>
    </cfRule>
    <cfRule type="cellIs" dxfId="2589" priority="2427" operator="equal">
      <formula>3</formula>
    </cfRule>
    <cfRule type="cellIs" dxfId="2588" priority="2428" operator="between">
      <formula>1</formula>
      <formula>2</formula>
    </cfRule>
  </conditionalFormatting>
  <conditionalFormatting sqref="P26 X26 AH26 BC26">
    <cfRule type="cellIs" dxfId="2587" priority="2419" operator="between">
      <formula>1</formula>
      <formula>2</formula>
    </cfRule>
    <cfRule type="cellIs" dxfId="2586" priority="2424" operator="equal">
      <formula>3</formula>
    </cfRule>
    <cfRule type="cellIs" dxfId="2585" priority="2425" operator="between">
      <formula>5</formula>
      <formula>4</formula>
    </cfRule>
  </conditionalFormatting>
  <conditionalFormatting sqref="T26 Y26 AF26 AJ26 R26">
    <cfRule type="cellIs" dxfId="2584" priority="2416" operator="equal">
      <formula>1</formula>
    </cfRule>
    <cfRule type="cellIs" dxfId="2583" priority="2417" operator="equal">
      <formula>3</formula>
    </cfRule>
    <cfRule type="cellIs" dxfId="2582" priority="2418" operator="equal">
      <formula>5</formula>
    </cfRule>
  </conditionalFormatting>
  <conditionalFormatting sqref="G26">
    <cfRule type="cellIs" dxfId="2581" priority="2415" operator="lessThan">
      <formula>4</formula>
    </cfRule>
  </conditionalFormatting>
  <conditionalFormatting sqref="I26">
    <cfRule type="cellIs" dxfId="2580" priority="2414" operator="lessThan">
      <formula>0.25</formula>
    </cfRule>
  </conditionalFormatting>
  <conditionalFormatting sqref="BI26">
    <cfRule type="cellIs" dxfId="2579" priority="2394" operator="between">
      <formula>1</formula>
      <formula>2</formula>
    </cfRule>
    <cfRule type="cellIs" dxfId="2578" priority="2409" operator="equal">
      <formula>5</formula>
    </cfRule>
    <cfRule type="cellIs" dxfId="2577" priority="2410" operator="equal">
      <formula>3</formula>
    </cfRule>
  </conditionalFormatting>
  <conditionalFormatting sqref="W26 AI26">
    <cfRule type="cellIs" dxfId="2576" priority="2387" operator="equal">
      <formula>1</formula>
    </cfRule>
    <cfRule type="cellIs" dxfId="2575" priority="2388" operator="equal">
      <formula>3</formula>
    </cfRule>
    <cfRule type="cellIs" dxfId="2574" priority="2389" operator="between">
      <formula>4</formula>
      <formula>5</formula>
    </cfRule>
  </conditionalFormatting>
  <conditionalFormatting sqref="AM26 AW26 BJ26:BK26 CK26">
    <cfRule type="cellIs" dxfId="2573" priority="2381" operator="equal">
      <formula>5</formula>
    </cfRule>
    <cfRule type="cellIs" dxfId="2572" priority="2382" operator="equal">
      <formula>3</formula>
    </cfRule>
    <cfRule type="cellIs" dxfId="2571" priority="2383" operator="equal">
      <formula>1</formula>
    </cfRule>
  </conditionalFormatting>
  <conditionalFormatting sqref="AV26 AZ26 BD26 BL26 BN26">
    <cfRule type="cellIs" dxfId="2570" priority="2371" operator="equal">
      <formula>1</formula>
    </cfRule>
    <cfRule type="cellIs" dxfId="2569" priority="2372" operator="between">
      <formula>2</formula>
      <formula>3</formula>
    </cfRule>
    <cfRule type="cellIs" dxfId="2568" priority="2373" operator="between">
      <formula>5</formula>
      <formula>4</formula>
    </cfRule>
  </conditionalFormatting>
  <conditionalFormatting sqref="AB26">
    <cfRule type="cellIs" dxfId="2567" priority="2420" operator="equal">
      <formula>1</formula>
    </cfRule>
    <cfRule type="cellIs" dxfId="2566" priority="2421" operator="equal">
      <formula>2</formula>
    </cfRule>
    <cfRule type="cellIs" dxfId="2565" priority="2422" operator="equal">
      <formula>3</formula>
    </cfRule>
    <cfRule type="cellIs" dxfId="2564" priority="2423" operator="between">
      <formula>4</formula>
      <formula>5</formula>
    </cfRule>
  </conditionalFormatting>
  <conditionalFormatting sqref="BQ26 S26">
    <cfRule type="cellIs" dxfId="2563" priority="2390" operator="between">
      <formula>1</formula>
      <formula>2</formula>
    </cfRule>
    <cfRule type="cellIs" dxfId="2562" priority="2391" operator="equal">
      <formula>3</formula>
    </cfRule>
    <cfRule type="cellIs" dxfId="2561" priority="2392" operator="equal">
      <formula>5</formula>
    </cfRule>
  </conditionalFormatting>
  <conditionalFormatting sqref="AO26">
    <cfRule type="cellIs" dxfId="2560" priority="2400" operator="equal">
      <formula>1</formula>
    </cfRule>
    <cfRule type="cellIs" dxfId="2559" priority="2401" operator="between">
      <formula>2</formula>
      <formula>3</formula>
    </cfRule>
    <cfRule type="cellIs" dxfId="2558" priority="2402" operator="between">
      <formula>5</formula>
      <formula>4</formula>
    </cfRule>
  </conditionalFormatting>
  <conditionalFormatting sqref="AN26">
    <cfRule type="cellIs" dxfId="2557" priority="2403" operator="between">
      <formula>1</formula>
      <formula>2</formula>
    </cfRule>
    <cfRule type="cellIs" dxfId="2556" priority="2404" operator="between">
      <formula>3</formula>
      <formula>4</formula>
    </cfRule>
    <cfRule type="cellIs" dxfId="2555" priority="2405" operator="equal">
      <formula>5</formula>
    </cfRule>
  </conditionalFormatting>
  <conditionalFormatting sqref="AP26">
    <cfRule type="cellIs" dxfId="2554" priority="2384" operator="between">
      <formula>5</formula>
      <formula>4</formula>
    </cfRule>
    <cfRule type="cellIs" dxfId="2553" priority="2385" operator="between">
      <formula>3</formula>
      <formula>2</formula>
    </cfRule>
    <cfRule type="cellIs" dxfId="2552" priority="2386" operator="equal">
      <formula>1</formula>
    </cfRule>
  </conditionalFormatting>
  <conditionalFormatting sqref="AQ26 BA26 O26 BF26 BP26">
    <cfRule type="cellIs" dxfId="2551" priority="2397" operator="equal">
      <formula>1</formula>
    </cfRule>
    <cfRule type="cellIs" dxfId="2550" priority="2398" operator="between">
      <formula>2</formula>
      <formula>4</formula>
    </cfRule>
    <cfRule type="cellIs" dxfId="2549" priority="2399" operator="equal">
      <formula>5</formula>
    </cfRule>
  </conditionalFormatting>
  <conditionalFormatting sqref="AR26">
    <cfRule type="cellIs" dxfId="2548" priority="2367" operator="between">
      <formula>5</formula>
      <formula>4</formula>
    </cfRule>
    <cfRule type="cellIs" dxfId="2547" priority="2368" operator="equal">
      <formula>3</formula>
    </cfRule>
    <cfRule type="cellIs" dxfId="2546" priority="2369" operator="equal">
      <formula>2</formula>
    </cfRule>
    <cfRule type="cellIs" dxfId="2545" priority="2370" operator="equal">
      <formula>1</formula>
    </cfRule>
  </conditionalFormatting>
  <conditionalFormatting sqref="AT26">
    <cfRule type="cellIs" dxfId="2544" priority="2363" operator="equal">
      <formula>5</formula>
    </cfRule>
    <cfRule type="cellIs" dxfId="2543" priority="2364" operator="between">
      <formula>3</formula>
      <formula>4</formula>
    </cfRule>
    <cfRule type="cellIs" dxfId="2542" priority="2365" operator="equal">
      <formula>2</formula>
    </cfRule>
    <cfRule type="cellIs" dxfId="2541" priority="2366" operator="equal">
      <formula>1</formula>
    </cfRule>
  </conditionalFormatting>
  <conditionalFormatting sqref="AU26">
    <cfRule type="cellIs" dxfId="2540" priority="2379" operator="equal">
      <formula>1</formula>
    </cfRule>
    <cfRule type="cellIs" dxfId="2539" priority="2380" operator="between">
      <formula>2</formula>
      <formula>3</formula>
    </cfRule>
    <cfRule type="cellIs" dxfId="2538" priority="2393" operator="equal">
      <formula>5</formula>
    </cfRule>
  </conditionalFormatting>
  <conditionalFormatting sqref="AX26">
    <cfRule type="cellIs" dxfId="2537" priority="2376" operator="equal">
      <formula>1</formula>
    </cfRule>
    <cfRule type="cellIs" dxfId="2536" priority="2377" operator="between">
      <formula>3</formula>
      <formula>2</formula>
    </cfRule>
    <cfRule type="cellIs" dxfId="2535" priority="2378" operator="equal">
      <formula>5</formula>
    </cfRule>
  </conditionalFormatting>
  <conditionalFormatting sqref="AY26">
    <cfRule type="cellIs" dxfId="2534" priority="2395" operator="equal">
      <formula>1</formula>
    </cfRule>
    <cfRule type="cellIs" dxfId="2533" priority="2396" operator="equal">
      <formula>5</formula>
    </cfRule>
  </conditionalFormatting>
  <conditionalFormatting sqref="U26">
    <cfRule type="cellIs" dxfId="2532" priority="2362" operator="equal">
      <formula>1</formula>
    </cfRule>
  </conditionalFormatting>
  <conditionalFormatting sqref="U26">
    <cfRule type="cellIs" dxfId="2531" priority="2360" operator="between">
      <formula>4</formula>
      <formula>5</formula>
    </cfRule>
    <cfRule type="cellIs" dxfId="2530" priority="2361" operator="between">
      <formula>2</formula>
      <formula>3</formula>
    </cfRule>
  </conditionalFormatting>
  <conditionalFormatting sqref="Z26">
    <cfRule type="cellIs" dxfId="2529" priority="2406" operator="equal">
      <formula>2</formula>
    </cfRule>
    <cfRule type="cellIs" dxfId="2528" priority="2407" operator="equal">
      <formula>3</formula>
    </cfRule>
    <cfRule type="cellIs" dxfId="2527" priority="2408" operator="equal">
      <formula>4</formula>
    </cfRule>
  </conditionalFormatting>
  <conditionalFormatting sqref="AK26">
    <cfRule type="cellIs" dxfId="2526" priority="2358" operator="equal">
      <formula>4</formula>
    </cfRule>
    <cfRule type="cellIs" dxfId="2525" priority="2359" operator="equal">
      <formula>2</formula>
    </cfRule>
  </conditionalFormatting>
  <conditionalFormatting sqref="BG26">
    <cfRule type="cellIs" dxfId="2524" priority="2357" operator="equal">
      <formula>5</formula>
    </cfRule>
    <cfRule type="cellIs" dxfId="2523" priority="2411" operator="equal">
      <formula>1</formula>
    </cfRule>
    <cfRule type="cellIs" dxfId="2522" priority="2412" operator="equal">
      <formula>2</formula>
    </cfRule>
    <cfRule type="cellIs" dxfId="2521" priority="2413" operator="equal">
      <formula>4</formula>
    </cfRule>
  </conditionalFormatting>
  <conditionalFormatting sqref="BM26">
    <cfRule type="cellIs" dxfId="2520" priority="2356" operator="between">
      <formula>4</formula>
      <formula>5</formula>
    </cfRule>
    <cfRule type="cellIs" dxfId="2519" priority="2374" operator="equal">
      <formula>2</formula>
    </cfRule>
    <cfRule type="cellIs" dxfId="2518" priority="2375" operator="equal">
      <formula>1</formula>
    </cfRule>
  </conditionalFormatting>
  <conditionalFormatting sqref="BS26">
    <cfRule type="cellIs" dxfId="2517" priority="2353" operator="equal">
      <formula>5</formula>
    </cfRule>
    <cfRule type="cellIs" dxfId="2516" priority="2354" operator="between">
      <formula>2</formula>
      <formula>4</formula>
    </cfRule>
    <cfRule type="cellIs" dxfId="2515" priority="2355" operator="equal">
      <formula>1</formula>
    </cfRule>
  </conditionalFormatting>
  <conditionalFormatting sqref="BT26 CG26 BY26:CB26 BV26:BW26 CE26">
    <cfRule type="cellIs" dxfId="2514" priority="2350" operator="between">
      <formula>4</formula>
      <formula>5</formula>
    </cfRule>
    <cfRule type="cellIs" dxfId="2513" priority="2351" operator="between">
      <formula>2</formula>
      <formula>3</formula>
    </cfRule>
    <cfRule type="cellIs" dxfId="2512" priority="2352" operator="equal">
      <formula>1</formula>
    </cfRule>
  </conditionalFormatting>
  <conditionalFormatting sqref="BU26">
    <cfRule type="cellIs" dxfId="2511" priority="2347" operator="between">
      <formula>4</formula>
      <formula>5</formula>
    </cfRule>
    <cfRule type="cellIs" dxfId="2510" priority="2348" operator="equal">
      <formula>3</formula>
    </cfRule>
    <cfRule type="cellIs" dxfId="2509" priority="2349" operator="between">
      <formula>1</formula>
      <formula>2</formula>
    </cfRule>
  </conditionalFormatting>
  <conditionalFormatting sqref="BC27 AH27 X27 P27">
    <cfRule type="cellIs" dxfId="2508" priority="2340" operator="between">
      <formula>1</formula>
      <formula>2</formula>
    </cfRule>
    <cfRule type="cellIs" dxfId="2507" priority="2345" operator="equal">
      <formula>3</formula>
    </cfRule>
    <cfRule type="cellIs" dxfId="2506" priority="2346" operator="between">
      <formula>5</formula>
      <formula>4</formula>
    </cfRule>
  </conditionalFormatting>
  <conditionalFormatting sqref="R27 AJ27 AF27 Y27 T27">
    <cfRule type="cellIs" dxfId="2505" priority="2337" operator="equal">
      <formula>1</formula>
    </cfRule>
    <cfRule type="cellIs" dxfId="2504" priority="2338" operator="equal">
      <formula>3</formula>
    </cfRule>
    <cfRule type="cellIs" dxfId="2503" priority="2339" operator="equal">
      <formula>5</formula>
    </cfRule>
  </conditionalFormatting>
  <conditionalFormatting sqref="G27">
    <cfRule type="cellIs" dxfId="2502" priority="2336" operator="lessThan">
      <formula>4</formula>
    </cfRule>
  </conditionalFormatting>
  <conditionalFormatting sqref="I27">
    <cfRule type="cellIs" dxfId="2501" priority="2335" operator="lessThan">
      <formula>0.25</formula>
    </cfRule>
  </conditionalFormatting>
  <conditionalFormatting sqref="BI27">
    <cfRule type="cellIs" dxfId="2500" priority="2315" operator="between">
      <formula>1</formula>
      <formula>2</formula>
    </cfRule>
    <cfRule type="cellIs" dxfId="2499" priority="2330" operator="equal">
      <formula>5</formula>
    </cfRule>
    <cfRule type="cellIs" dxfId="2498" priority="2331" operator="equal">
      <formula>3</formula>
    </cfRule>
  </conditionalFormatting>
  <conditionalFormatting sqref="AI27 W27">
    <cfRule type="cellIs" dxfId="2497" priority="2308" operator="equal">
      <formula>1</formula>
    </cfRule>
    <cfRule type="cellIs" dxfId="2496" priority="2309" operator="equal">
      <formula>3</formula>
    </cfRule>
    <cfRule type="cellIs" dxfId="2495" priority="2310" operator="between">
      <formula>4</formula>
      <formula>5</formula>
    </cfRule>
  </conditionalFormatting>
  <conditionalFormatting sqref="CK27 BJ27:BK27 AW27 AM27">
    <cfRule type="cellIs" dxfId="2494" priority="2302" operator="equal">
      <formula>5</formula>
    </cfRule>
    <cfRule type="cellIs" dxfId="2493" priority="2303" operator="equal">
      <formula>3</formula>
    </cfRule>
    <cfRule type="cellIs" dxfId="2492" priority="2304" operator="equal">
      <formula>1</formula>
    </cfRule>
  </conditionalFormatting>
  <conditionalFormatting sqref="BN27 BL27 BD27 AZ27 AV27">
    <cfRule type="cellIs" dxfId="2491" priority="2292" operator="equal">
      <formula>1</formula>
    </cfRule>
    <cfRule type="cellIs" dxfId="2490" priority="2293" operator="between">
      <formula>2</formula>
      <formula>3</formula>
    </cfRule>
    <cfRule type="cellIs" dxfId="2489" priority="2294" operator="between">
      <formula>5</formula>
      <formula>4</formula>
    </cfRule>
  </conditionalFormatting>
  <conditionalFormatting sqref="AB27">
    <cfRule type="cellIs" dxfId="2488" priority="2341" operator="equal">
      <formula>1</formula>
    </cfRule>
    <cfRule type="cellIs" dxfId="2487" priority="2342" operator="equal">
      <formula>2</formula>
    </cfRule>
    <cfRule type="cellIs" dxfId="2486" priority="2343" operator="equal">
      <formula>3</formula>
    </cfRule>
    <cfRule type="cellIs" dxfId="2485" priority="2344" operator="between">
      <formula>4</formula>
      <formula>5</formula>
    </cfRule>
  </conditionalFormatting>
  <conditionalFormatting sqref="S27 BQ27">
    <cfRule type="cellIs" dxfId="2484" priority="2311" operator="between">
      <formula>1</formula>
      <formula>2</formula>
    </cfRule>
    <cfRule type="cellIs" dxfId="2483" priority="2312" operator="equal">
      <formula>3</formula>
    </cfRule>
    <cfRule type="cellIs" dxfId="2482" priority="2313" operator="equal">
      <formula>5</formula>
    </cfRule>
  </conditionalFormatting>
  <conditionalFormatting sqref="AO27">
    <cfRule type="cellIs" dxfId="2481" priority="2321" operator="equal">
      <formula>1</formula>
    </cfRule>
    <cfRule type="cellIs" dxfId="2480" priority="2322" operator="between">
      <formula>2</formula>
      <formula>3</formula>
    </cfRule>
    <cfRule type="cellIs" dxfId="2479" priority="2323" operator="between">
      <formula>5</formula>
      <formula>4</formula>
    </cfRule>
  </conditionalFormatting>
  <conditionalFormatting sqref="AN27">
    <cfRule type="cellIs" dxfId="2478" priority="2324" operator="between">
      <formula>1</formula>
      <formula>2</formula>
    </cfRule>
    <cfRule type="cellIs" dxfId="2477" priority="2325" operator="between">
      <formula>3</formula>
      <formula>4</formula>
    </cfRule>
    <cfRule type="cellIs" dxfId="2476" priority="2326" operator="equal">
      <formula>5</formula>
    </cfRule>
  </conditionalFormatting>
  <conditionalFormatting sqref="AP27">
    <cfRule type="cellIs" dxfId="2475" priority="2305" operator="between">
      <formula>5</formula>
      <formula>4</formula>
    </cfRule>
    <cfRule type="cellIs" dxfId="2474" priority="2306" operator="between">
      <formula>3</formula>
      <formula>2</formula>
    </cfRule>
    <cfRule type="cellIs" dxfId="2473" priority="2307" operator="equal">
      <formula>1</formula>
    </cfRule>
  </conditionalFormatting>
  <conditionalFormatting sqref="BP27 BF27 O27 BA27 AQ27">
    <cfRule type="cellIs" dxfId="2472" priority="2318" operator="equal">
      <formula>1</formula>
    </cfRule>
    <cfRule type="cellIs" dxfId="2471" priority="2319" operator="between">
      <formula>2</formula>
      <formula>4</formula>
    </cfRule>
    <cfRule type="cellIs" dxfId="2470" priority="2320" operator="equal">
      <formula>5</formula>
    </cfRule>
  </conditionalFormatting>
  <conditionalFormatting sqref="AR27">
    <cfRule type="cellIs" dxfId="2469" priority="2288" operator="between">
      <formula>5</formula>
      <formula>4</formula>
    </cfRule>
    <cfRule type="cellIs" dxfId="2468" priority="2289" operator="equal">
      <formula>3</formula>
    </cfRule>
    <cfRule type="cellIs" dxfId="2467" priority="2290" operator="equal">
      <formula>2</formula>
    </cfRule>
    <cfRule type="cellIs" dxfId="2466" priority="2291" operator="equal">
      <formula>1</formula>
    </cfRule>
  </conditionalFormatting>
  <conditionalFormatting sqref="AT27">
    <cfRule type="cellIs" dxfId="2465" priority="2284" operator="equal">
      <formula>5</formula>
    </cfRule>
    <cfRule type="cellIs" dxfId="2464" priority="2285" operator="between">
      <formula>3</formula>
      <formula>4</formula>
    </cfRule>
    <cfRule type="cellIs" dxfId="2463" priority="2286" operator="equal">
      <formula>2</formula>
    </cfRule>
    <cfRule type="cellIs" dxfId="2462" priority="2287" operator="equal">
      <formula>1</formula>
    </cfRule>
  </conditionalFormatting>
  <conditionalFormatting sqref="AU27">
    <cfRule type="cellIs" dxfId="2461" priority="2300" operator="equal">
      <formula>1</formula>
    </cfRule>
    <cfRule type="cellIs" dxfId="2460" priority="2301" operator="between">
      <formula>2</formula>
      <formula>3</formula>
    </cfRule>
    <cfRule type="cellIs" dxfId="2459" priority="2314" operator="equal">
      <formula>5</formula>
    </cfRule>
  </conditionalFormatting>
  <conditionalFormatting sqref="AX27">
    <cfRule type="cellIs" dxfId="2458" priority="2297" operator="equal">
      <formula>1</formula>
    </cfRule>
    <cfRule type="cellIs" dxfId="2457" priority="2298" operator="between">
      <formula>3</formula>
      <formula>2</formula>
    </cfRule>
    <cfRule type="cellIs" dxfId="2456" priority="2299" operator="equal">
      <formula>5</formula>
    </cfRule>
  </conditionalFormatting>
  <conditionalFormatting sqref="AY27">
    <cfRule type="cellIs" dxfId="2455" priority="2316" operator="equal">
      <formula>1</formula>
    </cfRule>
    <cfRule type="cellIs" dxfId="2454" priority="2317" operator="equal">
      <formula>5</formula>
    </cfRule>
  </conditionalFormatting>
  <conditionalFormatting sqref="U27">
    <cfRule type="cellIs" dxfId="2453" priority="2283" operator="equal">
      <formula>1</formula>
    </cfRule>
  </conditionalFormatting>
  <conditionalFormatting sqref="U27">
    <cfRule type="cellIs" dxfId="2452" priority="2281" operator="between">
      <formula>4</formula>
      <formula>5</formula>
    </cfRule>
    <cfRule type="cellIs" dxfId="2451" priority="2282" operator="between">
      <formula>2</formula>
      <formula>3</formula>
    </cfRule>
  </conditionalFormatting>
  <conditionalFormatting sqref="Z27">
    <cfRule type="cellIs" dxfId="2450" priority="2327" operator="equal">
      <formula>2</formula>
    </cfRule>
    <cfRule type="cellIs" dxfId="2449" priority="2328" operator="equal">
      <formula>3</formula>
    </cfRule>
    <cfRule type="cellIs" dxfId="2448" priority="2329" operator="equal">
      <formula>4</formula>
    </cfRule>
  </conditionalFormatting>
  <conditionalFormatting sqref="AK27">
    <cfRule type="cellIs" dxfId="2447" priority="2279" operator="equal">
      <formula>4</formula>
    </cfRule>
    <cfRule type="cellIs" dxfId="2446" priority="2280" operator="equal">
      <formula>2</formula>
    </cfRule>
  </conditionalFormatting>
  <conditionalFormatting sqref="BG27">
    <cfRule type="cellIs" dxfId="2445" priority="2278" operator="equal">
      <formula>5</formula>
    </cfRule>
    <cfRule type="cellIs" dxfId="2444" priority="2332" operator="equal">
      <formula>1</formula>
    </cfRule>
    <cfRule type="cellIs" dxfId="2443" priority="2333" operator="equal">
      <formula>2</formula>
    </cfRule>
    <cfRule type="cellIs" dxfId="2442" priority="2334" operator="equal">
      <formula>4</formula>
    </cfRule>
  </conditionalFormatting>
  <conditionalFormatting sqref="BM27">
    <cfRule type="cellIs" dxfId="2441" priority="2277" operator="between">
      <formula>4</formula>
      <formula>5</formula>
    </cfRule>
    <cfRule type="cellIs" dxfId="2440" priority="2295" operator="equal">
      <formula>2</formula>
    </cfRule>
    <cfRule type="cellIs" dxfId="2439" priority="2296" operator="equal">
      <formula>1</formula>
    </cfRule>
  </conditionalFormatting>
  <conditionalFormatting sqref="BS27">
    <cfRule type="cellIs" dxfId="2438" priority="2274" operator="equal">
      <formula>5</formula>
    </cfRule>
    <cfRule type="cellIs" dxfId="2437" priority="2275" operator="between">
      <formula>2</formula>
      <formula>4</formula>
    </cfRule>
    <cfRule type="cellIs" dxfId="2436" priority="2276" operator="equal">
      <formula>1</formula>
    </cfRule>
  </conditionalFormatting>
  <conditionalFormatting sqref="CE27 BV27:BW27 BY27:CB27 CG27 BT27">
    <cfRule type="cellIs" dxfId="2435" priority="2271" operator="between">
      <formula>4</formula>
      <formula>5</formula>
    </cfRule>
    <cfRule type="cellIs" dxfId="2434" priority="2272" operator="between">
      <formula>2</formula>
      <formula>3</formula>
    </cfRule>
    <cfRule type="cellIs" dxfId="2433" priority="2273" operator="equal">
      <formula>1</formula>
    </cfRule>
  </conditionalFormatting>
  <conditionalFormatting sqref="BU27">
    <cfRule type="cellIs" dxfId="2432" priority="2268" operator="between">
      <formula>4</formula>
      <formula>5</formula>
    </cfRule>
    <cfRule type="cellIs" dxfId="2431" priority="2269" operator="equal">
      <formula>3</formula>
    </cfRule>
    <cfRule type="cellIs" dxfId="2430" priority="2270" operator="between">
      <formula>1</formula>
      <formula>2</formula>
    </cfRule>
  </conditionalFormatting>
  <conditionalFormatting sqref="P28:P34 X28:X34 AH28:AH34 BC28:BC34">
    <cfRule type="cellIs" dxfId="2429" priority="2261" operator="between">
      <formula>1</formula>
      <formula>2</formula>
    </cfRule>
    <cfRule type="cellIs" dxfId="2428" priority="2266" operator="equal">
      <formula>3</formula>
    </cfRule>
    <cfRule type="cellIs" dxfId="2427" priority="2267" operator="between">
      <formula>5</formula>
      <formula>4</formula>
    </cfRule>
  </conditionalFormatting>
  <conditionalFormatting sqref="T28:T34 Y28:Y34 AF28:AF34 AJ28:AJ34 R28:R34">
    <cfRule type="cellIs" dxfId="2426" priority="2258" operator="equal">
      <formula>1</formula>
    </cfRule>
    <cfRule type="cellIs" dxfId="2425" priority="2259" operator="equal">
      <formula>3</formula>
    </cfRule>
    <cfRule type="cellIs" dxfId="2424" priority="2260" operator="equal">
      <formula>5</formula>
    </cfRule>
  </conditionalFormatting>
  <conditionalFormatting sqref="G28:G34">
    <cfRule type="cellIs" dxfId="2423" priority="2257" operator="lessThan">
      <formula>4</formula>
    </cfRule>
  </conditionalFormatting>
  <conditionalFormatting sqref="I28:I34">
    <cfRule type="cellIs" dxfId="2422" priority="2256" operator="lessThan">
      <formula>0.25</formula>
    </cfRule>
  </conditionalFormatting>
  <conditionalFormatting sqref="BI28:BI34">
    <cfRule type="cellIs" dxfId="2421" priority="2236" operator="between">
      <formula>1</formula>
      <formula>2</formula>
    </cfRule>
    <cfRule type="cellIs" dxfId="2420" priority="2251" operator="equal">
      <formula>5</formula>
    </cfRule>
    <cfRule type="cellIs" dxfId="2419" priority="2252" operator="equal">
      <formula>3</formula>
    </cfRule>
  </conditionalFormatting>
  <conditionalFormatting sqref="W28:W34 AI28:AI34">
    <cfRule type="cellIs" dxfId="2418" priority="2229" operator="equal">
      <formula>1</formula>
    </cfRule>
    <cfRule type="cellIs" dxfId="2417" priority="2230" operator="equal">
      <formula>3</formula>
    </cfRule>
    <cfRule type="cellIs" dxfId="2416" priority="2231" operator="between">
      <formula>4</formula>
      <formula>5</formula>
    </cfRule>
  </conditionalFormatting>
  <conditionalFormatting sqref="AM28:AM34 AW28:AW34 BJ28:BK34 CK28:CK34">
    <cfRule type="cellIs" dxfId="2415" priority="2223" operator="equal">
      <formula>5</formula>
    </cfRule>
    <cfRule type="cellIs" dxfId="2414" priority="2224" operator="equal">
      <formula>3</formula>
    </cfRule>
    <cfRule type="cellIs" dxfId="2413" priority="2225" operator="equal">
      <formula>1</formula>
    </cfRule>
  </conditionalFormatting>
  <conditionalFormatting sqref="AV28:AV34 AZ28:AZ34 BD28:BD34 BL28:BL34 BN28:BN34">
    <cfRule type="cellIs" dxfId="2412" priority="2213" operator="equal">
      <formula>1</formula>
    </cfRule>
    <cfRule type="cellIs" dxfId="2411" priority="2214" operator="between">
      <formula>2</formula>
      <formula>3</formula>
    </cfRule>
    <cfRule type="cellIs" dxfId="2410" priority="2215" operator="between">
      <formula>5</formula>
      <formula>4</formula>
    </cfRule>
  </conditionalFormatting>
  <conditionalFormatting sqref="AB28:AB34">
    <cfRule type="cellIs" dxfId="2409" priority="2262" operator="equal">
      <formula>1</formula>
    </cfRule>
    <cfRule type="cellIs" dxfId="2408" priority="2263" operator="equal">
      <formula>2</formula>
    </cfRule>
    <cfRule type="cellIs" dxfId="2407" priority="2264" operator="equal">
      <formula>3</formula>
    </cfRule>
    <cfRule type="cellIs" dxfId="2406" priority="2265" operator="between">
      <formula>4</formula>
      <formula>5</formula>
    </cfRule>
  </conditionalFormatting>
  <conditionalFormatting sqref="AC28:AC34 BQ28:BQ34 S28:S34">
    <cfRule type="cellIs" dxfId="2405" priority="2232" operator="between">
      <formula>1</formula>
      <formula>2</formula>
    </cfRule>
    <cfRule type="cellIs" dxfId="2404" priority="2233" operator="equal">
      <formula>3</formula>
    </cfRule>
    <cfRule type="cellIs" dxfId="2403" priority="2234" operator="equal">
      <formula>5</formula>
    </cfRule>
  </conditionalFormatting>
  <conditionalFormatting sqref="AO28:AO34">
    <cfRule type="cellIs" dxfId="2402" priority="2242" operator="equal">
      <formula>1</formula>
    </cfRule>
    <cfRule type="cellIs" dxfId="2401" priority="2243" operator="between">
      <formula>2</formula>
      <formula>3</formula>
    </cfRule>
    <cfRule type="cellIs" dxfId="2400" priority="2244" operator="between">
      <formula>5</formula>
      <formula>4</formula>
    </cfRule>
  </conditionalFormatting>
  <conditionalFormatting sqref="AN28:AN34">
    <cfRule type="cellIs" dxfId="2399" priority="2245" operator="between">
      <formula>1</formula>
      <formula>2</formula>
    </cfRule>
    <cfRule type="cellIs" dxfId="2398" priority="2246" operator="between">
      <formula>3</formula>
      <formula>4</formula>
    </cfRule>
    <cfRule type="cellIs" dxfId="2397" priority="2247" operator="equal">
      <formula>5</formula>
    </cfRule>
  </conditionalFormatting>
  <conditionalFormatting sqref="AP28:AP34">
    <cfRule type="cellIs" dxfId="2396" priority="2226" operator="between">
      <formula>5</formula>
      <formula>4</formula>
    </cfRule>
    <cfRule type="cellIs" dxfId="2395" priority="2227" operator="between">
      <formula>3</formula>
      <formula>2</formula>
    </cfRule>
    <cfRule type="cellIs" dxfId="2394" priority="2228" operator="equal">
      <formula>1</formula>
    </cfRule>
  </conditionalFormatting>
  <conditionalFormatting sqref="AQ28:AQ34 BA28:BA34 O28:O34 BF28:BF34 BP28:BP34">
    <cfRule type="cellIs" dxfId="2393" priority="2239" operator="equal">
      <formula>1</formula>
    </cfRule>
    <cfRule type="cellIs" dxfId="2392" priority="2240" operator="between">
      <formula>2</formula>
      <formula>4</formula>
    </cfRule>
    <cfRule type="cellIs" dxfId="2391" priority="2241" operator="equal">
      <formula>5</formula>
    </cfRule>
  </conditionalFormatting>
  <conditionalFormatting sqref="AR28:AR34">
    <cfRule type="cellIs" dxfId="2390" priority="2209" operator="between">
      <formula>5</formula>
      <formula>4</formula>
    </cfRule>
    <cfRule type="cellIs" dxfId="2389" priority="2210" operator="equal">
      <formula>3</formula>
    </cfRule>
    <cfRule type="cellIs" dxfId="2388" priority="2211" operator="equal">
      <formula>2</formula>
    </cfRule>
    <cfRule type="cellIs" dxfId="2387" priority="2212" operator="equal">
      <formula>1</formula>
    </cfRule>
  </conditionalFormatting>
  <conditionalFormatting sqref="AT28:AT34">
    <cfRule type="cellIs" dxfId="2386" priority="2205" operator="equal">
      <formula>5</formula>
    </cfRule>
    <cfRule type="cellIs" dxfId="2385" priority="2206" operator="between">
      <formula>3</formula>
      <formula>4</formula>
    </cfRule>
    <cfRule type="cellIs" dxfId="2384" priority="2207" operator="equal">
      <formula>2</formula>
    </cfRule>
    <cfRule type="cellIs" dxfId="2383" priority="2208" operator="equal">
      <formula>1</formula>
    </cfRule>
  </conditionalFormatting>
  <conditionalFormatting sqref="AU28:AU34">
    <cfRule type="cellIs" dxfId="2382" priority="2221" operator="equal">
      <formula>1</formula>
    </cfRule>
    <cfRule type="cellIs" dxfId="2381" priority="2222" operator="between">
      <formula>2</formula>
      <formula>3</formula>
    </cfRule>
    <cfRule type="cellIs" dxfId="2380" priority="2235" operator="equal">
      <formula>5</formula>
    </cfRule>
  </conditionalFormatting>
  <conditionalFormatting sqref="AX28:AX34">
    <cfRule type="cellIs" dxfId="2379" priority="2218" operator="equal">
      <formula>1</formula>
    </cfRule>
    <cfRule type="cellIs" dxfId="2378" priority="2219" operator="between">
      <formula>3</formula>
      <formula>2</formula>
    </cfRule>
    <cfRule type="cellIs" dxfId="2377" priority="2220" operator="equal">
      <formula>5</formula>
    </cfRule>
  </conditionalFormatting>
  <conditionalFormatting sqref="AY28:AY34">
    <cfRule type="cellIs" dxfId="2376" priority="2237" operator="equal">
      <formula>1</formula>
    </cfRule>
    <cfRule type="cellIs" dxfId="2375" priority="2238" operator="equal">
      <formula>5</formula>
    </cfRule>
  </conditionalFormatting>
  <conditionalFormatting sqref="U28:U34">
    <cfRule type="cellIs" dxfId="2374" priority="2204" operator="equal">
      <formula>1</formula>
    </cfRule>
  </conditionalFormatting>
  <conditionalFormatting sqref="U28:U34">
    <cfRule type="cellIs" dxfId="2373" priority="2202" operator="between">
      <formula>4</formula>
      <formula>5</formula>
    </cfRule>
    <cfRule type="cellIs" dxfId="2372" priority="2203" operator="between">
      <formula>2</formula>
      <formula>3</formula>
    </cfRule>
  </conditionalFormatting>
  <conditionalFormatting sqref="Z28:Z34">
    <cfRule type="cellIs" dxfId="2371" priority="2248" operator="equal">
      <formula>2</formula>
    </cfRule>
    <cfRule type="cellIs" dxfId="2370" priority="2249" operator="equal">
      <formula>3</formula>
    </cfRule>
    <cfRule type="cellIs" dxfId="2369" priority="2250" operator="equal">
      <formula>4</formula>
    </cfRule>
  </conditionalFormatting>
  <conditionalFormatting sqref="AK28:AK34">
    <cfRule type="cellIs" dxfId="2368" priority="2200" operator="equal">
      <formula>4</formula>
    </cfRule>
    <cfRule type="cellIs" dxfId="2367" priority="2201" operator="equal">
      <formula>2</formula>
    </cfRule>
  </conditionalFormatting>
  <conditionalFormatting sqref="BG28:BG34">
    <cfRule type="cellIs" dxfId="2366" priority="2199" operator="equal">
      <formula>5</formula>
    </cfRule>
    <cfRule type="cellIs" dxfId="2365" priority="2253" operator="equal">
      <formula>1</formula>
    </cfRule>
    <cfRule type="cellIs" dxfId="2364" priority="2254" operator="equal">
      <formula>2</formula>
    </cfRule>
    <cfRule type="cellIs" dxfId="2363" priority="2255" operator="equal">
      <formula>4</formula>
    </cfRule>
  </conditionalFormatting>
  <conditionalFormatting sqref="BM28:BM34">
    <cfRule type="cellIs" dxfId="2362" priority="2198" operator="between">
      <formula>4</formula>
      <formula>5</formula>
    </cfRule>
    <cfRule type="cellIs" dxfId="2361" priority="2216" operator="equal">
      <formula>2</formula>
    </cfRule>
    <cfRule type="cellIs" dxfId="2360" priority="2217" operator="equal">
      <formula>1</formula>
    </cfRule>
  </conditionalFormatting>
  <conditionalFormatting sqref="BS28:BS34">
    <cfRule type="cellIs" dxfId="2359" priority="2195" operator="equal">
      <formula>5</formula>
    </cfRule>
    <cfRule type="cellIs" dxfId="2358" priority="2196" operator="between">
      <formula>2</formula>
      <formula>4</formula>
    </cfRule>
    <cfRule type="cellIs" dxfId="2357" priority="2197" operator="equal">
      <formula>1</formula>
    </cfRule>
  </conditionalFormatting>
  <conditionalFormatting sqref="BT28:BT34 CG28:CG34 BY28:CB34 BV28:BW34 CE28:CE34">
    <cfRule type="cellIs" dxfId="2356" priority="2192" operator="between">
      <formula>4</formula>
      <formula>5</formula>
    </cfRule>
    <cfRule type="cellIs" dxfId="2355" priority="2193" operator="between">
      <formula>2</formula>
      <formula>3</formula>
    </cfRule>
    <cfRule type="cellIs" dxfId="2354" priority="2194" operator="equal">
      <formula>1</formula>
    </cfRule>
  </conditionalFormatting>
  <conditionalFormatting sqref="BU28:BU34">
    <cfRule type="cellIs" dxfId="2353" priority="2189" operator="between">
      <formula>4</formula>
      <formula>5</formula>
    </cfRule>
    <cfRule type="cellIs" dxfId="2352" priority="2190" operator="equal">
      <formula>3</formula>
    </cfRule>
    <cfRule type="cellIs" dxfId="2351" priority="2191" operator="between">
      <formula>1</formula>
      <formula>2</formula>
    </cfRule>
  </conditionalFormatting>
  <conditionalFormatting sqref="BC35:BC38 AH35:AH38 X35:X38 P35:P38">
    <cfRule type="cellIs" dxfId="2350" priority="2182" operator="between">
      <formula>1</formula>
      <formula>2</formula>
    </cfRule>
    <cfRule type="cellIs" dxfId="2349" priority="2187" operator="equal">
      <formula>3</formula>
    </cfRule>
    <cfRule type="cellIs" dxfId="2348" priority="2188" operator="between">
      <formula>5</formula>
      <formula>4</formula>
    </cfRule>
  </conditionalFormatting>
  <conditionalFormatting sqref="R35:R38 AJ35:AJ38 AF35:AF38 Y35:Y38 T35:T38">
    <cfRule type="cellIs" dxfId="2347" priority="2179" operator="equal">
      <formula>1</formula>
    </cfRule>
    <cfRule type="cellIs" dxfId="2346" priority="2180" operator="equal">
      <formula>3</formula>
    </cfRule>
    <cfRule type="cellIs" dxfId="2345" priority="2181" operator="equal">
      <formula>5</formula>
    </cfRule>
  </conditionalFormatting>
  <conditionalFormatting sqref="G35:G38">
    <cfRule type="cellIs" dxfId="2344" priority="2178" operator="lessThan">
      <formula>4</formula>
    </cfRule>
  </conditionalFormatting>
  <conditionalFormatting sqref="I35:I38">
    <cfRule type="cellIs" dxfId="2343" priority="2177" operator="lessThan">
      <formula>0.25</formula>
    </cfRule>
  </conditionalFormatting>
  <conditionalFormatting sqref="BI35:BI38">
    <cfRule type="cellIs" dxfId="2342" priority="2157" operator="between">
      <formula>1</formula>
      <formula>2</formula>
    </cfRule>
    <cfRule type="cellIs" dxfId="2341" priority="2172" operator="equal">
      <formula>5</formula>
    </cfRule>
    <cfRule type="cellIs" dxfId="2340" priority="2173" operator="equal">
      <formula>3</formula>
    </cfRule>
  </conditionalFormatting>
  <conditionalFormatting sqref="AI35:AI38 W35:W38">
    <cfRule type="cellIs" dxfId="2339" priority="2150" operator="equal">
      <formula>1</formula>
    </cfRule>
    <cfRule type="cellIs" dxfId="2338" priority="2151" operator="equal">
      <formula>3</formula>
    </cfRule>
    <cfRule type="cellIs" dxfId="2337" priority="2152" operator="between">
      <formula>4</formula>
      <formula>5</formula>
    </cfRule>
  </conditionalFormatting>
  <conditionalFormatting sqref="CK35:CK38 BJ35:BK38 AW35:AW38 AM35:AM38">
    <cfRule type="cellIs" dxfId="2336" priority="2144" operator="equal">
      <formula>5</formula>
    </cfRule>
    <cfRule type="cellIs" dxfId="2335" priority="2145" operator="equal">
      <formula>3</formula>
    </cfRule>
    <cfRule type="cellIs" dxfId="2334" priority="2146" operator="equal">
      <formula>1</formula>
    </cfRule>
  </conditionalFormatting>
  <conditionalFormatting sqref="BN35:BN38 BL35:BL38 BD35:BD38 AZ35:AZ38 AV35:AV38">
    <cfRule type="cellIs" dxfId="2333" priority="2134" operator="equal">
      <formula>1</formula>
    </cfRule>
    <cfRule type="cellIs" dxfId="2332" priority="2135" operator="between">
      <formula>2</formula>
      <formula>3</formula>
    </cfRule>
    <cfRule type="cellIs" dxfId="2331" priority="2136" operator="between">
      <formula>5</formula>
      <formula>4</formula>
    </cfRule>
  </conditionalFormatting>
  <conditionalFormatting sqref="AB35:AB38">
    <cfRule type="cellIs" dxfId="2330" priority="2183" operator="equal">
      <formula>1</formula>
    </cfRule>
    <cfRule type="cellIs" dxfId="2329" priority="2184" operator="equal">
      <formula>2</formula>
    </cfRule>
    <cfRule type="cellIs" dxfId="2328" priority="2185" operator="equal">
      <formula>3</formula>
    </cfRule>
    <cfRule type="cellIs" dxfId="2327" priority="2186" operator="between">
      <formula>4</formula>
      <formula>5</formula>
    </cfRule>
  </conditionalFormatting>
  <conditionalFormatting sqref="S35:S38 BQ35:BQ38">
    <cfRule type="cellIs" dxfId="2326" priority="2153" operator="between">
      <formula>1</formula>
      <formula>2</formula>
    </cfRule>
    <cfRule type="cellIs" dxfId="2325" priority="2154" operator="equal">
      <formula>3</formula>
    </cfRule>
    <cfRule type="cellIs" dxfId="2324" priority="2155" operator="equal">
      <formula>5</formula>
    </cfRule>
  </conditionalFormatting>
  <conditionalFormatting sqref="AO35:AO38">
    <cfRule type="cellIs" dxfId="2323" priority="2163" operator="equal">
      <formula>1</formula>
    </cfRule>
    <cfRule type="cellIs" dxfId="2322" priority="2164" operator="between">
      <formula>2</formula>
      <formula>3</formula>
    </cfRule>
    <cfRule type="cellIs" dxfId="2321" priority="2165" operator="between">
      <formula>5</formula>
      <formula>4</formula>
    </cfRule>
  </conditionalFormatting>
  <conditionalFormatting sqref="AN35:AN38">
    <cfRule type="cellIs" dxfId="2320" priority="2166" operator="between">
      <formula>1</formula>
      <formula>2</formula>
    </cfRule>
    <cfRule type="cellIs" dxfId="2319" priority="2167" operator="between">
      <formula>3</formula>
      <formula>4</formula>
    </cfRule>
    <cfRule type="cellIs" dxfId="2318" priority="2168" operator="equal">
      <formula>5</formula>
    </cfRule>
  </conditionalFormatting>
  <conditionalFormatting sqref="AP35:AP38">
    <cfRule type="cellIs" dxfId="2317" priority="2147" operator="between">
      <formula>5</formula>
      <formula>4</formula>
    </cfRule>
    <cfRule type="cellIs" dxfId="2316" priority="2148" operator="between">
      <formula>3</formula>
      <formula>2</formula>
    </cfRule>
    <cfRule type="cellIs" dxfId="2315" priority="2149" operator="equal">
      <formula>1</formula>
    </cfRule>
  </conditionalFormatting>
  <conditionalFormatting sqref="BP35:BP38 BF35:BF38 O35:O38 BA35:BA38 AQ35:AQ38">
    <cfRule type="cellIs" dxfId="2314" priority="2160" operator="equal">
      <formula>1</formula>
    </cfRule>
    <cfRule type="cellIs" dxfId="2313" priority="2161" operator="between">
      <formula>2</formula>
      <formula>4</formula>
    </cfRule>
    <cfRule type="cellIs" dxfId="2312" priority="2162" operator="equal">
      <formula>5</formula>
    </cfRule>
  </conditionalFormatting>
  <conditionalFormatting sqref="AR35:AR38">
    <cfRule type="cellIs" dxfId="2311" priority="2130" operator="between">
      <formula>5</formula>
      <formula>4</formula>
    </cfRule>
    <cfRule type="cellIs" dxfId="2310" priority="2131" operator="equal">
      <formula>3</formula>
    </cfRule>
    <cfRule type="cellIs" dxfId="2309" priority="2132" operator="equal">
      <formula>2</formula>
    </cfRule>
    <cfRule type="cellIs" dxfId="2308" priority="2133" operator="equal">
      <formula>1</formula>
    </cfRule>
  </conditionalFormatting>
  <conditionalFormatting sqref="AT35:AT38">
    <cfRule type="cellIs" dxfId="2307" priority="2126" operator="equal">
      <formula>5</formula>
    </cfRule>
    <cfRule type="cellIs" dxfId="2306" priority="2127" operator="between">
      <formula>3</formula>
      <formula>4</formula>
    </cfRule>
    <cfRule type="cellIs" dxfId="2305" priority="2128" operator="equal">
      <formula>2</formula>
    </cfRule>
    <cfRule type="cellIs" dxfId="2304" priority="2129" operator="equal">
      <formula>1</formula>
    </cfRule>
  </conditionalFormatting>
  <conditionalFormatting sqref="AU35:AU38">
    <cfRule type="cellIs" dxfId="2303" priority="2142" operator="equal">
      <formula>1</formula>
    </cfRule>
    <cfRule type="cellIs" dxfId="2302" priority="2143" operator="between">
      <formula>2</formula>
      <formula>3</formula>
    </cfRule>
    <cfRule type="cellIs" dxfId="2301" priority="2156" operator="equal">
      <formula>5</formula>
    </cfRule>
  </conditionalFormatting>
  <conditionalFormatting sqref="AX35:AX38">
    <cfRule type="cellIs" dxfId="2300" priority="2139" operator="equal">
      <formula>1</formula>
    </cfRule>
    <cfRule type="cellIs" dxfId="2299" priority="2140" operator="between">
      <formula>3</formula>
      <formula>2</formula>
    </cfRule>
    <cfRule type="cellIs" dxfId="2298" priority="2141" operator="equal">
      <formula>5</formula>
    </cfRule>
  </conditionalFormatting>
  <conditionalFormatting sqref="AY35:AY38">
    <cfRule type="cellIs" dxfId="2297" priority="2158" operator="equal">
      <formula>1</formula>
    </cfRule>
    <cfRule type="cellIs" dxfId="2296" priority="2159" operator="equal">
      <formula>5</formula>
    </cfRule>
  </conditionalFormatting>
  <conditionalFormatting sqref="U35:U38">
    <cfRule type="cellIs" dxfId="2295" priority="2125" operator="equal">
      <formula>1</formula>
    </cfRule>
  </conditionalFormatting>
  <conditionalFormatting sqref="U35:U38">
    <cfRule type="cellIs" dxfId="2294" priority="2123" operator="between">
      <formula>4</formula>
      <formula>5</formula>
    </cfRule>
    <cfRule type="cellIs" dxfId="2293" priority="2124" operator="between">
      <formula>2</formula>
      <formula>3</formula>
    </cfRule>
  </conditionalFormatting>
  <conditionalFormatting sqref="Z35:Z38">
    <cfRule type="cellIs" dxfId="2292" priority="2169" operator="equal">
      <formula>2</formula>
    </cfRule>
    <cfRule type="cellIs" dxfId="2291" priority="2170" operator="equal">
      <formula>3</formula>
    </cfRule>
    <cfRule type="cellIs" dxfId="2290" priority="2171" operator="equal">
      <formula>4</formula>
    </cfRule>
  </conditionalFormatting>
  <conditionalFormatting sqref="AK35:AK38">
    <cfRule type="cellIs" dxfId="2289" priority="2121" operator="equal">
      <formula>4</formula>
    </cfRule>
    <cfRule type="cellIs" dxfId="2288" priority="2122" operator="equal">
      <formula>2</formula>
    </cfRule>
  </conditionalFormatting>
  <conditionalFormatting sqref="BG35:BG38">
    <cfRule type="cellIs" dxfId="2287" priority="2120" operator="equal">
      <formula>5</formula>
    </cfRule>
    <cfRule type="cellIs" dxfId="2286" priority="2174" operator="equal">
      <formula>1</formula>
    </cfRule>
    <cfRule type="cellIs" dxfId="2285" priority="2175" operator="equal">
      <formula>2</formula>
    </cfRule>
    <cfRule type="cellIs" dxfId="2284" priority="2176" operator="equal">
      <formula>4</formula>
    </cfRule>
  </conditionalFormatting>
  <conditionalFormatting sqref="BM35:BM38">
    <cfRule type="cellIs" dxfId="2283" priority="2119" operator="between">
      <formula>4</formula>
      <formula>5</formula>
    </cfRule>
    <cfRule type="cellIs" dxfId="2282" priority="2137" operator="equal">
      <formula>2</formula>
    </cfRule>
    <cfRule type="cellIs" dxfId="2281" priority="2138" operator="equal">
      <formula>1</formula>
    </cfRule>
  </conditionalFormatting>
  <conditionalFormatting sqref="BS35:BS38">
    <cfRule type="cellIs" dxfId="2280" priority="2116" operator="equal">
      <formula>5</formula>
    </cfRule>
    <cfRule type="cellIs" dxfId="2279" priority="2117" operator="between">
      <formula>2</formula>
      <formula>4</formula>
    </cfRule>
    <cfRule type="cellIs" dxfId="2278" priority="2118" operator="equal">
      <formula>1</formula>
    </cfRule>
  </conditionalFormatting>
  <conditionalFormatting sqref="CE35:CE38 BV35:BW38 BY35:CB38 CG35:CG38 BT35:BT38">
    <cfRule type="cellIs" dxfId="2277" priority="2113" operator="between">
      <formula>4</formula>
      <formula>5</formula>
    </cfRule>
    <cfRule type="cellIs" dxfId="2276" priority="2114" operator="between">
      <formula>2</formula>
      <formula>3</formula>
    </cfRule>
    <cfRule type="cellIs" dxfId="2275" priority="2115" operator="equal">
      <formula>1</formula>
    </cfRule>
  </conditionalFormatting>
  <conditionalFormatting sqref="BU35:BU38">
    <cfRule type="cellIs" dxfId="2274" priority="2110" operator="between">
      <formula>4</formula>
      <formula>5</formula>
    </cfRule>
    <cfRule type="cellIs" dxfId="2273" priority="2111" operator="equal">
      <formula>3</formula>
    </cfRule>
    <cfRule type="cellIs" dxfId="2272" priority="2112" operator="between">
      <formula>1</formula>
      <formula>2</formula>
    </cfRule>
  </conditionalFormatting>
  <conditionalFormatting sqref="P39 X39 AH39 BC39">
    <cfRule type="cellIs" dxfId="2271" priority="1945" operator="between">
      <formula>1</formula>
      <formula>2</formula>
    </cfRule>
    <cfRule type="cellIs" dxfId="2270" priority="1950" operator="equal">
      <formula>3</formula>
    </cfRule>
    <cfRule type="cellIs" dxfId="2269" priority="1951" operator="between">
      <formula>5</formula>
      <formula>4</formula>
    </cfRule>
  </conditionalFormatting>
  <conditionalFormatting sqref="T39 Y39 AF39 AJ39 R39">
    <cfRule type="cellIs" dxfId="2268" priority="1942" operator="equal">
      <formula>1</formula>
    </cfRule>
    <cfRule type="cellIs" dxfId="2267" priority="1943" operator="equal">
      <formula>3</formula>
    </cfRule>
    <cfRule type="cellIs" dxfId="2266" priority="1944" operator="equal">
      <formula>5</formula>
    </cfRule>
  </conditionalFormatting>
  <conditionalFormatting sqref="G39">
    <cfRule type="cellIs" dxfId="2265" priority="1941" operator="lessThan">
      <formula>4</formula>
    </cfRule>
  </conditionalFormatting>
  <conditionalFormatting sqref="I39">
    <cfRule type="cellIs" dxfId="2264" priority="1940" operator="lessThan">
      <formula>0.25</formula>
    </cfRule>
  </conditionalFormatting>
  <conditionalFormatting sqref="BI39">
    <cfRule type="cellIs" dxfId="2263" priority="1920" operator="between">
      <formula>1</formula>
      <formula>2</formula>
    </cfRule>
    <cfRule type="cellIs" dxfId="2262" priority="1935" operator="equal">
      <formula>5</formula>
    </cfRule>
    <cfRule type="cellIs" dxfId="2261" priority="1936" operator="equal">
      <formula>3</formula>
    </cfRule>
  </conditionalFormatting>
  <conditionalFormatting sqref="W39 AI39">
    <cfRule type="cellIs" dxfId="2260" priority="1913" operator="equal">
      <formula>1</formula>
    </cfRule>
    <cfRule type="cellIs" dxfId="2259" priority="1914" operator="equal">
      <formula>3</formula>
    </cfRule>
    <cfRule type="cellIs" dxfId="2258" priority="1915" operator="between">
      <formula>4</formula>
      <formula>5</formula>
    </cfRule>
  </conditionalFormatting>
  <conditionalFormatting sqref="AM39 AW39 BJ39:BK39 CK39">
    <cfRule type="cellIs" dxfId="2257" priority="1907" operator="equal">
      <formula>5</formula>
    </cfRule>
    <cfRule type="cellIs" dxfId="2256" priority="1908" operator="equal">
      <formula>3</formula>
    </cfRule>
    <cfRule type="cellIs" dxfId="2255" priority="1909" operator="equal">
      <formula>1</formula>
    </cfRule>
  </conditionalFormatting>
  <conditionalFormatting sqref="AV39 AZ39 BD39 BL39 BN39">
    <cfRule type="cellIs" dxfId="2254" priority="1897" operator="equal">
      <formula>1</formula>
    </cfRule>
    <cfRule type="cellIs" dxfId="2253" priority="1898" operator="between">
      <formula>2</formula>
      <formula>3</formula>
    </cfRule>
    <cfRule type="cellIs" dxfId="2252" priority="1899" operator="between">
      <formula>5</formula>
      <formula>4</formula>
    </cfRule>
  </conditionalFormatting>
  <conditionalFormatting sqref="AB39">
    <cfRule type="cellIs" dxfId="2251" priority="1946" operator="equal">
      <formula>1</formula>
    </cfRule>
    <cfRule type="cellIs" dxfId="2250" priority="1947" operator="equal">
      <formula>2</formula>
    </cfRule>
    <cfRule type="cellIs" dxfId="2249" priority="1948" operator="equal">
      <formula>3</formula>
    </cfRule>
    <cfRule type="cellIs" dxfId="2248" priority="1949" operator="between">
      <formula>4</formula>
      <formula>5</formula>
    </cfRule>
  </conditionalFormatting>
  <conditionalFormatting sqref="AC39 BQ39 S39">
    <cfRule type="cellIs" dxfId="2247" priority="1916" operator="between">
      <formula>1</formula>
      <formula>2</formula>
    </cfRule>
    <cfRule type="cellIs" dxfId="2246" priority="1917" operator="equal">
      <formula>3</formula>
    </cfRule>
    <cfRule type="cellIs" dxfId="2245" priority="1918" operator="equal">
      <formula>5</formula>
    </cfRule>
  </conditionalFormatting>
  <conditionalFormatting sqref="AO39">
    <cfRule type="cellIs" dxfId="2244" priority="1926" operator="equal">
      <formula>1</formula>
    </cfRule>
    <cfRule type="cellIs" dxfId="2243" priority="1927" operator="between">
      <formula>2</formula>
      <formula>3</formula>
    </cfRule>
    <cfRule type="cellIs" dxfId="2242" priority="1928" operator="between">
      <formula>5</formula>
      <formula>4</formula>
    </cfRule>
  </conditionalFormatting>
  <conditionalFormatting sqref="AN39">
    <cfRule type="cellIs" dxfId="2241" priority="1929" operator="between">
      <formula>1</formula>
      <formula>2</formula>
    </cfRule>
    <cfRule type="cellIs" dxfId="2240" priority="1930" operator="between">
      <formula>3</formula>
      <formula>4</formula>
    </cfRule>
    <cfRule type="cellIs" dxfId="2239" priority="1931" operator="equal">
      <formula>5</formula>
    </cfRule>
  </conditionalFormatting>
  <conditionalFormatting sqref="AP39">
    <cfRule type="cellIs" dxfId="2238" priority="1910" operator="between">
      <formula>5</formula>
      <formula>4</formula>
    </cfRule>
    <cfRule type="cellIs" dxfId="2237" priority="1911" operator="between">
      <formula>3</formula>
      <formula>2</formula>
    </cfRule>
    <cfRule type="cellIs" dxfId="2236" priority="1912" operator="equal">
      <formula>1</formula>
    </cfRule>
  </conditionalFormatting>
  <conditionalFormatting sqref="AQ39 BA39 O39 BF39 BP39">
    <cfRule type="cellIs" dxfId="2235" priority="1923" operator="equal">
      <formula>1</formula>
    </cfRule>
    <cfRule type="cellIs" dxfId="2234" priority="1924" operator="between">
      <formula>2</formula>
      <formula>4</formula>
    </cfRule>
    <cfRule type="cellIs" dxfId="2233" priority="1925" operator="equal">
      <formula>5</formula>
    </cfRule>
  </conditionalFormatting>
  <conditionalFormatting sqref="AR39">
    <cfRule type="cellIs" dxfId="2232" priority="1893" operator="between">
      <formula>5</formula>
      <formula>4</formula>
    </cfRule>
    <cfRule type="cellIs" dxfId="2231" priority="1894" operator="equal">
      <formula>3</formula>
    </cfRule>
    <cfRule type="cellIs" dxfId="2230" priority="1895" operator="equal">
      <formula>2</formula>
    </cfRule>
    <cfRule type="cellIs" dxfId="2229" priority="1896" operator="equal">
      <formula>1</formula>
    </cfRule>
  </conditionalFormatting>
  <conditionalFormatting sqref="AT39">
    <cfRule type="cellIs" dxfId="2228" priority="1889" operator="equal">
      <formula>5</formula>
    </cfRule>
    <cfRule type="cellIs" dxfId="2227" priority="1890" operator="between">
      <formula>3</formula>
      <formula>4</formula>
    </cfRule>
    <cfRule type="cellIs" dxfId="2226" priority="1891" operator="equal">
      <formula>2</formula>
    </cfRule>
    <cfRule type="cellIs" dxfId="2225" priority="1892" operator="equal">
      <formula>1</formula>
    </cfRule>
  </conditionalFormatting>
  <conditionalFormatting sqref="AU39">
    <cfRule type="cellIs" dxfId="2224" priority="1905" operator="equal">
      <formula>1</formula>
    </cfRule>
    <cfRule type="cellIs" dxfId="2223" priority="1906" operator="between">
      <formula>2</formula>
      <formula>3</formula>
    </cfRule>
    <cfRule type="cellIs" dxfId="2222" priority="1919" operator="equal">
      <formula>5</formula>
    </cfRule>
  </conditionalFormatting>
  <conditionalFormatting sqref="AX39">
    <cfRule type="cellIs" dxfId="2221" priority="1902" operator="equal">
      <formula>1</formula>
    </cfRule>
    <cfRule type="cellIs" dxfId="2220" priority="1903" operator="between">
      <formula>3</formula>
      <formula>2</formula>
    </cfRule>
    <cfRule type="cellIs" dxfId="2219" priority="1904" operator="equal">
      <formula>5</formula>
    </cfRule>
  </conditionalFormatting>
  <conditionalFormatting sqref="AY39">
    <cfRule type="cellIs" dxfId="2218" priority="1921" operator="equal">
      <formula>1</formula>
    </cfRule>
    <cfRule type="cellIs" dxfId="2217" priority="1922" operator="equal">
      <formula>5</formula>
    </cfRule>
  </conditionalFormatting>
  <conditionalFormatting sqref="U39">
    <cfRule type="cellIs" dxfId="2216" priority="1888" operator="equal">
      <formula>1</formula>
    </cfRule>
  </conditionalFormatting>
  <conditionalFormatting sqref="U39">
    <cfRule type="cellIs" dxfId="2215" priority="1886" operator="between">
      <formula>4</formula>
      <formula>5</formula>
    </cfRule>
    <cfRule type="cellIs" dxfId="2214" priority="1887" operator="between">
      <formula>2</formula>
      <formula>3</formula>
    </cfRule>
  </conditionalFormatting>
  <conditionalFormatting sqref="Z39">
    <cfRule type="cellIs" dxfId="2213" priority="1932" operator="equal">
      <formula>2</formula>
    </cfRule>
    <cfRule type="cellIs" dxfId="2212" priority="1933" operator="equal">
      <formula>3</formula>
    </cfRule>
    <cfRule type="cellIs" dxfId="2211" priority="1934" operator="equal">
      <formula>4</formula>
    </cfRule>
  </conditionalFormatting>
  <conditionalFormatting sqref="AK39">
    <cfRule type="cellIs" dxfId="2210" priority="1884" operator="equal">
      <formula>4</formula>
    </cfRule>
    <cfRule type="cellIs" dxfId="2209" priority="1885" operator="equal">
      <formula>2</formula>
    </cfRule>
  </conditionalFormatting>
  <conditionalFormatting sqref="BG39">
    <cfRule type="cellIs" dxfId="2208" priority="1883" operator="equal">
      <formula>5</formula>
    </cfRule>
    <cfRule type="cellIs" dxfId="2207" priority="1937" operator="equal">
      <formula>1</formula>
    </cfRule>
    <cfRule type="cellIs" dxfId="2206" priority="1938" operator="equal">
      <formula>2</formula>
    </cfRule>
    <cfRule type="cellIs" dxfId="2205" priority="1939" operator="equal">
      <formula>4</formula>
    </cfRule>
  </conditionalFormatting>
  <conditionalFormatting sqref="BM39">
    <cfRule type="cellIs" dxfId="2204" priority="1882" operator="between">
      <formula>4</formula>
      <formula>5</formula>
    </cfRule>
    <cfRule type="cellIs" dxfId="2203" priority="1900" operator="equal">
      <formula>2</formula>
    </cfRule>
    <cfRule type="cellIs" dxfId="2202" priority="1901" operator="equal">
      <formula>1</formula>
    </cfRule>
  </conditionalFormatting>
  <conditionalFormatting sqref="BS39">
    <cfRule type="cellIs" dxfId="2201" priority="1879" operator="equal">
      <formula>5</formula>
    </cfRule>
    <cfRule type="cellIs" dxfId="2200" priority="1880" operator="between">
      <formula>2</formula>
      <formula>4</formula>
    </cfRule>
    <cfRule type="cellIs" dxfId="2199" priority="1881" operator="equal">
      <formula>1</formula>
    </cfRule>
  </conditionalFormatting>
  <conditionalFormatting sqref="BT39 CG39 BY39:CB39 BV39:BW39 CE39">
    <cfRule type="cellIs" dxfId="2198" priority="1876" operator="between">
      <formula>4</formula>
      <formula>5</formula>
    </cfRule>
    <cfRule type="cellIs" dxfId="2197" priority="1877" operator="between">
      <formula>2</formula>
      <formula>3</formula>
    </cfRule>
    <cfRule type="cellIs" dxfId="2196" priority="1878" operator="equal">
      <formula>1</formula>
    </cfRule>
  </conditionalFormatting>
  <conditionalFormatting sqref="BU39">
    <cfRule type="cellIs" dxfId="2195" priority="1873" operator="between">
      <formula>4</formula>
      <formula>5</formula>
    </cfRule>
    <cfRule type="cellIs" dxfId="2194" priority="1874" operator="equal">
      <formula>3</formula>
    </cfRule>
    <cfRule type="cellIs" dxfId="2193" priority="1875" operator="between">
      <formula>1</formula>
      <formula>2</formula>
    </cfRule>
  </conditionalFormatting>
  <conditionalFormatting sqref="P40 X40 AH40 BC40">
    <cfRule type="cellIs" dxfId="2192" priority="1787" operator="between">
      <formula>1</formula>
      <formula>2</formula>
    </cfRule>
    <cfRule type="cellIs" dxfId="2191" priority="1792" operator="equal">
      <formula>3</formula>
    </cfRule>
    <cfRule type="cellIs" dxfId="2190" priority="1793" operator="between">
      <formula>5</formula>
      <formula>4</formula>
    </cfRule>
  </conditionalFormatting>
  <conditionalFormatting sqref="T40 Y40 AF40 AJ40 R40">
    <cfRule type="cellIs" dxfId="2189" priority="1784" operator="equal">
      <formula>1</formula>
    </cfRule>
    <cfRule type="cellIs" dxfId="2188" priority="1785" operator="equal">
      <formula>3</formula>
    </cfRule>
    <cfRule type="cellIs" dxfId="2187" priority="1786" operator="equal">
      <formula>5</formula>
    </cfRule>
  </conditionalFormatting>
  <conditionalFormatting sqref="G40">
    <cfRule type="cellIs" dxfId="2186" priority="1783" operator="lessThan">
      <formula>4</formula>
    </cfRule>
  </conditionalFormatting>
  <conditionalFormatting sqref="I40">
    <cfRule type="cellIs" dxfId="2185" priority="1782" operator="lessThan">
      <formula>0.25</formula>
    </cfRule>
  </conditionalFormatting>
  <conditionalFormatting sqref="BI40">
    <cfRule type="cellIs" dxfId="2184" priority="1762" operator="between">
      <formula>1</formula>
      <formula>2</formula>
    </cfRule>
    <cfRule type="cellIs" dxfId="2183" priority="1777" operator="equal">
      <formula>5</formula>
    </cfRule>
    <cfRule type="cellIs" dxfId="2182" priority="1778" operator="equal">
      <formula>3</formula>
    </cfRule>
  </conditionalFormatting>
  <conditionalFormatting sqref="W40 AI40">
    <cfRule type="cellIs" dxfId="2181" priority="1755" operator="equal">
      <formula>1</formula>
    </cfRule>
    <cfRule type="cellIs" dxfId="2180" priority="1756" operator="equal">
      <formula>3</formula>
    </cfRule>
    <cfRule type="cellIs" dxfId="2179" priority="1757" operator="between">
      <formula>4</formula>
      <formula>5</formula>
    </cfRule>
  </conditionalFormatting>
  <conditionalFormatting sqref="AM40 AW40 BJ40:BK40 CK40">
    <cfRule type="cellIs" dxfId="2178" priority="1749" operator="equal">
      <formula>5</formula>
    </cfRule>
    <cfRule type="cellIs" dxfId="2177" priority="1750" operator="equal">
      <formula>3</formula>
    </cfRule>
    <cfRule type="cellIs" dxfId="2176" priority="1751" operator="equal">
      <formula>1</formula>
    </cfRule>
  </conditionalFormatting>
  <conditionalFormatting sqref="AV40 AZ40 BD40 BL40 BN40">
    <cfRule type="cellIs" dxfId="2175" priority="1739" operator="equal">
      <formula>1</formula>
    </cfRule>
    <cfRule type="cellIs" dxfId="2174" priority="1740" operator="between">
      <formula>2</formula>
      <formula>3</formula>
    </cfRule>
    <cfRule type="cellIs" dxfId="2173" priority="1741" operator="between">
      <formula>5</formula>
      <formula>4</formula>
    </cfRule>
  </conditionalFormatting>
  <conditionalFormatting sqref="AB40">
    <cfRule type="cellIs" dxfId="2172" priority="1788" operator="equal">
      <formula>1</formula>
    </cfRule>
    <cfRule type="cellIs" dxfId="2171" priority="1789" operator="equal">
      <formula>2</formula>
    </cfRule>
    <cfRule type="cellIs" dxfId="2170" priority="1790" operator="equal">
      <formula>3</formula>
    </cfRule>
    <cfRule type="cellIs" dxfId="2169" priority="1791" operator="between">
      <formula>4</formula>
      <formula>5</formula>
    </cfRule>
  </conditionalFormatting>
  <conditionalFormatting sqref="BQ40 S40">
    <cfRule type="cellIs" dxfId="2168" priority="1758" operator="between">
      <formula>1</formula>
      <formula>2</formula>
    </cfRule>
    <cfRule type="cellIs" dxfId="2167" priority="1759" operator="equal">
      <formula>3</formula>
    </cfRule>
    <cfRule type="cellIs" dxfId="2166" priority="1760" operator="equal">
      <formula>5</formula>
    </cfRule>
  </conditionalFormatting>
  <conditionalFormatting sqref="AO40">
    <cfRule type="cellIs" dxfId="2165" priority="1768" operator="equal">
      <formula>1</formula>
    </cfRule>
    <cfRule type="cellIs" dxfId="2164" priority="1769" operator="between">
      <formula>2</formula>
      <formula>3</formula>
    </cfRule>
    <cfRule type="cellIs" dxfId="2163" priority="1770" operator="between">
      <formula>5</formula>
      <formula>4</formula>
    </cfRule>
  </conditionalFormatting>
  <conditionalFormatting sqref="AN40">
    <cfRule type="cellIs" dxfId="2162" priority="1771" operator="between">
      <formula>1</formula>
      <formula>2</formula>
    </cfRule>
    <cfRule type="cellIs" dxfId="2161" priority="1772" operator="between">
      <formula>3</formula>
      <formula>4</formula>
    </cfRule>
    <cfRule type="cellIs" dxfId="2160" priority="1773" operator="equal">
      <formula>5</formula>
    </cfRule>
  </conditionalFormatting>
  <conditionalFormatting sqref="AP40">
    <cfRule type="cellIs" dxfId="2159" priority="1752" operator="between">
      <formula>5</formula>
      <formula>4</formula>
    </cfRule>
    <cfRule type="cellIs" dxfId="2158" priority="1753" operator="between">
      <formula>3</formula>
      <formula>2</formula>
    </cfRule>
    <cfRule type="cellIs" dxfId="2157" priority="1754" operator="equal">
      <formula>1</formula>
    </cfRule>
  </conditionalFormatting>
  <conditionalFormatting sqref="AQ40 BA40 O40 BF40 BP40">
    <cfRule type="cellIs" dxfId="2156" priority="1765" operator="equal">
      <formula>1</formula>
    </cfRule>
    <cfRule type="cellIs" dxfId="2155" priority="1766" operator="between">
      <formula>2</formula>
      <formula>4</formula>
    </cfRule>
    <cfRule type="cellIs" dxfId="2154" priority="1767" operator="equal">
      <formula>5</formula>
    </cfRule>
  </conditionalFormatting>
  <conditionalFormatting sqref="AR40">
    <cfRule type="cellIs" dxfId="2153" priority="1735" operator="between">
      <formula>5</formula>
      <formula>4</formula>
    </cfRule>
    <cfRule type="cellIs" dxfId="2152" priority="1736" operator="equal">
      <formula>3</formula>
    </cfRule>
    <cfRule type="cellIs" dxfId="2151" priority="1737" operator="equal">
      <formula>2</formula>
    </cfRule>
    <cfRule type="cellIs" dxfId="2150" priority="1738" operator="equal">
      <formula>1</formula>
    </cfRule>
  </conditionalFormatting>
  <conditionalFormatting sqref="AT40">
    <cfRule type="cellIs" dxfId="2149" priority="1731" operator="equal">
      <formula>5</formula>
    </cfRule>
    <cfRule type="cellIs" dxfId="2148" priority="1732" operator="between">
      <formula>3</formula>
      <formula>4</formula>
    </cfRule>
    <cfRule type="cellIs" dxfId="2147" priority="1733" operator="equal">
      <formula>2</formula>
    </cfRule>
    <cfRule type="cellIs" dxfId="2146" priority="1734" operator="equal">
      <formula>1</formula>
    </cfRule>
  </conditionalFormatting>
  <conditionalFormatting sqref="AU40">
    <cfRule type="cellIs" dxfId="2145" priority="1747" operator="equal">
      <formula>1</formula>
    </cfRule>
    <cfRule type="cellIs" dxfId="2144" priority="1748" operator="between">
      <formula>2</formula>
      <formula>3</formula>
    </cfRule>
    <cfRule type="cellIs" dxfId="2143" priority="1761" operator="equal">
      <formula>5</formula>
    </cfRule>
  </conditionalFormatting>
  <conditionalFormatting sqref="AX40">
    <cfRule type="cellIs" dxfId="2142" priority="1744" operator="equal">
      <formula>1</formula>
    </cfRule>
    <cfRule type="cellIs" dxfId="2141" priority="1745" operator="between">
      <formula>3</formula>
      <formula>2</formula>
    </cfRule>
    <cfRule type="cellIs" dxfId="2140" priority="1746" operator="equal">
      <formula>5</formula>
    </cfRule>
  </conditionalFormatting>
  <conditionalFormatting sqref="AY40">
    <cfRule type="cellIs" dxfId="2139" priority="1763" operator="equal">
      <formula>1</formula>
    </cfRule>
    <cfRule type="cellIs" dxfId="2138" priority="1764" operator="equal">
      <formula>5</formula>
    </cfRule>
  </conditionalFormatting>
  <conditionalFormatting sqref="U40">
    <cfRule type="cellIs" dxfId="2137" priority="1730" operator="equal">
      <formula>1</formula>
    </cfRule>
  </conditionalFormatting>
  <conditionalFormatting sqref="U40">
    <cfRule type="cellIs" dxfId="2136" priority="1728" operator="between">
      <formula>4</formula>
      <formula>5</formula>
    </cfRule>
    <cfRule type="cellIs" dxfId="2135" priority="1729" operator="between">
      <formula>2</formula>
      <formula>3</formula>
    </cfRule>
  </conditionalFormatting>
  <conditionalFormatting sqref="Z40">
    <cfRule type="cellIs" dxfId="2134" priority="1774" operator="equal">
      <formula>2</formula>
    </cfRule>
    <cfRule type="cellIs" dxfId="2133" priority="1775" operator="equal">
      <formula>3</formula>
    </cfRule>
    <cfRule type="cellIs" dxfId="2132" priority="1776" operator="equal">
      <formula>4</formula>
    </cfRule>
  </conditionalFormatting>
  <conditionalFormatting sqref="AK40">
    <cfRule type="cellIs" dxfId="2131" priority="1726" operator="equal">
      <formula>4</formula>
    </cfRule>
    <cfRule type="cellIs" dxfId="2130" priority="1727" operator="equal">
      <formula>2</formula>
    </cfRule>
  </conditionalFormatting>
  <conditionalFormatting sqref="BG40">
    <cfRule type="cellIs" dxfId="2129" priority="1725" operator="equal">
      <formula>5</formula>
    </cfRule>
    <cfRule type="cellIs" dxfId="2128" priority="1779" operator="equal">
      <formula>1</formula>
    </cfRule>
    <cfRule type="cellIs" dxfId="2127" priority="1780" operator="equal">
      <formula>2</formula>
    </cfRule>
    <cfRule type="cellIs" dxfId="2126" priority="1781" operator="equal">
      <formula>4</formula>
    </cfRule>
  </conditionalFormatting>
  <conditionalFormatting sqref="BM40">
    <cfRule type="cellIs" dxfId="2125" priority="1724" operator="between">
      <formula>4</formula>
      <formula>5</formula>
    </cfRule>
    <cfRule type="cellIs" dxfId="2124" priority="1742" operator="equal">
      <formula>2</formula>
    </cfRule>
    <cfRule type="cellIs" dxfId="2123" priority="1743" operator="equal">
      <formula>1</formula>
    </cfRule>
  </conditionalFormatting>
  <conditionalFormatting sqref="BS40">
    <cfRule type="cellIs" dxfId="2122" priority="1721" operator="equal">
      <formula>5</formula>
    </cfRule>
    <cfRule type="cellIs" dxfId="2121" priority="1722" operator="between">
      <formula>2</formula>
      <formula>4</formula>
    </cfRule>
    <cfRule type="cellIs" dxfId="2120" priority="1723" operator="equal">
      <formula>1</formula>
    </cfRule>
  </conditionalFormatting>
  <conditionalFormatting sqref="BT40 CG40 BY40:CB40 BV40:BW40 CE40">
    <cfRule type="cellIs" dxfId="2119" priority="1718" operator="between">
      <formula>4</formula>
      <formula>5</formula>
    </cfRule>
    <cfRule type="cellIs" dxfId="2118" priority="1719" operator="between">
      <formula>2</formula>
      <formula>3</formula>
    </cfRule>
    <cfRule type="cellIs" dxfId="2117" priority="1720" operator="equal">
      <formula>1</formula>
    </cfRule>
  </conditionalFormatting>
  <conditionalFormatting sqref="BU40">
    <cfRule type="cellIs" dxfId="2116" priority="1715" operator="between">
      <formula>4</formula>
      <formula>5</formula>
    </cfRule>
    <cfRule type="cellIs" dxfId="2115" priority="1716" operator="equal">
      <formula>3</formula>
    </cfRule>
    <cfRule type="cellIs" dxfId="2114" priority="1717" operator="between">
      <formula>1</formula>
      <formula>2</formula>
    </cfRule>
  </conditionalFormatting>
  <conditionalFormatting sqref="P41 X41 AH41 BC41">
    <cfRule type="cellIs" dxfId="2113" priority="1313" operator="between">
      <formula>1</formula>
      <formula>2</formula>
    </cfRule>
    <cfRule type="cellIs" dxfId="2112" priority="1318" operator="equal">
      <formula>3</formula>
    </cfRule>
    <cfRule type="cellIs" dxfId="2111" priority="1319" operator="between">
      <formula>5</formula>
      <formula>4</formula>
    </cfRule>
  </conditionalFormatting>
  <conditionalFormatting sqref="T41 Y41 AF41 AJ41 R41">
    <cfRule type="cellIs" dxfId="2110" priority="1310" operator="equal">
      <formula>1</formula>
    </cfRule>
    <cfRule type="cellIs" dxfId="2109" priority="1311" operator="equal">
      <formula>3</formula>
    </cfRule>
    <cfRule type="cellIs" dxfId="2108" priority="1312" operator="equal">
      <formula>5</formula>
    </cfRule>
  </conditionalFormatting>
  <conditionalFormatting sqref="G41">
    <cfRule type="cellIs" dxfId="2107" priority="1309" operator="lessThan">
      <formula>4</formula>
    </cfRule>
  </conditionalFormatting>
  <conditionalFormatting sqref="I41">
    <cfRule type="cellIs" dxfId="2106" priority="1308" operator="lessThan">
      <formula>0.25</formula>
    </cfRule>
  </conditionalFormatting>
  <conditionalFormatting sqref="BI41">
    <cfRule type="cellIs" dxfId="2105" priority="1288" operator="between">
      <formula>1</formula>
      <formula>2</formula>
    </cfRule>
    <cfRule type="cellIs" dxfId="2104" priority="1303" operator="equal">
      <formula>5</formula>
    </cfRule>
    <cfRule type="cellIs" dxfId="2103" priority="1304" operator="equal">
      <formula>3</formula>
    </cfRule>
  </conditionalFormatting>
  <conditionalFormatting sqref="W41 AI41">
    <cfRule type="cellIs" dxfId="2102" priority="1281" operator="equal">
      <formula>1</formula>
    </cfRule>
    <cfRule type="cellIs" dxfId="2101" priority="1282" operator="equal">
      <formula>3</formula>
    </cfRule>
    <cfRule type="cellIs" dxfId="2100" priority="1283" operator="between">
      <formula>4</formula>
      <formula>5</formula>
    </cfRule>
  </conditionalFormatting>
  <conditionalFormatting sqref="AM41 AW41 BJ41:BK41 CK41">
    <cfRule type="cellIs" dxfId="2099" priority="1275" operator="equal">
      <formula>5</formula>
    </cfRule>
    <cfRule type="cellIs" dxfId="2098" priority="1276" operator="equal">
      <formula>3</formula>
    </cfRule>
    <cfRule type="cellIs" dxfId="2097" priority="1277" operator="equal">
      <formula>1</formula>
    </cfRule>
  </conditionalFormatting>
  <conditionalFormatting sqref="AV41 AZ41 BD41 BL41 BN41">
    <cfRule type="cellIs" dxfId="2096" priority="1265" operator="equal">
      <formula>1</formula>
    </cfRule>
    <cfRule type="cellIs" dxfId="2095" priority="1266" operator="between">
      <formula>2</formula>
      <formula>3</formula>
    </cfRule>
    <cfRule type="cellIs" dxfId="2094" priority="1267" operator="between">
      <formula>5</formula>
      <formula>4</formula>
    </cfRule>
  </conditionalFormatting>
  <conditionalFormatting sqref="AB41">
    <cfRule type="cellIs" dxfId="2093" priority="1314" operator="equal">
      <formula>1</formula>
    </cfRule>
    <cfRule type="cellIs" dxfId="2092" priority="1315" operator="equal">
      <formula>2</formula>
    </cfRule>
    <cfRule type="cellIs" dxfId="2091" priority="1316" operator="equal">
      <formula>3</formula>
    </cfRule>
    <cfRule type="cellIs" dxfId="2090" priority="1317" operator="between">
      <formula>4</formula>
      <formula>5</formula>
    </cfRule>
  </conditionalFormatting>
  <conditionalFormatting sqref="BQ41 S41">
    <cfRule type="cellIs" dxfId="2089" priority="1284" operator="between">
      <formula>1</formula>
      <formula>2</formula>
    </cfRule>
    <cfRule type="cellIs" dxfId="2088" priority="1285" operator="equal">
      <formula>3</formula>
    </cfRule>
    <cfRule type="cellIs" dxfId="2087" priority="1286" operator="equal">
      <formula>5</formula>
    </cfRule>
  </conditionalFormatting>
  <conditionalFormatting sqref="AO41">
    <cfRule type="cellIs" dxfId="2086" priority="1294" operator="equal">
      <formula>1</formula>
    </cfRule>
    <cfRule type="cellIs" dxfId="2085" priority="1295" operator="between">
      <formula>2</formula>
      <formula>3</formula>
    </cfRule>
    <cfRule type="cellIs" dxfId="2084" priority="1296" operator="between">
      <formula>5</formula>
      <formula>4</formula>
    </cfRule>
  </conditionalFormatting>
  <conditionalFormatting sqref="AN41">
    <cfRule type="cellIs" dxfId="2083" priority="1297" operator="between">
      <formula>1</formula>
      <formula>2</formula>
    </cfRule>
    <cfRule type="cellIs" dxfId="2082" priority="1298" operator="between">
      <formula>3</formula>
      <formula>4</formula>
    </cfRule>
    <cfRule type="cellIs" dxfId="2081" priority="1299" operator="equal">
      <formula>5</formula>
    </cfRule>
  </conditionalFormatting>
  <conditionalFormatting sqref="AP41">
    <cfRule type="cellIs" dxfId="2080" priority="1278" operator="between">
      <formula>5</formula>
      <formula>4</formula>
    </cfRule>
    <cfRule type="cellIs" dxfId="2079" priority="1279" operator="between">
      <formula>3</formula>
      <formula>2</formula>
    </cfRule>
    <cfRule type="cellIs" dxfId="2078" priority="1280" operator="equal">
      <formula>1</formula>
    </cfRule>
  </conditionalFormatting>
  <conditionalFormatting sqref="AQ41 BA41 O41 BF41 BP41">
    <cfRule type="cellIs" dxfId="2077" priority="1291" operator="equal">
      <formula>1</formula>
    </cfRule>
    <cfRule type="cellIs" dxfId="2076" priority="1292" operator="between">
      <formula>2</formula>
      <formula>4</formula>
    </cfRule>
    <cfRule type="cellIs" dxfId="2075" priority="1293" operator="equal">
      <formula>5</formula>
    </cfRule>
  </conditionalFormatting>
  <conditionalFormatting sqref="AR41">
    <cfRule type="cellIs" dxfId="2074" priority="1261" operator="between">
      <formula>5</formula>
      <formula>4</formula>
    </cfRule>
    <cfRule type="cellIs" dxfId="2073" priority="1262" operator="equal">
      <formula>3</formula>
    </cfRule>
    <cfRule type="cellIs" dxfId="2072" priority="1263" operator="equal">
      <formula>2</formula>
    </cfRule>
    <cfRule type="cellIs" dxfId="2071" priority="1264" operator="equal">
      <formula>1</formula>
    </cfRule>
  </conditionalFormatting>
  <conditionalFormatting sqref="AT41">
    <cfRule type="cellIs" dxfId="2070" priority="1257" operator="equal">
      <formula>5</formula>
    </cfRule>
    <cfRule type="cellIs" dxfId="2069" priority="1258" operator="between">
      <formula>3</formula>
      <formula>4</formula>
    </cfRule>
    <cfRule type="cellIs" dxfId="2068" priority="1259" operator="equal">
      <formula>2</formula>
    </cfRule>
    <cfRule type="cellIs" dxfId="2067" priority="1260" operator="equal">
      <formula>1</formula>
    </cfRule>
  </conditionalFormatting>
  <conditionalFormatting sqref="AU41">
    <cfRule type="cellIs" dxfId="2066" priority="1273" operator="equal">
      <formula>1</formula>
    </cfRule>
    <cfRule type="cellIs" dxfId="2065" priority="1274" operator="between">
      <formula>2</formula>
      <formula>3</formula>
    </cfRule>
    <cfRule type="cellIs" dxfId="2064" priority="1287" operator="equal">
      <formula>5</formula>
    </cfRule>
  </conditionalFormatting>
  <conditionalFormatting sqref="AX41">
    <cfRule type="cellIs" dxfId="2063" priority="1270" operator="equal">
      <formula>1</formula>
    </cfRule>
    <cfRule type="cellIs" dxfId="2062" priority="1271" operator="between">
      <formula>3</formula>
      <formula>2</formula>
    </cfRule>
    <cfRule type="cellIs" dxfId="2061" priority="1272" operator="equal">
      <formula>5</formula>
    </cfRule>
  </conditionalFormatting>
  <conditionalFormatting sqref="AY41">
    <cfRule type="cellIs" dxfId="2060" priority="1289" operator="equal">
      <formula>1</formula>
    </cfRule>
    <cfRule type="cellIs" dxfId="2059" priority="1290" operator="equal">
      <formula>5</formula>
    </cfRule>
  </conditionalFormatting>
  <conditionalFormatting sqref="U41">
    <cfRule type="cellIs" dxfId="2058" priority="1256" operator="equal">
      <formula>1</formula>
    </cfRule>
  </conditionalFormatting>
  <conditionalFormatting sqref="U41">
    <cfRule type="cellIs" dxfId="2057" priority="1254" operator="between">
      <formula>4</formula>
      <formula>5</formula>
    </cfRule>
    <cfRule type="cellIs" dxfId="2056" priority="1255" operator="between">
      <formula>2</formula>
      <formula>3</formula>
    </cfRule>
  </conditionalFormatting>
  <conditionalFormatting sqref="Z41">
    <cfRule type="cellIs" dxfId="2055" priority="1300" operator="equal">
      <formula>2</formula>
    </cfRule>
    <cfRule type="cellIs" dxfId="2054" priority="1301" operator="equal">
      <formula>3</formula>
    </cfRule>
    <cfRule type="cellIs" dxfId="2053" priority="1302" operator="equal">
      <formula>4</formula>
    </cfRule>
  </conditionalFormatting>
  <conditionalFormatting sqref="AK41">
    <cfRule type="cellIs" dxfId="2052" priority="1252" operator="equal">
      <formula>4</formula>
    </cfRule>
    <cfRule type="cellIs" dxfId="2051" priority="1253" operator="equal">
      <formula>2</formula>
    </cfRule>
  </conditionalFormatting>
  <conditionalFormatting sqref="BG41">
    <cfRule type="cellIs" dxfId="2050" priority="1251" operator="equal">
      <formula>5</formula>
    </cfRule>
    <cfRule type="cellIs" dxfId="2049" priority="1305" operator="equal">
      <formula>1</formula>
    </cfRule>
    <cfRule type="cellIs" dxfId="2048" priority="1306" operator="equal">
      <formula>2</formula>
    </cfRule>
    <cfRule type="cellIs" dxfId="2047" priority="1307" operator="equal">
      <formula>4</formula>
    </cfRule>
  </conditionalFormatting>
  <conditionalFormatting sqref="BM41">
    <cfRule type="cellIs" dxfId="2046" priority="1250" operator="between">
      <formula>4</formula>
      <formula>5</formula>
    </cfRule>
    <cfRule type="cellIs" dxfId="2045" priority="1268" operator="equal">
      <formula>2</formula>
    </cfRule>
    <cfRule type="cellIs" dxfId="2044" priority="1269" operator="equal">
      <formula>1</formula>
    </cfRule>
  </conditionalFormatting>
  <conditionalFormatting sqref="BS41">
    <cfRule type="cellIs" dxfId="2043" priority="1247" operator="equal">
      <formula>5</formula>
    </cfRule>
    <cfRule type="cellIs" dxfId="2042" priority="1248" operator="between">
      <formula>2</formula>
      <formula>4</formula>
    </cfRule>
    <cfRule type="cellIs" dxfId="2041" priority="1249" operator="equal">
      <formula>1</formula>
    </cfRule>
  </conditionalFormatting>
  <conditionalFormatting sqref="BT41 CG41 BY41:CB41 BV41:BW41 CE41">
    <cfRule type="cellIs" dxfId="2040" priority="1244" operator="between">
      <formula>4</formula>
      <formula>5</formula>
    </cfRule>
    <cfRule type="cellIs" dxfId="2039" priority="1245" operator="between">
      <formula>2</formula>
      <formula>3</formula>
    </cfRule>
    <cfRule type="cellIs" dxfId="2038" priority="1246" operator="equal">
      <formula>1</formula>
    </cfRule>
  </conditionalFormatting>
  <conditionalFormatting sqref="BU41">
    <cfRule type="cellIs" dxfId="2037" priority="1241" operator="between">
      <formula>4</formula>
      <formula>5</formula>
    </cfRule>
    <cfRule type="cellIs" dxfId="2036" priority="1242" operator="equal">
      <formula>3</formula>
    </cfRule>
    <cfRule type="cellIs" dxfId="2035" priority="1243" operator="between">
      <formula>1</formula>
      <formula>2</formula>
    </cfRule>
  </conditionalFormatting>
  <conditionalFormatting sqref="BC42 AH42 X42 P42">
    <cfRule type="cellIs" dxfId="2034" priority="1155" operator="between">
      <formula>1</formula>
      <formula>2</formula>
    </cfRule>
    <cfRule type="cellIs" dxfId="2033" priority="1160" operator="equal">
      <formula>3</formula>
    </cfRule>
    <cfRule type="cellIs" dxfId="2032" priority="1161" operator="between">
      <formula>5</formula>
      <formula>4</formula>
    </cfRule>
  </conditionalFormatting>
  <conditionalFormatting sqref="R42 AJ42 AF42 Y42 T42">
    <cfRule type="cellIs" dxfId="2031" priority="1152" operator="equal">
      <formula>1</formula>
    </cfRule>
    <cfRule type="cellIs" dxfId="2030" priority="1153" operator="equal">
      <formula>3</formula>
    </cfRule>
    <cfRule type="cellIs" dxfId="2029" priority="1154" operator="equal">
      <formula>5</formula>
    </cfRule>
  </conditionalFormatting>
  <conditionalFormatting sqref="G42">
    <cfRule type="cellIs" dxfId="2028" priority="1151" operator="lessThan">
      <formula>4</formula>
    </cfRule>
  </conditionalFormatting>
  <conditionalFormatting sqref="I42">
    <cfRule type="cellIs" dxfId="2027" priority="1150" operator="lessThan">
      <formula>0.25</formula>
    </cfRule>
  </conditionalFormatting>
  <conditionalFormatting sqref="BI42">
    <cfRule type="cellIs" dxfId="2026" priority="1130" operator="between">
      <formula>1</formula>
      <formula>2</formula>
    </cfRule>
    <cfRule type="cellIs" dxfId="2025" priority="1145" operator="equal">
      <formula>5</formula>
    </cfRule>
    <cfRule type="cellIs" dxfId="2024" priority="1146" operator="equal">
      <formula>3</formula>
    </cfRule>
  </conditionalFormatting>
  <conditionalFormatting sqref="AI42 W42">
    <cfRule type="cellIs" dxfId="2023" priority="1123" operator="equal">
      <formula>1</formula>
    </cfRule>
    <cfRule type="cellIs" dxfId="2022" priority="1124" operator="equal">
      <formula>3</formula>
    </cfRule>
    <cfRule type="cellIs" dxfId="2021" priority="1125" operator="between">
      <formula>4</formula>
      <formula>5</formula>
    </cfRule>
  </conditionalFormatting>
  <conditionalFormatting sqref="CK42 BJ42:BK42 AW42 AM42">
    <cfRule type="cellIs" dxfId="2020" priority="1117" operator="equal">
      <formula>5</formula>
    </cfRule>
    <cfRule type="cellIs" dxfId="2019" priority="1118" operator="equal">
      <formula>3</formula>
    </cfRule>
    <cfRule type="cellIs" dxfId="2018" priority="1119" operator="equal">
      <formula>1</formula>
    </cfRule>
  </conditionalFormatting>
  <conditionalFormatting sqref="BN42 BL42 BD42 AZ42 AV42">
    <cfRule type="cellIs" dxfId="2017" priority="1107" operator="equal">
      <formula>1</formula>
    </cfRule>
    <cfRule type="cellIs" dxfId="2016" priority="1108" operator="between">
      <formula>2</formula>
      <formula>3</formula>
    </cfRule>
    <cfRule type="cellIs" dxfId="2015" priority="1109" operator="between">
      <formula>5</formula>
      <formula>4</formula>
    </cfRule>
  </conditionalFormatting>
  <conditionalFormatting sqref="AB42">
    <cfRule type="cellIs" dxfId="2014" priority="1156" operator="equal">
      <formula>1</formula>
    </cfRule>
    <cfRule type="cellIs" dxfId="2013" priority="1157" operator="equal">
      <formula>2</formula>
    </cfRule>
    <cfRule type="cellIs" dxfId="2012" priority="1158" operator="equal">
      <formula>3</formula>
    </cfRule>
    <cfRule type="cellIs" dxfId="2011" priority="1159" operator="between">
      <formula>4</formula>
      <formula>5</formula>
    </cfRule>
  </conditionalFormatting>
  <conditionalFormatting sqref="S42 BQ42">
    <cfRule type="cellIs" dxfId="2010" priority="1126" operator="between">
      <formula>1</formula>
      <formula>2</formula>
    </cfRule>
    <cfRule type="cellIs" dxfId="2009" priority="1127" operator="equal">
      <formula>3</formula>
    </cfRule>
    <cfRule type="cellIs" dxfId="2008" priority="1128" operator="equal">
      <formula>5</formula>
    </cfRule>
  </conditionalFormatting>
  <conditionalFormatting sqref="AO42">
    <cfRule type="cellIs" dxfId="2007" priority="1136" operator="equal">
      <formula>1</formula>
    </cfRule>
    <cfRule type="cellIs" dxfId="2006" priority="1137" operator="between">
      <formula>2</formula>
      <formula>3</formula>
    </cfRule>
    <cfRule type="cellIs" dxfId="2005" priority="1138" operator="between">
      <formula>5</formula>
      <formula>4</formula>
    </cfRule>
  </conditionalFormatting>
  <conditionalFormatting sqref="AN42">
    <cfRule type="cellIs" dxfId="2004" priority="1139" operator="between">
      <formula>1</formula>
      <formula>2</formula>
    </cfRule>
    <cfRule type="cellIs" dxfId="2003" priority="1140" operator="between">
      <formula>3</formula>
      <formula>4</formula>
    </cfRule>
    <cfRule type="cellIs" dxfId="2002" priority="1141" operator="equal">
      <formula>5</formula>
    </cfRule>
  </conditionalFormatting>
  <conditionalFormatting sqref="AP42">
    <cfRule type="cellIs" dxfId="2001" priority="1120" operator="between">
      <formula>5</formula>
      <formula>4</formula>
    </cfRule>
    <cfRule type="cellIs" dxfId="2000" priority="1121" operator="between">
      <formula>3</formula>
      <formula>2</formula>
    </cfRule>
    <cfRule type="cellIs" dxfId="1999" priority="1122" operator="equal">
      <formula>1</formula>
    </cfRule>
  </conditionalFormatting>
  <conditionalFormatting sqref="BP42 BF42 O42 BA42 AQ42">
    <cfRule type="cellIs" dxfId="1998" priority="1133" operator="equal">
      <formula>1</formula>
    </cfRule>
    <cfRule type="cellIs" dxfId="1997" priority="1134" operator="between">
      <formula>2</formula>
      <formula>4</formula>
    </cfRule>
    <cfRule type="cellIs" dxfId="1996" priority="1135" operator="equal">
      <formula>5</formula>
    </cfRule>
  </conditionalFormatting>
  <conditionalFormatting sqref="AR42">
    <cfRule type="cellIs" dxfId="1995" priority="1103" operator="between">
      <formula>5</formula>
      <formula>4</formula>
    </cfRule>
    <cfRule type="cellIs" dxfId="1994" priority="1104" operator="equal">
      <formula>3</formula>
    </cfRule>
    <cfRule type="cellIs" dxfId="1993" priority="1105" operator="equal">
      <formula>2</formula>
    </cfRule>
    <cfRule type="cellIs" dxfId="1992" priority="1106" operator="equal">
      <formula>1</formula>
    </cfRule>
  </conditionalFormatting>
  <conditionalFormatting sqref="AT42">
    <cfRule type="cellIs" dxfId="1991" priority="1099" operator="equal">
      <formula>5</formula>
    </cfRule>
    <cfRule type="cellIs" dxfId="1990" priority="1100" operator="between">
      <formula>3</formula>
      <formula>4</formula>
    </cfRule>
    <cfRule type="cellIs" dxfId="1989" priority="1101" operator="equal">
      <formula>2</formula>
    </cfRule>
    <cfRule type="cellIs" dxfId="1988" priority="1102" operator="equal">
      <formula>1</formula>
    </cfRule>
  </conditionalFormatting>
  <conditionalFormatting sqref="AU42">
    <cfRule type="cellIs" dxfId="1987" priority="1115" operator="equal">
      <formula>1</formula>
    </cfRule>
    <cfRule type="cellIs" dxfId="1986" priority="1116" operator="between">
      <formula>2</formula>
      <formula>3</formula>
    </cfRule>
    <cfRule type="cellIs" dxfId="1985" priority="1129" operator="equal">
      <formula>5</formula>
    </cfRule>
  </conditionalFormatting>
  <conditionalFormatting sqref="AX42">
    <cfRule type="cellIs" dxfId="1984" priority="1112" operator="equal">
      <formula>1</formula>
    </cfRule>
    <cfRule type="cellIs" dxfId="1983" priority="1113" operator="between">
      <formula>3</formula>
      <formula>2</formula>
    </cfRule>
    <cfRule type="cellIs" dxfId="1982" priority="1114" operator="equal">
      <formula>5</formula>
    </cfRule>
  </conditionalFormatting>
  <conditionalFormatting sqref="AY42">
    <cfRule type="cellIs" dxfId="1981" priority="1131" operator="equal">
      <formula>1</formula>
    </cfRule>
    <cfRule type="cellIs" dxfId="1980" priority="1132" operator="equal">
      <formula>5</formula>
    </cfRule>
  </conditionalFormatting>
  <conditionalFormatting sqref="U42">
    <cfRule type="cellIs" dxfId="1979" priority="1098" operator="equal">
      <formula>1</formula>
    </cfRule>
  </conditionalFormatting>
  <conditionalFormatting sqref="U42">
    <cfRule type="cellIs" dxfId="1978" priority="1096" operator="between">
      <formula>4</formula>
      <formula>5</formula>
    </cfRule>
    <cfRule type="cellIs" dxfId="1977" priority="1097" operator="between">
      <formula>2</formula>
      <formula>3</formula>
    </cfRule>
  </conditionalFormatting>
  <conditionalFormatting sqref="Z42">
    <cfRule type="cellIs" dxfId="1976" priority="1142" operator="equal">
      <formula>2</formula>
    </cfRule>
    <cfRule type="cellIs" dxfId="1975" priority="1143" operator="equal">
      <formula>3</formula>
    </cfRule>
    <cfRule type="cellIs" dxfId="1974" priority="1144" operator="equal">
      <formula>4</formula>
    </cfRule>
  </conditionalFormatting>
  <conditionalFormatting sqref="AK42">
    <cfRule type="cellIs" dxfId="1973" priority="1094" operator="equal">
      <formula>4</formula>
    </cfRule>
    <cfRule type="cellIs" dxfId="1972" priority="1095" operator="equal">
      <formula>2</formula>
    </cfRule>
  </conditionalFormatting>
  <conditionalFormatting sqref="BG42">
    <cfRule type="cellIs" dxfId="1971" priority="1093" operator="equal">
      <formula>5</formula>
    </cfRule>
    <cfRule type="cellIs" dxfId="1970" priority="1147" operator="equal">
      <formula>1</formula>
    </cfRule>
    <cfRule type="cellIs" dxfId="1969" priority="1148" operator="equal">
      <formula>2</formula>
    </cfRule>
    <cfRule type="cellIs" dxfId="1968" priority="1149" operator="equal">
      <formula>4</formula>
    </cfRule>
  </conditionalFormatting>
  <conditionalFormatting sqref="BM42">
    <cfRule type="cellIs" dxfId="1967" priority="1092" operator="between">
      <formula>4</formula>
      <formula>5</formula>
    </cfRule>
    <cfRule type="cellIs" dxfId="1966" priority="1110" operator="equal">
      <formula>2</formula>
    </cfRule>
    <cfRule type="cellIs" dxfId="1965" priority="1111" operator="equal">
      <formula>1</formula>
    </cfRule>
  </conditionalFormatting>
  <conditionalFormatting sqref="BS42">
    <cfRule type="cellIs" dxfId="1964" priority="1089" operator="equal">
      <formula>5</formula>
    </cfRule>
    <cfRule type="cellIs" dxfId="1963" priority="1090" operator="between">
      <formula>2</formula>
      <formula>4</formula>
    </cfRule>
    <cfRule type="cellIs" dxfId="1962" priority="1091" operator="equal">
      <formula>1</formula>
    </cfRule>
  </conditionalFormatting>
  <conditionalFormatting sqref="CE42 BV42:BW42 BY42:CB42 CG42 BT42">
    <cfRule type="cellIs" dxfId="1961" priority="1086" operator="between">
      <formula>4</formula>
      <formula>5</formula>
    </cfRule>
    <cfRule type="cellIs" dxfId="1960" priority="1087" operator="between">
      <formula>2</formula>
      <formula>3</formula>
    </cfRule>
    <cfRule type="cellIs" dxfId="1959" priority="1088" operator="equal">
      <formula>1</formula>
    </cfRule>
  </conditionalFormatting>
  <conditionalFormatting sqref="BU42">
    <cfRule type="cellIs" dxfId="1958" priority="1083" operator="between">
      <formula>4</formula>
      <formula>5</formula>
    </cfRule>
    <cfRule type="cellIs" dxfId="1957" priority="1084" operator="equal">
      <formula>3</formula>
    </cfRule>
    <cfRule type="cellIs" dxfId="1956" priority="1085" operator="between">
      <formula>1</formula>
      <formula>2</formula>
    </cfRule>
  </conditionalFormatting>
  <conditionalFormatting sqref="P43 X43 AH43 BC43">
    <cfRule type="cellIs" dxfId="1955" priority="1076" operator="between">
      <formula>1</formula>
      <formula>2</formula>
    </cfRule>
    <cfRule type="cellIs" dxfId="1954" priority="1081" operator="equal">
      <formula>3</formula>
    </cfRule>
    <cfRule type="cellIs" dxfId="1953" priority="1082" operator="between">
      <formula>5</formula>
      <formula>4</formula>
    </cfRule>
  </conditionalFormatting>
  <conditionalFormatting sqref="T43 Y43 AF43 AJ43 R43">
    <cfRule type="cellIs" dxfId="1952" priority="1073" operator="equal">
      <formula>1</formula>
    </cfRule>
    <cfRule type="cellIs" dxfId="1951" priority="1074" operator="equal">
      <formula>3</formula>
    </cfRule>
    <cfRule type="cellIs" dxfId="1950" priority="1075" operator="equal">
      <formula>5</formula>
    </cfRule>
  </conditionalFormatting>
  <conditionalFormatting sqref="G43">
    <cfRule type="cellIs" dxfId="1949" priority="1072" operator="lessThan">
      <formula>4</formula>
    </cfRule>
  </conditionalFormatting>
  <conditionalFormatting sqref="I43">
    <cfRule type="cellIs" dxfId="1948" priority="1071" operator="lessThan">
      <formula>0.25</formula>
    </cfRule>
  </conditionalFormatting>
  <conditionalFormatting sqref="BI43">
    <cfRule type="cellIs" dxfId="1947" priority="1051" operator="between">
      <formula>1</formula>
      <formula>2</formula>
    </cfRule>
    <cfRule type="cellIs" dxfId="1946" priority="1066" operator="equal">
      <formula>5</formula>
    </cfRule>
    <cfRule type="cellIs" dxfId="1945" priority="1067" operator="equal">
      <formula>3</formula>
    </cfRule>
  </conditionalFormatting>
  <conditionalFormatting sqref="W43 AI43">
    <cfRule type="cellIs" dxfId="1944" priority="1044" operator="equal">
      <formula>1</formula>
    </cfRule>
    <cfRule type="cellIs" dxfId="1943" priority="1045" operator="equal">
      <formula>3</formula>
    </cfRule>
    <cfRule type="cellIs" dxfId="1942" priority="1046" operator="between">
      <formula>4</formula>
      <formula>5</formula>
    </cfRule>
  </conditionalFormatting>
  <conditionalFormatting sqref="AM43 AW43 BJ43:BK43 CK43">
    <cfRule type="cellIs" dxfId="1941" priority="1038" operator="equal">
      <formula>5</formula>
    </cfRule>
    <cfRule type="cellIs" dxfId="1940" priority="1039" operator="equal">
      <formula>3</formula>
    </cfRule>
    <cfRule type="cellIs" dxfId="1939" priority="1040" operator="equal">
      <formula>1</formula>
    </cfRule>
  </conditionalFormatting>
  <conditionalFormatting sqref="AV43 AZ43 BD43 BL43 BN43">
    <cfRule type="cellIs" dxfId="1938" priority="1028" operator="equal">
      <formula>1</formula>
    </cfRule>
    <cfRule type="cellIs" dxfId="1937" priority="1029" operator="between">
      <formula>2</formula>
      <formula>3</formula>
    </cfRule>
    <cfRule type="cellIs" dxfId="1936" priority="1030" operator="between">
      <formula>5</formula>
      <formula>4</formula>
    </cfRule>
  </conditionalFormatting>
  <conditionalFormatting sqref="AB43">
    <cfRule type="cellIs" dxfId="1935" priority="1077" operator="equal">
      <formula>1</formula>
    </cfRule>
    <cfRule type="cellIs" dxfId="1934" priority="1078" operator="equal">
      <formula>2</formula>
    </cfRule>
    <cfRule type="cellIs" dxfId="1933" priority="1079" operator="equal">
      <formula>3</formula>
    </cfRule>
    <cfRule type="cellIs" dxfId="1932" priority="1080" operator="between">
      <formula>4</formula>
      <formula>5</formula>
    </cfRule>
  </conditionalFormatting>
  <conditionalFormatting sqref="BQ43 S43">
    <cfRule type="cellIs" dxfId="1931" priority="1047" operator="between">
      <formula>1</formula>
      <formula>2</formula>
    </cfRule>
    <cfRule type="cellIs" dxfId="1930" priority="1048" operator="equal">
      <formula>3</formula>
    </cfRule>
    <cfRule type="cellIs" dxfId="1929" priority="1049" operator="equal">
      <formula>5</formula>
    </cfRule>
  </conditionalFormatting>
  <conditionalFormatting sqref="AO43">
    <cfRule type="cellIs" dxfId="1928" priority="1057" operator="equal">
      <formula>1</formula>
    </cfRule>
    <cfRule type="cellIs" dxfId="1927" priority="1058" operator="between">
      <formula>2</formula>
      <formula>3</formula>
    </cfRule>
    <cfRule type="cellIs" dxfId="1926" priority="1059" operator="between">
      <formula>5</formula>
      <formula>4</formula>
    </cfRule>
  </conditionalFormatting>
  <conditionalFormatting sqref="AN43">
    <cfRule type="cellIs" dxfId="1925" priority="1060" operator="between">
      <formula>1</formula>
      <formula>2</formula>
    </cfRule>
    <cfRule type="cellIs" dxfId="1924" priority="1061" operator="between">
      <formula>3</formula>
      <formula>4</formula>
    </cfRule>
    <cfRule type="cellIs" dxfId="1923" priority="1062" operator="equal">
      <formula>5</formula>
    </cfRule>
  </conditionalFormatting>
  <conditionalFormatting sqref="AP43">
    <cfRule type="cellIs" dxfId="1922" priority="1041" operator="between">
      <formula>5</formula>
      <formula>4</formula>
    </cfRule>
    <cfRule type="cellIs" dxfId="1921" priority="1042" operator="between">
      <formula>3</formula>
      <formula>2</formula>
    </cfRule>
    <cfRule type="cellIs" dxfId="1920" priority="1043" operator="equal">
      <formula>1</formula>
    </cfRule>
  </conditionalFormatting>
  <conditionalFormatting sqref="AQ43 BA43 O43 BF43 BP43">
    <cfRule type="cellIs" dxfId="1919" priority="1054" operator="equal">
      <formula>1</formula>
    </cfRule>
    <cfRule type="cellIs" dxfId="1918" priority="1055" operator="between">
      <formula>2</formula>
      <formula>4</formula>
    </cfRule>
    <cfRule type="cellIs" dxfId="1917" priority="1056" operator="equal">
      <formula>5</formula>
    </cfRule>
  </conditionalFormatting>
  <conditionalFormatting sqref="AR43">
    <cfRule type="cellIs" dxfId="1916" priority="1024" operator="between">
      <formula>5</formula>
      <formula>4</formula>
    </cfRule>
    <cfRule type="cellIs" dxfId="1915" priority="1025" operator="equal">
      <formula>3</formula>
    </cfRule>
    <cfRule type="cellIs" dxfId="1914" priority="1026" operator="equal">
      <formula>2</formula>
    </cfRule>
    <cfRule type="cellIs" dxfId="1913" priority="1027" operator="equal">
      <formula>1</formula>
    </cfRule>
  </conditionalFormatting>
  <conditionalFormatting sqref="AT43">
    <cfRule type="cellIs" dxfId="1912" priority="1020" operator="equal">
      <formula>5</formula>
    </cfRule>
    <cfRule type="cellIs" dxfId="1911" priority="1021" operator="between">
      <formula>3</formula>
      <formula>4</formula>
    </cfRule>
    <cfRule type="cellIs" dxfId="1910" priority="1022" operator="equal">
      <formula>2</formula>
    </cfRule>
    <cfRule type="cellIs" dxfId="1909" priority="1023" operator="equal">
      <formula>1</formula>
    </cfRule>
  </conditionalFormatting>
  <conditionalFormatting sqref="AU43">
    <cfRule type="cellIs" dxfId="1908" priority="1036" operator="equal">
      <formula>1</formula>
    </cfRule>
    <cfRule type="cellIs" dxfId="1907" priority="1037" operator="between">
      <formula>2</formula>
      <formula>3</formula>
    </cfRule>
    <cfRule type="cellIs" dxfId="1906" priority="1050" operator="equal">
      <formula>5</formula>
    </cfRule>
  </conditionalFormatting>
  <conditionalFormatting sqref="AX43">
    <cfRule type="cellIs" dxfId="1905" priority="1033" operator="equal">
      <formula>1</formula>
    </cfRule>
    <cfRule type="cellIs" dxfId="1904" priority="1034" operator="between">
      <formula>3</formula>
      <formula>2</formula>
    </cfRule>
    <cfRule type="cellIs" dxfId="1903" priority="1035" operator="equal">
      <formula>5</formula>
    </cfRule>
  </conditionalFormatting>
  <conditionalFormatting sqref="AY43">
    <cfRule type="cellIs" dxfId="1902" priority="1052" operator="equal">
      <formula>1</formula>
    </cfRule>
    <cfRule type="cellIs" dxfId="1901" priority="1053" operator="equal">
      <formula>5</formula>
    </cfRule>
  </conditionalFormatting>
  <conditionalFormatting sqref="U43">
    <cfRule type="cellIs" dxfId="1900" priority="1019" operator="equal">
      <formula>1</formula>
    </cfRule>
  </conditionalFormatting>
  <conditionalFormatting sqref="U43">
    <cfRule type="cellIs" dxfId="1899" priority="1017" operator="between">
      <formula>4</formula>
      <formula>5</formula>
    </cfRule>
    <cfRule type="cellIs" dxfId="1898" priority="1018" operator="between">
      <formula>2</formula>
      <formula>3</formula>
    </cfRule>
  </conditionalFormatting>
  <conditionalFormatting sqref="Z43">
    <cfRule type="cellIs" dxfId="1897" priority="1063" operator="equal">
      <formula>2</formula>
    </cfRule>
    <cfRule type="cellIs" dxfId="1896" priority="1064" operator="equal">
      <formula>3</formula>
    </cfRule>
    <cfRule type="cellIs" dxfId="1895" priority="1065" operator="equal">
      <formula>4</formula>
    </cfRule>
  </conditionalFormatting>
  <conditionalFormatting sqref="AK43">
    <cfRule type="cellIs" dxfId="1894" priority="1015" operator="equal">
      <formula>4</formula>
    </cfRule>
    <cfRule type="cellIs" dxfId="1893" priority="1016" operator="equal">
      <formula>2</formula>
    </cfRule>
  </conditionalFormatting>
  <conditionalFormatting sqref="BG43">
    <cfRule type="cellIs" dxfId="1892" priority="1014" operator="equal">
      <formula>5</formula>
    </cfRule>
    <cfRule type="cellIs" dxfId="1891" priority="1068" operator="equal">
      <formula>1</formula>
    </cfRule>
    <cfRule type="cellIs" dxfId="1890" priority="1069" operator="equal">
      <formula>2</formula>
    </cfRule>
    <cfRule type="cellIs" dxfId="1889" priority="1070" operator="equal">
      <formula>4</formula>
    </cfRule>
  </conditionalFormatting>
  <conditionalFormatting sqref="BM43">
    <cfRule type="cellIs" dxfId="1888" priority="1013" operator="between">
      <formula>4</formula>
      <formula>5</formula>
    </cfRule>
    <cfRule type="cellIs" dxfId="1887" priority="1031" operator="equal">
      <formula>2</formula>
    </cfRule>
    <cfRule type="cellIs" dxfId="1886" priority="1032" operator="equal">
      <formula>1</formula>
    </cfRule>
  </conditionalFormatting>
  <conditionalFormatting sqref="BS43">
    <cfRule type="cellIs" dxfId="1885" priority="1010" operator="equal">
      <formula>5</formula>
    </cfRule>
    <cfRule type="cellIs" dxfId="1884" priority="1011" operator="between">
      <formula>2</formula>
      <formula>4</formula>
    </cfRule>
    <cfRule type="cellIs" dxfId="1883" priority="1012" operator="equal">
      <formula>1</formula>
    </cfRule>
  </conditionalFormatting>
  <conditionalFormatting sqref="BT43 CG43 BY43:CB43 BV43:BW43 CE43">
    <cfRule type="cellIs" dxfId="1882" priority="1007" operator="between">
      <formula>4</formula>
      <formula>5</formula>
    </cfRule>
    <cfRule type="cellIs" dxfId="1881" priority="1008" operator="between">
      <formula>2</formula>
      <formula>3</formula>
    </cfRule>
    <cfRule type="cellIs" dxfId="1880" priority="1009" operator="equal">
      <formula>1</formula>
    </cfRule>
  </conditionalFormatting>
  <conditionalFormatting sqref="BU43">
    <cfRule type="cellIs" dxfId="1879" priority="1004" operator="between">
      <formula>4</formula>
      <formula>5</formula>
    </cfRule>
    <cfRule type="cellIs" dxfId="1878" priority="1005" operator="equal">
      <formula>3</formula>
    </cfRule>
    <cfRule type="cellIs" dxfId="1877" priority="1006" operator="between">
      <formula>1</formula>
      <formula>2</formula>
    </cfRule>
  </conditionalFormatting>
  <conditionalFormatting sqref="M1:M7 M9:M13 M16:M19 M22:M1048576">
    <cfRule type="cellIs" dxfId="1876" priority="607" operator="equal">
      <formula>1</formula>
    </cfRule>
    <cfRule type="cellIs" dxfId="1875" priority="608" operator="equal">
      <formula>5</formula>
    </cfRule>
  </conditionalFormatting>
  <conditionalFormatting sqref="P8">
    <cfRule type="cellIs" dxfId="1874" priority="600" operator="between">
      <formula>1</formula>
      <formula>2</formula>
    </cfRule>
    <cfRule type="cellIs" dxfId="1873" priority="605" operator="equal">
      <formula>3</formula>
    </cfRule>
    <cfRule type="cellIs" dxfId="1872" priority="606" operator="between">
      <formula>5</formula>
      <formula>4</formula>
    </cfRule>
  </conditionalFormatting>
  <conditionalFormatting sqref="BI8">
    <cfRule type="cellIs" dxfId="1871" priority="550" operator="between">
      <formula>1</formula>
      <formula>2</formula>
    </cfRule>
    <cfRule type="cellIs" dxfId="1870" priority="592" operator="equal">
      <formula>5</formula>
    </cfRule>
    <cfRule type="cellIs" dxfId="1869" priority="593" operator="equal">
      <formula>3</formula>
    </cfRule>
  </conditionalFormatting>
  <conditionalFormatting sqref="AB8">
    <cfRule type="cellIs" dxfId="1868" priority="601" operator="equal">
      <formula>1</formula>
    </cfRule>
    <cfRule type="cellIs" dxfId="1867" priority="602" operator="equal">
      <formula>2</formula>
    </cfRule>
    <cfRule type="cellIs" dxfId="1866" priority="603" operator="equal">
      <formula>3</formula>
    </cfRule>
    <cfRule type="cellIs" dxfId="1865" priority="604" operator="between">
      <formula>4</formula>
      <formula>5</formula>
    </cfRule>
  </conditionalFormatting>
  <conditionalFormatting sqref="AO8">
    <cfRule type="cellIs" dxfId="1864" priority="565" operator="equal">
      <formula>1</formula>
    </cfRule>
    <cfRule type="cellIs" dxfId="1863" priority="566" operator="between">
      <formula>2</formula>
      <formula>3</formula>
    </cfRule>
    <cfRule type="cellIs" dxfId="1862" priority="567" operator="between">
      <formula>5</formula>
      <formula>4</formula>
    </cfRule>
  </conditionalFormatting>
  <conditionalFormatting sqref="AM8">
    <cfRule type="cellIs" dxfId="1861" priority="534" operator="equal">
      <formula>5</formula>
    </cfRule>
    <cfRule type="cellIs" dxfId="1860" priority="535" operator="equal">
      <formula>3</formula>
    </cfRule>
    <cfRule type="cellIs" dxfId="1859" priority="536" operator="equal">
      <formula>1</formula>
    </cfRule>
  </conditionalFormatting>
  <conditionalFormatting sqref="AN8">
    <cfRule type="cellIs" dxfId="1858" priority="568" operator="between">
      <formula>1</formula>
      <formula>2</formula>
    </cfRule>
    <cfRule type="cellIs" dxfId="1857" priority="569" operator="between">
      <formula>3</formula>
      <formula>4</formula>
    </cfRule>
    <cfRule type="cellIs" dxfId="1856" priority="570" operator="equal">
      <formula>5</formula>
    </cfRule>
  </conditionalFormatting>
  <conditionalFormatting sqref="AP8">
    <cfRule type="cellIs" dxfId="1855" priority="531" operator="between">
      <formula>5</formula>
      <formula>4</formula>
    </cfRule>
    <cfRule type="cellIs" dxfId="1854" priority="532" operator="between">
      <formula>3</formula>
      <formula>2</formula>
    </cfRule>
    <cfRule type="cellIs" dxfId="1853" priority="533" operator="equal">
      <formula>1</formula>
    </cfRule>
  </conditionalFormatting>
  <conditionalFormatting sqref="AQ8">
    <cfRule type="cellIs" dxfId="1852" priority="562" operator="equal">
      <formula>1</formula>
    </cfRule>
    <cfRule type="cellIs" dxfId="1851" priority="563" operator="between">
      <formula>2</formula>
      <formula>4</formula>
    </cfRule>
    <cfRule type="cellIs" dxfId="1850" priority="564" operator="equal">
      <formula>5</formula>
    </cfRule>
  </conditionalFormatting>
  <conditionalFormatting sqref="AR8">
    <cfRule type="cellIs" dxfId="1849" priority="496" operator="between">
      <formula>5</formula>
      <formula>4</formula>
    </cfRule>
    <cfRule type="cellIs" dxfId="1848" priority="497" operator="equal">
      <formula>3</formula>
    </cfRule>
    <cfRule type="cellIs" dxfId="1847" priority="498" operator="equal">
      <formula>2</formula>
    </cfRule>
    <cfRule type="cellIs" dxfId="1846" priority="499" operator="equal">
      <formula>1</formula>
    </cfRule>
  </conditionalFormatting>
  <conditionalFormatting sqref="AT8">
    <cfRule type="cellIs" dxfId="1845" priority="492" operator="equal">
      <formula>5</formula>
    </cfRule>
    <cfRule type="cellIs" dxfId="1844" priority="493" operator="between">
      <formula>3</formula>
      <formula>4</formula>
    </cfRule>
    <cfRule type="cellIs" dxfId="1843" priority="494" operator="equal">
      <formula>2</formula>
    </cfRule>
    <cfRule type="cellIs" dxfId="1842" priority="495" operator="equal">
      <formula>1</formula>
    </cfRule>
  </conditionalFormatting>
  <conditionalFormatting sqref="AU8">
    <cfRule type="cellIs" dxfId="1841" priority="529" operator="equal">
      <formula>1</formula>
    </cfRule>
    <cfRule type="cellIs" dxfId="1840" priority="530" operator="between">
      <formula>2</formula>
      <formula>3</formula>
    </cfRule>
    <cfRule type="cellIs" dxfId="1839" priority="546" operator="equal">
      <formula>5</formula>
    </cfRule>
  </conditionalFormatting>
  <conditionalFormatting sqref="AV8">
    <cfRule type="cellIs" dxfId="1838" priority="559" operator="equal">
      <formula>1</formula>
    </cfRule>
    <cfRule type="cellIs" dxfId="1837" priority="560" operator="between">
      <formula>2</formula>
      <formula>3</formula>
    </cfRule>
    <cfRule type="cellIs" dxfId="1836" priority="561" operator="between">
      <formula>5</formula>
      <formula>4</formula>
    </cfRule>
  </conditionalFormatting>
  <conditionalFormatting sqref="AW8">
    <cfRule type="cellIs" dxfId="1835" priority="526" operator="equal">
      <formula>5</formula>
    </cfRule>
    <cfRule type="cellIs" dxfId="1834" priority="527" operator="equal">
      <formula>3</formula>
    </cfRule>
    <cfRule type="cellIs" dxfId="1833" priority="528" operator="equal">
      <formula>1</formula>
    </cfRule>
  </conditionalFormatting>
  <conditionalFormatting sqref="AX8">
    <cfRule type="cellIs" dxfId="1832" priority="523" operator="equal">
      <formula>1</formula>
    </cfRule>
    <cfRule type="cellIs" dxfId="1831" priority="524" operator="between">
      <formula>3</formula>
      <formula>2</formula>
    </cfRule>
    <cfRule type="cellIs" dxfId="1830" priority="525" operator="equal">
      <formula>5</formula>
    </cfRule>
  </conditionalFormatting>
  <conditionalFormatting sqref="AY8">
    <cfRule type="cellIs" dxfId="1829" priority="557" operator="equal">
      <formula>1</formula>
    </cfRule>
    <cfRule type="cellIs" dxfId="1828" priority="558" operator="equal">
      <formula>5</formula>
    </cfRule>
  </conditionalFormatting>
  <conditionalFormatting sqref="AZ8">
    <cfRule type="cellIs" dxfId="1827" priority="520" operator="equal">
      <formula>1</formula>
    </cfRule>
    <cfRule type="cellIs" dxfId="1826" priority="521" operator="between">
      <formula>2</formula>
      <formula>3</formula>
    </cfRule>
    <cfRule type="cellIs" dxfId="1825" priority="522" operator="between">
      <formula>5</formula>
      <formula>4</formula>
    </cfRule>
  </conditionalFormatting>
  <conditionalFormatting sqref="BA8">
    <cfRule type="cellIs" dxfId="1824" priority="517" operator="equal">
      <formula>1</formula>
    </cfRule>
    <cfRule type="cellIs" dxfId="1823" priority="518" operator="between">
      <formula>2</formula>
      <formula>4</formula>
    </cfRule>
    <cfRule type="cellIs" dxfId="1822" priority="519" operator="equal">
      <formula>5</formula>
    </cfRule>
  </conditionalFormatting>
  <conditionalFormatting sqref="O8">
    <cfRule type="cellIs" dxfId="1821" priority="597" operator="equal">
      <formula>1</formula>
    </cfRule>
    <cfRule type="cellIs" dxfId="1820" priority="598" operator="between">
      <formula>2</formula>
      <formula>4</formula>
    </cfRule>
    <cfRule type="cellIs" dxfId="1819" priority="599" operator="equal">
      <formula>5</formula>
    </cfRule>
  </conditionalFormatting>
  <conditionalFormatting sqref="T8">
    <cfRule type="cellIs" dxfId="1818" priority="586" operator="equal">
      <formula>1</formula>
    </cfRule>
    <cfRule type="cellIs" dxfId="1817" priority="587" operator="equal">
      <formula>3</formula>
    </cfRule>
    <cfRule type="cellIs" dxfId="1816" priority="588" operator="equal">
      <formula>5</formula>
    </cfRule>
  </conditionalFormatting>
  <conditionalFormatting sqref="U8">
    <cfRule type="cellIs" dxfId="1815" priority="491" operator="equal">
      <formula>1</formula>
    </cfRule>
  </conditionalFormatting>
  <conditionalFormatting sqref="U8">
    <cfRule type="cellIs" dxfId="1814" priority="489" operator="between">
      <formula>4</formula>
      <formula>5</formula>
    </cfRule>
    <cfRule type="cellIs" dxfId="1813" priority="490" operator="between">
      <formula>2</formula>
      <formula>3</formula>
    </cfRule>
  </conditionalFormatting>
  <conditionalFormatting sqref="W8">
    <cfRule type="cellIs" dxfId="1812" priority="580" operator="equal">
      <formula>1</formula>
    </cfRule>
    <cfRule type="cellIs" dxfId="1811" priority="581" operator="equal">
      <formula>3</formula>
    </cfRule>
    <cfRule type="cellIs" dxfId="1810" priority="582" operator="between">
      <formula>4</formula>
      <formula>5</formula>
    </cfRule>
  </conditionalFormatting>
  <conditionalFormatting sqref="X8">
    <cfRule type="cellIs" dxfId="1809" priority="577" operator="between">
      <formula>1</formula>
      <formula>2</formula>
    </cfRule>
    <cfRule type="cellIs" dxfId="1808" priority="578" operator="equal">
      <formula>3</formula>
    </cfRule>
    <cfRule type="cellIs" dxfId="1807" priority="579" operator="between">
      <formula>5</formula>
      <formula>4</formula>
    </cfRule>
  </conditionalFormatting>
  <conditionalFormatting sqref="Y8">
    <cfRule type="cellIs" dxfId="1806" priority="574" operator="equal">
      <formula>1</formula>
    </cfRule>
    <cfRule type="cellIs" dxfId="1805" priority="575" operator="equal">
      <formula>3</formula>
    </cfRule>
    <cfRule type="cellIs" dxfId="1804" priority="576" operator="equal">
      <formula>5</formula>
    </cfRule>
  </conditionalFormatting>
  <conditionalFormatting sqref="Z8">
    <cfRule type="cellIs" dxfId="1803" priority="571" operator="equal">
      <formula>2</formula>
    </cfRule>
    <cfRule type="cellIs" dxfId="1802" priority="572" operator="equal">
      <formula>3</formula>
    </cfRule>
    <cfRule type="cellIs" dxfId="1801" priority="573" operator="equal">
      <formula>4</formula>
    </cfRule>
  </conditionalFormatting>
  <conditionalFormatting sqref="AF8">
    <cfRule type="cellIs" dxfId="1800" priority="486" operator="equal">
      <formula>1</formula>
    </cfRule>
    <cfRule type="cellIs" dxfId="1799" priority="487" operator="equal">
      <formula>3</formula>
    </cfRule>
    <cfRule type="cellIs" dxfId="1798" priority="488" operator="equal">
      <formula>5</formula>
    </cfRule>
  </conditionalFormatting>
  <conditionalFormatting sqref="AH8">
    <cfRule type="cellIs" dxfId="1797" priority="543" operator="between">
      <formula>1</formula>
      <formula>2</formula>
    </cfRule>
    <cfRule type="cellIs" dxfId="1796" priority="544" operator="equal">
      <formula>3</formula>
    </cfRule>
    <cfRule type="cellIs" dxfId="1795" priority="545" operator="between">
      <formula>5</formula>
      <formula>4</formula>
    </cfRule>
  </conditionalFormatting>
  <conditionalFormatting sqref="AI8">
    <cfRule type="cellIs" dxfId="1794" priority="540" operator="equal">
      <formula>1</formula>
    </cfRule>
    <cfRule type="cellIs" dxfId="1793" priority="541" operator="equal">
      <formula>3</formula>
    </cfRule>
    <cfRule type="cellIs" dxfId="1792" priority="542" operator="between">
      <formula>4</formula>
      <formula>5</formula>
    </cfRule>
  </conditionalFormatting>
  <conditionalFormatting sqref="AJ8">
    <cfRule type="cellIs" dxfId="1791" priority="537" operator="equal">
      <formula>1</formula>
    </cfRule>
    <cfRule type="cellIs" dxfId="1790" priority="538" operator="equal">
      <formula>3</formula>
    </cfRule>
    <cfRule type="cellIs" dxfId="1789" priority="539" operator="equal">
      <formula>5</formula>
    </cfRule>
  </conditionalFormatting>
  <conditionalFormatting sqref="AK8">
    <cfRule type="cellIs" dxfId="1788" priority="484" operator="equal">
      <formula>4</formula>
    </cfRule>
    <cfRule type="cellIs" dxfId="1787" priority="485" operator="equal">
      <formula>2</formula>
    </cfRule>
  </conditionalFormatting>
  <conditionalFormatting sqref="BC8">
    <cfRule type="cellIs" dxfId="1786" priority="554" operator="between">
      <formula>1</formula>
      <formula>2</formula>
    </cfRule>
    <cfRule type="cellIs" dxfId="1785" priority="555" operator="equal">
      <formula>3</formula>
    </cfRule>
    <cfRule type="cellIs" dxfId="1784" priority="556" operator="between">
      <formula>5</formula>
      <formula>4</formula>
    </cfRule>
  </conditionalFormatting>
  <conditionalFormatting sqref="BD8">
    <cfRule type="cellIs" dxfId="1783" priority="551" operator="equal">
      <formula>1</formula>
    </cfRule>
    <cfRule type="cellIs" dxfId="1782" priority="552" operator="between">
      <formula>2</formula>
      <formula>3</formula>
    </cfRule>
    <cfRule type="cellIs" dxfId="1781" priority="553" operator="between">
      <formula>5</formula>
      <formula>4</formula>
    </cfRule>
  </conditionalFormatting>
  <conditionalFormatting sqref="BF8">
    <cfRule type="cellIs" dxfId="1780" priority="514" operator="equal">
      <formula>1</formula>
    </cfRule>
    <cfRule type="cellIs" dxfId="1779" priority="515" operator="between">
      <formula>2</formula>
      <formula>4</formula>
    </cfRule>
    <cfRule type="cellIs" dxfId="1778" priority="516" operator="equal">
      <formula>5</formula>
    </cfRule>
  </conditionalFormatting>
  <conditionalFormatting sqref="BG8">
    <cfRule type="cellIs" dxfId="1777" priority="483" operator="equal">
      <formula>5</formula>
    </cfRule>
    <cfRule type="cellIs" dxfId="1776" priority="594" operator="equal">
      <formula>1</formula>
    </cfRule>
    <cfRule type="cellIs" dxfId="1775" priority="595" operator="equal">
      <formula>2</formula>
    </cfRule>
    <cfRule type="cellIs" dxfId="1774" priority="596" operator="equal">
      <formula>4</formula>
    </cfRule>
  </conditionalFormatting>
  <conditionalFormatting sqref="BJ8">
    <cfRule type="cellIs" dxfId="1773" priority="511" operator="equal">
      <formula>5</formula>
    </cfRule>
    <cfRule type="cellIs" dxfId="1772" priority="512" operator="equal">
      <formula>3</formula>
    </cfRule>
    <cfRule type="cellIs" dxfId="1771" priority="513" operator="equal">
      <formula>1</formula>
    </cfRule>
  </conditionalFormatting>
  <conditionalFormatting sqref="BK8">
    <cfRule type="cellIs" dxfId="1770" priority="480" operator="equal">
      <formula>5</formula>
    </cfRule>
    <cfRule type="cellIs" dxfId="1769" priority="481" operator="equal">
      <formula>3</formula>
    </cfRule>
    <cfRule type="cellIs" dxfId="1768" priority="482" operator="equal">
      <formula>1</formula>
    </cfRule>
  </conditionalFormatting>
  <conditionalFormatting sqref="BL8">
    <cfRule type="cellIs" dxfId="1767" priority="547" operator="equal">
      <formula>1</formula>
    </cfRule>
    <cfRule type="cellIs" dxfId="1766" priority="548" operator="between">
      <formula>2</formula>
      <formula>3</formula>
    </cfRule>
    <cfRule type="cellIs" dxfId="1765" priority="549" operator="between">
      <formula>5</formula>
      <formula>4</formula>
    </cfRule>
  </conditionalFormatting>
  <conditionalFormatting sqref="BM8">
    <cfRule type="cellIs" dxfId="1764" priority="479" operator="between">
      <formula>4</formula>
      <formula>5</formula>
    </cfRule>
    <cfRule type="cellIs" dxfId="1763" priority="509" operator="equal">
      <formula>2</formula>
    </cfRule>
    <cfRule type="cellIs" dxfId="1762" priority="510" operator="equal">
      <formula>1</formula>
    </cfRule>
  </conditionalFormatting>
  <conditionalFormatting sqref="BN8">
    <cfRule type="cellIs" dxfId="1761" priority="506" operator="equal">
      <formula>1</formula>
    </cfRule>
    <cfRule type="cellIs" dxfId="1760" priority="507" operator="between">
      <formula>2</formula>
      <formula>3</formula>
    </cfRule>
    <cfRule type="cellIs" dxfId="1759" priority="508" operator="between">
      <formula>5</formula>
      <formula>4</formula>
    </cfRule>
  </conditionalFormatting>
  <conditionalFormatting sqref="BP8">
    <cfRule type="cellIs" dxfId="1758" priority="503" operator="equal">
      <formula>1</formula>
    </cfRule>
    <cfRule type="cellIs" dxfId="1757" priority="504" operator="between">
      <formula>2</formula>
      <formula>4</formula>
    </cfRule>
    <cfRule type="cellIs" dxfId="1756" priority="505" operator="equal">
      <formula>5</formula>
    </cfRule>
  </conditionalFormatting>
  <conditionalFormatting sqref="BQ8">
    <cfRule type="cellIs" dxfId="1755" priority="500" operator="between">
      <formula>1</formula>
      <formula>2</formula>
    </cfRule>
    <cfRule type="cellIs" dxfId="1754" priority="501" operator="equal">
      <formula>3</formula>
    </cfRule>
    <cfRule type="cellIs" dxfId="1753" priority="502" operator="equal">
      <formula>5</formula>
    </cfRule>
  </conditionalFormatting>
  <conditionalFormatting sqref="BS8">
    <cfRule type="cellIs" dxfId="1752" priority="476" operator="equal">
      <formula>5</formula>
    </cfRule>
    <cfRule type="cellIs" dxfId="1751" priority="477" operator="between">
      <formula>2</formula>
      <formula>4</formula>
    </cfRule>
    <cfRule type="cellIs" dxfId="1750" priority="478" operator="equal">
      <formula>1</formula>
    </cfRule>
  </conditionalFormatting>
  <conditionalFormatting sqref="BT8">
    <cfRule type="cellIs" dxfId="1749" priority="473" operator="between">
      <formula>4</formula>
      <formula>5</formula>
    </cfRule>
    <cfRule type="cellIs" dxfId="1748" priority="474" operator="between">
      <formula>2</formula>
      <formula>3</formula>
    </cfRule>
    <cfRule type="cellIs" dxfId="1747" priority="475" operator="equal">
      <formula>1</formula>
    </cfRule>
  </conditionalFormatting>
  <conditionalFormatting sqref="BU8">
    <cfRule type="cellIs" dxfId="1746" priority="470" operator="between">
      <formula>4</formula>
      <formula>5</formula>
    </cfRule>
    <cfRule type="cellIs" dxfId="1745" priority="471" operator="equal">
      <formula>3</formula>
    </cfRule>
    <cfRule type="cellIs" dxfId="1744" priority="472" operator="between">
      <formula>1</formula>
      <formula>2</formula>
    </cfRule>
  </conditionalFormatting>
  <conditionalFormatting sqref="CG8 BY8:CB8 BV8:BW8 CE8">
    <cfRule type="cellIs" dxfId="1743" priority="467" operator="between">
      <formula>4</formula>
      <formula>5</formula>
    </cfRule>
    <cfRule type="cellIs" dxfId="1742" priority="468" operator="between">
      <formula>2</formula>
      <formula>3</formula>
    </cfRule>
    <cfRule type="cellIs" dxfId="1741" priority="469" operator="equal">
      <formula>1</formula>
    </cfRule>
  </conditionalFormatting>
  <conditionalFormatting sqref="CK8">
    <cfRule type="cellIs" dxfId="1740" priority="464" operator="equal">
      <formula>5</formula>
    </cfRule>
    <cfRule type="cellIs" dxfId="1739" priority="465" operator="equal">
      <formula>3</formula>
    </cfRule>
    <cfRule type="cellIs" dxfId="1738" priority="466" operator="equal">
      <formula>1</formula>
    </cfRule>
  </conditionalFormatting>
  <conditionalFormatting sqref="R8">
    <cfRule type="cellIs" dxfId="1737" priority="589" operator="equal">
      <formula>1</formula>
    </cfRule>
    <cfRule type="cellIs" dxfId="1736" priority="590" operator="equal">
      <formula>3</formula>
    </cfRule>
    <cfRule type="cellIs" dxfId="1735" priority="591" operator="equal">
      <formula>5</formula>
    </cfRule>
  </conditionalFormatting>
  <conditionalFormatting sqref="S8">
    <cfRule type="cellIs" dxfId="1734" priority="583" operator="between">
      <formula>1</formula>
      <formula>2</formula>
    </cfRule>
    <cfRule type="cellIs" dxfId="1733" priority="584" operator="equal">
      <formula>3</formula>
    </cfRule>
    <cfRule type="cellIs" dxfId="1732" priority="585" operator="equal">
      <formula>5</formula>
    </cfRule>
  </conditionalFormatting>
  <conditionalFormatting sqref="M8">
    <cfRule type="cellIs" dxfId="1731" priority="462" operator="equal">
      <formula>1</formula>
    </cfRule>
    <cfRule type="cellIs" dxfId="1730" priority="463" operator="equal">
      <formula>5</formula>
    </cfRule>
  </conditionalFormatting>
  <conditionalFormatting sqref="G8">
    <cfRule type="cellIs" dxfId="1729" priority="461" operator="lessThan">
      <formula>4</formula>
    </cfRule>
  </conditionalFormatting>
  <conditionalFormatting sqref="I8">
    <cfRule type="cellIs" dxfId="1728" priority="460" operator="lessThan">
      <formula>0.25</formula>
    </cfRule>
  </conditionalFormatting>
  <conditionalFormatting sqref="P14">
    <cfRule type="cellIs" dxfId="1727" priority="453" operator="between">
      <formula>1</formula>
      <formula>2</formula>
    </cfRule>
    <cfRule type="cellIs" dxfId="1726" priority="458" operator="equal">
      <formula>3</formula>
    </cfRule>
    <cfRule type="cellIs" dxfId="1725" priority="459" operator="between">
      <formula>5</formula>
      <formula>4</formula>
    </cfRule>
  </conditionalFormatting>
  <conditionalFormatting sqref="BI14">
    <cfRule type="cellIs" dxfId="1724" priority="403" operator="between">
      <formula>1</formula>
      <formula>2</formula>
    </cfRule>
    <cfRule type="cellIs" dxfId="1723" priority="445" operator="equal">
      <formula>5</formula>
    </cfRule>
    <cfRule type="cellIs" dxfId="1722" priority="446" operator="equal">
      <formula>3</formula>
    </cfRule>
  </conditionalFormatting>
  <conditionalFormatting sqref="AB14">
    <cfRule type="cellIs" dxfId="1721" priority="454" operator="equal">
      <formula>1</formula>
    </cfRule>
    <cfRule type="cellIs" dxfId="1720" priority="455" operator="equal">
      <formula>2</formula>
    </cfRule>
    <cfRule type="cellIs" dxfId="1719" priority="456" operator="equal">
      <formula>3</formula>
    </cfRule>
    <cfRule type="cellIs" dxfId="1718" priority="457" operator="between">
      <formula>4</formula>
      <formula>5</formula>
    </cfRule>
  </conditionalFormatting>
  <conditionalFormatting sqref="AO14">
    <cfRule type="cellIs" dxfId="1717" priority="418" operator="equal">
      <formula>1</formula>
    </cfRule>
    <cfRule type="cellIs" dxfId="1716" priority="419" operator="between">
      <formula>2</formula>
      <formula>3</formula>
    </cfRule>
    <cfRule type="cellIs" dxfId="1715" priority="420" operator="between">
      <formula>5</formula>
      <formula>4</formula>
    </cfRule>
  </conditionalFormatting>
  <conditionalFormatting sqref="AM14">
    <cfRule type="cellIs" dxfId="1714" priority="387" operator="equal">
      <formula>5</formula>
    </cfRule>
    <cfRule type="cellIs" dxfId="1713" priority="388" operator="equal">
      <formula>3</formula>
    </cfRule>
    <cfRule type="cellIs" dxfId="1712" priority="389" operator="equal">
      <formula>1</formula>
    </cfRule>
  </conditionalFormatting>
  <conditionalFormatting sqref="AN14">
    <cfRule type="cellIs" dxfId="1711" priority="421" operator="between">
      <formula>1</formula>
      <formula>2</formula>
    </cfRule>
    <cfRule type="cellIs" dxfId="1710" priority="422" operator="between">
      <formula>3</formula>
      <formula>4</formula>
    </cfRule>
    <cfRule type="cellIs" dxfId="1709" priority="423" operator="equal">
      <formula>5</formula>
    </cfRule>
  </conditionalFormatting>
  <conditionalFormatting sqref="AP14">
    <cfRule type="cellIs" dxfId="1708" priority="384" operator="between">
      <formula>5</formula>
      <formula>4</formula>
    </cfRule>
    <cfRule type="cellIs" dxfId="1707" priority="385" operator="between">
      <formula>3</formula>
      <formula>2</formula>
    </cfRule>
    <cfRule type="cellIs" dxfId="1706" priority="386" operator="equal">
      <formula>1</formula>
    </cfRule>
  </conditionalFormatting>
  <conditionalFormatting sqref="AQ14">
    <cfRule type="cellIs" dxfId="1705" priority="415" operator="equal">
      <formula>1</formula>
    </cfRule>
    <cfRule type="cellIs" dxfId="1704" priority="416" operator="between">
      <formula>2</formula>
      <formula>4</formula>
    </cfRule>
    <cfRule type="cellIs" dxfId="1703" priority="417" operator="equal">
      <formula>5</formula>
    </cfRule>
  </conditionalFormatting>
  <conditionalFormatting sqref="AR14">
    <cfRule type="cellIs" dxfId="1702" priority="349" operator="between">
      <formula>5</formula>
      <formula>4</formula>
    </cfRule>
    <cfRule type="cellIs" dxfId="1701" priority="350" operator="equal">
      <formula>3</formula>
    </cfRule>
    <cfRule type="cellIs" dxfId="1700" priority="351" operator="equal">
      <formula>2</formula>
    </cfRule>
    <cfRule type="cellIs" dxfId="1699" priority="352" operator="equal">
      <formula>1</formula>
    </cfRule>
  </conditionalFormatting>
  <conditionalFormatting sqref="AT14">
    <cfRule type="cellIs" dxfId="1698" priority="345" operator="equal">
      <formula>5</formula>
    </cfRule>
    <cfRule type="cellIs" dxfId="1697" priority="346" operator="between">
      <formula>3</formula>
      <formula>4</formula>
    </cfRule>
    <cfRule type="cellIs" dxfId="1696" priority="347" operator="equal">
      <formula>2</formula>
    </cfRule>
    <cfRule type="cellIs" dxfId="1695" priority="348" operator="equal">
      <formula>1</formula>
    </cfRule>
  </conditionalFormatting>
  <conditionalFormatting sqref="AU14">
    <cfRule type="cellIs" dxfId="1694" priority="382" operator="equal">
      <formula>1</formula>
    </cfRule>
    <cfRule type="cellIs" dxfId="1693" priority="383" operator="between">
      <formula>2</formula>
      <formula>3</formula>
    </cfRule>
    <cfRule type="cellIs" dxfId="1692" priority="399" operator="equal">
      <formula>5</formula>
    </cfRule>
  </conditionalFormatting>
  <conditionalFormatting sqref="AV14">
    <cfRule type="cellIs" dxfId="1691" priority="412" operator="equal">
      <formula>1</formula>
    </cfRule>
    <cfRule type="cellIs" dxfId="1690" priority="413" operator="between">
      <formula>2</formula>
      <formula>3</formula>
    </cfRule>
    <cfRule type="cellIs" dxfId="1689" priority="414" operator="between">
      <formula>5</formula>
      <formula>4</formula>
    </cfRule>
  </conditionalFormatting>
  <conditionalFormatting sqref="AW14">
    <cfRule type="cellIs" dxfId="1688" priority="379" operator="equal">
      <formula>5</formula>
    </cfRule>
    <cfRule type="cellIs" dxfId="1687" priority="380" operator="equal">
      <formula>3</formula>
    </cfRule>
    <cfRule type="cellIs" dxfId="1686" priority="381" operator="equal">
      <formula>1</formula>
    </cfRule>
  </conditionalFormatting>
  <conditionalFormatting sqref="AX14">
    <cfRule type="cellIs" dxfId="1685" priority="376" operator="equal">
      <formula>1</formula>
    </cfRule>
    <cfRule type="cellIs" dxfId="1684" priority="377" operator="between">
      <formula>3</formula>
      <formula>2</formula>
    </cfRule>
    <cfRule type="cellIs" dxfId="1683" priority="378" operator="equal">
      <formula>5</formula>
    </cfRule>
  </conditionalFormatting>
  <conditionalFormatting sqref="AY14">
    <cfRule type="cellIs" dxfId="1682" priority="410" operator="equal">
      <formula>1</formula>
    </cfRule>
    <cfRule type="cellIs" dxfId="1681" priority="411" operator="equal">
      <formula>5</formula>
    </cfRule>
  </conditionalFormatting>
  <conditionalFormatting sqref="AZ14">
    <cfRule type="cellIs" dxfId="1680" priority="373" operator="equal">
      <formula>1</formula>
    </cfRule>
    <cfRule type="cellIs" dxfId="1679" priority="374" operator="between">
      <formula>2</formula>
      <formula>3</formula>
    </cfRule>
    <cfRule type="cellIs" dxfId="1678" priority="375" operator="between">
      <formula>5</formula>
      <formula>4</formula>
    </cfRule>
  </conditionalFormatting>
  <conditionalFormatting sqref="BA14">
    <cfRule type="cellIs" dxfId="1677" priority="370" operator="equal">
      <formula>1</formula>
    </cfRule>
    <cfRule type="cellIs" dxfId="1676" priority="371" operator="between">
      <formula>2</formula>
      <formula>4</formula>
    </cfRule>
    <cfRule type="cellIs" dxfId="1675" priority="372" operator="equal">
      <formula>5</formula>
    </cfRule>
  </conditionalFormatting>
  <conditionalFormatting sqref="O14">
    <cfRule type="cellIs" dxfId="1674" priority="450" operator="equal">
      <formula>1</formula>
    </cfRule>
    <cfRule type="cellIs" dxfId="1673" priority="451" operator="between">
      <formula>2</formula>
      <formula>4</formula>
    </cfRule>
    <cfRule type="cellIs" dxfId="1672" priority="452" operator="equal">
      <formula>5</formula>
    </cfRule>
  </conditionalFormatting>
  <conditionalFormatting sqref="T14">
    <cfRule type="cellIs" dxfId="1671" priority="439" operator="equal">
      <formula>1</formula>
    </cfRule>
    <cfRule type="cellIs" dxfId="1670" priority="440" operator="equal">
      <formula>3</formula>
    </cfRule>
    <cfRule type="cellIs" dxfId="1669" priority="441" operator="equal">
      <formula>5</formula>
    </cfRule>
  </conditionalFormatting>
  <conditionalFormatting sqref="U14">
    <cfRule type="cellIs" dxfId="1668" priority="344" operator="equal">
      <formula>1</formula>
    </cfRule>
  </conditionalFormatting>
  <conditionalFormatting sqref="U14">
    <cfRule type="cellIs" dxfId="1667" priority="342" operator="between">
      <formula>4</formula>
      <formula>5</formula>
    </cfRule>
    <cfRule type="cellIs" dxfId="1666" priority="343" operator="between">
      <formula>2</formula>
      <formula>3</formula>
    </cfRule>
  </conditionalFormatting>
  <conditionalFormatting sqref="W14">
    <cfRule type="cellIs" dxfId="1665" priority="433" operator="equal">
      <formula>1</formula>
    </cfRule>
    <cfRule type="cellIs" dxfId="1664" priority="434" operator="equal">
      <formula>3</formula>
    </cfRule>
    <cfRule type="cellIs" dxfId="1663" priority="435" operator="between">
      <formula>4</formula>
      <formula>5</formula>
    </cfRule>
  </conditionalFormatting>
  <conditionalFormatting sqref="X14">
    <cfRule type="cellIs" dxfId="1662" priority="430" operator="between">
      <formula>1</formula>
      <formula>2</formula>
    </cfRule>
    <cfRule type="cellIs" dxfId="1661" priority="431" operator="equal">
      <formula>3</formula>
    </cfRule>
    <cfRule type="cellIs" dxfId="1660" priority="432" operator="between">
      <formula>5</formula>
      <formula>4</formula>
    </cfRule>
  </conditionalFormatting>
  <conditionalFormatting sqref="Y14">
    <cfRule type="cellIs" dxfId="1659" priority="427" operator="equal">
      <formula>1</formula>
    </cfRule>
    <cfRule type="cellIs" dxfId="1658" priority="428" operator="equal">
      <formula>3</formula>
    </cfRule>
    <cfRule type="cellIs" dxfId="1657" priority="429" operator="equal">
      <formula>5</formula>
    </cfRule>
  </conditionalFormatting>
  <conditionalFormatting sqref="Z14">
    <cfRule type="cellIs" dxfId="1656" priority="424" operator="equal">
      <formula>2</formula>
    </cfRule>
    <cfRule type="cellIs" dxfId="1655" priority="425" operator="equal">
      <formula>3</formula>
    </cfRule>
    <cfRule type="cellIs" dxfId="1654" priority="426" operator="equal">
      <formula>4</formula>
    </cfRule>
  </conditionalFormatting>
  <conditionalFormatting sqref="AF14">
    <cfRule type="cellIs" dxfId="1653" priority="339" operator="equal">
      <formula>1</formula>
    </cfRule>
    <cfRule type="cellIs" dxfId="1652" priority="340" operator="equal">
      <formula>3</formula>
    </cfRule>
    <cfRule type="cellIs" dxfId="1651" priority="341" operator="equal">
      <formula>5</formula>
    </cfRule>
  </conditionalFormatting>
  <conditionalFormatting sqref="AH14">
    <cfRule type="cellIs" dxfId="1650" priority="396" operator="between">
      <formula>1</formula>
      <formula>2</formula>
    </cfRule>
    <cfRule type="cellIs" dxfId="1649" priority="397" operator="equal">
      <formula>3</formula>
    </cfRule>
    <cfRule type="cellIs" dxfId="1648" priority="398" operator="between">
      <formula>5</formula>
      <formula>4</formula>
    </cfRule>
  </conditionalFormatting>
  <conditionalFormatting sqref="AI14">
    <cfRule type="cellIs" dxfId="1647" priority="393" operator="equal">
      <formula>1</formula>
    </cfRule>
    <cfRule type="cellIs" dxfId="1646" priority="394" operator="equal">
      <formula>3</formula>
    </cfRule>
    <cfRule type="cellIs" dxfId="1645" priority="395" operator="between">
      <formula>4</formula>
      <formula>5</formula>
    </cfRule>
  </conditionalFormatting>
  <conditionalFormatting sqref="AJ14">
    <cfRule type="cellIs" dxfId="1644" priority="390" operator="equal">
      <formula>1</formula>
    </cfRule>
    <cfRule type="cellIs" dxfId="1643" priority="391" operator="equal">
      <formula>3</formula>
    </cfRule>
    <cfRule type="cellIs" dxfId="1642" priority="392" operator="equal">
      <formula>5</formula>
    </cfRule>
  </conditionalFormatting>
  <conditionalFormatting sqref="AK14">
    <cfRule type="cellIs" dxfId="1641" priority="337" operator="equal">
      <formula>4</formula>
    </cfRule>
    <cfRule type="cellIs" dxfId="1640" priority="338" operator="equal">
      <formula>2</formula>
    </cfRule>
  </conditionalFormatting>
  <conditionalFormatting sqref="BC14">
    <cfRule type="cellIs" dxfId="1639" priority="407" operator="between">
      <formula>1</formula>
      <formula>2</formula>
    </cfRule>
    <cfRule type="cellIs" dxfId="1638" priority="408" operator="equal">
      <formula>3</formula>
    </cfRule>
    <cfRule type="cellIs" dxfId="1637" priority="409" operator="between">
      <formula>5</formula>
      <formula>4</formula>
    </cfRule>
  </conditionalFormatting>
  <conditionalFormatting sqref="BD14">
    <cfRule type="cellIs" dxfId="1636" priority="404" operator="equal">
      <formula>1</formula>
    </cfRule>
    <cfRule type="cellIs" dxfId="1635" priority="405" operator="between">
      <formula>2</formula>
      <formula>3</formula>
    </cfRule>
    <cfRule type="cellIs" dxfId="1634" priority="406" operator="between">
      <formula>5</formula>
      <formula>4</formula>
    </cfRule>
  </conditionalFormatting>
  <conditionalFormatting sqref="BF14">
    <cfRule type="cellIs" dxfId="1633" priority="367" operator="equal">
      <formula>1</formula>
    </cfRule>
    <cfRule type="cellIs" dxfId="1632" priority="368" operator="between">
      <formula>2</formula>
      <formula>4</formula>
    </cfRule>
    <cfRule type="cellIs" dxfId="1631" priority="369" operator="equal">
      <formula>5</formula>
    </cfRule>
  </conditionalFormatting>
  <conditionalFormatting sqref="BG14">
    <cfRule type="cellIs" dxfId="1630" priority="336" operator="equal">
      <formula>5</formula>
    </cfRule>
    <cfRule type="cellIs" dxfId="1629" priority="447" operator="equal">
      <formula>1</formula>
    </cfRule>
    <cfRule type="cellIs" dxfId="1628" priority="448" operator="equal">
      <formula>2</formula>
    </cfRule>
    <cfRule type="cellIs" dxfId="1627" priority="449" operator="equal">
      <formula>4</formula>
    </cfRule>
  </conditionalFormatting>
  <conditionalFormatting sqref="BJ14">
    <cfRule type="cellIs" dxfId="1626" priority="364" operator="equal">
      <formula>5</formula>
    </cfRule>
    <cfRule type="cellIs" dxfId="1625" priority="365" operator="equal">
      <formula>3</formula>
    </cfRule>
    <cfRule type="cellIs" dxfId="1624" priority="366" operator="equal">
      <formula>1</formula>
    </cfRule>
  </conditionalFormatting>
  <conditionalFormatting sqref="BK14">
    <cfRule type="cellIs" dxfId="1623" priority="333" operator="equal">
      <formula>5</formula>
    </cfRule>
    <cfRule type="cellIs" dxfId="1622" priority="334" operator="equal">
      <formula>3</formula>
    </cfRule>
    <cfRule type="cellIs" dxfId="1621" priority="335" operator="equal">
      <formula>1</formula>
    </cfRule>
  </conditionalFormatting>
  <conditionalFormatting sqref="BL14">
    <cfRule type="cellIs" dxfId="1620" priority="400" operator="equal">
      <formula>1</formula>
    </cfRule>
    <cfRule type="cellIs" dxfId="1619" priority="401" operator="between">
      <formula>2</formula>
      <formula>3</formula>
    </cfRule>
    <cfRule type="cellIs" dxfId="1618" priority="402" operator="between">
      <formula>5</formula>
      <formula>4</formula>
    </cfRule>
  </conditionalFormatting>
  <conditionalFormatting sqref="BM14">
    <cfRule type="cellIs" dxfId="1617" priority="332" operator="between">
      <formula>4</formula>
      <formula>5</formula>
    </cfRule>
    <cfRule type="cellIs" dxfId="1616" priority="362" operator="equal">
      <formula>2</formula>
    </cfRule>
    <cfRule type="cellIs" dxfId="1615" priority="363" operator="equal">
      <formula>1</formula>
    </cfRule>
  </conditionalFormatting>
  <conditionalFormatting sqref="BN14">
    <cfRule type="cellIs" dxfId="1614" priority="359" operator="equal">
      <formula>1</formula>
    </cfRule>
    <cfRule type="cellIs" dxfId="1613" priority="360" operator="between">
      <formula>2</formula>
      <formula>3</formula>
    </cfRule>
    <cfRule type="cellIs" dxfId="1612" priority="361" operator="between">
      <formula>5</formula>
      <formula>4</formula>
    </cfRule>
  </conditionalFormatting>
  <conditionalFormatting sqref="BP14">
    <cfRule type="cellIs" dxfId="1611" priority="356" operator="equal">
      <formula>1</formula>
    </cfRule>
    <cfRule type="cellIs" dxfId="1610" priority="357" operator="between">
      <formula>2</formula>
      <formula>4</formula>
    </cfRule>
    <cfRule type="cellIs" dxfId="1609" priority="358" operator="equal">
      <formula>5</formula>
    </cfRule>
  </conditionalFormatting>
  <conditionalFormatting sqref="BQ14">
    <cfRule type="cellIs" dxfId="1608" priority="353" operator="between">
      <formula>1</formula>
      <formula>2</formula>
    </cfRule>
    <cfRule type="cellIs" dxfId="1607" priority="354" operator="equal">
      <formula>3</formula>
    </cfRule>
    <cfRule type="cellIs" dxfId="1606" priority="355" operator="equal">
      <formula>5</formula>
    </cfRule>
  </conditionalFormatting>
  <conditionalFormatting sqref="BS14">
    <cfRule type="cellIs" dxfId="1605" priority="329" operator="equal">
      <formula>5</formula>
    </cfRule>
    <cfRule type="cellIs" dxfId="1604" priority="330" operator="between">
      <formula>2</formula>
      <formula>4</formula>
    </cfRule>
    <cfRule type="cellIs" dxfId="1603" priority="331" operator="equal">
      <formula>1</formula>
    </cfRule>
  </conditionalFormatting>
  <conditionalFormatting sqref="BT14">
    <cfRule type="cellIs" dxfId="1602" priority="326" operator="between">
      <formula>4</formula>
      <formula>5</formula>
    </cfRule>
    <cfRule type="cellIs" dxfId="1601" priority="327" operator="between">
      <formula>2</formula>
      <formula>3</formula>
    </cfRule>
    <cfRule type="cellIs" dxfId="1600" priority="328" operator="equal">
      <formula>1</formula>
    </cfRule>
  </conditionalFormatting>
  <conditionalFormatting sqref="BU14">
    <cfRule type="cellIs" dxfId="1599" priority="323" operator="between">
      <formula>4</formula>
      <formula>5</formula>
    </cfRule>
    <cfRule type="cellIs" dxfId="1598" priority="324" operator="equal">
      <formula>3</formula>
    </cfRule>
    <cfRule type="cellIs" dxfId="1597" priority="325" operator="between">
      <formula>1</formula>
      <formula>2</formula>
    </cfRule>
  </conditionalFormatting>
  <conditionalFormatting sqref="CG14 BY14:CB14 BV14:BW14 CE14">
    <cfRule type="cellIs" dxfId="1596" priority="320" operator="between">
      <formula>4</formula>
      <formula>5</formula>
    </cfRule>
    <cfRule type="cellIs" dxfId="1595" priority="321" operator="between">
      <formula>2</formula>
      <formula>3</formula>
    </cfRule>
    <cfRule type="cellIs" dxfId="1594" priority="322" operator="equal">
      <formula>1</formula>
    </cfRule>
  </conditionalFormatting>
  <conditionalFormatting sqref="CK14">
    <cfRule type="cellIs" dxfId="1593" priority="317" operator="equal">
      <formula>5</formula>
    </cfRule>
    <cfRule type="cellIs" dxfId="1592" priority="318" operator="equal">
      <formula>3</formula>
    </cfRule>
    <cfRule type="cellIs" dxfId="1591" priority="319" operator="equal">
      <formula>1</formula>
    </cfRule>
  </conditionalFormatting>
  <conditionalFormatting sqref="R14">
    <cfRule type="cellIs" dxfId="1590" priority="442" operator="equal">
      <formula>1</formula>
    </cfRule>
    <cfRule type="cellIs" dxfId="1589" priority="443" operator="equal">
      <formula>3</formula>
    </cfRule>
    <cfRule type="cellIs" dxfId="1588" priority="444" operator="equal">
      <formula>5</formula>
    </cfRule>
  </conditionalFormatting>
  <conditionalFormatting sqref="S14">
    <cfRule type="cellIs" dxfId="1587" priority="436" operator="between">
      <formula>1</formula>
      <formula>2</formula>
    </cfRule>
    <cfRule type="cellIs" dxfId="1586" priority="437" operator="equal">
      <formula>3</formula>
    </cfRule>
    <cfRule type="cellIs" dxfId="1585" priority="438" operator="equal">
      <formula>5</formula>
    </cfRule>
  </conditionalFormatting>
  <conditionalFormatting sqref="M14">
    <cfRule type="cellIs" dxfId="1584" priority="315" operator="equal">
      <formula>1</formula>
    </cfRule>
    <cfRule type="cellIs" dxfId="1583" priority="316" operator="equal">
      <formula>5</formula>
    </cfRule>
  </conditionalFormatting>
  <conditionalFormatting sqref="G14">
    <cfRule type="cellIs" dxfId="1582" priority="314" operator="lessThan">
      <formula>4</formula>
    </cfRule>
  </conditionalFormatting>
  <conditionalFormatting sqref="I14">
    <cfRule type="cellIs" dxfId="1581" priority="313" operator="lessThan">
      <formula>0.25</formula>
    </cfRule>
  </conditionalFormatting>
  <conditionalFormatting sqref="BC15 AH15 X15 P15">
    <cfRule type="cellIs" dxfId="1580" priority="306" operator="between">
      <formula>1</formula>
      <formula>2</formula>
    </cfRule>
    <cfRule type="cellIs" dxfId="1579" priority="311" operator="equal">
      <formula>3</formula>
    </cfRule>
    <cfRule type="cellIs" dxfId="1578" priority="312" operator="between">
      <formula>5</formula>
      <formula>4</formula>
    </cfRule>
  </conditionalFormatting>
  <conditionalFormatting sqref="R15 AJ15 AF15 Y15 T15">
    <cfRule type="cellIs" dxfId="1577" priority="303" operator="equal">
      <formula>1</formula>
    </cfRule>
    <cfRule type="cellIs" dxfId="1576" priority="304" operator="equal">
      <formula>3</formula>
    </cfRule>
    <cfRule type="cellIs" dxfId="1575" priority="305" operator="equal">
      <formula>5</formula>
    </cfRule>
  </conditionalFormatting>
  <conditionalFormatting sqref="G15">
    <cfRule type="cellIs" dxfId="1574" priority="302" operator="lessThan">
      <formula>4</formula>
    </cfRule>
  </conditionalFormatting>
  <conditionalFormatting sqref="I15">
    <cfRule type="cellIs" dxfId="1573" priority="301" operator="lessThan">
      <formula>0.25</formula>
    </cfRule>
  </conditionalFormatting>
  <conditionalFormatting sqref="BI15">
    <cfRule type="cellIs" dxfId="1572" priority="281" operator="between">
      <formula>1</formula>
      <formula>2</formula>
    </cfRule>
    <cfRule type="cellIs" dxfId="1571" priority="296" operator="equal">
      <formula>5</formula>
    </cfRule>
    <cfRule type="cellIs" dxfId="1570" priority="297" operator="between">
      <formula>3</formula>
      <formula>4</formula>
    </cfRule>
  </conditionalFormatting>
  <conditionalFormatting sqref="AI15 W15">
    <cfRule type="cellIs" dxfId="1569" priority="274" operator="equal">
      <formula>1</formula>
    </cfRule>
    <cfRule type="cellIs" dxfId="1568" priority="275" operator="equal">
      <formula>3</formula>
    </cfRule>
    <cfRule type="cellIs" dxfId="1567" priority="276" operator="between">
      <formula>4</formula>
      <formula>5</formula>
    </cfRule>
  </conditionalFormatting>
  <conditionalFormatting sqref="CK15 BJ15:BK15 AW15 AM15">
    <cfRule type="cellIs" dxfId="1566" priority="268" operator="equal">
      <formula>5</formula>
    </cfRule>
    <cfRule type="cellIs" dxfId="1565" priority="269" operator="equal">
      <formula>3</formula>
    </cfRule>
    <cfRule type="cellIs" dxfId="1564" priority="270" operator="equal">
      <formula>1</formula>
    </cfRule>
  </conditionalFormatting>
  <conditionalFormatting sqref="BN15 BL15 BD15 AZ15 AV15">
    <cfRule type="cellIs" dxfId="1563" priority="258" operator="equal">
      <formula>1</formula>
    </cfRule>
    <cfRule type="cellIs" dxfId="1562" priority="259" operator="between">
      <formula>2</formula>
      <formula>3</formula>
    </cfRule>
    <cfRule type="cellIs" dxfId="1561" priority="260" operator="between">
      <formula>5</formula>
      <formula>4</formula>
    </cfRule>
  </conditionalFormatting>
  <conditionalFormatting sqref="AB15">
    <cfRule type="cellIs" dxfId="1560" priority="307" operator="equal">
      <formula>1</formula>
    </cfRule>
    <cfRule type="cellIs" dxfId="1559" priority="308" operator="equal">
      <formula>2</formula>
    </cfRule>
    <cfRule type="cellIs" dxfId="1558" priority="309" operator="equal">
      <formula>3</formula>
    </cfRule>
    <cfRule type="cellIs" dxfId="1557" priority="310" operator="between">
      <formula>4</formula>
      <formula>5</formula>
    </cfRule>
  </conditionalFormatting>
  <conditionalFormatting sqref="S15 BQ15">
    <cfRule type="cellIs" dxfId="1556" priority="277" operator="between">
      <formula>1</formula>
      <formula>2</formula>
    </cfRule>
    <cfRule type="cellIs" dxfId="1555" priority="278" operator="equal">
      <formula>3</formula>
    </cfRule>
    <cfRule type="cellIs" dxfId="1554" priority="279" operator="equal">
      <formula>5</formula>
    </cfRule>
  </conditionalFormatting>
  <conditionalFormatting sqref="AO15">
    <cfRule type="cellIs" dxfId="1553" priority="287" operator="equal">
      <formula>1</formula>
    </cfRule>
    <cfRule type="cellIs" dxfId="1552" priority="288" operator="between">
      <formula>2</formula>
      <formula>3</formula>
    </cfRule>
    <cfRule type="cellIs" dxfId="1551" priority="289" operator="between">
      <formula>5</formula>
      <formula>4</formula>
    </cfRule>
  </conditionalFormatting>
  <conditionalFormatting sqref="AN15">
    <cfRule type="cellIs" dxfId="1550" priority="290" operator="between">
      <formula>1</formula>
      <formula>2</formula>
    </cfRule>
    <cfRule type="cellIs" dxfId="1549" priority="291" operator="between">
      <formula>3</formula>
      <formula>4</formula>
    </cfRule>
    <cfRule type="cellIs" dxfId="1548" priority="292" operator="equal">
      <formula>5</formula>
    </cfRule>
  </conditionalFormatting>
  <conditionalFormatting sqref="AP15">
    <cfRule type="cellIs" dxfId="1547" priority="271" operator="between">
      <formula>5</formula>
      <formula>4</formula>
    </cfRule>
    <cfRule type="cellIs" dxfId="1546" priority="272" operator="between">
      <formula>3</formula>
      <formula>2</formula>
    </cfRule>
    <cfRule type="cellIs" dxfId="1545" priority="273" operator="equal">
      <formula>1</formula>
    </cfRule>
  </conditionalFormatting>
  <conditionalFormatting sqref="BP15 BF15 BA15 AQ15 O15">
    <cfRule type="cellIs" dxfId="1544" priority="284" operator="equal">
      <formula>1</formula>
    </cfRule>
    <cfRule type="cellIs" dxfId="1543" priority="285" operator="between">
      <formula>2</formula>
      <formula>4</formula>
    </cfRule>
    <cfRule type="cellIs" dxfId="1542" priority="286" operator="equal">
      <formula>5</formula>
    </cfRule>
  </conditionalFormatting>
  <conditionalFormatting sqref="AR15">
    <cfRule type="cellIs" dxfId="1541" priority="254" operator="between">
      <formula>5</formula>
      <formula>4</formula>
    </cfRule>
    <cfRule type="cellIs" dxfId="1540" priority="255" operator="equal">
      <formula>3</formula>
    </cfRule>
    <cfRule type="cellIs" dxfId="1539" priority="256" operator="equal">
      <formula>2</formula>
    </cfRule>
    <cfRule type="cellIs" dxfId="1538" priority="257" operator="equal">
      <formula>1</formula>
    </cfRule>
  </conditionalFormatting>
  <conditionalFormatting sqref="AT15">
    <cfRule type="cellIs" dxfId="1537" priority="250" operator="equal">
      <formula>5</formula>
    </cfRule>
    <cfRule type="cellIs" dxfId="1536" priority="251" operator="between">
      <formula>3</formula>
      <formula>4</formula>
    </cfRule>
    <cfRule type="cellIs" dxfId="1535" priority="252" operator="equal">
      <formula>2</formula>
    </cfRule>
    <cfRule type="cellIs" dxfId="1534" priority="253" operator="equal">
      <formula>1</formula>
    </cfRule>
  </conditionalFormatting>
  <conditionalFormatting sqref="AU15">
    <cfRule type="cellIs" dxfId="1533" priority="266" operator="equal">
      <formula>1</formula>
    </cfRule>
    <cfRule type="cellIs" dxfId="1532" priority="267" operator="between">
      <formula>2</formula>
      <formula>3</formula>
    </cfRule>
    <cfRule type="cellIs" dxfId="1531" priority="280" operator="equal">
      <formula>5</formula>
    </cfRule>
  </conditionalFormatting>
  <conditionalFormatting sqref="AX15">
    <cfRule type="cellIs" dxfId="1530" priority="263" operator="equal">
      <formula>1</formula>
    </cfRule>
    <cfRule type="cellIs" dxfId="1529" priority="264" operator="between">
      <formula>3</formula>
      <formula>2</formula>
    </cfRule>
    <cfRule type="cellIs" dxfId="1528" priority="265" operator="equal">
      <formula>5</formula>
    </cfRule>
  </conditionalFormatting>
  <conditionalFormatting sqref="AY15">
    <cfRule type="cellIs" dxfId="1527" priority="282" operator="equal">
      <formula>1</formula>
    </cfRule>
    <cfRule type="cellIs" dxfId="1526" priority="283" operator="equal">
      <formula>5</formula>
    </cfRule>
  </conditionalFormatting>
  <conditionalFormatting sqref="U15">
    <cfRule type="cellIs" dxfId="1525" priority="249" operator="equal">
      <formula>1</formula>
    </cfRule>
  </conditionalFormatting>
  <conditionalFormatting sqref="U15">
    <cfRule type="cellIs" dxfId="1524" priority="247" operator="between">
      <formula>4</formula>
      <formula>5</formula>
    </cfRule>
    <cfRule type="cellIs" dxfId="1523" priority="248" operator="between">
      <formula>2</formula>
      <formula>3</formula>
    </cfRule>
  </conditionalFormatting>
  <conditionalFormatting sqref="Z15">
    <cfRule type="cellIs" dxfId="1522" priority="293" operator="equal">
      <formula>2</formula>
    </cfRule>
    <cfRule type="cellIs" dxfId="1521" priority="294" operator="equal">
      <formula>3</formula>
    </cfRule>
    <cfRule type="cellIs" dxfId="1520" priority="295" operator="equal">
      <formula>4</formula>
    </cfRule>
  </conditionalFormatting>
  <conditionalFormatting sqref="AK15">
    <cfRule type="cellIs" dxfId="1519" priority="245" operator="equal">
      <formula>4</formula>
    </cfRule>
    <cfRule type="cellIs" dxfId="1518" priority="246" operator="equal">
      <formula>2</formula>
    </cfRule>
  </conditionalFormatting>
  <conditionalFormatting sqref="BG15">
    <cfRule type="cellIs" dxfId="1517" priority="244" operator="equal">
      <formula>5</formula>
    </cfRule>
    <cfRule type="cellIs" dxfId="1516" priority="298" operator="equal">
      <formula>1</formula>
    </cfRule>
    <cfRule type="cellIs" dxfId="1515" priority="299" operator="equal">
      <formula>2</formula>
    </cfRule>
    <cfRule type="cellIs" dxfId="1514" priority="300" operator="equal">
      <formula>4</formula>
    </cfRule>
  </conditionalFormatting>
  <conditionalFormatting sqref="BM15">
    <cfRule type="cellIs" dxfId="1513" priority="243" operator="between">
      <formula>4</formula>
      <formula>5</formula>
    </cfRule>
    <cfRule type="cellIs" dxfId="1512" priority="261" operator="equal">
      <formula>2</formula>
    </cfRule>
    <cfRule type="cellIs" dxfId="1511" priority="262" operator="equal">
      <formula>1</formula>
    </cfRule>
  </conditionalFormatting>
  <conditionalFormatting sqref="BS15">
    <cfRule type="cellIs" dxfId="1510" priority="240" operator="equal">
      <formula>5</formula>
    </cfRule>
    <cfRule type="cellIs" dxfId="1509" priority="241" operator="between">
      <formula>2</formula>
      <formula>4</formula>
    </cfRule>
    <cfRule type="cellIs" dxfId="1508" priority="242" operator="equal">
      <formula>1</formula>
    </cfRule>
  </conditionalFormatting>
  <conditionalFormatting sqref="CE15 BV15:BW15 BY15:CB15 CG15 BT15">
    <cfRule type="cellIs" dxfId="1507" priority="237" operator="between">
      <formula>4</formula>
      <formula>5</formula>
    </cfRule>
    <cfRule type="cellIs" dxfId="1506" priority="238" operator="between">
      <formula>2</formula>
      <formula>3</formula>
    </cfRule>
    <cfRule type="cellIs" dxfId="1505" priority="239" operator="equal">
      <formula>1</formula>
    </cfRule>
  </conditionalFormatting>
  <conditionalFormatting sqref="BU15">
    <cfRule type="cellIs" dxfId="1504" priority="234" operator="between">
      <formula>4</formula>
      <formula>5</formula>
    </cfRule>
    <cfRule type="cellIs" dxfId="1503" priority="235" operator="equal">
      <formula>3</formula>
    </cfRule>
    <cfRule type="cellIs" dxfId="1502" priority="236" operator="between">
      <formula>1</formula>
      <formula>2</formula>
    </cfRule>
  </conditionalFormatting>
  <conditionalFormatting sqref="M15">
    <cfRule type="cellIs" dxfId="1501" priority="232" operator="equal">
      <formula>1</formula>
    </cfRule>
    <cfRule type="cellIs" dxfId="1500" priority="233" operator="equal">
      <formula>5</formula>
    </cfRule>
  </conditionalFormatting>
  <conditionalFormatting sqref="P20">
    <cfRule type="cellIs" dxfId="1499" priority="225" operator="between">
      <formula>1</formula>
      <formula>2</formula>
    </cfRule>
    <cfRule type="cellIs" dxfId="1498" priority="230" operator="equal">
      <formula>3</formula>
    </cfRule>
    <cfRule type="cellIs" dxfId="1497" priority="231" operator="between">
      <formula>5</formula>
      <formula>4</formula>
    </cfRule>
  </conditionalFormatting>
  <conditionalFormatting sqref="BI20">
    <cfRule type="cellIs" dxfId="1496" priority="175" operator="between">
      <formula>1</formula>
      <formula>2</formula>
    </cfRule>
    <cfRule type="cellIs" dxfId="1495" priority="217" operator="equal">
      <formula>5</formula>
    </cfRule>
    <cfRule type="cellIs" dxfId="1494" priority="218" operator="equal">
      <formula>3</formula>
    </cfRule>
  </conditionalFormatting>
  <conditionalFormatting sqref="AB20">
    <cfRule type="cellIs" dxfId="1493" priority="226" operator="equal">
      <formula>1</formula>
    </cfRule>
    <cfRule type="cellIs" dxfId="1492" priority="227" operator="equal">
      <formula>2</formula>
    </cfRule>
    <cfRule type="cellIs" dxfId="1491" priority="228" operator="equal">
      <formula>3</formula>
    </cfRule>
    <cfRule type="cellIs" dxfId="1490" priority="229" operator="between">
      <formula>4</formula>
      <formula>5</formula>
    </cfRule>
  </conditionalFormatting>
  <conditionalFormatting sqref="AC20">
    <cfRule type="cellIs" dxfId="1489" priority="168" operator="between">
      <formula>1</formula>
      <formula>2</formula>
    </cfRule>
    <cfRule type="cellIs" dxfId="1488" priority="169" operator="equal">
      <formula>3</formula>
    </cfRule>
    <cfRule type="cellIs" dxfId="1487" priority="170" operator="equal">
      <formula>5</formula>
    </cfRule>
  </conditionalFormatting>
  <conditionalFormatting sqref="AO20">
    <cfRule type="cellIs" dxfId="1486" priority="190" operator="equal">
      <formula>1</formula>
    </cfRule>
    <cfRule type="cellIs" dxfId="1485" priority="191" operator="between">
      <formula>2</formula>
      <formula>3</formula>
    </cfRule>
    <cfRule type="cellIs" dxfId="1484" priority="192" operator="between">
      <formula>5</formula>
      <formula>4</formula>
    </cfRule>
  </conditionalFormatting>
  <conditionalFormatting sqref="AM20">
    <cfRule type="cellIs" dxfId="1483" priority="156" operator="equal">
      <formula>5</formula>
    </cfRule>
    <cfRule type="cellIs" dxfId="1482" priority="157" operator="equal">
      <formula>3</formula>
    </cfRule>
    <cfRule type="cellIs" dxfId="1481" priority="158" operator="equal">
      <formula>1</formula>
    </cfRule>
  </conditionalFormatting>
  <conditionalFormatting sqref="AN20">
    <cfRule type="cellIs" dxfId="1480" priority="193" operator="between">
      <formula>1</formula>
      <formula>2</formula>
    </cfRule>
    <cfRule type="cellIs" dxfId="1479" priority="194" operator="between">
      <formula>3</formula>
      <formula>4</formula>
    </cfRule>
    <cfRule type="cellIs" dxfId="1478" priority="195" operator="equal">
      <formula>5</formula>
    </cfRule>
  </conditionalFormatting>
  <conditionalFormatting sqref="AP20">
    <cfRule type="cellIs" dxfId="1477" priority="153" operator="between">
      <formula>5</formula>
      <formula>4</formula>
    </cfRule>
    <cfRule type="cellIs" dxfId="1476" priority="154" operator="between">
      <formula>3</formula>
      <formula>2</formula>
    </cfRule>
    <cfRule type="cellIs" dxfId="1475" priority="155" operator="equal">
      <formula>1</formula>
    </cfRule>
  </conditionalFormatting>
  <conditionalFormatting sqref="AQ20">
    <cfRule type="cellIs" dxfId="1474" priority="187" operator="equal">
      <formula>1</formula>
    </cfRule>
    <cfRule type="cellIs" dxfId="1473" priority="188" operator="between">
      <formula>2</formula>
      <formula>4</formula>
    </cfRule>
    <cfRule type="cellIs" dxfId="1472" priority="189" operator="equal">
      <formula>5</formula>
    </cfRule>
  </conditionalFormatting>
  <conditionalFormatting sqref="AR20">
    <cfRule type="cellIs" dxfId="1471" priority="118" operator="between">
      <formula>5</formula>
      <formula>4</formula>
    </cfRule>
    <cfRule type="cellIs" dxfId="1470" priority="119" operator="equal">
      <formula>3</formula>
    </cfRule>
    <cfRule type="cellIs" dxfId="1469" priority="120" operator="equal">
      <formula>2</formula>
    </cfRule>
    <cfRule type="cellIs" dxfId="1468" priority="121" operator="equal">
      <formula>1</formula>
    </cfRule>
  </conditionalFormatting>
  <conditionalFormatting sqref="AT20">
    <cfRule type="cellIs" dxfId="1467" priority="114" operator="equal">
      <formula>5</formula>
    </cfRule>
    <cfRule type="cellIs" dxfId="1466" priority="115" operator="between">
      <formula>3</formula>
      <formula>4</formula>
    </cfRule>
    <cfRule type="cellIs" dxfId="1465" priority="116" operator="equal">
      <formula>2</formula>
    </cfRule>
    <cfRule type="cellIs" dxfId="1464" priority="117" operator="equal">
      <formula>1</formula>
    </cfRule>
  </conditionalFormatting>
  <conditionalFormatting sqref="AU20">
    <cfRule type="cellIs" dxfId="1463" priority="151" operator="equal">
      <formula>1</formula>
    </cfRule>
    <cfRule type="cellIs" dxfId="1462" priority="152" operator="between">
      <formula>2</formula>
      <formula>3</formula>
    </cfRule>
    <cfRule type="cellIs" dxfId="1461" priority="171" operator="equal">
      <formula>5</formula>
    </cfRule>
  </conditionalFormatting>
  <conditionalFormatting sqref="AV20">
    <cfRule type="cellIs" dxfId="1460" priority="184" operator="equal">
      <formula>1</formula>
    </cfRule>
    <cfRule type="cellIs" dxfId="1459" priority="185" operator="between">
      <formula>2</formula>
      <formula>3</formula>
    </cfRule>
    <cfRule type="cellIs" dxfId="1458" priority="186" operator="between">
      <formula>5</formula>
      <formula>4</formula>
    </cfRule>
  </conditionalFormatting>
  <conditionalFormatting sqref="AW20">
    <cfRule type="cellIs" dxfId="1457" priority="148" operator="equal">
      <formula>5</formula>
    </cfRule>
    <cfRule type="cellIs" dxfId="1456" priority="149" operator="equal">
      <formula>3</formula>
    </cfRule>
    <cfRule type="cellIs" dxfId="1455" priority="150" operator="equal">
      <formula>1</formula>
    </cfRule>
  </conditionalFormatting>
  <conditionalFormatting sqref="AX20">
    <cfRule type="cellIs" dxfId="1454" priority="145" operator="equal">
      <formula>1</formula>
    </cfRule>
    <cfRule type="cellIs" dxfId="1453" priority="146" operator="between">
      <formula>3</formula>
      <formula>2</formula>
    </cfRule>
    <cfRule type="cellIs" dxfId="1452" priority="147" operator="equal">
      <formula>5</formula>
    </cfRule>
  </conditionalFormatting>
  <conditionalFormatting sqref="AY20">
    <cfRule type="cellIs" dxfId="1451" priority="182" operator="equal">
      <formula>1</formula>
    </cfRule>
    <cfRule type="cellIs" dxfId="1450" priority="183" operator="equal">
      <formula>5</formula>
    </cfRule>
  </conditionalFormatting>
  <conditionalFormatting sqref="AZ20">
    <cfRule type="cellIs" dxfId="1449" priority="142" operator="equal">
      <formula>1</formula>
    </cfRule>
    <cfRule type="cellIs" dxfId="1448" priority="143" operator="between">
      <formula>2</formula>
      <formula>3</formula>
    </cfRule>
    <cfRule type="cellIs" dxfId="1447" priority="144" operator="between">
      <formula>5</formula>
      <formula>4</formula>
    </cfRule>
  </conditionalFormatting>
  <conditionalFormatting sqref="BA20">
    <cfRule type="cellIs" dxfId="1446" priority="139" operator="equal">
      <formula>1</formula>
    </cfRule>
    <cfRule type="cellIs" dxfId="1445" priority="140" operator="between">
      <formula>2</formula>
      <formula>4</formula>
    </cfRule>
    <cfRule type="cellIs" dxfId="1444" priority="141" operator="equal">
      <formula>5</formula>
    </cfRule>
  </conditionalFormatting>
  <conditionalFormatting sqref="O20">
    <cfRule type="cellIs" dxfId="1443" priority="222" operator="equal">
      <formula>1</formula>
    </cfRule>
    <cfRule type="cellIs" dxfId="1442" priority="223" operator="between">
      <formula>2</formula>
      <formula>4</formula>
    </cfRule>
    <cfRule type="cellIs" dxfId="1441" priority="224" operator="equal">
      <formula>5</formula>
    </cfRule>
  </conditionalFormatting>
  <conditionalFormatting sqref="T20">
    <cfRule type="cellIs" dxfId="1440" priority="211" operator="equal">
      <formula>1</formula>
    </cfRule>
    <cfRule type="cellIs" dxfId="1439" priority="212" operator="equal">
      <formula>3</formula>
    </cfRule>
    <cfRule type="cellIs" dxfId="1438" priority="213" operator="equal">
      <formula>5</formula>
    </cfRule>
  </conditionalFormatting>
  <conditionalFormatting sqref="U20">
    <cfRule type="cellIs" dxfId="1437" priority="113" operator="equal">
      <formula>1</formula>
    </cfRule>
  </conditionalFormatting>
  <conditionalFormatting sqref="U20">
    <cfRule type="cellIs" dxfId="1436" priority="111" operator="between">
      <formula>4</formula>
      <formula>5</formula>
    </cfRule>
    <cfRule type="cellIs" dxfId="1435" priority="112" operator="between">
      <formula>2</formula>
      <formula>3</formula>
    </cfRule>
  </conditionalFormatting>
  <conditionalFormatting sqref="W20">
    <cfRule type="cellIs" dxfId="1434" priority="205" operator="equal">
      <formula>1</formula>
    </cfRule>
    <cfRule type="cellIs" dxfId="1433" priority="206" operator="equal">
      <formula>3</formula>
    </cfRule>
    <cfRule type="cellIs" dxfId="1432" priority="207" operator="between">
      <formula>4</formula>
      <formula>5</formula>
    </cfRule>
  </conditionalFormatting>
  <conditionalFormatting sqref="X20">
    <cfRule type="cellIs" dxfId="1431" priority="202" operator="between">
      <formula>1</formula>
      <formula>2</formula>
    </cfRule>
    <cfRule type="cellIs" dxfId="1430" priority="203" operator="equal">
      <formula>3</formula>
    </cfRule>
    <cfRule type="cellIs" dxfId="1429" priority="204" operator="between">
      <formula>5</formula>
      <formula>4</formula>
    </cfRule>
  </conditionalFormatting>
  <conditionalFormatting sqref="Y20">
    <cfRule type="cellIs" dxfId="1428" priority="199" operator="equal">
      <formula>1</formula>
    </cfRule>
    <cfRule type="cellIs" dxfId="1427" priority="200" operator="equal">
      <formula>3</formula>
    </cfRule>
    <cfRule type="cellIs" dxfId="1426" priority="201" operator="equal">
      <formula>5</formula>
    </cfRule>
  </conditionalFormatting>
  <conditionalFormatting sqref="Z20">
    <cfRule type="cellIs" dxfId="1425" priority="196" operator="equal">
      <formula>2</formula>
    </cfRule>
    <cfRule type="cellIs" dxfId="1424" priority="197" operator="equal">
      <formula>3</formula>
    </cfRule>
    <cfRule type="cellIs" dxfId="1423" priority="198" operator="equal">
      <formula>4</formula>
    </cfRule>
  </conditionalFormatting>
  <conditionalFormatting sqref="AF20">
    <cfRule type="cellIs" dxfId="1422" priority="108" operator="equal">
      <formula>1</formula>
    </cfRule>
    <cfRule type="cellIs" dxfId="1421" priority="109" operator="equal">
      <formula>3</formula>
    </cfRule>
    <cfRule type="cellIs" dxfId="1420" priority="110" operator="equal">
      <formula>5</formula>
    </cfRule>
  </conditionalFormatting>
  <conditionalFormatting sqref="AH20">
    <cfRule type="cellIs" dxfId="1419" priority="165" operator="between">
      <formula>1</formula>
      <formula>2</formula>
    </cfRule>
    <cfRule type="cellIs" dxfId="1418" priority="166" operator="equal">
      <formula>3</formula>
    </cfRule>
    <cfRule type="cellIs" dxfId="1417" priority="167" operator="between">
      <formula>5</formula>
      <formula>4</formula>
    </cfRule>
  </conditionalFormatting>
  <conditionalFormatting sqref="AI20">
    <cfRule type="cellIs" dxfId="1416" priority="162" operator="equal">
      <formula>1</formula>
    </cfRule>
    <cfRule type="cellIs" dxfId="1415" priority="163" operator="equal">
      <formula>3</formula>
    </cfRule>
    <cfRule type="cellIs" dxfId="1414" priority="164" operator="between">
      <formula>4</formula>
      <formula>5</formula>
    </cfRule>
  </conditionalFormatting>
  <conditionalFormatting sqref="AJ20">
    <cfRule type="cellIs" dxfId="1413" priority="159" operator="equal">
      <formula>1</formula>
    </cfRule>
    <cfRule type="cellIs" dxfId="1412" priority="160" operator="equal">
      <formula>3</formula>
    </cfRule>
    <cfRule type="cellIs" dxfId="1411" priority="161" operator="equal">
      <formula>5</formula>
    </cfRule>
  </conditionalFormatting>
  <conditionalFormatting sqref="AK20">
    <cfRule type="cellIs" dxfId="1410" priority="106" operator="equal">
      <formula>4</formula>
    </cfRule>
    <cfRule type="cellIs" dxfId="1409" priority="107" operator="equal">
      <formula>2</formula>
    </cfRule>
  </conditionalFormatting>
  <conditionalFormatting sqref="BC20">
    <cfRule type="cellIs" dxfId="1408" priority="179" operator="between">
      <formula>1</formula>
      <formula>2</formula>
    </cfRule>
    <cfRule type="cellIs" dxfId="1407" priority="180" operator="equal">
      <formula>3</formula>
    </cfRule>
    <cfRule type="cellIs" dxfId="1406" priority="181" operator="between">
      <formula>5</formula>
      <formula>4</formula>
    </cfRule>
  </conditionalFormatting>
  <conditionalFormatting sqref="BD20">
    <cfRule type="cellIs" dxfId="1405" priority="176" operator="equal">
      <formula>1</formula>
    </cfRule>
    <cfRule type="cellIs" dxfId="1404" priority="177" operator="between">
      <formula>2</formula>
      <formula>3</formula>
    </cfRule>
    <cfRule type="cellIs" dxfId="1403" priority="178" operator="between">
      <formula>5</formula>
      <formula>4</formula>
    </cfRule>
  </conditionalFormatting>
  <conditionalFormatting sqref="BF20">
    <cfRule type="cellIs" dxfId="1402" priority="136" operator="equal">
      <formula>1</formula>
    </cfRule>
    <cfRule type="cellIs" dxfId="1401" priority="137" operator="between">
      <formula>2</formula>
      <formula>4</formula>
    </cfRule>
    <cfRule type="cellIs" dxfId="1400" priority="138" operator="equal">
      <formula>5</formula>
    </cfRule>
  </conditionalFormatting>
  <conditionalFormatting sqref="BG20">
    <cfRule type="cellIs" dxfId="1399" priority="105" operator="equal">
      <formula>5</formula>
    </cfRule>
    <cfRule type="cellIs" dxfId="1398" priority="219" operator="equal">
      <formula>1</formula>
    </cfRule>
    <cfRule type="cellIs" dxfId="1397" priority="220" operator="equal">
      <formula>2</formula>
    </cfRule>
    <cfRule type="cellIs" dxfId="1396" priority="221" operator="equal">
      <formula>4</formula>
    </cfRule>
  </conditionalFormatting>
  <conditionalFormatting sqref="BJ20">
    <cfRule type="cellIs" dxfId="1395" priority="133" operator="equal">
      <formula>5</formula>
    </cfRule>
    <cfRule type="cellIs" dxfId="1394" priority="134" operator="equal">
      <formula>3</formula>
    </cfRule>
    <cfRule type="cellIs" dxfId="1393" priority="135" operator="equal">
      <formula>1</formula>
    </cfRule>
  </conditionalFormatting>
  <conditionalFormatting sqref="BK20">
    <cfRule type="cellIs" dxfId="1392" priority="102" operator="equal">
      <formula>5</formula>
    </cfRule>
    <cfRule type="cellIs" dxfId="1391" priority="103" operator="equal">
      <formula>3</formula>
    </cfRule>
    <cfRule type="cellIs" dxfId="1390" priority="104" operator="equal">
      <formula>1</formula>
    </cfRule>
  </conditionalFormatting>
  <conditionalFormatting sqref="BL20">
    <cfRule type="cellIs" dxfId="1389" priority="172" operator="equal">
      <formula>1</formula>
    </cfRule>
    <cfRule type="cellIs" dxfId="1388" priority="173" operator="between">
      <formula>2</formula>
      <formula>3</formula>
    </cfRule>
    <cfRule type="cellIs" dxfId="1387" priority="174" operator="between">
      <formula>5</formula>
      <formula>4</formula>
    </cfRule>
  </conditionalFormatting>
  <conditionalFormatting sqref="BM20">
    <cfRule type="cellIs" dxfId="1386" priority="101" operator="between">
      <formula>4</formula>
      <formula>5</formula>
    </cfRule>
    <cfRule type="cellIs" dxfId="1385" priority="131" operator="equal">
      <formula>2</formula>
    </cfRule>
    <cfRule type="cellIs" dxfId="1384" priority="132" operator="equal">
      <formula>1</formula>
    </cfRule>
  </conditionalFormatting>
  <conditionalFormatting sqref="BN20">
    <cfRule type="cellIs" dxfId="1383" priority="128" operator="equal">
      <formula>1</formula>
    </cfRule>
    <cfRule type="cellIs" dxfId="1382" priority="129" operator="between">
      <formula>2</formula>
      <formula>3</formula>
    </cfRule>
    <cfRule type="cellIs" dxfId="1381" priority="130" operator="between">
      <formula>5</formula>
      <formula>4</formula>
    </cfRule>
  </conditionalFormatting>
  <conditionalFormatting sqref="BP20">
    <cfRule type="cellIs" dxfId="1380" priority="125" operator="equal">
      <formula>1</formula>
    </cfRule>
    <cfRule type="cellIs" dxfId="1379" priority="126" operator="between">
      <formula>2</formula>
      <formula>4</formula>
    </cfRule>
    <cfRule type="cellIs" dxfId="1378" priority="127" operator="equal">
      <formula>5</formula>
    </cfRule>
  </conditionalFormatting>
  <conditionalFormatting sqref="BQ20">
    <cfRule type="cellIs" dxfId="1377" priority="122" operator="between">
      <formula>1</formula>
      <formula>2</formula>
    </cfRule>
    <cfRule type="cellIs" dxfId="1376" priority="123" operator="equal">
      <formula>3</formula>
    </cfRule>
    <cfRule type="cellIs" dxfId="1375" priority="124" operator="equal">
      <formula>5</formula>
    </cfRule>
  </conditionalFormatting>
  <conditionalFormatting sqref="BS20">
    <cfRule type="cellIs" dxfId="1374" priority="98" operator="equal">
      <formula>5</formula>
    </cfRule>
    <cfRule type="cellIs" dxfId="1373" priority="99" operator="between">
      <formula>2</formula>
      <formula>4</formula>
    </cfRule>
    <cfRule type="cellIs" dxfId="1372" priority="100" operator="equal">
      <formula>1</formula>
    </cfRule>
  </conditionalFormatting>
  <conditionalFormatting sqref="BT20">
    <cfRule type="cellIs" dxfId="1371" priority="95" operator="between">
      <formula>4</formula>
      <formula>5</formula>
    </cfRule>
    <cfRule type="cellIs" dxfId="1370" priority="96" operator="between">
      <formula>2</formula>
      <formula>3</formula>
    </cfRule>
    <cfRule type="cellIs" dxfId="1369" priority="97" operator="equal">
      <formula>1</formula>
    </cfRule>
  </conditionalFormatting>
  <conditionalFormatting sqref="BU20">
    <cfRule type="cellIs" dxfId="1368" priority="92" operator="between">
      <formula>4</formula>
      <formula>5</formula>
    </cfRule>
    <cfRule type="cellIs" dxfId="1367" priority="93" operator="equal">
      <formula>3</formula>
    </cfRule>
    <cfRule type="cellIs" dxfId="1366" priority="94" operator="between">
      <formula>1</formula>
      <formula>2</formula>
    </cfRule>
  </conditionalFormatting>
  <conditionalFormatting sqref="CG20 BY20:CB20 BV20:BW20 CE20">
    <cfRule type="cellIs" dxfId="1365" priority="89" operator="between">
      <formula>4</formula>
      <formula>5</formula>
    </cfRule>
    <cfRule type="cellIs" dxfId="1364" priority="90" operator="between">
      <formula>2</formula>
      <formula>3</formula>
    </cfRule>
    <cfRule type="cellIs" dxfId="1363" priority="91" operator="equal">
      <formula>1</formula>
    </cfRule>
  </conditionalFormatting>
  <conditionalFormatting sqref="CK20">
    <cfRule type="cellIs" dxfId="1362" priority="86" operator="equal">
      <formula>5</formula>
    </cfRule>
    <cfRule type="cellIs" dxfId="1361" priority="87" operator="equal">
      <formula>3</formula>
    </cfRule>
    <cfRule type="cellIs" dxfId="1360" priority="88" operator="equal">
      <formula>1</formula>
    </cfRule>
  </conditionalFormatting>
  <conditionalFormatting sqref="R20">
    <cfRule type="cellIs" dxfId="1359" priority="214" operator="equal">
      <formula>1</formula>
    </cfRule>
    <cfRule type="cellIs" dxfId="1358" priority="215" operator="equal">
      <formula>3</formula>
    </cfRule>
    <cfRule type="cellIs" dxfId="1357" priority="216" operator="equal">
      <formula>5</formula>
    </cfRule>
  </conditionalFormatting>
  <conditionalFormatting sqref="S20">
    <cfRule type="cellIs" dxfId="1356" priority="208" operator="between">
      <formula>1</formula>
      <formula>2</formula>
    </cfRule>
    <cfRule type="cellIs" dxfId="1355" priority="209" operator="equal">
      <formula>3</formula>
    </cfRule>
    <cfRule type="cellIs" dxfId="1354" priority="210" operator="equal">
      <formula>5</formula>
    </cfRule>
  </conditionalFormatting>
  <conditionalFormatting sqref="M20">
    <cfRule type="cellIs" dxfId="1353" priority="84" operator="equal">
      <formula>1</formula>
    </cfRule>
    <cfRule type="cellIs" dxfId="1352" priority="85" operator="equal">
      <formula>5</formula>
    </cfRule>
  </conditionalFormatting>
  <conditionalFormatting sqref="F20:I20">
    <cfRule type="cellIs" dxfId="1351" priority="82" operator="lessThan">
      <formula>0.25</formula>
    </cfRule>
  </conditionalFormatting>
  <conditionalFormatting sqref="BC21 AH21 X21 P21">
    <cfRule type="cellIs" dxfId="1350" priority="75" operator="between">
      <formula>1</formula>
      <formula>2</formula>
    </cfRule>
    <cfRule type="cellIs" dxfId="1349" priority="80" operator="equal">
      <formula>3</formula>
    </cfRule>
    <cfRule type="cellIs" dxfId="1348" priority="81" operator="between">
      <formula>5</formula>
      <formula>4</formula>
    </cfRule>
  </conditionalFormatting>
  <conditionalFormatting sqref="R21 AJ21 AF21 Y21 T21">
    <cfRule type="cellIs" dxfId="1347" priority="72" operator="equal">
      <formula>1</formula>
    </cfRule>
    <cfRule type="cellIs" dxfId="1346" priority="73" operator="equal">
      <formula>3</formula>
    </cfRule>
    <cfRule type="cellIs" dxfId="1345" priority="74" operator="equal">
      <formula>5</formula>
    </cfRule>
  </conditionalFormatting>
  <conditionalFormatting sqref="G21">
    <cfRule type="cellIs" dxfId="1344" priority="71" operator="lessThan">
      <formula>4</formula>
    </cfRule>
  </conditionalFormatting>
  <conditionalFormatting sqref="I21">
    <cfRule type="cellIs" dxfId="1343" priority="70" operator="lessThan">
      <formula>0.25</formula>
    </cfRule>
  </conditionalFormatting>
  <conditionalFormatting sqref="BI21">
    <cfRule type="cellIs" dxfId="1342" priority="50" operator="between">
      <formula>1</formula>
      <formula>2</formula>
    </cfRule>
    <cfRule type="cellIs" dxfId="1341" priority="65" operator="equal">
      <formula>5</formula>
    </cfRule>
    <cfRule type="cellIs" dxfId="1340" priority="66" operator="equal">
      <formula>3</formula>
    </cfRule>
  </conditionalFormatting>
  <conditionalFormatting sqref="AI21 W21">
    <cfRule type="cellIs" dxfId="1339" priority="43" operator="equal">
      <formula>1</formula>
    </cfRule>
    <cfRule type="cellIs" dxfId="1338" priority="44" operator="equal">
      <formula>3</formula>
    </cfRule>
    <cfRule type="cellIs" dxfId="1337" priority="45" operator="between">
      <formula>4</formula>
      <formula>5</formula>
    </cfRule>
  </conditionalFormatting>
  <conditionalFormatting sqref="CK21 BJ21:BK21 AW21 AM21">
    <cfRule type="cellIs" dxfId="1336" priority="37" operator="equal">
      <formula>5</formula>
    </cfRule>
    <cfRule type="cellIs" dxfId="1335" priority="38" operator="equal">
      <formula>3</formula>
    </cfRule>
    <cfRule type="cellIs" dxfId="1334" priority="39" operator="equal">
      <formula>1</formula>
    </cfRule>
  </conditionalFormatting>
  <conditionalFormatting sqref="BN21 BL21 BD21 AZ21 AV21">
    <cfRule type="cellIs" dxfId="1333" priority="27" operator="equal">
      <formula>1</formula>
    </cfRule>
    <cfRule type="cellIs" dxfId="1332" priority="28" operator="between">
      <formula>2</formula>
      <formula>3</formula>
    </cfRule>
    <cfRule type="cellIs" dxfId="1331" priority="29" operator="between">
      <formula>5</formula>
      <formula>4</formula>
    </cfRule>
  </conditionalFormatting>
  <conditionalFormatting sqref="AB21">
    <cfRule type="cellIs" dxfId="1330" priority="76" operator="equal">
      <formula>1</formula>
    </cfRule>
    <cfRule type="cellIs" dxfId="1329" priority="77" operator="equal">
      <formula>2</formula>
    </cfRule>
    <cfRule type="cellIs" dxfId="1328" priority="78" operator="equal">
      <formula>3</formula>
    </cfRule>
    <cfRule type="cellIs" dxfId="1327" priority="79" operator="between">
      <formula>4</formula>
      <formula>5</formula>
    </cfRule>
  </conditionalFormatting>
  <conditionalFormatting sqref="AC21 S21 BQ21">
    <cfRule type="cellIs" dxfId="1326" priority="46" operator="between">
      <formula>1</formula>
      <formula>2</formula>
    </cfRule>
    <cfRule type="cellIs" dxfId="1325" priority="47" operator="equal">
      <formula>3</formula>
    </cfRule>
    <cfRule type="cellIs" dxfId="1324" priority="48" operator="equal">
      <formula>5</formula>
    </cfRule>
  </conditionalFormatting>
  <conditionalFormatting sqref="AO21">
    <cfRule type="cellIs" dxfId="1323" priority="56" operator="equal">
      <formula>1</formula>
    </cfRule>
    <cfRule type="cellIs" dxfId="1322" priority="57" operator="between">
      <formula>2</formula>
      <formula>3</formula>
    </cfRule>
    <cfRule type="cellIs" dxfId="1321" priority="58" operator="between">
      <formula>5</formula>
      <formula>4</formula>
    </cfRule>
  </conditionalFormatting>
  <conditionalFormatting sqref="AN21">
    <cfRule type="cellIs" dxfId="1320" priority="59" operator="between">
      <formula>1</formula>
      <formula>2</formula>
    </cfRule>
    <cfRule type="cellIs" dxfId="1319" priority="60" operator="between">
      <formula>3</formula>
      <formula>4</formula>
    </cfRule>
    <cfRule type="cellIs" dxfId="1318" priority="61" operator="equal">
      <formula>5</formula>
    </cfRule>
  </conditionalFormatting>
  <conditionalFormatting sqref="AP21">
    <cfRule type="cellIs" dxfId="1317" priority="40" operator="between">
      <formula>5</formula>
      <formula>4</formula>
    </cfRule>
    <cfRule type="cellIs" dxfId="1316" priority="41" operator="between">
      <formula>3</formula>
      <formula>2</formula>
    </cfRule>
    <cfRule type="cellIs" dxfId="1315" priority="42" operator="equal">
      <formula>1</formula>
    </cfRule>
  </conditionalFormatting>
  <conditionalFormatting sqref="BP21 BF21 O21 BA21 AQ21">
    <cfRule type="cellIs" dxfId="1314" priority="53" operator="equal">
      <formula>1</formula>
    </cfRule>
    <cfRule type="cellIs" dxfId="1313" priority="54" operator="between">
      <formula>2</formula>
      <formula>4</formula>
    </cfRule>
    <cfRule type="cellIs" dxfId="1312" priority="55" operator="equal">
      <formula>5</formula>
    </cfRule>
  </conditionalFormatting>
  <conditionalFormatting sqref="AR21">
    <cfRule type="cellIs" dxfId="1311" priority="23" operator="between">
      <formula>5</formula>
      <formula>4</formula>
    </cfRule>
    <cfRule type="cellIs" dxfId="1310" priority="24" operator="equal">
      <formula>3</formula>
    </cfRule>
    <cfRule type="cellIs" dxfId="1309" priority="25" operator="equal">
      <formula>2</formula>
    </cfRule>
    <cfRule type="cellIs" dxfId="1308" priority="26" operator="equal">
      <formula>1</formula>
    </cfRule>
  </conditionalFormatting>
  <conditionalFormatting sqref="AT21">
    <cfRule type="cellIs" dxfId="1307" priority="19" operator="equal">
      <formula>5</formula>
    </cfRule>
    <cfRule type="cellIs" dxfId="1306" priority="20" operator="between">
      <formula>3</formula>
      <formula>4</formula>
    </cfRule>
    <cfRule type="cellIs" dxfId="1305" priority="21" operator="equal">
      <formula>2</formula>
    </cfRule>
    <cfRule type="cellIs" dxfId="1304" priority="22" operator="equal">
      <formula>1</formula>
    </cfRule>
  </conditionalFormatting>
  <conditionalFormatting sqref="AU21">
    <cfRule type="cellIs" dxfId="1303" priority="35" operator="equal">
      <formula>1</formula>
    </cfRule>
    <cfRule type="cellIs" dxfId="1302" priority="36" operator="between">
      <formula>2</formula>
      <formula>3</formula>
    </cfRule>
    <cfRule type="cellIs" dxfId="1301" priority="49" operator="equal">
      <formula>5</formula>
    </cfRule>
  </conditionalFormatting>
  <conditionalFormatting sqref="AX21">
    <cfRule type="cellIs" dxfId="1300" priority="32" operator="equal">
      <formula>1</formula>
    </cfRule>
    <cfRule type="cellIs" dxfId="1299" priority="33" operator="between">
      <formula>3</formula>
      <formula>2</formula>
    </cfRule>
    <cfRule type="cellIs" dxfId="1298" priority="34" operator="equal">
      <formula>5</formula>
    </cfRule>
  </conditionalFormatting>
  <conditionalFormatting sqref="AY21">
    <cfRule type="cellIs" dxfId="1297" priority="51" operator="equal">
      <formula>1</formula>
    </cfRule>
    <cfRule type="cellIs" dxfId="1296" priority="52" operator="equal">
      <formula>5</formula>
    </cfRule>
  </conditionalFormatting>
  <conditionalFormatting sqref="U21">
    <cfRule type="cellIs" dxfId="1295" priority="18" operator="equal">
      <formula>1</formula>
    </cfRule>
  </conditionalFormatting>
  <conditionalFormatting sqref="U21">
    <cfRule type="cellIs" dxfId="1294" priority="16" operator="between">
      <formula>4</formula>
      <formula>5</formula>
    </cfRule>
    <cfRule type="cellIs" dxfId="1293" priority="17" operator="between">
      <formula>2</formula>
      <formula>3</formula>
    </cfRule>
  </conditionalFormatting>
  <conditionalFormatting sqref="Z21">
    <cfRule type="cellIs" dxfId="1292" priority="62" operator="equal">
      <formula>2</formula>
    </cfRule>
    <cfRule type="cellIs" dxfId="1291" priority="63" operator="equal">
      <formula>3</formula>
    </cfRule>
    <cfRule type="cellIs" dxfId="1290" priority="64" operator="equal">
      <formula>4</formula>
    </cfRule>
  </conditionalFormatting>
  <conditionalFormatting sqref="AK21">
    <cfRule type="cellIs" dxfId="1289" priority="14" operator="equal">
      <formula>4</formula>
    </cfRule>
    <cfRule type="cellIs" dxfId="1288" priority="15" operator="equal">
      <formula>2</formula>
    </cfRule>
  </conditionalFormatting>
  <conditionalFormatting sqref="BG21">
    <cfRule type="cellIs" dxfId="1287" priority="13" operator="equal">
      <formula>5</formula>
    </cfRule>
    <cfRule type="cellIs" dxfId="1286" priority="67" operator="equal">
      <formula>1</formula>
    </cfRule>
    <cfRule type="cellIs" dxfId="1285" priority="68" operator="equal">
      <formula>2</formula>
    </cfRule>
    <cfRule type="cellIs" dxfId="1284" priority="69" operator="equal">
      <formula>4</formula>
    </cfRule>
  </conditionalFormatting>
  <conditionalFormatting sqref="BM21">
    <cfRule type="cellIs" dxfId="1283" priority="12" operator="between">
      <formula>4</formula>
      <formula>5</formula>
    </cfRule>
    <cfRule type="cellIs" dxfId="1282" priority="30" operator="equal">
      <formula>2</formula>
    </cfRule>
    <cfRule type="cellIs" dxfId="1281" priority="31" operator="equal">
      <formula>1</formula>
    </cfRule>
  </conditionalFormatting>
  <conditionalFormatting sqref="BS21">
    <cfRule type="cellIs" dxfId="1280" priority="9" operator="equal">
      <formula>5</formula>
    </cfRule>
    <cfRule type="cellIs" dxfId="1279" priority="10" operator="between">
      <formula>2</formula>
      <formula>4</formula>
    </cfRule>
    <cfRule type="cellIs" dxfId="1278" priority="11" operator="equal">
      <formula>1</formula>
    </cfRule>
  </conditionalFormatting>
  <conditionalFormatting sqref="BT21">
    <cfRule type="cellIs" dxfId="1277" priority="6" operator="between">
      <formula>4</formula>
      <formula>5</formula>
    </cfRule>
    <cfRule type="cellIs" dxfId="1276" priority="7" operator="between">
      <formula>2</formula>
      <formula>3</formula>
    </cfRule>
    <cfRule type="cellIs" dxfId="1275" priority="8" operator="equal">
      <formula>1</formula>
    </cfRule>
  </conditionalFormatting>
  <conditionalFormatting sqref="BU21">
    <cfRule type="cellIs" dxfId="1274" priority="3" operator="between">
      <formula>4</formula>
      <formula>5</formula>
    </cfRule>
    <cfRule type="cellIs" dxfId="1273" priority="4" operator="equal">
      <formula>3</formula>
    </cfRule>
    <cfRule type="cellIs" dxfId="1272" priority="5" operator="between">
      <formula>1</formula>
      <formula>2</formula>
    </cfRule>
  </conditionalFormatting>
  <conditionalFormatting sqref="M21">
    <cfRule type="cellIs" dxfId="1271" priority="1" operator="equal">
      <formula>1</formula>
    </cfRule>
    <cfRule type="cellIs" dxfId="1270" priority="2" operator="equal">
      <formula>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Scoring Criteria</vt:lpstr>
      <vt:lpstr>Stage 1 - Sites Removed</vt:lpstr>
      <vt:lpstr>Stage 2 - Site Information</vt:lpstr>
      <vt:lpstr>Scoring Matrix - All Sites</vt:lpstr>
      <vt:lpstr>Scoring - Housing Sites</vt:lpstr>
      <vt:lpstr>Housing Allocations &amp; Alts</vt:lpstr>
      <vt:lpstr>Scoring - Employment Sites</vt:lpstr>
      <vt:lpstr>Employment Allocations &amp; Alts</vt:lpstr>
      <vt:lpstr>Other Designations</vt:lpstr>
      <vt:lpstr>Drop Down Lists</vt:lpstr>
      <vt:lpstr>'Employment Allocations &amp; Alts'!Print_Titles</vt:lpstr>
      <vt:lpstr>'Scoring - Employment Sites'!Print_Titles</vt:lpstr>
      <vt:lpstr>'Scoring - Housing Sites'!Print_Titles</vt:lpstr>
      <vt:lpstr>'Scoring Criteria'!Print_Titles</vt:lpstr>
      <vt:lpstr>'Scoring Matrix - All Sites'!Print_Titles</vt:lpstr>
      <vt:lpstr>'Stage 2 - Site Information'!Print_Titles</vt:lpstr>
    </vt:vector>
  </TitlesOfParts>
  <Manager/>
  <Company>Borough of Pendle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 Tweed</dc:creator>
  <cp:keywords/>
  <dc:description/>
  <cp:lastModifiedBy>HaltonJohn</cp:lastModifiedBy>
  <cp:revision/>
  <cp:lastPrinted>2020-07-31T14:17:32Z</cp:lastPrinted>
  <dcterms:created xsi:type="dcterms:W3CDTF">2007-07-05T07:51:29Z</dcterms:created>
  <dcterms:modified xsi:type="dcterms:W3CDTF">2021-02-15T20:36:48Z</dcterms:modified>
  <cp:category/>
  <cp:contentStatus/>
</cp:coreProperties>
</file>